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760" tabRatio="877" activeTab="5"/>
  </bookViews>
  <sheets>
    <sheet name="1" sheetId="1" r:id="rId1"/>
    <sheet name="2" sheetId="4" r:id="rId2"/>
    <sheet name="3" sheetId="2" r:id="rId3"/>
    <sheet name="4" sheetId="5" r:id="rId4"/>
    <sheet name="5" sheetId="6" r:id="rId5"/>
    <sheet name="6" sheetId="7" r:id="rId6"/>
  </sheets>
  <definedNames>
    <definedName name="_xlnm._FilterDatabase" localSheetId="4" hidden="1">'5'!$A$6:$G$24</definedName>
    <definedName name="veror" hidden="1">#NAME?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H26" i="1"/>
  <c r="H12" i="1"/>
  <c r="H13" i="1"/>
  <c r="H14" i="1"/>
  <c r="H15" i="1"/>
  <c r="H16" i="1"/>
  <c r="H17" i="1"/>
  <c r="H11" i="1"/>
  <c r="D27" i="1"/>
  <c r="D28" i="1"/>
  <c r="D29" i="1"/>
  <c r="D30" i="1"/>
  <c r="D31" i="1"/>
  <c r="D32" i="1"/>
  <c r="D26" i="1"/>
  <c r="D12" i="1"/>
  <c r="D13" i="1"/>
  <c r="D14" i="1"/>
  <c r="D15" i="1"/>
  <c r="D16" i="1"/>
  <c r="D17" i="1"/>
  <c r="D11" i="1"/>
  <c r="J6" i="4"/>
  <c r="J7" i="4"/>
  <c r="J8" i="4"/>
  <c r="J9" i="4"/>
  <c r="J10" i="4"/>
  <c r="J11" i="4"/>
  <c r="J5" i="4"/>
  <c r="E6" i="4"/>
  <c r="E7" i="4"/>
  <c r="E8" i="4"/>
  <c r="E9" i="4"/>
  <c r="E10" i="4"/>
  <c r="E11" i="4"/>
  <c r="E5" i="4"/>
  <c r="J7" i="2"/>
  <c r="J8" i="2"/>
  <c r="J9" i="2"/>
  <c r="J10" i="2"/>
  <c r="J11" i="2"/>
  <c r="J12" i="2"/>
  <c r="J13" i="2"/>
  <c r="J14" i="2"/>
  <c r="J15" i="2"/>
  <c r="J16" i="2"/>
  <c r="J6" i="2"/>
  <c r="D7" i="2"/>
  <c r="D8" i="2"/>
  <c r="D9" i="2"/>
  <c r="D10" i="2"/>
  <c r="D11" i="2"/>
  <c r="D12" i="2"/>
  <c r="D13" i="2"/>
  <c r="D14" i="2"/>
  <c r="D15" i="2"/>
  <c r="D16" i="2"/>
  <c r="D6" i="2"/>
  <c r="F16" i="5"/>
  <c r="F15" i="5"/>
  <c r="F14" i="5"/>
  <c r="F4" i="5"/>
  <c r="F5" i="5"/>
  <c r="F6" i="5"/>
  <c r="F7" i="5"/>
  <c r="F8" i="5"/>
  <c r="F9" i="5"/>
  <c r="F10" i="5"/>
  <c r="F11" i="5"/>
  <c r="F12" i="5"/>
  <c r="F13" i="5"/>
  <c r="F3" i="5"/>
  <c r="H4" i="6"/>
  <c r="H3" i="6"/>
  <c r="H2" i="6"/>
  <c r="H1" i="6"/>
  <c r="C13" i="7" l="1"/>
</calcChain>
</file>

<file path=xl/sharedStrings.xml><?xml version="1.0" encoding="utf-8"?>
<sst xmlns="http://schemas.openxmlformats.org/spreadsheetml/2006/main" count="201" uniqueCount="96">
  <si>
    <t>Cinsi</t>
  </si>
  <si>
    <t>Alış Fiyatı</t>
  </si>
  <si>
    <t>İskonto</t>
  </si>
  <si>
    <t>Satış Fiyatı</t>
  </si>
  <si>
    <t>Süpürge</t>
  </si>
  <si>
    <t>Mikser</t>
  </si>
  <si>
    <t>Ütü</t>
  </si>
  <si>
    <t>Televizyon</t>
  </si>
  <si>
    <t>Buzdolabı</t>
  </si>
  <si>
    <t>Ç.Makinesi</t>
  </si>
  <si>
    <t>B.Dolabı</t>
  </si>
  <si>
    <t>İskontolu Satış Fiyatı</t>
  </si>
  <si>
    <t>Kâr</t>
  </si>
  <si>
    <t>Zamlı Satış Fiyatı</t>
  </si>
  <si>
    <t>İskonto
Oranı</t>
  </si>
  <si>
    <t>Satış 
Fiyatı</t>
  </si>
  <si>
    <t>Zam
Oranı</t>
  </si>
  <si>
    <t>Alış
Fiyatı</t>
  </si>
  <si>
    <t>İskontolu 
Satış Fiyatı</t>
  </si>
  <si>
    <t>Birim Fiyat</t>
  </si>
  <si>
    <t>Sayaç No</t>
  </si>
  <si>
    <t>İlk Endeks</t>
  </si>
  <si>
    <t>Son Endeks</t>
  </si>
  <si>
    <t>Tüketim</t>
  </si>
  <si>
    <t>Tutar</t>
  </si>
  <si>
    <t>Birim Fiyatlar</t>
  </si>
  <si>
    <t>Benzin</t>
  </si>
  <si>
    <t>Motorin</t>
  </si>
  <si>
    <t>Lpg</t>
  </si>
  <si>
    <t>Müşteri</t>
  </si>
  <si>
    <t>Umut İnş.</t>
  </si>
  <si>
    <t>Aydınlar Teks.</t>
  </si>
  <si>
    <t>Güven Yapı Malz.</t>
  </si>
  <si>
    <t>Karaca Matbaacılık</t>
  </si>
  <si>
    <t>FUNDA PAZARLAMA</t>
  </si>
  <si>
    <t>HÜRRİYET GIDA</t>
  </si>
  <si>
    <t>İZMİR GIDA</t>
  </si>
  <si>
    <t>CEM GIDA</t>
  </si>
  <si>
    <t>PASİNLER</t>
  </si>
  <si>
    <t>İNCİ GIDA</t>
  </si>
  <si>
    <t>BOLKAN GIDA</t>
  </si>
  <si>
    <t>CİHAN GIDA</t>
  </si>
  <si>
    <t>DOĞAN PAZARLAMA</t>
  </si>
  <si>
    <t>SEYMEN GIDA</t>
  </si>
  <si>
    <t>ADINIZ</t>
  </si>
  <si>
    <t>SOYADINIZ</t>
  </si>
  <si>
    <t>DOĞDUĞUNUZ ŞEHİR</t>
  </si>
  <si>
    <t>Soru 1</t>
  </si>
  <si>
    <t>H1 hücresine E sütunundaki Tutar Toplamını hesaplayınız.</t>
  </si>
  <si>
    <t>Toplam Tutar</t>
  </si>
  <si>
    <t>Soru 2</t>
  </si>
  <si>
    <t>H2 hücresine E sütunundaki Tutar En Büyük değeri hesaplayınız.</t>
  </si>
  <si>
    <t>En Büyük Tutar</t>
  </si>
  <si>
    <t>Soru 3</t>
  </si>
  <si>
    <t>H3 hücresine E sütunundaki Tutar En Küçük değeri hesaplayınız.</t>
  </si>
  <si>
    <t>En Küçük Tutar</t>
  </si>
  <si>
    <t>Soru 4</t>
  </si>
  <si>
    <t>H4 hücresine E sütunundaki Tutar Ortalamayı hesaplayınız.</t>
  </si>
  <si>
    <t>Ortalama Tutar</t>
  </si>
  <si>
    <t>Tarih</t>
  </si>
  <si>
    <t>Temsilci</t>
  </si>
  <si>
    <t>Firma</t>
  </si>
  <si>
    <t>Fatura Adeti</t>
  </si>
  <si>
    <t>Hasan Berber</t>
  </si>
  <si>
    <t xml:space="preserve">Elektra </t>
  </si>
  <si>
    <t>Sinan Karabulut</t>
  </si>
  <si>
    <t>Erbakır</t>
  </si>
  <si>
    <t>Yavuzalp Pekel</t>
  </si>
  <si>
    <t>Anadolum</t>
  </si>
  <si>
    <t>Tolga Talay</t>
  </si>
  <si>
    <t>Karsan</t>
  </si>
  <si>
    <t>Cihan Demirci</t>
  </si>
  <si>
    <t>Humanica</t>
  </si>
  <si>
    <t>Ece Yılmaz</t>
  </si>
  <si>
    <t>Nafia Çakır</t>
  </si>
  <si>
    <t>Antalya Tarım</t>
  </si>
  <si>
    <t>Ali Özkanlı</t>
  </si>
  <si>
    <t>Şerife Çeliker</t>
  </si>
  <si>
    <t>Ömer Saygın</t>
  </si>
  <si>
    <t>İstanbul Nakliyat</t>
  </si>
  <si>
    <t>Ha-re Tekstil A.Ş</t>
  </si>
  <si>
    <t>ADAYLAR</t>
  </si>
  <si>
    <t>OY SAYISI</t>
  </si>
  <si>
    <t>ESİN</t>
  </si>
  <si>
    <t>YUSUF</t>
  </si>
  <si>
    <t>TURGAY</t>
  </si>
  <si>
    <t>SERDAR</t>
  </si>
  <si>
    <t>ÜNAL</t>
  </si>
  <si>
    <t>CAN</t>
  </si>
  <si>
    <t>ELİF</t>
  </si>
  <si>
    <t>GİZEM</t>
  </si>
  <si>
    <t>FUNDA</t>
  </si>
  <si>
    <t>TUĞBA</t>
  </si>
  <si>
    <t>TOPLAM</t>
  </si>
  <si>
    <t>AYŞENUR</t>
  </si>
  <si>
    <t>BALKAN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</si>
</sst>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\ _₺_-;\-* #,##0.00\ _₺_-;_-* &quot;-&quot;??\ _₺_-;_-@_-"/>
    <numFmt numFmtId="164" formatCode="_-* #,##0.00\ _T_L_-;\-* #,##0.00\ _T_L_-;_-* &quot;-&quot;??\ _T_L_-;_-@_-"/>
    <numFmt numFmtId="165" formatCode="#,##0.00\ &quot;YTL&quot;"/>
    <numFmt numFmtId="166" formatCode="_(* #,##0.00\ &quot;TL&quot;_);_(* \(#,##0.00\ &quot;TL&quot;\);_(* &quot;-&quot;??\ &quot;TL&quot;_);_(@_)"/>
    <numFmt numFmtId="167" formatCode="#,##0\ &quot;Lt&quot;"/>
    <numFmt numFmtId="168" formatCode="#,##0\ &quot;kW&quot;"/>
    <numFmt numFmtId="169" formatCode="#,##0.00\ &quot;TL&quot;"/>
    <numFmt numFmtId="170" formatCode="_-* #,##0\ _T_L_-;\-* #,##0\ _T_L_-;_-* &quot;-&quot;??\ _T_L_-;_-@_-"/>
    <numFmt numFmtId="171" formatCode="_-* #,##0\ _₺_-;\-* #,##0\ _₺_-;_-* &quot;-&quot;??\ _₺_-;_-@_-"/>
    <numFmt numFmtId="172" formatCode="#,##0.0\ &quot;Lt&quot;"/>
    <numFmt numFmtId="173" formatCode="#,##0.0\ &quot;YTL&quot;"/>
  </numFmts>
  <fonts count="27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indexed="9"/>
      <name val="Arial"/>
      <family val="2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name val="Arial"/>
      <family val="2"/>
      <charset val="162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i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2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0"/>
      <name val="Arial Tur"/>
      <charset val="162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9" fillId="5" borderId="2" applyNumberFormat="0" applyFont="0" applyAlignment="0" applyProtection="0"/>
    <xf numFmtId="164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3" fillId="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6" fillId="0" borderId="0"/>
  </cellStyleXfs>
  <cellXfs count="75">
    <xf numFmtId="0" fontId="0" fillId="0" borderId="0" xfId="0"/>
    <xf numFmtId="0" fontId="3" fillId="0" borderId="0" xfId="0" applyFont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0" fillId="0" borderId="0" xfId="0" quotePrefix="1"/>
    <xf numFmtId="167" fontId="0" fillId="0" borderId="1" xfId="0" applyNumberFormat="1" applyBorder="1" applyAlignment="1">
      <alignment horizontal="center"/>
    </xf>
    <xf numFmtId="0" fontId="0" fillId="0" borderId="1" xfId="0" applyFill="1" applyBorder="1"/>
    <xf numFmtId="168" fontId="0" fillId="0" borderId="1" xfId="0" applyNumberFormat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10" fillId="7" borderId="1" xfId="0" applyFont="1" applyFill="1" applyBorder="1"/>
    <xf numFmtId="0" fontId="10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wrapText="1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164" fontId="0" fillId="6" borderId="0" xfId="5" applyFont="1" applyFill="1"/>
    <xf numFmtId="167" fontId="0" fillId="0" borderId="0" xfId="0" applyNumberFormat="1"/>
    <xf numFmtId="165" fontId="0" fillId="0" borderId="1" xfId="0" applyNumberFormat="1" applyBorder="1" applyAlignment="1">
      <alignment horizont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169" fontId="3" fillId="12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5" fillId="0" borderId="0" xfId="8" applyFont="1" applyAlignment="1">
      <alignment horizontal="center"/>
    </xf>
    <xf numFmtId="0" fontId="16" fillId="0" borderId="0" xfId="8" applyFont="1"/>
    <xf numFmtId="0" fontId="1" fillId="0" borderId="0" xfId="8"/>
    <xf numFmtId="0" fontId="1" fillId="0" borderId="0" xfId="8" applyAlignment="1">
      <alignment horizontal="center"/>
    </xf>
    <xf numFmtId="0" fontId="17" fillId="15" borderId="1" xfId="8" applyFont="1" applyFill="1" applyBorder="1" applyAlignment="1">
      <alignment horizontal="left" vertical="center"/>
    </xf>
    <xf numFmtId="4" fontId="18" fillId="0" borderId="1" xfId="8" applyNumberFormat="1" applyFont="1" applyBorder="1" applyAlignment="1">
      <alignment horizontal="centerContinuous"/>
    </xf>
    <xf numFmtId="0" fontId="14" fillId="0" borderId="0" xfId="8" applyFont="1"/>
    <xf numFmtId="0" fontId="19" fillId="0" borderId="0" xfId="8" applyFont="1" applyAlignment="1">
      <alignment horizontal="centerContinuous"/>
    </xf>
    <xf numFmtId="0" fontId="18" fillId="0" borderId="0" xfId="8" applyFont="1" applyAlignment="1">
      <alignment horizontal="center"/>
    </xf>
    <xf numFmtId="0" fontId="18" fillId="0" borderId="0" xfId="8" applyFont="1" applyAlignment="1">
      <alignment horizontal="centerContinuous"/>
    </xf>
    <xf numFmtId="0" fontId="20" fillId="0" borderId="0" xfId="8" applyFont="1" applyAlignment="1" applyProtection="1">
      <alignment horizontal="center"/>
      <protection hidden="1"/>
    </xf>
    <xf numFmtId="4" fontId="18" fillId="0" borderId="0" xfId="8" applyNumberFormat="1" applyFont="1" applyAlignment="1">
      <alignment horizontal="centerContinuous"/>
    </xf>
    <xf numFmtId="14" fontId="21" fillId="4" borderId="1" xfId="7" applyNumberFormat="1" applyFont="1" applyBorder="1" applyAlignment="1">
      <alignment horizontal="center" vertical="center"/>
    </xf>
    <xf numFmtId="0" fontId="21" fillId="4" borderId="1" xfId="7" applyFont="1" applyBorder="1" applyAlignment="1">
      <alignment horizontal="center" vertical="center"/>
    </xf>
    <xf numFmtId="170" fontId="21" fillId="4" borderId="1" xfId="9" applyNumberFormat="1" applyFont="1" applyFill="1" applyBorder="1" applyAlignment="1">
      <alignment horizontal="center" vertical="center"/>
    </xf>
    <xf numFmtId="164" fontId="21" fillId="4" borderId="1" xfId="9" applyFont="1" applyFill="1" applyBorder="1" applyAlignment="1">
      <alignment horizontal="center" vertical="center"/>
    </xf>
    <xf numFmtId="14" fontId="1" fillId="0" borderId="1" xfId="8" applyNumberFormat="1" applyBorder="1" applyAlignment="1">
      <alignment horizontal="center"/>
    </xf>
    <xf numFmtId="0" fontId="1" fillId="0" borderId="1" xfId="8" applyBorder="1"/>
    <xf numFmtId="0" fontId="1" fillId="0" borderId="1" xfId="8" applyBorder="1" applyAlignment="1">
      <alignment horizontal="center"/>
    </xf>
    <xf numFmtId="43" fontId="0" fillId="0" borderId="1" xfId="10" applyFont="1" applyBorder="1"/>
    <xf numFmtId="0" fontId="22" fillId="0" borderId="0" xfId="11" applyFont="1"/>
    <xf numFmtId="0" fontId="22" fillId="0" borderId="0" xfId="11" applyFont="1" applyAlignment="1">
      <alignment horizontal="center"/>
    </xf>
    <xf numFmtId="0" fontId="23" fillId="11" borderId="1" xfId="11" applyFont="1" applyFill="1" applyBorder="1" applyAlignment="1">
      <alignment horizontal="center" vertical="center"/>
    </xf>
    <xf numFmtId="0" fontId="23" fillId="11" borderId="1" xfId="11" applyFont="1" applyFill="1" applyBorder="1" applyAlignment="1">
      <alignment horizontal="center" vertical="center" wrapText="1"/>
    </xf>
    <xf numFmtId="0" fontId="24" fillId="0" borderId="1" xfId="11" applyFont="1" applyBorder="1"/>
    <xf numFmtId="171" fontId="24" fillId="0" borderId="1" xfId="10" applyNumberFormat="1" applyFont="1" applyBorder="1" applyAlignment="1" applyProtection="1">
      <alignment horizontal="center"/>
      <protection locked="0"/>
    </xf>
    <xf numFmtId="0" fontId="25" fillId="0" borderId="0" xfId="11" applyFont="1"/>
    <xf numFmtId="0" fontId="25" fillId="0" borderId="0" xfId="13" applyFont="1"/>
    <xf numFmtId="0" fontId="24" fillId="11" borderId="1" xfId="11" applyFont="1" applyFill="1" applyBorder="1"/>
    <xf numFmtId="171" fontId="24" fillId="11" borderId="1" xfId="10" applyNumberFormat="1" applyFont="1" applyFill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</cellXfs>
  <cellStyles count="14">
    <cellStyle name="Accent2 2" xfId="1"/>
    <cellStyle name="Good 2" xfId="2"/>
    <cellStyle name="İyi" xfId="7" builtinId="26"/>
    <cellStyle name="Normal" xfId="0" builtinId="0"/>
    <cellStyle name="Normal 2" xfId="3"/>
    <cellStyle name="Normal 3" xfId="8"/>
    <cellStyle name="Normal 4" xfId="11"/>
    <cellStyle name="Normal_FORMÜLLER" xfId="13"/>
    <cellStyle name="Note 2" xfId="4"/>
    <cellStyle name="Virgül" xfId="5" builtinId="3"/>
    <cellStyle name="Virgül 2" xfId="9"/>
    <cellStyle name="Virgül 3" xfId="10"/>
    <cellStyle name="Währung" xfId="6"/>
    <cellStyle name="Yüzde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'6'!$C$2</c:f>
              <c:strCache>
                <c:ptCount val="1"/>
                <c:pt idx="0">
                  <c:v>OY SAYISI</c:v>
                </c:pt>
              </c:strCache>
            </c:strRef>
          </c:tx>
          <c:explosion val="28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'6'!$B$3:$B$13</c:f>
              <c:strCache>
                <c:ptCount val="11"/>
                <c:pt idx="0">
                  <c:v>ESİN</c:v>
                </c:pt>
                <c:pt idx="1">
                  <c:v>YUSUF</c:v>
                </c:pt>
                <c:pt idx="2">
                  <c:v>TURGAY</c:v>
                </c:pt>
                <c:pt idx="3">
                  <c:v>SERDAR</c:v>
                </c:pt>
                <c:pt idx="4">
                  <c:v>ÜNAL</c:v>
                </c:pt>
                <c:pt idx="5">
                  <c:v>CAN</c:v>
                </c:pt>
                <c:pt idx="6">
                  <c:v>ELİF</c:v>
                </c:pt>
                <c:pt idx="7">
                  <c:v>GİZEM</c:v>
                </c:pt>
                <c:pt idx="8">
                  <c:v>FUNDA</c:v>
                </c:pt>
                <c:pt idx="9">
                  <c:v>TUĞBA</c:v>
                </c:pt>
                <c:pt idx="10">
                  <c:v>TOPLAM</c:v>
                </c:pt>
              </c:strCache>
            </c:strRef>
          </c:cat>
          <c:val>
            <c:numRef>
              <c:f>'6'!$C$3:$C$12</c:f>
              <c:numCache>
                <c:formatCode>_-* #,##0\ _₺_-;\-* #,##0\ _₺_-;_-* "-"??\ _₺_-;_-@_-</c:formatCode>
                <c:ptCount val="10"/>
                <c:pt idx="0">
                  <c:v>3200</c:v>
                </c:pt>
                <c:pt idx="1">
                  <c:v>5200</c:v>
                </c:pt>
                <c:pt idx="2">
                  <c:v>5000</c:v>
                </c:pt>
                <c:pt idx="3">
                  <c:v>4500</c:v>
                </c:pt>
                <c:pt idx="4">
                  <c:v>1110</c:v>
                </c:pt>
                <c:pt idx="5">
                  <c:v>1200</c:v>
                </c:pt>
                <c:pt idx="6">
                  <c:v>3900</c:v>
                </c:pt>
                <c:pt idx="7">
                  <c:v>5000</c:v>
                </c:pt>
                <c:pt idx="8">
                  <c:v>4800</c:v>
                </c:pt>
                <c:pt idx="9">
                  <c:v>4500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17807</xdr:colOff>
      <xdr:row>6</xdr:row>
      <xdr:rowOff>52180</xdr:rowOff>
    </xdr:from>
    <xdr:to>
      <xdr:col>3</xdr:col>
      <xdr:colOff>1379882</xdr:colOff>
      <xdr:row>8</xdr:row>
      <xdr:rowOff>109330</xdr:rowOff>
    </xdr:to>
    <xdr:sp macro="" textlink="">
      <xdr:nvSpPr>
        <xdr:cNvPr id="1025" name="Text Box 1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17807" y="52180"/>
          <a:ext cx="3068292" cy="388454"/>
        </a:xfrm>
        <a:prstGeom prst="rect">
          <a:avLst/>
        </a:prstGeom>
        <a:ln>
          <a:headEnd/>
          <a:tailEnd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Satış fiyatı üzerinden %12 iskontoyu hesaplayan formülleri oluşturunuz.</a:t>
          </a:r>
        </a:p>
      </xdr:txBody>
    </xdr:sp>
    <xdr:clientData/>
  </xdr:twoCellAnchor>
  <xdr:twoCellAnchor>
    <xdr:from>
      <xdr:col>1</xdr:col>
      <xdr:colOff>57149</xdr:colOff>
      <xdr:row>19</xdr:row>
      <xdr:rowOff>152400</xdr:rowOff>
    </xdr:from>
    <xdr:to>
      <xdr:col>3</xdr:col>
      <xdr:colOff>1383195</xdr:colOff>
      <xdr:row>22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SpPr>
          <a:spLocks noChangeArrowheads="1"/>
        </xdr:cNvSpPr>
      </xdr:nvSpPr>
      <xdr:spPr bwMode="auto">
        <a:xfrm>
          <a:off x="57149" y="2471530"/>
          <a:ext cx="3032263" cy="392182"/>
        </a:xfrm>
        <a:prstGeom prst="wedgeRectCallout">
          <a:avLst>
            <a:gd name="adj1" fmla="val 20699"/>
            <a:gd name="adj2" fmla="val 125000"/>
          </a:avLst>
        </a:prstGeom>
        <a:ln w="12700"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İskontolu satış fiyatını hesaplayın.(İskonto oranı %12)</a:t>
          </a:r>
        </a:p>
      </xdr:txBody>
    </xdr:sp>
    <xdr:clientData/>
  </xdr:twoCellAnchor>
  <xdr:twoCellAnchor>
    <xdr:from>
      <xdr:col>4</xdr:col>
      <xdr:colOff>1184413</xdr:colOff>
      <xdr:row>6</xdr:row>
      <xdr:rowOff>66261</xdr:rowOff>
    </xdr:from>
    <xdr:to>
      <xdr:col>7</xdr:col>
      <xdr:colOff>1353793</xdr:colOff>
      <xdr:row>8</xdr:row>
      <xdr:rowOff>123411</xdr:rowOff>
    </xdr:to>
    <xdr:sp macro="" textlink="">
      <xdr:nvSpPr>
        <xdr:cNvPr id="1028" name="Text Box 4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SpPr txBox="1">
          <a:spLocks noChangeArrowheads="1"/>
        </xdr:cNvSpPr>
      </xdr:nvSpPr>
      <xdr:spPr bwMode="auto">
        <a:xfrm>
          <a:off x="4282109" y="66261"/>
          <a:ext cx="3068293" cy="388454"/>
        </a:xfrm>
        <a:prstGeom prst="rect">
          <a:avLst/>
        </a:prstGeom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Satış fiyatı üzerinden % 18 kâr hesaplayan formülleri oluşturunuz.</a:t>
          </a:r>
        </a:p>
      </xdr:txBody>
    </xdr:sp>
    <xdr:clientData/>
  </xdr:twoCellAnchor>
  <xdr:twoCellAnchor>
    <xdr:from>
      <xdr:col>5</xdr:col>
      <xdr:colOff>2484</xdr:colOff>
      <xdr:row>20</xdr:row>
      <xdr:rowOff>9525</xdr:rowOff>
    </xdr:from>
    <xdr:to>
      <xdr:col>7</xdr:col>
      <xdr:colOff>1391478</xdr:colOff>
      <xdr:row>22</xdr:row>
      <xdr:rowOff>66675</xdr:rowOff>
    </xdr:to>
    <xdr:sp macro="" textlink="">
      <xdr:nvSpPr>
        <xdr:cNvPr id="1029" name="AutoShape 5">
          <a:extLst>
            <a:ext uri="{FF2B5EF4-FFF2-40B4-BE49-F238E27FC236}">
              <a16:creationId xmlns="" xmlns:a16="http://schemas.microsoft.com/office/drawing/2014/main" id="{00000000-0008-0000-0100-000005040000}"/>
            </a:ext>
          </a:extLst>
        </xdr:cNvPr>
        <xdr:cNvSpPr>
          <a:spLocks noChangeArrowheads="1"/>
        </xdr:cNvSpPr>
      </xdr:nvSpPr>
      <xdr:spPr bwMode="auto">
        <a:xfrm>
          <a:off x="3878745" y="2494308"/>
          <a:ext cx="3095211" cy="388454"/>
        </a:xfrm>
        <a:prstGeom prst="wedgeRectCallout">
          <a:avLst>
            <a:gd name="adj1" fmla="val 20699"/>
            <a:gd name="adj2" fmla="val 110000"/>
          </a:avLst>
        </a:prstGeom>
        <a:ln w="12700"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Zamlı satış fiyatlarını hesaplayın.(Zam oranı %18)</a:t>
          </a:r>
        </a:p>
      </xdr:txBody>
    </xdr:sp>
    <xdr:clientData/>
  </xdr:twoCellAnchor>
  <xdr:oneCellAnchor>
    <xdr:from>
      <xdr:col>5</xdr:col>
      <xdr:colOff>496957</xdr:colOff>
      <xdr:row>8</xdr:row>
      <xdr:rowOff>74544</xdr:rowOff>
    </xdr:from>
    <xdr:ext cx="184731" cy="264560"/>
    <xdr:sp macro="" textlink="">
      <xdr:nvSpPr>
        <xdr:cNvPr id="3" name="Metin kutusu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787348" y="4058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4</xdr:col>
      <xdr:colOff>646043</xdr:colOff>
      <xdr:row>0</xdr:row>
      <xdr:rowOff>0</xdr:rowOff>
    </xdr:from>
    <xdr:to>
      <xdr:col>7</xdr:col>
      <xdr:colOff>554935</xdr:colOff>
      <xdr:row>5</xdr:row>
      <xdr:rowOff>91110</xdr:rowOff>
    </xdr:to>
    <xdr:sp macro="" textlink="">
      <xdr:nvSpPr>
        <xdr:cNvPr id="2" name="Ok: Sol 1">
          <a:extLst>
            <a:ext uri="{FF2B5EF4-FFF2-40B4-BE49-F238E27FC236}">
              <a16:creationId xmlns="" xmlns:a16="http://schemas.microsoft.com/office/drawing/2014/main" id="{BC43B816-949F-46F4-B419-003F8ED152F3}"/>
            </a:ext>
          </a:extLst>
        </xdr:cNvPr>
        <xdr:cNvSpPr/>
      </xdr:nvSpPr>
      <xdr:spPr>
        <a:xfrm>
          <a:off x="4356652" y="0"/>
          <a:ext cx="2393674" cy="91937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/>
            <a:t>DOLDURMAYI UNUTMAYIN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34373</xdr:colOff>
      <xdr:row>0</xdr:row>
      <xdr:rowOff>68745</xdr:rowOff>
    </xdr:from>
    <xdr:to>
      <xdr:col>5</xdr:col>
      <xdr:colOff>4970</xdr:colOff>
      <xdr:row>2</xdr:row>
      <xdr:rowOff>125895</xdr:rowOff>
    </xdr:to>
    <xdr:sp macro="" textlink="">
      <xdr:nvSpPr>
        <xdr:cNvPr id="2049" name="Text Box 1">
          <a:extLst>
            <a:ext uri="{FF2B5EF4-FFF2-40B4-BE49-F238E27FC236}">
              <a16:creationId xmlns=""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34373" y="68745"/>
          <a:ext cx="3805445" cy="388454"/>
        </a:xfrm>
        <a:prstGeom prst="rect">
          <a:avLst/>
        </a:prstGeom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İskontolu fiyatı hesaplayan formülü oluşturunuz.</a:t>
          </a:r>
        </a:p>
      </xdr:txBody>
    </xdr:sp>
    <xdr:clientData/>
  </xdr:twoCellAnchor>
  <xdr:twoCellAnchor>
    <xdr:from>
      <xdr:col>5</xdr:col>
      <xdr:colOff>1192695</xdr:colOff>
      <xdr:row>0</xdr:row>
      <xdr:rowOff>57978</xdr:rowOff>
    </xdr:from>
    <xdr:to>
      <xdr:col>9</xdr:col>
      <xdr:colOff>1362075</xdr:colOff>
      <xdr:row>2</xdr:row>
      <xdr:rowOff>115128</xdr:rowOff>
    </xdr:to>
    <xdr:sp macro="" textlink="">
      <xdr:nvSpPr>
        <xdr:cNvPr id="2051" name="Text Box 3">
          <a:extLst>
            <a:ext uri="{FF2B5EF4-FFF2-40B4-BE49-F238E27FC236}">
              <a16:creationId xmlns="" xmlns:a16="http://schemas.microsoft.com/office/drawing/2014/main" id="{00000000-0008-0000-0200-000003080000}"/>
            </a:ext>
          </a:extLst>
        </xdr:cNvPr>
        <xdr:cNvSpPr txBox="1">
          <a:spLocks noChangeArrowheads="1"/>
        </xdr:cNvSpPr>
      </xdr:nvSpPr>
      <xdr:spPr bwMode="auto">
        <a:xfrm>
          <a:off x="5027543" y="57978"/>
          <a:ext cx="3805445" cy="388454"/>
        </a:xfrm>
        <a:prstGeom prst="rect">
          <a:avLst/>
        </a:prstGeom>
        <a:ln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Satış fiyatını hesaplayan formülleri oluşturunuz.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279951</xdr:colOff>
      <xdr:row>0</xdr:row>
      <xdr:rowOff>175176</xdr:rowOff>
    </xdr:from>
    <xdr:to>
      <xdr:col>18</xdr:col>
      <xdr:colOff>107674</xdr:colOff>
      <xdr:row>4</xdr:row>
      <xdr:rowOff>57979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7C1139EE-CF7E-4D4C-AFE7-93458A8B93A1}"/>
            </a:ext>
          </a:extLst>
        </xdr:cNvPr>
        <xdr:cNvSpPr txBox="1">
          <a:spLocks noChangeArrowheads="1"/>
        </xdr:cNvSpPr>
      </xdr:nvSpPr>
      <xdr:spPr bwMode="auto">
        <a:xfrm>
          <a:off x="3236842" y="175176"/>
          <a:ext cx="8408506" cy="934694"/>
        </a:xfrm>
        <a:prstGeom prst="rect">
          <a:avLst/>
        </a:prstGeom>
        <a:ln w="3175">
          <a:solidFill>
            <a:srgbClr val="92D050"/>
          </a:solidFill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2860" rIns="0" bIns="0" anchor="t" upright="1"/>
        <a:lstStyle/>
        <a:p>
          <a:pPr algn="l" rtl="0">
            <a:defRPr sz="1000"/>
          </a:pPr>
          <a:endParaRPr lang="tr-TR" sz="300" b="1" i="0" u="none" strike="noStrike" baseline="0">
            <a:solidFill>
              <a:srgbClr val="000000"/>
            </a:solidFill>
            <a:latin typeface="Arial" panose="020B0604020202020204" pitchFamily="34" charset="0"/>
            <a:ea typeface="Verdana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İstenen ; </a:t>
          </a:r>
          <a:r>
            <a:rPr lang="tr-TR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Yandaki tabloyu adayların yüzde oranlarına göre aldıkları oyu gösteren bir </a:t>
          </a:r>
          <a:r>
            <a:rPr lang="tr-TR" sz="1200" b="1" i="0" u="sng" strike="noStrike" baseline="0">
              <a:solidFill>
                <a:srgbClr val="00B05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pasta grafik </a:t>
          </a:r>
          <a:r>
            <a:rPr lang="tr-TR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yapınız. </a:t>
          </a:r>
        </a:p>
        <a:p>
          <a:pPr algn="l" rtl="0">
            <a:defRPr sz="1000"/>
          </a:pPr>
          <a:r>
            <a:rPr lang="tr-TR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              (Örnek resimde olduğu gibi yüzde değerleri pasta dilimleri üzerinde olacak, isimler yazacak ve pasta dilimleri bir</a:t>
          </a:r>
        </a:p>
        <a:p>
          <a:pPr algn="l" rtl="0">
            <a:defRPr sz="1000"/>
          </a:pPr>
          <a:r>
            <a:rPr lang="tr-TR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                birinden ayrı konumda olacak)</a:t>
          </a:r>
        </a:p>
        <a:p>
          <a:pPr algn="l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	</a:t>
          </a:r>
        </a:p>
        <a:p>
          <a:pPr algn="l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	</a:t>
          </a:r>
          <a:r>
            <a:rPr lang="tr-TR" sz="900" b="1" i="0" u="sng" strike="noStrike" baseline="0">
              <a:solidFill>
                <a:srgbClr val="FF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rPr>
            <a:t>*Toplam değer grafikte olmamalı</a:t>
          </a:r>
        </a:p>
      </xdr:txBody>
    </xdr:sp>
    <xdr:clientData/>
  </xdr:twoCellAnchor>
  <xdr:twoCellAnchor editAs="oneCell">
    <xdr:from>
      <xdr:col>11</xdr:col>
      <xdr:colOff>440766</xdr:colOff>
      <xdr:row>4</xdr:row>
      <xdr:rowOff>157368</xdr:rowOff>
    </xdr:from>
    <xdr:to>
      <xdr:col>18</xdr:col>
      <xdr:colOff>122269</xdr:colOff>
      <xdr:row>14</xdr:row>
      <xdr:rowOff>133762</xdr:rowOff>
    </xdr:to>
    <xdr:pic>
      <xdr:nvPicPr>
        <xdr:cNvPr id="3" name="Resim 2">
          <a:extLst>
            <a:ext uri="{FF2B5EF4-FFF2-40B4-BE49-F238E27FC236}">
              <a16:creationId xmlns="" xmlns:a16="http://schemas.microsoft.com/office/drawing/2014/main" id="{7D0ECE6E-C939-4CAA-B3EA-4D50F587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049" y="1209259"/>
          <a:ext cx="3971894" cy="2129873"/>
        </a:xfrm>
        <a:prstGeom prst="rect">
          <a:avLst/>
        </a:prstGeom>
        <a:noFill/>
        <a:ln w="3175">
          <a:solidFill>
            <a:srgbClr val="92D05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419100</xdr:colOff>
      <xdr:row>5</xdr:row>
      <xdr:rowOff>214312</xdr:rowOff>
    </xdr:from>
    <xdr:to>
      <xdr:col>11</xdr:col>
      <xdr:colOff>114300</xdr:colOff>
      <xdr:row>18</xdr:row>
      <xdr:rowOff>109537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showGridLines="0" topLeftCell="A16" zoomScale="115" zoomScaleNormal="115" workbookViewId="0">
      <selection activeCell="E44" sqref="E44"/>
    </sheetView>
  </sheetViews>
  <sheetFormatPr defaultRowHeight="12.75" x14ac:dyDescent="0.2"/>
  <cols>
    <col min="2" max="2" width="14.5703125" customWidth="1"/>
    <col min="3" max="3" width="11" bestFit="1" customWidth="1"/>
    <col min="4" max="4" width="20.85546875" customWidth="1"/>
    <col min="5" max="5" width="11.7109375" customWidth="1"/>
    <col min="6" max="6" width="14.5703125" customWidth="1"/>
    <col min="7" max="7" width="11" bestFit="1" customWidth="1"/>
    <col min="8" max="8" width="20.85546875" customWidth="1"/>
  </cols>
  <sheetData>
    <row r="2" spans="2:9" x14ac:dyDescent="0.2">
      <c r="B2" s="1" t="s">
        <v>44</v>
      </c>
      <c r="D2" s="4" t="s">
        <v>94</v>
      </c>
    </row>
    <row r="3" spans="2:9" x14ac:dyDescent="0.2">
      <c r="B3" s="1" t="s">
        <v>45</v>
      </c>
      <c r="D3" s="4" t="s">
        <v>95</v>
      </c>
    </row>
    <row r="5" spans="2:9" x14ac:dyDescent="0.2">
      <c r="B5" s="1" t="s">
        <v>46</v>
      </c>
      <c r="D5" s="4"/>
    </row>
    <row r="10" spans="2:9" x14ac:dyDescent="0.2">
      <c r="B10" s="5" t="s">
        <v>0</v>
      </c>
      <c r="C10" s="5" t="s">
        <v>3</v>
      </c>
      <c r="D10" s="5" t="s">
        <v>2</v>
      </c>
      <c r="F10" s="15" t="s">
        <v>0</v>
      </c>
      <c r="G10" s="15" t="s">
        <v>3</v>
      </c>
      <c r="H10" s="15" t="s">
        <v>12</v>
      </c>
    </row>
    <row r="11" spans="2:9" x14ac:dyDescent="0.2">
      <c r="B11" s="4" t="s">
        <v>4</v>
      </c>
      <c r="C11" s="4">
        <v>570</v>
      </c>
      <c r="D11" s="9">
        <f>C11*0.12</f>
        <v>68.399999999999991</v>
      </c>
      <c r="E11" s="17">
        <v>68.399999999999991</v>
      </c>
      <c r="F11" s="4" t="s">
        <v>4</v>
      </c>
      <c r="G11" s="4">
        <v>570</v>
      </c>
      <c r="H11" s="4">
        <f>G11*0.18</f>
        <v>102.6</v>
      </c>
      <c r="I11" s="17">
        <v>102.6</v>
      </c>
    </row>
    <row r="12" spans="2:9" x14ac:dyDescent="0.2">
      <c r="B12" s="4" t="s">
        <v>5</v>
      </c>
      <c r="C12" s="4">
        <v>125</v>
      </c>
      <c r="D12" s="9">
        <f t="shared" ref="D12:D17" si="0">C12*0.12</f>
        <v>15</v>
      </c>
      <c r="F12" s="4" t="s">
        <v>5</v>
      </c>
      <c r="G12" s="4">
        <v>125</v>
      </c>
      <c r="H12" s="4">
        <f t="shared" ref="H12:H17" si="1">G12*0.18</f>
        <v>22.5</v>
      </c>
    </row>
    <row r="13" spans="2:9" x14ac:dyDescent="0.2">
      <c r="B13" s="4" t="s">
        <v>6</v>
      </c>
      <c r="C13" s="4">
        <v>175</v>
      </c>
      <c r="D13" s="9">
        <f t="shared" si="0"/>
        <v>21</v>
      </c>
      <c r="F13" s="4" t="s">
        <v>6</v>
      </c>
      <c r="G13" s="4">
        <v>175</v>
      </c>
      <c r="H13" s="4">
        <f t="shared" si="1"/>
        <v>31.5</v>
      </c>
    </row>
    <row r="14" spans="2:9" x14ac:dyDescent="0.2">
      <c r="B14" s="4" t="s">
        <v>7</v>
      </c>
      <c r="C14" s="4">
        <v>890</v>
      </c>
      <c r="D14" s="9">
        <f t="shared" si="0"/>
        <v>106.8</v>
      </c>
      <c r="F14" s="4" t="s">
        <v>7</v>
      </c>
      <c r="G14" s="4">
        <v>890</v>
      </c>
      <c r="H14" s="4">
        <f t="shared" si="1"/>
        <v>160.19999999999999</v>
      </c>
    </row>
    <row r="15" spans="2:9" x14ac:dyDescent="0.2">
      <c r="B15" s="4" t="s">
        <v>8</v>
      </c>
      <c r="C15" s="4">
        <v>1250</v>
      </c>
      <c r="D15" s="9">
        <f t="shared" si="0"/>
        <v>150</v>
      </c>
      <c r="F15" s="4" t="s">
        <v>8</v>
      </c>
      <c r="G15" s="4">
        <v>1250</v>
      </c>
      <c r="H15" s="4">
        <f t="shared" si="1"/>
        <v>225</v>
      </c>
    </row>
    <row r="16" spans="2:9" x14ac:dyDescent="0.2">
      <c r="B16" s="4" t="s">
        <v>9</v>
      </c>
      <c r="C16" s="4">
        <v>800</v>
      </c>
      <c r="D16" s="9">
        <f t="shared" si="0"/>
        <v>96</v>
      </c>
      <c r="F16" s="4" t="s">
        <v>9</v>
      </c>
      <c r="G16" s="4">
        <v>800</v>
      </c>
      <c r="H16" s="4">
        <f t="shared" si="1"/>
        <v>144</v>
      </c>
    </row>
    <row r="17" spans="2:9" x14ac:dyDescent="0.2">
      <c r="B17" s="4" t="s">
        <v>10</v>
      </c>
      <c r="C17" s="4">
        <v>1200</v>
      </c>
      <c r="D17" s="9">
        <f t="shared" si="0"/>
        <v>144</v>
      </c>
      <c r="F17" s="4" t="s">
        <v>10</v>
      </c>
      <c r="G17" s="4">
        <v>1200</v>
      </c>
      <c r="H17" s="4">
        <f t="shared" si="1"/>
        <v>216</v>
      </c>
    </row>
    <row r="18" spans="2:9" x14ac:dyDescent="0.2">
      <c r="B18" s="2"/>
      <c r="C18" s="2"/>
      <c r="D18" s="2"/>
    </row>
    <row r="19" spans="2:9" x14ac:dyDescent="0.2">
      <c r="B19" s="2"/>
      <c r="C19" s="2"/>
      <c r="D19" s="2"/>
    </row>
    <row r="25" spans="2:9" x14ac:dyDescent="0.2">
      <c r="B25" s="14" t="s">
        <v>0</v>
      </c>
      <c r="C25" s="14" t="s">
        <v>3</v>
      </c>
      <c r="D25" s="14" t="s">
        <v>11</v>
      </c>
      <c r="F25" s="16" t="s">
        <v>0</v>
      </c>
      <c r="G25" s="16" t="s">
        <v>1</v>
      </c>
      <c r="H25" s="16" t="s">
        <v>13</v>
      </c>
    </row>
    <row r="26" spans="2:9" x14ac:dyDescent="0.2">
      <c r="B26" s="4" t="s">
        <v>4</v>
      </c>
      <c r="C26" s="4">
        <v>570</v>
      </c>
      <c r="D26" s="9">
        <f>C26-D11</f>
        <v>501.6</v>
      </c>
      <c r="E26" s="18">
        <v>501.6</v>
      </c>
      <c r="F26" s="4" t="s">
        <v>4</v>
      </c>
      <c r="G26" s="4">
        <v>570</v>
      </c>
      <c r="H26" s="4">
        <f>G26+H11</f>
        <v>672.6</v>
      </c>
      <c r="I26" s="18">
        <v>672.59999999999991</v>
      </c>
    </row>
    <row r="27" spans="2:9" x14ac:dyDescent="0.2">
      <c r="B27" s="4" t="s">
        <v>5</v>
      </c>
      <c r="C27" s="4">
        <v>125</v>
      </c>
      <c r="D27" s="9">
        <f t="shared" ref="D27:D32" si="2">C27-D12</f>
        <v>110</v>
      </c>
      <c r="F27" s="4" t="s">
        <v>5</v>
      </c>
      <c r="G27" s="4">
        <v>125</v>
      </c>
      <c r="H27" s="4">
        <f t="shared" ref="H27:H32" si="3">G27+H12</f>
        <v>147.5</v>
      </c>
    </row>
    <row r="28" spans="2:9" x14ac:dyDescent="0.2">
      <c r="B28" s="4" t="s">
        <v>6</v>
      </c>
      <c r="C28" s="4">
        <v>175</v>
      </c>
      <c r="D28" s="9">
        <f t="shared" si="2"/>
        <v>154</v>
      </c>
      <c r="F28" s="4" t="s">
        <v>6</v>
      </c>
      <c r="G28" s="4">
        <v>175</v>
      </c>
      <c r="H28" s="4">
        <f t="shared" si="3"/>
        <v>206.5</v>
      </c>
    </row>
    <row r="29" spans="2:9" x14ac:dyDescent="0.2">
      <c r="B29" s="4" t="s">
        <v>7</v>
      </c>
      <c r="C29" s="4">
        <v>890</v>
      </c>
      <c r="D29" s="9">
        <f t="shared" si="2"/>
        <v>783.2</v>
      </c>
      <c r="F29" s="4" t="s">
        <v>7</v>
      </c>
      <c r="G29" s="4">
        <v>890</v>
      </c>
      <c r="H29" s="4">
        <f t="shared" si="3"/>
        <v>1050.2</v>
      </c>
    </row>
    <row r="30" spans="2:9" x14ac:dyDescent="0.2">
      <c r="B30" s="4" t="s">
        <v>8</v>
      </c>
      <c r="C30" s="4">
        <v>1250</v>
      </c>
      <c r="D30" s="9">
        <f t="shared" si="2"/>
        <v>1100</v>
      </c>
      <c r="F30" s="4" t="s">
        <v>8</v>
      </c>
      <c r="G30" s="4">
        <v>1250</v>
      </c>
      <c r="H30" s="4">
        <f t="shared" si="3"/>
        <v>1475</v>
      </c>
    </row>
    <row r="31" spans="2:9" x14ac:dyDescent="0.2">
      <c r="B31" s="4" t="s">
        <v>9</v>
      </c>
      <c r="C31" s="4">
        <v>800</v>
      </c>
      <c r="D31" s="9">
        <f t="shared" si="2"/>
        <v>704</v>
      </c>
      <c r="F31" s="4" t="s">
        <v>9</v>
      </c>
      <c r="G31" s="4">
        <v>800</v>
      </c>
      <c r="H31" s="4">
        <f t="shared" si="3"/>
        <v>944</v>
      </c>
    </row>
    <row r="32" spans="2:9" x14ac:dyDescent="0.2">
      <c r="B32" s="4" t="s">
        <v>10</v>
      </c>
      <c r="C32" s="4">
        <v>1200</v>
      </c>
      <c r="D32" s="9">
        <f t="shared" si="2"/>
        <v>1056</v>
      </c>
      <c r="F32" s="4" t="s">
        <v>10</v>
      </c>
      <c r="G32" s="4">
        <v>1200</v>
      </c>
      <c r="H32" s="4">
        <f t="shared" si="3"/>
        <v>1416</v>
      </c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4"/>
  <sheetViews>
    <sheetView showGridLines="0" zoomScale="115" zoomScaleNormal="115" workbookViewId="0">
      <selection activeCell="K9" sqref="K9"/>
    </sheetView>
  </sheetViews>
  <sheetFormatPr defaultRowHeight="12.75" x14ac:dyDescent="0.2"/>
  <cols>
    <col min="2" max="2" width="14.5703125" customWidth="1"/>
    <col min="3" max="3" width="11" bestFit="1" customWidth="1"/>
    <col min="4" max="4" width="11" customWidth="1"/>
    <col min="5" max="5" width="20.85546875" customWidth="1"/>
    <col min="6" max="6" width="17.85546875" customWidth="1"/>
    <col min="7" max="7" width="14.5703125" customWidth="1"/>
    <col min="8" max="8" width="11" bestFit="1" customWidth="1"/>
    <col min="9" max="9" width="11" customWidth="1"/>
    <col min="10" max="10" width="20.85546875" customWidth="1"/>
  </cols>
  <sheetData>
    <row r="4" spans="2:11" ht="30.75" customHeight="1" x14ac:dyDescent="0.2">
      <c r="B4" s="19" t="s">
        <v>0</v>
      </c>
      <c r="C4" s="20" t="s">
        <v>15</v>
      </c>
      <c r="D4" s="21" t="s">
        <v>14</v>
      </c>
      <c r="E4" s="22" t="s">
        <v>18</v>
      </c>
      <c r="G4" s="23" t="s">
        <v>0</v>
      </c>
      <c r="H4" s="24" t="s">
        <v>17</v>
      </c>
      <c r="I4" s="25" t="s">
        <v>16</v>
      </c>
      <c r="J4" s="23" t="s">
        <v>3</v>
      </c>
    </row>
    <row r="5" spans="2:11" x14ac:dyDescent="0.2">
      <c r="B5" s="4" t="s">
        <v>4</v>
      </c>
      <c r="C5" s="8">
        <v>570</v>
      </c>
      <c r="D5" s="6">
        <v>0.18</v>
      </c>
      <c r="E5" s="4">
        <f>C5*(1-D5)</f>
        <v>467.40000000000003</v>
      </c>
      <c r="F5" s="28">
        <v>467.40000000000003</v>
      </c>
      <c r="G5" s="4" t="s">
        <v>4</v>
      </c>
      <c r="H5" s="8">
        <v>570</v>
      </c>
      <c r="I5" s="6">
        <v>0.18</v>
      </c>
      <c r="J5" s="4">
        <f>H5*(1+I5)</f>
        <v>672.59999999999991</v>
      </c>
      <c r="K5" s="28">
        <v>672.59999999999991</v>
      </c>
    </row>
    <row r="6" spans="2:11" x14ac:dyDescent="0.2">
      <c r="B6" s="4" t="s">
        <v>5</v>
      </c>
      <c r="C6" s="8">
        <v>125</v>
      </c>
      <c r="D6" s="6">
        <v>0.12</v>
      </c>
      <c r="E6" s="4">
        <f t="shared" ref="E6:E11" si="0">C6*(1-D6)</f>
        <v>110</v>
      </c>
      <c r="G6" s="4" t="s">
        <v>5</v>
      </c>
      <c r="H6" s="8">
        <v>125</v>
      </c>
      <c r="I6" s="6">
        <v>0.12</v>
      </c>
      <c r="J6" s="4">
        <f t="shared" ref="J6:J11" si="1">H6*(1+I6)</f>
        <v>140</v>
      </c>
    </row>
    <row r="7" spans="2:11" x14ac:dyDescent="0.2">
      <c r="B7" s="4" t="s">
        <v>6</v>
      </c>
      <c r="C7" s="8">
        <v>175</v>
      </c>
      <c r="D7" s="6">
        <v>0.08</v>
      </c>
      <c r="E7" s="4">
        <f t="shared" si="0"/>
        <v>161</v>
      </c>
      <c r="G7" s="4" t="s">
        <v>6</v>
      </c>
      <c r="H7" s="8">
        <v>175</v>
      </c>
      <c r="I7" s="6">
        <v>0.08</v>
      </c>
      <c r="J7" s="4">
        <f t="shared" si="1"/>
        <v>189</v>
      </c>
    </row>
    <row r="8" spans="2:11" x14ac:dyDescent="0.2">
      <c r="B8" s="4" t="s">
        <v>7</v>
      </c>
      <c r="C8" s="8">
        <v>890</v>
      </c>
      <c r="D8" s="6">
        <v>0.08</v>
      </c>
      <c r="E8" s="4">
        <f t="shared" si="0"/>
        <v>818.80000000000007</v>
      </c>
      <c r="G8" s="4" t="s">
        <v>7</v>
      </c>
      <c r="H8" s="8">
        <v>890</v>
      </c>
      <c r="I8" s="6">
        <v>0.08</v>
      </c>
      <c r="J8" s="4">
        <f t="shared" si="1"/>
        <v>961.2</v>
      </c>
    </row>
    <row r="9" spans="2:11" x14ac:dyDescent="0.2">
      <c r="B9" s="4" t="s">
        <v>8</v>
      </c>
      <c r="C9" s="8">
        <v>1250</v>
      </c>
      <c r="D9" s="6">
        <v>0.05</v>
      </c>
      <c r="E9" s="4">
        <f t="shared" si="0"/>
        <v>1187.5</v>
      </c>
      <c r="G9" s="4" t="s">
        <v>8</v>
      </c>
      <c r="H9" s="8">
        <v>1250</v>
      </c>
      <c r="I9" s="6">
        <v>0.05</v>
      </c>
      <c r="J9" s="4">
        <f t="shared" si="1"/>
        <v>1312.5</v>
      </c>
    </row>
    <row r="10" spans="2:11" x14ac:dyDescent="0.2">
      <c r="B10" s="4" t="s">
        <v>9</v>
      </c>
      <c r="C10" s="8">
        <v>800</v>
      </c>
      <c r="D10" s="6">
        <v>0.12</v>
      </c>
      <c r="E10" s="4">
        <f t="shared" si="0"/>
        <v>704</v>
      </c>
      <c r="G10" s="4" t="s">
        <v>9</v>
      </c>
      <c r="H10" s="8">
        <v>800</v>
      </c>
      <c r="I10" s="6">
        <v>0.12</v>
      </c>
      <c r="J10" s="4">
        <f t="shared" si="1"/>
        <v>896.00000000000011</v>
      </c>
    </row>
    <row r="11" spans="2:11" x14ac:dyDescent="0.2">
      <c r="B11" s="4" t="s">
        <v>10</v>
      </c>
      <c r="C11" s="8">
        <v>1200</v>
      </c>
      <c r="D11" s="6">
        <v>0.1</v>
      </c>
      <c r="E11" s="4">
        <f t="shared" si="0"/>
        <v>1080</v>
      </c>
      <c r="G11" s="4" t="s">
        <v>10</v>
      </c>
      <c r="H11" s="8">
        <v>1200</v>
      </c>
      <c r="I11" s="6">
        <v>0.1</v>
      </c>
      <c r="J11" s="4">
        <f t="shared" si="1"/>
        <v>1320</v>
      </c>
    </row>
    <row r="12" spans="2:11" x14ac:dyDescent="0.2">
      <c r="B12" s="2"/>
      <c r="C12" s="2"/>
      <c r="D12" s="2"/>
      <c r="E12" s="2"/>
    </row>
    <row r="13" spans="2:11" ht="32.25" customHeight="1" x14ac:dyDescent="0.2">
      <c r="B13" s="2"/>
      <c r="C13" s="2"/>
      <c r="D13" s="2"/>
      <c r="E13" s="2"/>
    </row>
    <row r="14" spans="2:11" x14ac:dyDescent="0.2">
      <c r="B14" s="2"/>
      <c r="C14" s="2"/>
      <c r="D14" s="2"/>
      <c r="E14" s="2"/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showGridLines="0" zoomScale="115" zoomScaleNormal="115" workbookViewId="0">
      <selection activeCell="K12" sqref="K12"/>
    </sheetView>
  </sheetViews>
  <sheetFormatPr defaultRowHeight="12.75" x14ac:dyDescent="0.2"/>
  <cols>
    <col min="2" max="2" width="15.5703125" customWidth="1"/>
    <col min="3" max="3" width="13.5703125" customWidth="1"/>
    <col min="4" max="4" width="17.140625" customWidth="1"/>
    <col min="5" max="5" width="15.7109375" customWidth="1"/>
    <col min="6" max="6" width="20.140625" customWidth="1"/>
    <col min="7" max="7" width="10.85546875" bestFit="1" customWidth="1"/>
    <col min="8" max="8" width="10.140625" bestFit="1" customWidth="1"/>
    <col min="9" max="9" width="11.5703125" bestFit="1" customWidth="1"/>
    <col min="10" max="10" width="16.140625" customWidth="1"/>
  </cols>
  <sheetData>
    <row r="3" spans="2:11" x14ac:dyDescent="0.2">
      <c r="B3" s="23" t="s">
        <v>19</v>
      </c>
      <c r="C3" s="3">
        <v>0.166792</v>
      </c>
      <c r="G3" s="14" t="s">
        <v>19</v>
      </c>
      <c r="H3" s="3">
        <v>0.15</v>
      </c>
    </row>
    <row r="5" spans="2:11" x14ac:dyDescent="0.2">
      <c r="B5" s="26" t="s">
        <v>20</v>
      </c>
      <c r="C5" s="23" t="s">
        <v>23</v>
      </c>
      <c r="D5" s="23" t="s">
        <v>24</v>
      </c>
      <c r="G5" s="27" t="s">
        <v>20</v>
      </c>
      <c r="H5" s="27" t="s">
        <v>21</v>
      </c>
      <c r="I5" s="27" t="s">
        <v>22</v>
      </c>
      <c r="J5" s="14" t="s">
        <v>24</v>
      </c>
    </row>
    <row r="6" spans="2:11" x14ac:dyDescent="0.2">
      <c r="B6" s="7">
        <v>4802429</v>
      </c>
      <c r="C6" s="13">
        <v>187</v>
      </c>
      <c r="D6" s="9">
        <f>C6*C$3</f>
        <v>31.190103999999998</v>
      </c>
      <c r="E6" s="30">
        <v>31.190103999999998</v>
      </c>
      <c r="G6" s="7">
        <v>4802429</v>
      </c>
      <c r="H6" s="7">
        <v>5245</v>
      </c>
      <c r="I6" s="7">
        <v>5432</v>
      </c>
      <c r="J6" s="4">
        <f>(I6-H6)*H$3</f>
        <v>28.05</v>
      </c>
      <c r="K6" s="29">
        <v>28.05</v>
      </c>
    </row>
    <row r="7" spans="2:11" x14ac:dyDescent="0.2">
      <c r="B7" s="7">
        <v>4802430</v>
      </c>
      <c r="C7" s="13">
        <v>1097</v>
      </c>
      <c r="D7" s="9">
        <f t="shared" ref="D7:D16" si="0">C7*C$3</f>
        <v>182.97082399999999</v>
      </c>
      <c r="G7" s="7">
        <v>4802430</v>
      </c>
      <c r="H7" s="7">
        <v>5336</v>
      </c>
      <c r="I7" s="7">
        <v>6433</v>
      </c>
      <c r="J7" s="4">
        <f t="shared" ref="J7:J16" si="1">(I7-H7)*H$3</f>
        <v>164.54999999999998</v>
      </c>
    </row>
    <row r="8" spans="2:11" x14ac:dyDescent="0.2">
      <c r="B8" s="7">
        <v>4802431</v>
      </c>
      <c r="C8" s="13">
        <v>2007</v>
      </c>
      <c r="D8" s="9">
        <f t="shared" si="0"/>
        <v>334.75154399999997</v>
      </c>
      <c r="G8" s="7">
        <v>4802431</v>
      </c>
      <c r="H8" s="7">
        <v>5427</v>
      </c>
      <c r="I8" s="7">
        <v>7434</v>
      </c>
      <c r="J8" s="4">
        <f t="shared" si="1"/>
        <v>301.05</v>
      </c>
    </row>
    <row r="9" spans="2:11" x14ac:dyDescent="0.2">
      <c r="B9" s="7">
        <v>4802432</v>
      </c>
      <c r="C9" s="13">
        <v>2917</v>
      </c>
      <c r="D9" s="9">
        <f t="shared" si="0"/>
        <v>486.532264</v>
      </c>
      <c r="G9" s="7">
        <v>4802432</v>
      </c>
      <c r="H9" s="7">
        <v>5518</v>
      </c>
      <c r="I9" s="7">
        <v>8435</v>
      </c>
      <c r="J9" s="4">
        <f t="shared" si="1"/>
        <v>437.55</v>
      </c>
    </row>
    <row r="10" spans="2:11" x14ac:dyDescent="0.2">
      <c r="B10" s="7">
        <v>4802433</v>
      </c>
      <c r="C10" s="13">
        <v>3634</v>
      </c>
      <c r="D10" s="9">
        <f t="shared" si="0"/>
        <v>606.12212799999998</v>
      </c>
      <c r="G10" s="7">
        <v>4802433</v>
      </c>
      <c r="H10" s="7">
        <v>5802</v>
      </c>
      <c r="I10" s="7">
        <v>9436</v>
      </c>
      <c r="J10" s="4">
        <f t="shared" si="1"/>
        <v>545.1</v>
      </c>
    </row>
    <row r="11" spans="2:11" x14ac:dyDescent="0.2">
      <c r="B11" s="7">
        <v>4802434</v>
      </c>
      <c r="C11" s="13">
        <v>5037</v>
      </c>
      <c r="D11" s="9">
        <f t="shared" si="0"/>
        <v>840.131304</v>
      </c>
      <c r="G11" s="7">
        <v>4802434</v>
      </c>
      <c r="H11" s="7">
        <v>5400</v>
      </c>
      <c r="I11" s="7">
        <v>10437</v>
      </c>
      <c r="J11" s="4">
        <f t="shared" si="1"/>
        <v>755.55</v>
      </c>
    </row>
    <row r="12" spans="2:11" x14ac:dyDescent="0.2">
      <c r="B12" s="7">
        <v>4802435</v>
      </c>
      <c r="C12" s="13">
        <v>5647</v>
      </c>
      <c r="D12" s="9">
        <f t="shared" si="0"/>
        <v>941.87442399999998</v>
      </c>
      <c r="G12" s="7">
        <v>4802435</v>
      </c>
      <c r="H12" s="7">
        <v>5791</v>
      </c>
      <c r="I12" s="7">
        <v>11438</v>
      </c>
      <c r="J12" s="4">
        <f t="shared" si="1"/>
        <v>847.05</v>
      </c>
    </row>
    <row r="13" spans="2:11" x14ac:dyDescent="0.2">
      <c r="B13" s="7">
        <v>4802436</v>
      </c>
      <c r="C13" s="13">
        <v>6557</v>
      </c>
      <c r="D13" s="9">
        <f t="shared" si="0"/>
        <v>1093.6551440000001</v>
      </c>
      <c r="G13" s="7">
        <v>4802436</v>
      </c>
      <c r="H13" s="7">
        <v>5882</v>
      </c>
      <c r="I13" s="7">
        <v>12439</v>
      </c>
      <c r="J13" s="4">
        <f t="shared" si="1"/>
        <v>983.55</v>
      </c>
    </row>
    <row r="14" spans="2:11" x14ac:dyDescent="0.2">
      <c r="B14" s="7">
        <v>4802437</v>
      </c>
      <c r="C14" s="13">
        <v>7467</v>
      </c>
      <c r="D14" s="9">
        <f t="shared" si="0"/>
        <v>1245.435864</v>
      </c>
      <c r="G14" s="7">
        <v>4802437</v>
      </c>
      <c r="H14" s="7">
        <v>5973</v>
      </c>
      <c r="I14" s="7">
        <v>13440</v>
      </c>
      <c r="J14" s="4">
        <f t="shared" si="1"/>
        <v>1120.05</v>
      </c>
    </row>
    <row r="15" spans="2:11" x14ac:dyDescent="0.2">
      <c r="B15" s="7">
        <v>4802438</v>
      </c>
      <c r="C15" s="13">
        <v>8377</v>
      </c>
      <c r="D15" s="9">
        <f t="shared" si="0"/>
        <v>1397.216584</v>
      </c>
      <c r="G15" s="7">
        <v>4802438</v>
      </c>
      <c r="H15" s="7">
        <v>6064</v>
      </c>
      <c r="I15" s="7">
        <v>14441</v>
      </c>
      <c r="J15" s="4">
        <f t="shared" si="1"/>
        <v>1256.55</v>
      </c>
    </row>
    <row r="16" spans="2:11" x14ac:dyDescent="0.2">
      <c r="B16" s="7">
        <v>4802439</v>
      </c>
      <c r="C16" s="13">
        <v>9287</v>
      </c>
      <c r="D16" s="9">
        <f t="shared" si="0"/>
        <v>1548.997304</v>
      </c>
      <c r="G16" s="7">
        <v>4802439</v>
      </c>
      <c r="H16" s="7">
        <v>6155</v>
      </c>
      <c r="I16" s="7">
        <v>15442</v>
      </c>
      <c r="J16" s="4">
        <f t="shared" si="1"/>
        <v>1393.05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topLeftCell="A7" zoomScale="150" zoomScaleNormal="150" workbookViewId="0">
      <selection activeCell="H14" sqref="H14"/>
    </sheetView>
  </sheetViews>
  <sheetFormatPr defaultRowHeight="12.75" x14ac:dyDescent="0.2"/>
  <cols>
    <col min="1" max="1" width="4.28515625" customWidth="1"/>
    <col min="2" max="2" width="19.85546875" bestFit="1" customWidth="1"/>
    <col min="3" max="6" width="14" customWidth="1"/>
    <col min="8" max="10" width="10.42578125" customWidth="1"/>
  </cols>
  <sheetData>
    <row r="2" spans="1:10" ht="21.75" customHeight="1" x14ac:dyDescent="0.2">
      <c r="A2" s="10"/>
      <c r="B2" s="33" t="s">
        <v>29</v>
      </c>
      <c r="C2" s="36" t="s">
        <v>26</v>
      </c>
      <c r="D2" s="38" t="s">
        <v>27</v>
      </c>
      <c r="E2" s="40" t="s">
        <v>28</v>
      </c>
      <c r="F2" s="34" t="s">
        <v>24</v>
      </c>
      <c r="H2" s="74" t="s">
        <v>25</v>
      </c>
      <c r="I2" s="74"/>
      <c r="J2" s="74"/>
    </row>
    <row r="3" spans="1:10" ht="18.75" customHeight="1" x14ac:dyDescent="0.2">
      <c r="B3" s="4" t="s">
        <v>30</v>
      </c>
      <c r="C3" s="11">
        <v>1255</v>
      </c>
      <c r="D3" s="11">
        <v>2275</v>
      </c>
      <c r="E3" s="11">
        <v>2120</v>
      </c>
      <c r="F3" s="32">
        <f>(C3*H$4)+(D3*I$4)+(E3*J$4)</f>
        <v>24409.15</v>
      </c>
      <c r="H3" s="37" t="s">
        <v>26</v>
      </c>
      <c r="I3" s="39" t="s">
        <v>27</v>
      </c>
      <c r="J3" s="41" t="s">
        <v>28</v>
      </c>
    </row>
    <row r="4" spans="1:10" ht="18.75" customHeight="1" x14ac:dyDescent="0.2">
      <c r="B4" s="4" t="s">
        <v>31</v>
      </c>
      <c r="C4" s="11">
        <v>1250</v>
      </c>
      <c r="D4" s="11">
        <v>1230</v>
      </c>
      <c r="E4" s="11">
        <v>2330</v>
      </c>
      <c r="F4" s="32">
        <f t="shared" ref="F4:F16" si="0">(C4*H$4)+(D4*I$4)+(E4*J$4)</f>
        <v>20123</v>
      </c>
      <c r="H4" s="35">
        <v>5.18</v>
      </c>
      <c r="I4" s="35">
        <v>4.75</v>
      </c>
      <c r="J4" s="35">
        <v>3.35</v>
      </c>
    </row>
    <row r="5" spans="1:10" ht="18.75" customHeight="1" x14ac:dyDescent="0.2">
      <c r="B5" s="4" t="s">
        <v>32</v>
      </c>
      <c r="C5" s="11">
        <v>6378</v>
      </c>
      <c r="D5" s="11">
        <v>3400</v>
      </c>
      <c r="E5" s="11">
        <v>2300</v>
      </c>
      <c r="F5" s="32">
        <f t="shared" si="0"/>
        <v>56893.04</v>
      </c>
    </row>
    <row r="6" spans="1:10" ht="18.75" customHeight="1" x14ac:dyDescent="0.2">
      <c r="B6" s="12" t="s">
        <v>33</v>
      </c>
      <c r="C6" s="11">
        <v>4537</v>
      </c>
      <c r="D6" s="11">
        <v>1240</v>
      </c>
      <c r="E6" s="11">
        <v>2300</v>
      </c>
      <c r="F6" s="32">
        <f t="shared" si="0"/>
        <v>37096.660000000003</v>
      </c>
      <c r="G6" s="31"/>
      <c r="H6" s="31"/>
      <c r="I6" s="31"/>
    </row>
    <row r="7" spans="1:10" ht="18.75" customHeight="1" x14ac:dyDescent="0.2">
      <c r="B7" s="12" t="s">
        <v>34</v>
      </c>
      <c r="C7" s="11">
        <v>7099</v>
      </c>
      <c r="D7" s="11">
        <v>1803</v>
      </c>
      <c r="E7" s="11">
        <v>2390</v>
      </c>
      <c r="F7" s="32">
        <f t="shared" si="0"/>
        <v>53343.57</v>
      </c>
      <c r="G7" s="31"/>
      <c r="H7" s="31"/>
      <c r="I7" s="31"/>
    </row>
    <row r="8" spans="1:10" ht="18.75" customHeight="1" x14ac:dyDescent="0.2">
      <c r="B8" s="12" t="s">
        <v>35</v>
      </c>
      <c r="C8" s="11">
        <v>8596</v>
      </c>
      <c r="D8" s="11">
        <v>1709</v>
      </c>
      <c r="E8" s="11">
        <v>2441</v>
      </c>
      <c r="F8" s="32">
        <f t="shared" si="0"/>
        <v>60822.38</v>
      </c>
      <c r="G8" s="31"/>
      <c r="H8" s="31"/>
      <c r="I8" s="31"/>
    </row>
    <row r="9" spans="1:10" ht="18.75" customHeight="1" x14ac:dyDescent="0.2">
      <c r="B9" s="12" t="s">
        <v>36</v>
      </c>
      <c r="C9" s="11">
        <v>10094</v>
      </c>
      <c r="D9" s="11">
        <v>1616</v>
      </c>
      <c r="E9" s="11">
        <v>2492</v>
      </c>
      <c r="F9" s="32">
        <f t="shared" si="0"/>
        <v>68311.12</v>
      </c>
      <c r="G9" s="31"/>
      <c r="H9" s="31"/>
      <c r="I9" s="31"/>
    </row>
    <row r="10" spans="1:10" ht="18.75" customHeight="1" x14ac:dyDescent="0.2">
      <c r="B10" s="12" t="s">
        <v>37</v>
      </c>
      <c r="C10" s="11">
        <v>11591</v>
      </c>
      <c r="D10" s="11">
        <v>1522</v>
      </c>
      <c r="E10" s="11">
        <v>2543</v>
      </c>
      <c r="F10" s="32">
        <f t="shared" si="0"/>
        <v>75789.930000000008</v>
      </c>
      <c r="G10" s="31"/>
      <c r="H10" s="31"/>
      <c r="I10" s="31"/>
    </row>
    <row r="11" spans="1:10" ht="18.75" customHeight="1" x14ac:dyDescent="0.2">
      <c r="B11" s="12" t="s">
        <v>38</v>
      </c>
      <c r="C11" s="11">
        <v>13089</v>
      </c>
      <c r="D11" s="11">
        <v>1429</v>
      </c>
      <c r="E11" s="11">
        <v>2594</v>
      </c>
      <c r="F11" s="32">
        <f t="shared" si="0"/>
        <v>83278.669999999984</v>
      </c>
      <c r="G11" s="31"/>
      <c r="H11" s="31"/>
      <c r="I11" s="31"/>
    </row>
    <row r="12" spans="1:10" ht="18.75" customHeight="1" x14ac:dyDescent="0.2">
      <c r="B12" s="12" t="s">
        <v>39</v>
      </c>
      <c r="C12" s="11">
        <v>14586</v>
      </c>
      <c r="D12" s="11">
        <v>1335</v>
      </c>
      <c r="E12" s="11">
        <v>2645</v>
      </c>
      <c r="F12" s="32">
        <f t="shared" si="0"/>
        <v>90757.48</v>
      </c>
      <c r="G12" s="31"/>
      <c r="H12" s="31"/>
      <c r="I12" s="31"/>
    </row>
    <row r="13" spans="1:10" ht="18.75" customHeight="1" x14ac:dyDescent="0.2">
      <c r="B13" s="12" t="s">
        <v>40</v>
      </c>
      <c r="C13" s="11">
        <v>16083</v>
      </c>
      <c r="D13" s="11">
        <v>1242</v>
      </c>
      <c r="E13" s="11">
        <v>2696</v>
      </c>
      <c r="F13" s="32">
        <f t="shared" si="0"/>
        <v>98241.040000000008</v>
      </c>
      <c r="G13" s="31"/>
      <c r="H13" s="31"/>
      <c r="I13" s="31"/>
    </row>
    <row r="14" spans="1:10" ht="18.75" customHeight="1" x14ac:dyDescent="0.2">
      <c r="B14" s="12" t="s">
        <v>41</v>
      </c>
      <c r="C14" s="11">
        <v>17581</v>
      </c>
      <c r="D14" s="11">
        <v>1148</v>
      </c>
      <c r="E14" s="11">
        <v>2747</v>
      </c>
      <c r="F14" s="73">
        <f t="shared" si="0"/>
        <v>105725.03</v>
      </c>
      <c r="G14" s="31"/>
      <c r="H14" s="31"/>
      <c r="I14" s="31"/>
    </row>
    <row r="15" spans="1:10" ht="18.75" customHeight="1" x14ac:dyDescent="0.2">
      <c r="B15" s="12" t="s">
        <v>42</v>
      </c>
      <c r="C15" s="11">
        <v>19078</v>
      </c>
      <c r="D15" s="11">
        <v>1055</v>
      </c>
      <c r="E15" s="11">
        <v>2798</v>
      </c>
      <c r="F15" s="73">
        <f t="shared" si="0"/>
        <v>113208.59</v>
      </c>
      <c r="G15" s="31"/>
      <c r="H15" s="31"/>
      <c r="I15" s="31"/>
    </row>
    <row r="16" spans="1:10" ht="18.75" customHeight="1" x14ac:dyDescent="0.2">
      <c r="B16" s="12" t="s">
        <v>43</v>
      </c>
      <c r="C16" s="72">
        <v>20576</v>
      </c>
      <c r="D16" s="11">
        <v>961</v>
      </c>
      <c r="E16" s="11">
        <v>2849</v>
      </c>
      <c r="F16" s="73">
        <f t="shared" si="0"/>
        <v>120692.57999999999</v>
      </c>
      <c r="G16" s="31"/>
      <c r="H16" s="31"/>
      <c r="I16" s="31"/>
    </row>
    <row r="17" spans="7:9" ht="17.25" customHeight="1" x14ac:dyDescent="0.2">
      <c r="G17" s="31"/>
      <c r="H17" s="31"/>
      <c r="I17" s="31"/>
    </row>
    <row r="18" spans="7:9" ht="17.25" customHeight="1" x14ac:dyDescent="0.2">
      <c r="G18" s="31"/>
      <c r="H18" s="31"/>
      <c r="I18" s="31"/>
    </row>
    <row r="19" spans="7:9" ht="17.25" customHeight="1" x14ac:dyDescent="0.2">
      <c r="G19" s="31"/>
      <c r="H19" s="31"/>
      <c r="I19" s="31"/>
    </row>
  </sheetData>
  <mergeCells count="1">
    <mergeCell ref="H2:J2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2"/>
  <sheetViews>
    <sheetView showGridLines="0" topLeftCell="A13" workbookViewId="0">
      <selection activeCell="H5" sqref="H5"/>
    </sheetView>
  </sheetViews>
  <sheetFormatPr defaultRowHeight="15" x14ac:dyDescent="0.25"/>
  <cols>
    <col min="1" max="1" width="12" style="45" customWidth="1"/>
    <col min="2" max="2" width="26.42578125" style="44" customWidth="1"/>
    <col min="3" max="3" width="16" style="44" bestFit="1" customWidth="1"/>
    <col min="4" max="4" width="13.42578125" style="45" bestFit="1" customWidth="1"/>
    <col min="5" max="5" width="23.5703125" style="44" customWidth="1"/>
    <col min="6" max="6" width="11.7109375" style="44" customWidth="1"/>
    <col min="7" max="7" width="16.140625" style="44" bestFit="1" customWidth="1"/>
    <col min="8" max="8" width="28.85546875" style="44" customWidth="1"/>
    <col min="9" max="9" width="23" style="44" customWidth="1"/>
    <col min="10" max="16384" width="9.140625" style="44"/>
  </cols>
  <sheetData>
    <row r="1" spans="1:8" ht="23.25" x14ac:dyDescent="0.35">
      <c r="A1" s="42" t="s">
        <v>47</v>
      </c>
      <c r="B1" s="43" t="s">
        <v>48</v>
      </c>
      <c r="G1" s="46" t="s">
        <v>49</v>
      </c>
      <c r="H1" s="47">
        <f>SUM(E:E)</f>
        <v>1019442</v>
      </c>
    </row>
    <row r="2" spans="1:8" ht="23.25" x14ac:dyDescent="0.35">
      <c r="A2" s="42" t="s">
        <v>50</v>
      </c>
      <c r="B2" s="43" t="s">
        <v>51</v>
      </c>
      <c r="G2" s="46" t="s">
        <v>52</v>
      </c>
      <c r="H2" s="47">
        <f>MAX(E:E)</f>
        <v>39579</v>
      </c>
    </row>
    <row r="3" spans="1:8" ht="23.25" x14ac:dyDescent="0.35">
      <c r="A3" s="42" t="s">
        <v>53</v>
      </c>
      <c r="B3" s="43" t="s">
        <v>54</v>
      </c>
      <c r="C3" s="48"/>
      <c r="G3" s="46" t="s">
        <v>55</v>
      </c>
      <c r="H3" s="47">
        <f>MIN(E:E)</f>
        <v>12823</v>
      </c>
    </row>
    <row r="4" spans="1:8" ht="23.25" x14ac:dyDescent="0.35">
      <c r="A4" s="42" t="s">
        <v>56</v>
      </c>
      <c r="B4" s="43" t="s">
        <v>57</v>
      </c>
      <c r="C4" s="49"/>
      <c r="D4" s="50"/>
      <c r="E4" s="51"/>
      <c r="G4" s="46" t="s">
        <v>58</v>
      </c>
      <c r="H4" s="47">
        <f>AVERAGE(E:E)</f>
        <v>28317.833333333332</v>
      </c>
    </row>
    <row r="5" spans="1:8" ht="23.25" x14ac:dyDescent="0.35">
      <c r="A5" s="52"/>
      <c r="B5" s="51"/>
      <c r="C5" s="49"/>
      <c r="D5" s="50"/>
      <c r="E5" s="51"/>
      <c r="H5" s="53"/>
    </row>
    <row r="6" spans="1:8" x14ac:dyDescent="0.25">
      <c r="A6" s="54" t="s">
        <v>59</v>
      </c>
      <c r="B6" s="55" t="s">
        <v>60</v>
      </c>
      <c r="C6" s="55" t="s">
        <v>61</v>
      </c>
      <c r="D6" s="56" t="s">
        <v>62</v>
      </c>
      <c r="E6" s="57" t="s">
        <v>24</v>
      </c>
    </row>
    <row r="7" spans="1:8" x14ac:dyDescent="0.25">
      <c r="A7" s="58">
        <v>42370</v>
      </c>
      <c r="B7" s="59" t="s">
        <v>63</v>
      </c>
      <c r="C7" s="59" t="s">
        <v>64</v>
      </c>
      <c r="D7" s="60">
        <v>7</v>
      </c>
      <c r="E7" s="61">
        <v>23889</v>
      </c>
    </row>
    <row r="8" spans="1:8" x14ac:dyDescent="0.25">
      <c r="A8" s="58">
        <v>42370</v>
      </c>
      <c r="B8" s="59" t="s">
        <v>65</v>
      </c>
      <c r="C8" s="59" t="s">
        <v>66</v>
      </c>
      <c r="D8" s="60">
        <v>7</v>
      </c>
      <c r="E8" s="61">
        <v>16613</v>
      </c>
    </row>
    <row r="9" spans="1:8" x14ac:dyDescent="0.25">
      <c r="A9" s="58">
        <v>42370</v>
      </c>
      <c r="B9" s="59" t="s">
        <v>67</v>
      </c>
      <c r="C9" s="59" t="s">
        <v>68</v>
      </c>
      <c r="D9" s="60">
        <v>5</v>
      </c>
      <c r="E9" s="61">
        <v>23980</v>
      </c>
    </row>
    <row r="10" spans="1:8" x14ac:dyDescent="0.25">
      <c r="A10" s="58">
        <v>42370</v>
      </c>
      <c r="B10" s="59" t="s">
        <v>69</v>
      </c>
      <c r="C10" s="59" t="s">
        <v>70</v>
      </c>
      <c r="D10" s="60">
        <v>3</v>
      </c>
      <c r="E10" s="61">
        <v>38681</v>
      </c>
    </row>
    <row r="11" spans="1:8" x14ac:dyDescent="0.25">
      <c r="A11" s="58">
        <v>42371</v>
      </c>
      <c r="B11" s="59" t="s">
        <v>71</v>
      </c>
      <c r="C11" s="59" t="s">
        <v>72</v>
      </c>
      <c r="D11" s="60">
        <v>8</v>
      </c>
      <c r="E11" s="61">
        <v>21437</v>
      </c>
    </row>
    <row r="12" spans="1:8" x14ac:dyDescent="0.25">
      <c r="A12" s="58">
        <v>42371</v>
      </c>
      <c r="B12" s="59" t="s">
        <v>73</v>
      </c>
      <c r="C12" s="59" t="s">
        <v>64</v>
      </c>
      <c r="D12" s="60">
        <v>3</v>
      </c>
      <c r="E12" s="61">
        <v>35537</v>
      </c>
    </row>
    <row r="13" spans="1:8" x14ac:dyDescent="0.25">
      <c r="A13" s="58">
        <v>42371</v>
      </c>
      <c r="B13" s="59" t="s">
        <v>74</v>
      </c>
      <c r="C13" s="59" t="s">
        <v>68</v>
      </c>
      <c r="D13" s="60">
        <v>3</v>
      </c>
      <c r="E13" s="61">
        <v>32154</v>
      </c>
    </row>
    <row r="14" spans="1:8" x14ac:dyDescent="0.25">
      <c r="A14" s="58">
        <v>42371</v>
      </c>
      <c r="B14" s="59" t="s">
        <v>69</v>
      </c>
      <c r="C14" s="59" t="s">
        <v>75</v>
      </c>
      <c r="D14" s="60">
        <v>3</v>
      </c>
      <c r="E14" s="61">
        <v>25846</v>
      </c>
    </row>
    <row r="15" spans="1:8" x14ac:dyDescent="0.25">
      <c r="A15" s="58">
        <v>42372</v>
      </c>
      <c r="B15" s="59" t="s">
        <v>63</v>
      </c>
      <c r="C15" s="59" t="s">
        <v>75</v>
      </c>
      <c r="D15" s="60">
        <v>7</v>
      </c>
      <c r="E15" s="61">
        <v>36515</v>
      </c>
    </row>
    <row r="16" spans="1:8" x14ac:dyDescent="0.25">
      <c r="A16" s="58">
        <v>42372</v>
      </c>
      <c r="B16" s="59" t="s">
        <v>76</v>
      </c>
      <c r="C16" s="59" t="s">
        <v>70</v>
      </c>
      <c r="D16" s="60">
        <v>5</v>
      </c>
      <c r="E16" s="61">
        <v>18952</v>
      </c>
    </row>
    <row r="17" spans="1:5" x14ac:dyDescent="0.25">
      <c r="A17" s="58">
        <v>42372</v>
      </c>
      <c r="B17" s="59" t="s">
        <v>63</v>
      </c>
      <c r="C17" s="59" t="s">
        <v>70</v>
      </c>
      <c r="D17" s="60">
        <v>3</v>
      </c>
      <c r="E17" s="61">
        <v>20542</v>
      </c>
    </row>
    <row r="18" spans="1:5" x14ac:dyDescent="0.25">
      <c r="A18" s="58">
        <v>42372</v>
      </c>
      <c r="B18" s="59" t="s">
        <v>77</v>
      </c>
      <c r="C18" s="59" t="s">
        <v>66</v>
      </c>
      <c r="D18" s="60">
        <v>3</v>
      </c>
      <c r="E18" s="61">
        <v>26558</v>
      </c>
    </row>
    <row r="19" spans="1:5" x14ac:dyDescent="0.25">
      <c r="A19" s="58">
        <v>42373</v>
      </c>
      <c r="B19" s="59" t="s">
        <v>78</v>
      </c>
      <c r="C19" s="59" t="s">
        <v>79</v>
      </c>
      <c r="D19" s="60">
        <v>8</v>
      </c>
      <c r="E19" s="61">
        <v>37797</v>
      </c>
    </row>
    <row r="20" spans="1:5" x14ac:dyDescent="0.25">
      <c r="A20" s="58">
        <v>42373</v>
      </c>
      <c r="B20" s="59" t="s">
        <v>63</v>
      </c>
      <c r="C20" s="59" t="s">
        <v>80</v>
      </c>
      <c r="D20" s="60">
        <v>3</v>
      </c>
      <c r="E20" s="61">
        <v>39579</v>
      </c>
    </row>
    <row r="21" spans="1:5" x14ac:dyDescent="0.25">
      <c r="A21" s="58">
        <v>42373</v>
      </c>
      <c r="B21" s="59" t="s">
        <v>65</v>
      </c>
      <c r="C21" s="59" t="s">
        <v>70</v>
      </c>
      <c r="D21" s="60">
        <v>3</v>
      </c>
      <c r="E21" s="61">
        <v>38916</v>
      </c>
    </row>
    <row r="22" spans="1:5" x14ac:dyDescent="0.25">
      <c r="A22" s="58">
        <v>42373</v>
      </c>
      <c r="B22" s="59" t="s">
        <v>69</v>
      </c>
      <c r="C22" s="59" t="s">
        <v>70</v>
      </c>
      <c r="D22" s="60">
        <v>3</v>
      </c>
      <c r="E22" s="61">
        <v>12823</v>
      </c>
    </row>
    <row r="23" spans="1:5" x14ac:dyDescent="0.25">
      <c r="A23" s="58">
        <v>42374</v>
      </c>
      <c r="B23" s="59" t="s">
        <v>71</v>
      </c>
      <c r="C23" s="59" t="s">
        <v>70</v>
      </c>
      <c r="D23" s="60">
        <v>3</v>
      </c>
      <c r="E23" s="61">
        <v>32774</v>
      </c>
    </row>
    <row r="24" spans="1:5" x14ac:dyDescent="0.25">
      <c r="A24" s="58">
        <v>42374</v>
      </c>
      <c r="B24" s="59" t="s">
        <v>69</v>
      </c>
      <c r="C24" s="59" t="s">
        <v>66</v>
      </c>
      <c r="D24" s="60">
        <v>3</v>
      </c>
      <c r="E24" s="61">
        <v>27128</v>
      </c>
    </row>
    <row r="25" spans="1:5" x14ac:dyDescent="0.25">
      <c r="A25" s="58">
        <v>42375</v>
      </c>
      <c r="B25" s="59" t="s">
        <v>63</v>
      </c>
      <c r="C25" s="59" t="s">
        <v>64</v>
      </c>
      <c r="D25" s="60">
        <v>12</v>
      </c>
      <c r="E25" s="61">
        <v>23889</v>
      </c>
    </row>
    <row r="26" spans="1:5" x14ac:dyDescent="0.25">
      <c r="A26" s="58">
        <v>42375</v>
      </c>
      <c r="B26" s="59" t="s">
        <v>65</v>
      </c>
      <c r="C26" s="59" t="s">
        <v>66</v>
      </c>
      <c r="D26" s="60">
        <v>12</v>
      </c>
      <c r="E26" s="61">
        <v>16613</v>
      </c>
    </row>
    <row r="27" spans="1:5" x14ac:dyDescent="0.25">
      <c r="A27" s="58">
        <v>42375</v>
      </c>
      <c r="B27" s="59" t="s">
        <v>67</v>
      </c>
      <c r="C27" s="59" t="s">
        <v>68</v>
      </c>
      <c r="D27" s="60">
        <v>10</v>
      </c>
      <c r="E27" s="61">
        <v>23980</v>
      </c>
    </row>
    <row r="28" spans="1:5" x14ac:dyDescent="0.25">
      <c r="A28" s="58">
        <v>42375</v>
      </c>
      <c r="B28" s="59" t="s">
        <v>69</v>
      </c>
      <c r="C28" s="59" t="s">
        <v>70</v>
      </c>
      <c r="D28" s="60">
        <v>8</v>
      </c>
      <c r="E28" s="61">
        <v>38681</v>
      </c>
    </row>
    <row r="29" spans="1:5" x14ac:dyDescent="0.25">
      <c r="A29" s="58">
        <v>42376</v>
      </c>
      <c r="B29" s="59" t="s">
        <v>71</v>
      </c>
      <c r="C29" s="59" t="s">
        <v>72</v>
      </c>
      <c r="D29" s="60">
        <v>13</v>
      </c>
      <c r="E29" s="61">
        <v>21437</v>
      </c>
    </row>
    <row r="30" spans="1:5" x14ac:dyDescent="0.25">
      <c r="A30" s="58">
        <v>42376</v>
      </c>
      <c r="B30" s="59" t="s">
        <v>73</v>
      </c>
      <c r="C30" s="59" t="s">
        <v>64</v>
      </c>
      <c r="D30" s="60">
        <v>8</v>
      </c>
      <c r="E30" s="61">
        <v>35537</v>
      </c>
    </row>
    <row r="31" spans="1:5" x14ac:dyDescent="0.25">
      <c r="A31" s="58">
        <v>42376</v>
      </c>
      <c r="B31" s="59" t="s">
        <v>74</v>
      </c>
      <c r="C31" s="59" t="s">
        <v>68</v>
      </c>
      <c r="D31" s="60">
        <v>8</v>
      </c>
      <c r="E31" s="61">
        <v>32154</v>
      </c>
    </row>
    <row r="32" spans="1:5" x14ac:dyDescent="0.25">
      <c r="A32" s="58">
        <v>42376</v>
      </c>
      <c r="B32" s="59" t="s">
        <v>69</v>
      </c>
      <c r="C32" s="59" t="s">
        <v>75</v>
      </c>
      <c r="D32" s="60">
        <v>8</v>
      </c>
      <c r="E32" s="61">
        <v>25846</v>
      </c>
    </row>
    <row r="33" spans="1:5" x14ac:dyDescent="0.25">
      <c r="A33" s="58">
        <v>42377</v>
      </c>
      <c r="B33" s="59" t="s">
        <v>63</v>
      </c>
      <c r="C33" s="59" t="s">
        <v>75</v>
      </c>
      <c r="D33" s="60">
        <v>12</v>
      </c>
      <c r="E33" s="61">
        <v>36515</v>
      </c>
    </row>
    <row r="34" spans="1:5" x14ac:dyDescent="0.25">
      <c r="A34" s="58">
        <v>42377</v>
      </c>
      <c r="B34" s="59" t="s">
        <v>76</v>
      </c>
      <c r="C34" s="59" t="s">
        <v>70</v>
      </c>
      <c r="D34" s="60">
        <v>10</v>
      </c>
      <c r="E34" s="61">
        <v>18952</v>
      </c>
    </row>
    <row r="35" spans="1:5" x14ac:dyDescent="0.25">
      <c r="A35" s="58">
        <v>42377</v>
      </c>
      <c r="B35" s="59" t="s">
        <v>63</v>
      </c>
      <c r="C35" s="59" t="s">
        <v>70</v>
      </c>
      <c r="D35" s="60">
        <v>8</v>
      </c>
      <c r="E35" s="61">
        <v>20542</v>
      </c>
    </row>
    <row r="36" spans="1:5" x14ac:dyDescent="0.25">
      <c r="A36" s="58">
        <v>42377</v>
      </c>
      <c r="B36" s="59" t="s">
        <v>77</v>
      </c>
      <c r="C36" s="59" t="s">
        <v>66</v>
      </c>
      <c r="D36" s="60">
        <v>8</v>
      </c>
      <c r="E36" s="61">
        <v>26558</v>
      </c>
    </row>
    <row r="37" spans="1:5" x14ac:dyDescent="0.25">
      <c r="A37" s="58">
        <v>42378</v>
      </c>
      <c r="B37" s="59" t="s">
        <v>78</v>
      </c>
      <c r="C37" s="59" t="s">
        <v>79</v>
      </c>
      <c r="D37" s="60">
        <v>13</v>
      </c>
      <c r="E37" s="61">
        <v>37797</v>
      </c>
    </row>
    <row r="38" spans="1:5" x14ac:dyDescent="0.25">
      <c r="A38" s="58">
        <v>42378</v>
      </c>
      <c r="B38" s="59" t="s">
        <v>63</v>
      </c>
      <c r="C38" s="59" t="s">
        <v>80</v>
      </c>
      <c r="D38" s="60">
        <v>8</v>
      </c>
      <c r="E38" s="61">
        <v>39579</v>
      </c>
    </row>
    <row r="39" spans="1:5" x14ac:dyDescent="0.25">
      <c r="A39" s="58">
        <v>42378</v>
      </c>
      <c r="B39" s="59" t="s">
        <v>65</v>
      </c>
      <c r="C39" s="59" t="s">
        <v>70</v>
      </c>
      <c r="D39" s="60">
        <v>8</v>
      </c>
      <c r="E39" s="61">
        <v>38916</v>
      </c>
    </row>
    <row r="40" spans="1:5" x14ac:dyDescent="0.25">
      <c r="A40" s="58">
        <v>42378</v>
      </c>
      <c r="B40" s="59" t="s">
        <v>69</v>
      </c>
      <c r="C40" s="59" t="s">
        <v>70</v>
      </c>
      <c r="D40" s="60">
        <v>8</v>
      </c>
      <c r="E40" s="61">
        <v>12823</v>
      </c>
    </row>
    <row r="41" spans="1:5" x14ac:dyDescent="0.25">
      <c r="A41" s="58">
        <v>42379</v>
      </c>
      <c r="B41" s="59" t="s">
        <v>71</v>
      </c>
      <c r="C41" s="59" t="s">
        <v>70</v>
      </c>
      <c r="D41" s="60">
        <v>8</v>
      </c>
      <c r="E41" s="61">
        <v>32774</v>
      </c>
    </row>
    <row r="42" spans="1:5" x14ac:dyDescent="0.25">
      <c r="A42" s="58">
        <v>42379</v>
      </c>
      <c r="B42" s="59" t="s">
        <v>69</v>
      </c>
      <c r="C42" s="59" t="s">
        <v>66</v>
      </c>
      <c r="D42" s="60">
        <v>8</v>
      </c>
      <c r="E42" s="61">
        <v>27128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5"/>
  <sheetViews>
    <sheetView showGridLines="0" tabSelected="1" zoomScaleNormal="100" workbookViewId="0">
      <selection activeCell="N19" sqref="N19"/>
    </sheetView>
  </sheetViews>
  <sheetFormatPr defaultRowHeight="17.25" customHeight="1" x14ac:dyDescent="0.25"/>
  <cols>
    <col min="1" max="1" width="2.42578125" style="62" customWidth="1"/>
    <col min="2" max="2" width="17.140625" style="63" customWidth="1"/>
    <col min="3" max="3" width="15.5703125" style="62" customWidth="1"/>
    <col min="4" max="255" width="9.140625" style="62"/>
    <col min="256" max="256" width="11.5703125" style="62" customWidth="1"/>
    <col min="257" max="257" width="14.7109375" style="62" customWidth="1"/>
    <col min="258" max="258" width="10.140625" style="62" customWidth="1"/>
    <col min="259" max="511" width="9.140625" style="62"/>
    <col min="512" max="512" width="11.5703125" style="62" customWidth="1"/>
    <col min="513" max="513" width="14.7109375" style="62" customWidth="1"/>
    <col min="514" max="514" width="10.140625" style="62" customWidth="1"/>
    <col min="515" max="767" width="9.140625" style="62"/>
    <col min="768" max="768" width="11.5703125" style="62" customWidth="1"/>
    <col min="769" max="769" width="14.7109375" style="62" customWidth="1"/>
    <col min="770" max="770" width="10.140625" style="62" customWidth="1"/>
    <col min="771" max="1023" width="9.140625" style="62"/>
    <col min="1024" max="1024" width="11.5703125" style="62" customWidth="1"/>
    <col min="1025" max="1025" width="14.7109375" style="62" customWidth="1"/>
    <col min="1026" max="1026" width="10.140625" style="62" customWidth="1"/>
    <col min="1027" max="1279" width="9.140625" style="62"/>
    <col min="1280" max="1280" width="11.5703125" style="62" customWidth="1"/>
    <col min="1281" max="1281" width="14.7109375" style="62" customWidth="1"/>
    <col min="1282" max="1282" width="10.140625" style="62" customWidth="1"/>
    <col min="1283" max="1535" width="9.140625" style="62"/>
    <col min="1536" max="1536" width="11.5703125" style="62" customWidth="1"/>
    <col min="1537" max="1537" width="14.7109375" style="62" customWidth="1"/>
    <col min="1538" max="1538" width="10.140625" style="62" customWidth="1"/>
    <col min="1539" max="1791" width="9.140625" style="62"/>
    <col min="1792" max="1792" width="11.5703125" style="62" customWidth="1"/>
    <col min="1793" max="1793" width="14.7109375" style="62" customWidth="1"/>
    <col min="1794" max="1794" width="10.140625" style="62" customWidth="1"/>
    <col min="1795" max="2047" width="9.140625" style="62"/>
    <col min="2048" max="2048" width="11.5703125" style="62" customWidth="1"/>
    <col min="2049" max="2049" width="14.7109375" style="62" customWidth="1"/>
    <col min="2050" max="2050" width="10.140625" style="62" customWidth="1"/>
    <col min="2051" max="2303" width="9.140625" style="62"/>
    <col min="2304" max="2304" width="11.5703125" style="62" customWidth="1"/>
    <col min="2305" max="2305" width="14.7109375" style="62" customWidth="1"/>
    <col min="2306" max="2306" width="10.140625" style="62" customWidth="1"/>
    <col min="2307" max="2559" width="9.140625" style="62"/>
    <col min="2560" max="2560" width="11.5703125" style="62" customWidth="1"/>
    <col min="2561" max="2561" width="14.7109375" style="62" customWidth="1"/>
    <col min="2562" max="2562" width="10.140625" style="62" customWidth="1"/>
    <col min="2563" max="2815" width="9.140625" style="62"/>
    <col min="2816" max="2816" width="11.5703125" style="62" customWidth="1"/>
    <col min="2817" max="2817" width="14.7109375" style="62" customWidth="1"/>
    <col min="2818" max="2818" width="10.140625" style="62" customWidth="1"/>
    <col min="2819" max="3071" width="9.140625" style="62"/>
    <col min="3072" max="3072" width="11.5703125" style="62" customWidth="1"/>
    <col min="3073" max="3073" width="14.7109375" style="62" customWidth="1"/>
    <col min="3074" max="3074" width="10.140625" style="62" customWidth="1"/>
    <col min="3075" max="3327" width="9.140625" style="62"/>
    <col min="3328" max="3328" width="11.5703125" style="62" customWidth="1"/>
    <col min="3329" max="3329" width="14.7109375" style="62" customWidth="1"/>
    <col min="3330" max="3330" width="10.140625" style="62" customWidth="1"/>
    <col min="3331" max="3583" width="9.140625" style="62"/>
    <col min="3584" max="3584" width="11.5703125" style="62" customWidth="1"/>
    <col min="3585" max="3585" width="14.7109375" style="62" customWidth="1"/>
    <col min="3586" max="3586" width="10.140625" style="62" customWidth="1"/>
    <col min="3587" max="3839" width="9.140625" style="62"/>
    <col min="3840" max="3840" width="11.5703125" style="62" customWidth="1"/>
    <col min="3841" max="3841" width="14.7109375" style="62" customWidth="1"/>
    <col min="3842" max="3842" width="10.140625" style="62" customWidth="1"/>
    <col min="3843" max="4095" width="9.140625" style="62"/>
    <col min="4096" max="4096" width="11.5703125" style="62" customWidth="1"/>
    <col min="4097" max="4097" width="14.7109375" style="62" customWidth="1"/>
    <col min="4098" max="4098" width="10.140625" style="62" customWidth="1"/>
    <col min="4099" max="4351" width="9.140625" style="62"/>
    <col min="4352" max="4352" width="11.5703125" style="62" customWidth="1"/>
    <col min="4353" max="4353" width="14.7109375" style="62" customWidth="1"/>
    <col min="4354" max="4354" width="10.140625" style="62" customWidth="1"/>
    <col min="4355" max="4607" width="9.140625" style="62"/>
    <col min="4608" max="4608" width="11.5703125" style="62" customWidth="1"/>
    <col min="4609" max="4609" width="14.7109375" style="62" customWidth="1"/>
    <col min="4610" max="4610" width="10.140625" style="62" customWidth="1"/>
    <col min="4611" max="4863" width="9.140625" style="62"/>
    <col min="4864" max="4864" width="11.5703125" style="62" customWidth="1"/>
    <col min="4865" max="4865" width="14.7109375" style="62" customWidth="1"/>
    <col min="4866" max="4866" width="10.140625" style="62" customWidth="1"/>
    <col min="4867" max="5119" width="9.140625" style="62"/>
    <col min="5120" max="5120" width="11.5703125" style="62" customWidth="1"/>
    <col min="5121" max="5121" width="14.7109375" style="62" customWidth="1"/>
    <col min="5122" max="5122" width="10.140625" style="62" customWidth="1"/>
    <col min="5123" max="5375" width="9.140625" style="62"/>
    <col min="5376" max="5376" width="11.5703125" style="62" customWidth="1"/>
    <col min="5377" max="5377" width="14.7109375" style="62" customWidth="1"/>
    <col min="5378" max="5378" width="10.140625" style="62" customWidth="1"/>
    <col min="5379" max="5631" width="9.140625" style="62"/>
    <col min="5632" max="5632" width="11.5703125" style="62" customWidth="1"/>
    <col min="5633" max="5633" width="14.7109375" style="62" customWidth="1"/>
    <col min="5634" max="5634" width="10.140625" style="62" customWidth="1"/>
    <col min="5635" max="5887" width="9.140625" style="62"/>
    <col min="5888" max="5888" width="11.5703125" style="62" customWidth="1"/>
    <col min="5889" max="5889" width="14.7109375" style="62" customWidth="1"/>
    <col min="5890" max="5890" width="10.140625" style="62" customWidth="1"/>
    <col min="5891" max="6143" width="9.140625" style="62"/>
    <col min="6144" max="6144" width="11.5703125" style="62" customWidth="1"/>
    <col min="6145" max="6145" width="14.7109375" style="62" customWidth="1"/>
    <col min="6146" max="6146" width="10.140625" style="62" customWidth="1"/>
    <col min="6147" max="6399" width="9.140625" style="62"/>
    <col min="6400" max="6400" width="11.5703125" style="62" customWidth="1"/>
    <col min="6401" max="6401" width="14.7109375" style="62" customWidth="1"/>
    <col min="6402" max="6402" width="10.140625" style="62" customWidth="1"/>
    <col min="6403" max="6655" width="9.140625" style="62"/>
    <col min="6656" max="6656" width="11.5703125" style="62" customWidth="1"/>
    <col min="6657" max="6657" width="14.7109375" style="62" customWidth="1"/>
    <col min="6658" max="6658" width="10.140625" style="62" customWidth="1"/>
    <col min="6659" max="6911" width="9.140625" style="62"/>
    <col min="6912" max="6912" width="11.5703125" style="62" customWidth="1"/>
    <col min="6913" max="6913" width="14.7109375" style="62" customWidth="1"/>
    <col min="6914" max="6914" width="10.140625" style="62" customWidth="1"/>
    <col min="6915" max="7167" width="9.140625" style="62"/>
    <col min="7168" max="7168" width="11.5703125" style="62" customWidth="1"/>
    <col min="7169" max="7169" width="14.7109375" style="62" customWidth="1"/>
    <col min="7170" max="7170" width="10.140625" style="62" customWidth="1"/>
    <col min="7171" max="7423" width="9.140625" style="62"/>
    <col min="7424" max="7424" width="11.5703125" style="62" customWidth="1"/>
    <col min="7425" max="7425" width="14.7109375" style="62" customWidth="1"/>
    <col min="7426" max="7426" width="10.140625" style="62" customWidth="1"/>
    <col min="7427" max="7679" width="9.140625" style="62"/>
    <col min="7680" max="7680" width="11.5703125" style="62" customWidth="1"/>
    <col min="7681" max="7681" width="14.7109375" style="62" customWidth="1"/>
    <col min="7682" max="7682" width="10.140625" style="62" customWidth="1"/>
    <col min="7683" max="7935" width="9.140625" style="62"/>
    <col min="7936" max="7936" width="11.5703125" style="62" customWidth="1"/>
    <col min="7937" max="7937" width="14.7109375" style="62" customWidth="1"/>
    <col min="7938" max="7938" width="10.140625" style="62" customWidth="1"/>
    <col min="7939" max="8191" width="9.140625" style="62"/>
    <col min="8192" max="8192" width="11.5703125" style="62" customWidth="1"/>
    <col min="8193" max="8193" width="14.7109375" style="62" customWidth="1"/>
    <col min="8194" max="8194" width="10.140625" style="62" customWidth="1"/>
    <col min="8195" max="8447" width="9.140625" style="62"/>
    <col min="8448" max="8448" width="11.5703125" style="62" customWidth="1"/>
    <col min="8449" max="8449" width="14.7109375" style="62" customWidth="1"/>
    <col min="8450" max="8450" width="10.140625" style="62" customWidth="1"/>
    <col min="8451" max="8703" width="9.140625" style="62"/>
    <col min="8704" max="8704" width="11.5703125" style="62" customWidth="1"/>
    <col min="8705" max="8705" width="14.7109375" style="62" customWidth="1"/>
    <col min="8706" max="8706" width="10.140625" style="62" customWidth="1"/>
    <col min="8707" max="8959" width="9.140625" style="62"/>
    <col min="8960" max="8960" width="11.5703125" style="62" customWidth="1"/>
    <col min="8961" max="8961" width="14.7109375" style="62" customWidth="1"/>
    <col min="8962" max="8962" width="10.140625" style="62" customWidth="1"/>
    <col min="8963" max="9215" width="9.140625" style="62"/>
    <col min="9216" max="9216" width="11.5703125" style="62" customWidth="1"/>
    <col min="9217" max="9217" width="14.7109375" style="62" customWidth="1"/>
    <col min="9218" max="9218" width="10.140625" style="62" customWidth="1"/>
    <col min="9219" max="9471" width="9.140625" style="62"/>
    <col min="9472" max="9472" width="11.5703125" style="62" customWidth="1"/>
    <col min="9473" max="9473" width="14.7109375" style="62" customWidth="1"/>
    <col min="9474" max="9474" width="10.140625" style="62" customWidth="1"/>
    <col min="9475" max="9727" width="9.140625" style="62"/>
    <col min="9728" max="9728" width="11.5703125" style="62" customWidth="1"/>
    <col min="9729" max="9729" width="14.7109375" style="62" customWidth="1"/>
    <col min="9730" max="9730" width="10.140625" style="62" customWidth="1"/>
    <col min="9731" max="9983" width="9.140625" style="62"/>
    <col min="9984" max="9984" width="11.5703125" style="62" customWidth="1"/>
    <col min="9985" max="9985" width="14.7109375" style="62" customWidth="1"/>
    <col min="9986" max="9986" width="10.140625" style="62" customWidth="1"/>
    <col min="9987" max="10239" width="9.140625" style="62"/>
    <col min="10240" max="10240" width="11.5703125" style="62" customWidth="1"/>
    <col min="10241" max="10241" width="14.7109375" style="62" customWidth="1"/>
    <col min="10242" max="10242" width="10.140625" style="62" customWidth="1"/>
    <col min="10243" max="10495" width="9.140625" style="62"/>
    <col min="10496" max="10496" width="11.5703125" style="62" customWidth="1"/>
    <col min="10497" max="10497" width="14.7109375" style="62" customWidth="1"/>
    <col min="10498" max="10498" width="10.140625" style="62" customWidth="1"/>
    <col min="10499" max="10751" width="9.140625" style="62"/>
    <col min="10752" max="10752" width="11.5703125" style="62" customWidth="1"/>
    <col min="10753" max="10753" width="14.7109375" style="62" customWidth="1"/>
    <col min="10754" max="10754" width="10.140625" style="62" customWidth="1"/>
    <col min="10755" max="11007" width="9.140625" style="62"/>
    <col min="11008" max="11008" width="11.5703125" style="62" customWidth="1"/>
    <col min="11009" max="11009" width="14.7109375" style="62" customWidth="1"/>
    <col min="11010" max="11010" width="10.140625" style="62" customWidth="1"/>
    <col min="11011" max="11263" width="9.140625" style="62"/>
    <col min="11264" max="11264" width="11.5703125" style="62" customWidth="1"/>
    <col min="11265" max="11265" width="14.7109375" style="62" customWidth="1"/>
    <col min="11266" max="11266" width="10.140625" style="62" customWidth="1"/>
    <col min="11267" max="11519" width="9.140625" style="62"/>
    <col min="11520" max="11520" width="11.5703125" style="62" customWidth="1"/>
    <col min="11521" max="11521" width="14.7109375" style="62" customWidth="1"/>
    <col min="11522" max="11522" width="10.140625" style="62" customWidth="1"/>
    <col min="11523" max="11775" width="9.140625" style="62"/>
    <col min="11776" max="11776" width="11.5703125" style="62" customWidth="1"/>
    <col min="11777" max="11777" width="14.7109375" style="62" customWidth="1"/>
    <col min="11778" max="11778" width="10.140625" style="62" customWidth="1"/>
    <col min="11779" max="12031" width="9.140625" style="62"/>
    <col min="12032" max="12032" width="11.5703125" style="62" customWidth="1"/>
    <col min="12033" max="12033" width="14.7109375" style="62" customWidth="1"/>
    <col min="12034" max="12034" width="10.140625" style="62" customWidth="1"/>
    <col min="12035" max="12287" width="9.140625" style="62"/>
    <col min="12288" max="12288" width="11.5703125" style="62" customWidth="1"/>
    <col min="12289" max="12289" width="14.7109375" style="62" customWidth="1"/>
    <col min="12290" max="12290" width="10.140625" style="62" customWidth="1"/>
    <col min="12291" max="12543" width="9.140625" style="62"/>
    <col min="12544" max="12544" width="11.5703125" style="62" customWidth="1"/>
    <col min="12545" max="12545" width="14.7109375" style="62" customWidth="1"/>
    <col min="12546" max="12546" width="10.140625" style="62" customWidth="1"/>
    <col min="12547" max="12799" width="9.140625" style="62"/>
    <col min="12800" max="12800" width="11.5703125" style="62" customWidth="1"/>
    <col min="12801" max="12801" width="14.7109375" style="62" customWidth="1"/>
    <col min="12802" max="12802" width="10.140625" style="62" customWidth="1"/>
    <col min="12803" max="13055" width="9.140625" style="62"/>
    <col min="13056" max="13056" width="11.5703125" style="62" customWidth="1"/>
    <col min="13057" max="13057" width="14.7109375" style="62" customWidth="1"/>
    <col min="13058" max="13058" width="10.140625" style="62" customWidth="1"/>
    <col min="13059" max="13311" width="9.140625" style="62"/>
    <col min="13312" max="13312" width="11.5703125" style="62" customWidth="1"/>
    <col min="13313" max="13313" width="14.7109375" style="62" customWidth="1"/>
    <col min="13314" max="13314" width="10.140625" style="62" customWidth="1"/>
    <col min="13315" max="13567" width="9.140625" style="62"/>
    <col min="13568" max="13568" width="11.5703125" style="62" customWidth="1"/>
    <col min="13569" max="13569" width="14.7109375" style="62" customWidth="1"/>
    <col min="13570" max="13570" width="10.140625" style="62" customWidth="1"/>
    <col min="13571" max="13823" width="9.140625" style="62"/>
    <col min="13824" max="13824" width="11.5703125" style="62" customWidth="1"/>
    <col min="13825" max="13825" width="14.7109375" style="62" customWidth="1"/>
    <col min="13826" max="13826" width="10.140625" style="62" customWidth="1"/>
    <col min="13827" max="14079" width="9.140625" style="62"/>
    <col min="14080" max="14080" width="11.5703125" style="62" customWidth="1"/>
    <col min="14081" max="14081" width="14.7109375" style="62" customWidth="1"/>
    <col min="14082" max="14082" width="10.140625" style="62" customWidth="1"/>
    <col min="14083" max="14335" width="9.140625" style="62"/>
    <col min="14336" max="14336" width="11.5703125" style="62" customWidth="1"/>
    <col min="14337" max="14337" width="14.7109375" style="62" customWidth="1"/>
    <col min="14338" max="14338" width="10.140625" style="62" customWidth="1"/>
    <col min="14339" max="14591" width="9.140625" style="62"/>
    <col min="14592" max="14592" width="11.5703125" style="62" customWidth="1"/>
    <col min="14593" max="14593" width="14.7109375" style="62" customWidth="1"/>
    <col min="14594" max="14594" width="10.140625" style="62" customWidth="1"/>
    <col min="14595" max="14847" width="9.140625" style="62"/>
    <col min="14848" max="14848" width="11.5703125" style="62" customWidth="1"/>
    <col min="14849" max="14849" width="14.7109375" style="62" customWidth="1"/>
    <col min="14850" max="14850" width="10.140625" style="62" customWidth="1"/>
    <col min="14851" max="15103" width="9.140625" style="62"/>
    <col min="15104" max="15104" width="11.5703125" style="62" customWidth="1"/>
    <col min="15105" max="15105" width="14.7109375" style="62" customWidth="1"/>
    <col min="15106" max="15106" width="10.140625" style="62" customWidth="1"/>
    <col min="15107" max="15359" width="9.140625" style="62"/>
    <col min="15360" max="15360" width="11.5703125" style="62" customWidth="1"/>
    <col min="15361" max="15361" width="14.7109375" style="62" customWidth="1"/>
    <col min="15362" max="15362" width="10.140625" style="62" customWidth="1"/>
    <col min="15363" max="15615" width="9.140625" style="62"/>
    <col min="15616" max="15616" width="11.5703125" style="62" customWidth="1"/>
    <col min="15617" max="15617" width="14.7109375" style="62" customWidth="1"/>
    <col min="15618" max="15618" width="10.140625" style="62" customWidth="1"/>
    <col min="15619" max="15871" width="9.140625" style="62"/>
    <col min="15872" max="15872" width="11.5703125" style="62" customWidth="1"/>
    <col min="15873" max="15873" width="14.7109375" style="62" customWidth="1"/>
    <col min="15874" max="15874" width="10.140625" style="62" customWidth="1"/>
    <col min="15875" max="16127" width="9.140625" style="62"/>
    <col min="16128" max="16128" width="11.5703125" style="62" customWidth="1"/>
    <col min="16129" max="16129" width="14.7109375" style="62" customWidth="1"/>
    <col min="16130" max="16130" width="10.140625" style="62" customWidth="1"/>
    <col min="16131" max="16384" width="9.140625" style="62"/>
  </cols>
  <sheetData>
    <row r="1" spans="1:4" ht="14.25" customHeight="1" x14ac:dyDescent="0.25"/>
    <row r="2" spans="1:4" ht="34.5" customHeight="1" x14ac:dyDescent="0.25">
      <c r="B2" s="64" t="s">
        <v>81</v>
      </c>
      <c r="C2" s="65" t="s">
        <v>82</v>
      </c>
    </row>
    <row r="3" spans="1:4" ht="17.25" customHeight="1" x14ac:dyDescent="0.25">
      <c r="B3" s="66" t="s">
        <v>83</v>
      </c>
      <c r="C3" s="67">
        <v>3200</v>
      </c>
    </row>
    <row r="4" spans="1:4" ht="17.25" customHeight="1" x14ac:dyDescent="0.25">
      <c r="B4" s="66" t="s">
        <v>84</v>
      </c>
      <c r="C4" s="67">
        <v>5200</v>
      </c>
      <c r="D4" s="68"/>
    </row>
    <row r="5" spans="1:4" ht="17.25" customHeight="1" x14ac:dyDescent="0.25">
      <c r="B5" s="66" t="s">
        <v>85</v>
      </c>
      <c r="C5" s="67">
        <v>5000</v>
      </c>
    </row>
    <row r="6" spans="1:4" ht="17.25" customHeight="1" x14ac:dyDescent="0.25">
      <c r="B6" s="66" t="s">
        <v>86</v>
      </c>
      <c r="C6" s="67">
        <v>4500</v>
      </c>
    </row>
    <row r="7" spans="1:4" ht="17.25" customHeight="1" x14ac:dyDescent="0.25">
      <c r="B7" s="66" t="s">
        <v>87</v>
      </c>
      <c r="C7" s="67">
        <v>1110</v>
      </c>
    </row>
    <row r="8" spans="1:4" ht="17.25" customHeight="1" x14ac:dyDescent="0.25">
      <c r="B8" s="66" t="s">
        <v>88</v>
      </c>
      <c r="C8" s="67">
        <v>1200</v>
      </c>
    </row>
    <row r="9" spans="1:4" ht="17.25" customHeight="1" x14ac:dyDescent="0.25">
      <c r="B9" s="66" t="s">
        <v>89</v>
      </c>
      <c r="C9" s="67">
        <v>3900</v>
      </c>
    </row>
    <row r="10" spans="1:4" ht="17.25" customHeight="1" x14ac:dyDescent="0.25">
      <c r="B10" s="66" t="s">
        <v>90</v>
      </c>
      <c r="C10" s="67">
        <v>5000</v>
      </c>
    </row>
    <row r="11" spans="1:4" ht="17.25" customHeight="1" x14ac:dyDescent="0.25">
      <c r="B11" s="66" t="s">
        <v>91</v>
      </c>
      <c r="C11" s="67">
        <v>4800</v>
      </c>
    </row>
    <row r="12" spans="1:4" ht="17.25" customHeight="1" x14ac:dyDescent="0.25">
      <c r="B12" s="66" t="s">
        <v>92</v>
      </c>
      <c r="C12" s="67">
        <v>4500</v>
      </c>
    </row>
    <row r="13" spans="1:4" ht="17.25" customHeight="1" x14ac:dyDescent="0.25">
      <c r="B13" s="70" t="s">
        <v>93</v>
      </c>
      <c r="C13" s="71">
        <f>SUM(C3:C12)</f>
        <v>38410</v>
      </c>
    </row>
    <row r="15" spans="1:4" ht="17.25" customHeight="1" x14ac:dyDescent="0.25">
      <c r="A15" s="69"/>
    </row>
  </sheetData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amacara</dc:creator>
  <cp:lastModifiedBy>Windows Kullanıcısı</cp:lastModifiedBy>
  <cp:lastPrinted>2013-06-14T11:13:01Z</cp:lastPrinted>
  <dcterms:created xsi:type="dcterms:W3CDTF">2009-02-01T18:11:37Z</dcterms:created>
  <dcterms:modified xsi:type="dcterms:W3CDTF">2024-06-28T10:42:12Z</dcterms:modified>
</cp:coreProperties>
</file>