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20730" windowHeight="11760"/>
  </bookViews>
  <sheets>
    <sheet name="GanttChart" sheetId="9" r:id="rId1"/>
    <sheet name="Help" sheetId="6" r:id="rId2"/>
  </sheets>
  <definedNames>
    <definedName name="prevWBS" localSheetId="0">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_xlnm.Print_Area" localSheetId="0">GanttChart!$A$1:$BN$56</definedName>
    <definedName name="_xlnm.Print_Titles" localSheetId="0">GanttChart!$4:$7</definedName>
  </definedNames>
  <calcPr calcId="144525"/>
</workbook>
</file>

<file path=xl/calcChain.xml><?xml version="1.0" encoding="utf-8"?>
<calcChain xmlns="http://schemas.openxmlformats.org/spreadsheetml/2006/main">
  <c r="F47" i="9" l="1"/>
  <c r="I47" i="9" s="1"/>
  <c r="A47" i="9"/>
  <c r="A48" i="9" s="1"/>
  <c r="F48" i="9"/>
  <c r="I48" i="9" s="1"/>
  <c r="F50" i="9" l="1"/>
  <c r="I50" i="9" s="1"/>
  <c r="F43" i="9"/>
  <c r="I43" i="9" s="1"/>
  <c r="F14" i="9"/>
  <c r="F12" i="9"/>
  <c r="F31" i="9"/>
  <c r="F24" i="9"/>
  <c r="F17" i="9"/>
  <c r="F11" i="9"/>
  <c r="I11" i="9" s="1"/>
  <c r="F49" i="9"/>
  <c r="I49" i="9" s="1"/>
  <c r="F46" i="9"/>
  <c r="I46" i="9" s="1"/>
  <c r="F35" i="9"/>
  <c r="I35" i="9" s="1"/>
  <c r="F33" i="9"/>
  <c r="I33" i="9" s="1"/>
  <c r="F32" i="9"/>
  <c r="I32" i="9" s="1"/>
  <c r="F37" i="9"/>
  <c r="I37" i="9" s="1"/>
  <c r="F36" i="9"/>
  <c r="I36" i="9" s="1"/>
  <c r="F30" i="9" l="1"/>
  <c r="I30" i="9" s="1"/>
  <c r="F41" i="9"/>
  <c r="I41" i="9" s="1"/>
  <c r="F53" i="9"/>
  <c r="I53" i="9" s="1"/>
  <c r="F52" i="9"/>
  <c r="I52" i="9" s="1"/>
  <c r="F51" i="9"/>
  <c r="I51" i="9" s="1"/>
  <c r="F45" i="9"/>
  <c r="I45" i="9" s="1"/>
  <c r="F44" i="9"/>
  <c r="I44" i="9" s="1"/>
  <c r="F34" i="9"/>
  <c r="I34" i="9" s="1"/>
  <c r="I31" i="9"/>
  <c r="F29" i="9"/>
  <c r="I29" i="9" s="1"/>
  <c r="F22" i="9"/>
  <c r="I22" i="9" s="1"/>
  <c r="F28" i="9"/>
  <c r="I28" i="9" s="1"/>
  <c r="F27" i="9"/>
  <c r="I27" i="9" s="1"/>
  <c r="F20" i="9"/>
  <c r="I20" i="9" s="1"/>
  <c r="I24" i="9"/>
  <c r="F23" i="9"/>
  <c r="I23" i="9" s="1"/>
  <c r="F18" i="9" l="1"/>
  <c r="I18" i="9" s="1"/>
  <c r="I17" i="9"/>
  <c r="F8" i="9" l="1"/>
  <c r="I8" i="9" s="1"/>
  <c r="F38" i="9"/>
  <c r="I38" i="9" s="1"/>
  <c r="F25" i="9"/>
  <c r="I25" i="9" s="1"/>
  <c r="F15" i="9"/>
  <c r="I15" i="9" s="1"/>
  <c r="F9" i="9" l="1"/>
  <c r="K6" i="9"/>
  <c r="K7" i="9" l="1"/>
  <c r="K4" i="9"/>
  <c r="I12" i="9"/>
  <c r="F10" i="9"/>
  <c r="I10" i="9" s="1"/>
  <c r="I9" i="9"/>
  <c r="A8" i="9"/>
  <c r="F13" i="9" l="1"/>
  <c r="I13" i="9" s="1"/>
  <c r="I14" i="9" l="1"/>
  <c r="L6" i="9" l="1"/>
  <c r="L7" i="9" s="1"/>
  <c r="F16" i="9" l="1"/>
  <c r="I16" i="9" s="1"/>
  <c r="F26" i="9"/>
  <c r="I26" i="9" s="1"/>
  <c r="F40" i="9"/>
  <c r="I40" i="9" s="1"/>
  <c r="F39" i="9"/>
  <c r="I39" i="9" s="1"/>
  <c r="M6" i="9"/>
  <c r="M7" i="9" s="1"/>
  <c r="N6" i="9" l="1"/>
  <c r="N7" i="9" s="1"/>
  <c r="F42" i="9" l="1"/>
  <c r="I42" i="9" s="1"/>
  <c r="O6" i="9"/>
  <c r="O7" i="9" s="1"/>
  <c r="K5" i="9"/>
  <c r="P6" i="9" l="1"/>
  <c r="P7" i="9" s="1"/>
  <c r="Q6" i="9" l="1"/>
  <c r="Q7" i="9" s="1"/>
  <c r="R6" i="9" l="1"/>
  <c r="R7" i="9" l="1"/>
  <c r="R4" i="9"/>
  <c r="S6" i="9"/>
  <c r="S7" i="9" s="1"/>
  <c r="T6" i="9" l="1"/>
  <c r="T7" i="9" s="1"/>
  <c r="U6" i="9" l="1"/>
  <c r="U7" i="9" s="1"/>
  <c r="V6" i="9" l="1"/>
  <c r="V7" i="9" s="1"/>
  <c r="R5" i="9"/>
  <c r="W6" i="9" l="1"/>
  <c r="W7" i="9" s="1"/>
  <c r="X6" i="9" l="1"/>
  <c r="X7" i="9" s="1"/>
  <c r="Y6" i="9" l="1"/>
  <c r="Y5" i="9" s="1"/>
  <c r="Y4" i="9" l="1"/>
  <c r="Y7" i="9"/>
  <c r="Z6" i="9"/>
  <c r="Z7" i="9" s="1"/>
  <c r="AA6" i="9" l="1"/>
  <c r="AA7" i="9" s="1"/>
  <c r="AB6" i="9" l="1"/>
  <c r="AB7" i="9" s="1"/>
  <c r="AC6" i="9" l="1"/>
  <c r="AC7" i="9" s="1"/>
  <c r="AD6" i="9" l="1"/>
  <c r="AD7" i="9" s="1"/>
  <c r="AE6" i="9" l="1"/>
  <c r="AE7" i="9" s="1"/>
  <c r="AF6" i="9" l="1"/>
  <c r="AF7" i="9" l="1"/>
  <c r="AF4" i="9"/>
  <c r="AG6" i="9"/>
  <c r="AG7" i="9" s="1"/>
  <c r="AH6" i="9" l="1"/>
  <c r="AH7" i="9" s="1"/>
  <c r="AI6" i="9" l="1"/>
  <c r="AI7" i="9" s="1"/>
  <c r="AF5" i="9"/>
  <c r="AJ6" i="9" l="1"/>
  <c r="AJ7" i="9" s="1"/>
  <c r="AK6" i="9" l="1"/>
  <c r="AK7" i="9" s="1"/>
  <c r="AL6" i="9" l="1"/>
  <c r="AL7" i="9" s="1"/>
  <c r="AM6" i="9" l="1"/>
  <c r="AM5" i="9" s="1"/>
  <c r="AM7" i="9" l="1"/>
  <c r="AM4" i="9"/>
  <c r="AN6" i="9"/>
  <c r="AN7" i="9" s="1"/>
  <c r="AO6" i="9" l="1"/>
  <c r="AO7" i="9" s="1"/>
  <c r="AP6" i="9" l="1"/>
  <c r="AP7" i="9" s="1"/>
  <c r="AQ6" i="9" l="1"/>
  <c r="AQ7" i="9" s="1"/>
  <c r="AR6" i="9" l="1"/>
  <c r="AR7" i="9" s="1"/>
  <c r="AS6" i="9" l="1"/>
  <c r="AS7" i="9" s="1"/>
  <c r="AT6" i="9" l="1"/>
  <c r="AT7" i="9" l="1"/>
  <c r="AT4" i="9"/>
  <c r="AU6" i="9"/>
  <c r="AU7" i="9" s="1"/>
  <c r="AV6" i="9" l="1"/>
  <c r="AV7" i="9" s="1"/>
  <c r="AW6" i="9" l="1"/>
  <c r="AW7" i="9" s="1"/>
  <c r="AT5" i="9"/>
  <c r="AX6" i="9" l="1"/>
  <c r="AX7" i="9" s="1"/>
  <c r="AY6" i="9" l="1"/>
  <c r="AY7" i="9" s="1"/>
  <c r="AZ6" i="9" l="1"/>
  <c r="AZ7" i="9" s="1"/>
  <c r="BA6" i="9" l="1"/>
  <c r="BA4" i="9" l="1"/>
  <c r="BA7" i="9"/>
  <c r="BB6" i="9"/>
  <c r="BB7" i="9" s="1"/>
  <c r="BC6" i="9" l="1"/>
  <c r="BC7" i="9" s="1"/>
  <c r="BD6" i="9" l="1"/>
  <c r="BD7" i="9" s="1"/>
  <c r="BA5" i="9"/>
  <c r="BE6" i="9" l="1"/>
  <c r="BE7" i="9" s="1"/>
  <c r="BF6" i="9" l="1"/>
  <c r="BF7" i="9" s="1"/>
  <c r="BG6" i="9" l="1"/>
  <c r="BG7" i="9" s="1"/>
  <c r="BH6" i="9" l="1"/>
  <c r="BH7" i="9" l="1"/>
  <c r="BH4" i="9"/>
  <c r="BI6" i="9"/>
  <c r="BI7" i="9" s="1"/>
  <c r="BJ6" i="9" l="1"/>
  <c r="BJ7" i="9" s="1"/>
  <c r="BK6" i="9" l="1"/>
  <c r="BK7" i="9" s="1"/>
  <c r="BH5" i="9"/>
  <c r="BL6" i="9" l="1"/>
  <c r="BL7" i="9" s="1"/>
  <c r="BM6" i="9" l="1"/>
  <c r="BM7" i="9" s="1"/>
  <c r="BN6" i="9" l="1"/>
  <c r="BN7" i="9" l="1"/>
  <c r="BO6" i="9"/>
  <c r="A9" i="9"/>
  <c r="A10" i="9" s="1"/>
  <c r="A11" i="9" s="1"/>
  <c r="BO7" i="9" l="1"/>
  <c r="BO4" i="9"/>
  <c r="BO5" i="9"/>
  <c r="BP6" i="9"/>
  <c r="A12" i="9"/>
  <c r="A13" i="9" s="1"/>
  <c r="A14" i="9" s="1"/>
  <c r="A15" i="9" s="1"/>
  <c r="A16" i="9" s="1"/>
  <c r="A17" i="9" s="1"/>
  <c r="A18" i="9" s="1"/>
  <c r="BP7" i="9" l="1"/>
  <c r="BQ6" i="9"/>
  <c r="A19" i="9"/>
  <c r="A20" i="9" l="1"/>
  <c r="A21" i="9" s="1"/>
  <c r="A22" i="9" s="1"/>
  <c r="A23" i="9" s="1"/>
  <c r="A24" i="9" s="1"/>
  <c r="A25" i="9" s="1"/>
  <c r="A26" i="9" s="1"/>
  <c r="BQ7" i="9"/>
  <c r="BR6" i="9"/>
  <c r="A27" i="9" l="1"/>
  <c r="A28" i="9" s="1"/>
  <c r="BR7" i="9"/>
  <c r="BS6" i="9"/>
  <c r="F19" i="9"/>
  <c r="A29" i="9" l="1"/>
  <c r="BS7" i="9"/>
  <c r="BT6" i="9"/>
  <c r="I19" i="9"/>
  <c r="F21" i="9"/>
  <c r="I21" i="9" s="1"/>
  <c r="A30" i="9" l="1"/>
  <c r="A31" i="9" s="1"/>
  <c r="BT7" i="9"/>
  <c r="BU6" i="9"/>
  <c r="A32" i="9" l="1"/>
  <c r="A33" i="9" s="1"/>
  <c r="A34" i="9" s="1"/>
  <c r="A35" i="9" s="1"/>
  <c r="A36" i="9" s="1"/>
  <c r="A37" i="9" s="1"/>
  <c r="A38" i="9" s="1"/>
  <c r="A39" i="9" s="1"/>
  <c r="A40" i="9" s="1"/>
  <c r="A41" i="9" s="1"/>
  <c r="A42" i="9" s="1"/>
  <c r="BV6" i="9"/>
  <c r="BU7" i="9"/>
  <c r="A43" i="9" l="1"/>
  <c r="A44" i="9" s="1"/>
  <c r="A45" i="9" s="1"/>
  <c r="A46" i="9" s="1"/>
  <c r="BW6" i="9"/>
  <c r="BV7" i="9"/>
  <c r="BV4" i="9"/>
  <c r="BV5" i="9"/>
  <c r="A49" i="9" l="1"/>
  <c r="BW7" i="9"/>
  <c r="BX6" i="9"/>
  <c r="A50" i="9" l="1"/>
  <c r="A51" i="9" s="1"/>
  <c r="A52" i="9" s="1"/>
  <c r="A53" i="9" s="1"/>
  <c r="BX7" i="9"/>
  <c r="BY6" i="9"/>
  <c r="BY7" i="9" l="1"/>
  <c r="BZ6" i="9"/>
  <c r="BZ7" i="9" l="1"/>
  <c r="CA6" i="9"/>
  <c r="CA7" i="9" l="1"/>
  <c r="CB6" i="9"/>
  <c r="CB7" i="9" l="1"/>
  <c r="CC6" i="9"/>
  <c r="CC4" i="9" l="1"/>
  <c r="CC7" i="9"/>
  <c r="CD6" i="9"/>
  <c r="CC5" i="9"/>
  <c r="CD7" i="9" l="1"/>
  <c r="CE6" i="9"/>
  <c r="CE7" i="9" l="1"/>
  <c r="CF6" i="9"/>
  <c r="CF7" i="9" l="1"/>
  <c r="CG6" i="9"/>
  <c r="CG7" i="9" l="1"/>
  <c r="CH6" i="9"/>
  <c r="CH7" i="9" l="1"/>
  <c r="CI6" i="9"/>
  <c r="CI7" i="9" l="1"/>
  <c r="CJ6" i="9"/>
  <c r="CJ5" i="9" l="1"/>
  <c r="CJ7" i="9"/>
  <c r="CJ4" i="9"/>
  <c r="CK6" i="9"/>
  <c r="CK7" i="9" l="1"/>
  <c r="CL6" i="9"/>
  <c r="CL7" i="9" l="1"/>
  <c r="CM6" i="9"/>
  <c r="CM7" i="9" l="1"/>
  <c r="CN6" i="9"/>
  <c r="CN7" i="9" l="1"/>
  <c r="CO6" i="9"/>
  <c r="CO7" i="9" l="1"/>
  <c r="CP6" i="9"/>
  <c r="CP7" i="9" l="1"/>
  <c r="CQ6" i="9"/>
  <c r="CQ7" i="9" l="1"/>
  <c r="CR6" i="9"/>
  <c r="CQ4" i="9"/>
  <c r="CQ5" i="9"/>
  <c r="CR7" i="9" l="1"/>
  <c r="CS6" i="9"/>
  <c r="CS7" i="9" l="1"/>
  <c r="CT6" i="9"/>
  <c r="CT7" i="9" l="1"/>
  <c r="CU6" i="9"/>
  <c r="CU7" i="9" l="1"/>
  <c r="CV6" i="9"/>
  <c r="CV7" i="9" l="1"/>
  <c r="CW6" i="9"/>
  <c r="CW7" i="9" l="1"/>
  <c r="CX6" i="9"/>
  <c r="CX7" i="9" l="1"/>
  <c r="CX4" i="9"/>
  <c r="CX5" i="9"/>
  <c r="CY6" i="9"/>
  <c r="CY7" i="9" l="1"/>
  <c r="CZ6" i="9"/>
  <c r="CZ7" i="9" l="1"/>
  <c r="DA6" i="9"/>
  <c r="DA7" i="9" l="1"/>
  <c r="DB6" i="9"/>
  <c r="DB7" i="9" l="1"/>
  <c r="DC6" i="9"/>
  <c r="DC7" i="9" l="1"/>
  <c r="DD6" i="9"/>
  <c r="DD7" i="9" s="1"/>
</calcChain>
</file>

<file path=xl/comments1.xml><?xml version="1.0" encoding="utf-8"?>
<comments xmlns="http://schemas.openxmlformats.org/spreadsheetml/2006/main">
  <authors>
    <author>Vertex42</author>
    <author>Vertex42.com Templates</author>
  </authors>
  <commentList>
    <comment ref="A7" author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<sst xmlns="http://schemas.openxmlformats.org/spreadsheetml/2006/main" count="191" uniqueCount="144">
  <si>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</si>
  <si>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</si>
  <si>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</si>
  <si>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</si>
  <si>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</si>
  <si>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</si>
  <si>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</si>
  <si>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</si>
  <si>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</si>
  <si>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</si>
  <si>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</si>
  <si>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</si>
  <si>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</si>
  <si>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</si>
  <si>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</si>
  <si>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</si>
  <si>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</si>
  <si>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</si>
  <si>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</si>
  <si>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https://www.vertex42.com/ExcelTemplates/excel-gantt-chart.html</t>
  </si>
  <si>
    <t>© 2006-2018 Vertex42 LLC</t>
  </si>
  <si>
    <t>Watch Demo Videos of the Pro Version on Vertex42.com</t>
  </si>
  <si>
    <t>Please read the license agreement in the TermsOfUse worksheet to learn how you may or may not use and share this spreadsheet.</t>
  </si>
  <si>
    <t>PREDECESSOR</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</si>
  <si>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</si>
  <si>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</si>
  <si>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</si>
  <si>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</si>
  <si>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</si>
  <si>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</si>
  <si>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</si>
  <si>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</si>
  <si>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</si>
  <si>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</si>
  <si>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</si>
  <si>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</si>
  <si>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</si>
  <si>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</si>
  <si>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</si>
  <si>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</si>
  <si>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</si>
  <si>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</si>
  <si>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</si>
  <si>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</si>
  <si>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</si>
  <si>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</si>
  <si>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</si>
  <si>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</si>
  <si>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</si>
  <si>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</si>
  <si>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</si>
  <si>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</si>
  <si>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</si>
  <si>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</si>
  <si>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</si>
  <si>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</si>
  <si>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</si>
  <si>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</si>
  <si>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</si>
  <si>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</si>
  <si>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</si>
  <si>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</si>
  <si>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</si>
  <si>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</si>
  <si>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</si>
  <si>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</si>
  <si>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</si>
  <si>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</si>
  <si>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</si>
  <si>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</si>
  <si>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</si>
  <si>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</si>
  <si>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</si>
  <si>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</si>
  <si>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</si>
  <si>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</si>
  <si>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</si>
  <si>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</si>
  <si>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Proje Başlangıç Tarihi</t>
  </si>
  <si>
    <t>Proje Yöneticisi</t>
  </si>
  <si>
    <t>İlk</t>
  </si>
  <si>
    <t>Hafta</t>
  </si>
  <si>
    <t>İK</t>
  </si>
  <si>
    <t>İş Paketleri ve Görevler</t>
  </si>
  <si>
    <t>Sorumlu</t>
  </si>
  <si>
    <t>Başlangıç</t>
  </si>
  <si>
    <t>Bitiş</t>
  </si>
  <si>
    <t>Süre</t>
  </si>
  <si>
    <t>Tam.
Oranı</t>
  </si>
  <si>
    <t>Fili
Gün</t>
  </si>
  <si>
    <t>Proje Ekibi Oluşturma</t>
  </si>
  <si>
    <t>Proje Beyanı</t>
  </si>
  <si>
    <t>Ön Fizibilite Raporu</t>
  </si>
  <si>
    <t>Türlerine Göre Fizibilite Çalışmaları</t>
  </si>
  <si>
    <t>Ön Fizibilite Çalışmasının Değerlendirilmesi</t>
  </si>
  <si>
    <t>Planlama Aşaması</t>
  </si>
  <si>
    <t>İş Paketlerinin Belirlenmesi</t>
  </si>
  <si>
    <t>Projenin Aşamalarının Belirlenmesi</t>
  </si>
  <si>
    <t>[Ayşenur BALKAN]</t>
  </si>
  <si>
    <t>Ayşenur BALKAN</t>
  </si>
  <si>
    <t>İşlere Göre Sorumluların Atanması</t>
  </si>
  <si>
    <t>İş Kırılımının Görselleştirilmesi</t>
  </si>
  <si>
    <t>İş Çizelgelerinin Belirlenmesi</t>
  </si>
  <si>
    <t>Gantt Şeması Çizimi</t>
  </si>
  <si>
    <t>WBS Çizimi</t>
  </si>
  <si>
    <t>Projedeki Aşamalara Göre İşlerin Belirlenmesi</t>
  </si>
  <si>
    <t>Projedeki Çalışanların İletişiminin Planlanması</t>
  </si>
  <si>
    <t>Analiz Aşaması</t>
  </si>
  <si>
    <t>Gereksinim Analizi</t>
  </si>
  <si>
    <t>Veri Toplama</t>
  </si>
  <si>
    <t>Gereksinim Listesi Oluşturma</t>
  </si>
  <si>
    <t>Süreç Modelleme</t>
  </si>
  <si>
    <t>Veri Akış Diagramları Hazırlama</t>
  </si>
  <si>
    <t>Veri Modelleme</t>
  </si>
  <si>
    <t>Veri Sözlükleri Oluşturma</t>
  </si>
  <si>
    <t>Tasarım Aşaması</t>
  </si>
  <si>
    <t>Mimari Tasarım</t>
  </si>
  <si>
    <t>İnsan Bilgisayar Etkileşimi</t>
  </si>
  <si>
    <t>Arayüz Tasarımı</t>
  </si>
  <si>
    <t>Veritabanı Tasarımı</t>
  </si>
  <si>
    <t>Prototip Uygulama</t>
  </si>
  <si>
    <t>Prototip Arayüz Tasarımı</t>
  </si>
  <si>
    <t>Satış Yapan Sayfası Tasarımı</t>
  </si>
  <si>
    <t>Arama Yapma Sayfası Tasarımı</t>
  </si>
  <si>
    <t xml:space="preserve">Proje Dökümanlarının Hazırlanması </t>
  </si>
  <si>
    <t>Proje Dökümanlarının Birleştirilmesi</t>
  </si>
  <si>
    <t>Proje Sonlandırma</t>
  </si>
  <si>
    <t>Yazılım Fikrini Proje Ekibi ile Paylaşma Ve Tartışma</t>
  </si>
  <si>
    <t>Mantık Modelleme</t>
  </si>
  <si>
    <t>Gizem YILDIZ</t>
  </si>
  <si>
    <t>Esra YILMAZ</t>
  </si>
  <si>
    <t xml:space="preserve">       Anket Yapılması</t>
  </si>
  <si>
    <t xml:space="preserve">        İçerik Analizi</t>
  </si>
  <si>
    <t>Gereksinim Listesi Analizi</t>
  </si>
  <si>
    <t>Sena ALPAY</t>
  </si>
  <si>
    <t>Rana TAKAK</t>
  </si>
  <si>
    <t xml:space="preserve">   Sözde Kod Oluşturma</t>
  </si>
  <si>
    <t>Ön Hazırlık Aşaması</t>
  </si>
  <si>
    <t>Varlık İlişki Diagramı</t>
  </si>
  <si>
    <t>Rana TAKAK Gizem YILDIZ</t>
  </si>
  <si>
    <t>Ödeme Sayfası Tasarımı</t>
  </si>
  <si>
    <t>Satış Yapan ve Müşteri Üyelik  Sayfası Tasarımı</t>
  </si>
  <si>
    <t>Anasayfa</t>
  </si>
  <si>
    <t>[Yazılım Projesi] Proje Takvimi</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</si>
</sst>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62"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tint="-0.14999847407452621"/>
        <bgColor rgb="FFFFFFFF"/>
      </patternFill>
    </fill>
    <fill>
      <patternFill patternType="solid">
        <fgColor theme="0" tint="-0.14999847407452621"/>
        <bgColor rgb="FFD6F4D9"/>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0" xfId="0" applyFont="1"/>
    <xf numFmtId="0" fontId="3" fillId="0" borderId="0" xfId="0" applyFont="1" applyAlignment="1">
      <alignment wrapText="1"/>
    </xf>
    <xf numFmtId="0" fontId="9" fillId="0" borderId="0" xfId="0" applyNumberFormat="1" applyFont="1" applyAlignment="1" applyProtection="1">
      <protection locked="0"/>
    </xf>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0" fillId="0" borderId="0" xfId="0" applyFont="1" applyFill="1" applyBorder="1" applyAlignment="1"/>
    <xf numFmtId="0" fontId="29" fillId="0" borderId="0" xfId="0" applyFont="1" applyFill="1" applyBorder="1" applyAlignment="1">
      <alignment horizontal="left" vertical="center"/>
    </xf>
    <xf numFmtId="0" fontId="28" fillId="0" borderId="0" xfId="0" applyFont="1" applyFill="1" applyBorder="1" applyAlignment="1">
      <alignment horizontal="left" vertical="center"/>
    </xf>
    <xf numFmtId="0" fontId="1" fillId="0" borderId="0" xfId="0" applyFont="1" applyBorder="1"/>
    <xf numFmtId="0" fontId="8" fillId="0" borderId="0" xfId="0" applyNumberFormat="1" applyFont="1" applyFill="1" applyBorder="1" applyAlignment="1" applyProtection="1">
      <alignment vertical="center"/>
      <protection locked="0"/>
    </xf>
    <xf numFmtId="0" fontId="1" fillId="0" borderId="0" xfId="0" applyFont="1" applyFill="1" applyAlignment="1" applyProtection="1"/>
    <xf numFmtId="0" fontId="38" fillId="0" borderId="0" xfId="0" applyNumberFormat="1" applyFont="1" applyFill="1" applyBorder="1" applyProtection="1"/>
    <xf numFmtId="0" fontId="38" fillId="0" borderId="0" xfId="0" applyFont="1" applyProtection="1"/>
    <xf numFmtId="0" fontId="38" fillId="0" borderId="0" xfId="0" applyNumberFormat="1" applyFont="1" applyProtection="1"/>
    <xf numFmtId="0" fontId="39" fillId="0" borderId="0" xfId="0" applyNumberFormat="1" applyFont="1" applyAlignment="1" applyProtection="1">
      <alignment vertical="center"/>
      <protection locked="0"/>
    </xf>
    <xf numFmtId="0" fontId="41" fillId="23" borderId="10" xfId="0" applyNumberFormat="1" applyFont="1" applyFill="1" applyBorder="1" applyAlignment="1" applyProtection="1">
      <alignment horizontal="left" vertical="center"/>
    </xf>
    <xf numFmtId="0" fontId="37" fillId="23" borderId="10" xfId="0" applyFont="1" applyFill="1" applyBorder="1" applyAlignment="1" applyProtection="1">
      <alignment vertical="center"/>
    </xf>
    <xf numFmtId="0" fontId="37" fillId="23" borderId="10" xfId="0" applyNumberFormat="1" applyFont="1" applyFill="1" applyBorder="1" applyAlignment="1" applyProtection="1">
      <alignment horizontal="center" vertical="center"/>
    </xf>
    <xf numFmtId="1" fontId="37" fillId="23" borderId="10" xfId="40" applyNumberFormat="1" applyFont="1" applyFill="1" applyBorder="1" applyAlignment="1" applyProtection="1">
      <alignment horizontal="center" vertical="center"/>
    </xf>
    <xf numFmtId="9" fontId="37" fillId="23" borderId="10" xfId="40" applyFont="1" applyFill="1" applyBorder="1" applyAlignment="1" applyProtection="1">
      <alignment horizontal="center" vertical="center"/>
    </xf>
    <xf numFmtId="1" fontId="37" fillId="23" borderId="10" xfId="0" applyNumberFormat="1" applyFont="1" applyFill="1" applyBorder="1" applyAlignment="1" applyProtection="1">
      <alignment horizontal="center" vertical="center"/>
    </xf>
    <xf numFmtId="0" fontId="37" fillId="0" borderId="10" xfId="0" applyNumberFormat="1" applyFont="1" applyFill="1" applyBorder="1" applyAlignment="1" applyProtection="1">
      <alignment horizontal="left" vertical="center"/>
    </xf>
    <xf numFmtId="0" fontId="37" fillId="0" borderId="10" xfId="0" applyFont="1" applyFill="1" applyBorder="1" applyAlignment="1" applyProtection="1">
      <alignment vertical="center"/>
    </xf>
    <xf numFmtId="1" fontId="42" fillId="25" borderId="12" xfId="0" applyNumberFormat="1" applyFont="1" applyFill="1" applyBorder="1" applyAlignment="1" applyProtection="1">
      <alignment horizontal="center" vertical="center"/>
    </xf>
    <xf numFmtId="9" fontId="42" fillId="25" borderId="12" xfId="40" applyFont="1" applyFill="1" applyBorder="1" applyAlignment="1" applyProtection="1">
      <alignment horizontal="center" vertical="center"/>
    </xf>
    <xf numFmtId="1" fontId="42" fillId="0" borderId="12" xfId="0" applyNumberFormat="1" applyFont="1" applyBorder="1" applyAlignment="1" applyProtection="1">
      <alignment horizontal="center" vertical="center"/>
    </xf>
    <xf numFmtId="0" fontId="37" fillId="0" borderId="0" xfId="0" applyFont="1" applyFill="1" applyBorder="1" applyAlignment="1" applyProtection="1">
      <alignment vertical="center"/>
    </xf>
    <xf numFmtId="0" fontId="42" fillId="22" borderId="11" xfId="0" applyFont="1" applyFill="1" applyBorder="1" applyAlignment="1" applyProtection="1">
      <alignment vertical="center"/>
    </xf>
    <xf numFmtId="0" fontId="42" fillId="0" borderId="12" xfId="0" quotePrefix="1" applyFont="1" applyFill="1" applyBorder="1" applyAlignment="1" applyProtection="1">
      <alignment horizontal="center" vertical="center"/>
    </xf>
    <xf numFmtId="1" fontId="42" fillId="0" borderId="12" xfId="0" applyNumberFormat="1" applyFont="1" applyFill="1" applyBorder="1" applyAlignment="1" applyProtection="1">
      <alignment horizontal="center" vertical="center"/>
    </xf>
    <xf numFmtId="0" fontId="42" fillId="0" borderId="12" xfId="0" applyFont="1" applyBorder="1" applyAlignment="1" applyProtection="1">
      <alignment vertical="center"/>
    </xf>
    <xf numFmtId="0" fontId="42"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1" fillId="23" borderId="14" xfId="0" applyNumberFormat="1" applyFont="1" applyFill="1" applyBorder="1" applyAlignment="1" applyProtection="1">
      <alignment horizontal="left" vertical="center"/>
    </xf>
    <xf numFmtId="0" fontId="41" fillId="23" borderId="14" xfId="0" applyFont="1" applyFill="1" applyBorder="1" applyAlignment="1" applyProtection="1">
      <alignment vertical="center"/>
    </xf>
    <xf numFmtId="0" fontId="37" fillId="23" borderId="14" xfId="0" applyFont="1" applyFill="1" applyBorder="1" applyAlignment="1" applyProtection="1">
      <alignment vertical="center"/>
    </xf>
    <xf numFmtId="0" fontId="37" fillId="23" borderId="14" xfId="0" applyNumberFormat="1" applyFont="1" applyFill="1" applyBorder="1" applyAlignment="1" applyProtection="1">
      <alignment horizontal="center" vertical="center"/>
    </xf>
    <xf numFmtId="165" fontId="37" fillId="23" borderId="14" xfId="0" applyNumberFormat="1" applyFont="1" applyFill="1" applyBorder="1" applyAlignment="1" applyProtection="1">
      <alignment horizontal="right" vertical="center"/>
    </xf>
    <xf numFmtId="1" fontId="37" fillId="23" borderId="14" xfId="40" applyNumberFormat="1" applyFont="1" applyFill="1" applyBorder="1" applyAlignment="1" applyProtection="1">
      <alignment horizontal="center" vertical="center"/>
    </xf>
    <xf numFmtId="9" fontId="37" fillId="23" borderId="14" xfId="40" applyFont="1" applyFill="1" applyBorder="1" applyAlignment="1" applyProtection="1">
      <alignment horizontal="center" vertical="center"/>
    </xf>
    <xf numFmtId="1" fontId="37" fillId="23" borderId="14" xfId="0" applyNumberFormat="1" applyFont="1" applyFill="1" applyBorder="1" applyAlignment="1" applyProtection="1">
      <alignment horizontal="center" vertical="center"/>
    </xf>
    <xf numFmtId="166" fontId="3" fillId="0" borderId="16" xfId="0" applyNumberFormat="1" applyFont="1" applyFill="1" applyBorder="1" applyAlignment="1" applyProtection="1">
      <alignment horizontal="center" vertical="center" shrinkToFit="1"/>
    </xf>
    <xf numFmtId="166" fontId="3" fillId="0" borderId="17" xfId="0" applyNumberFormat="1" applyFont="1" applyFill="1" applyBorder="1" applyAlignment="1" applyProtection="1">
      <alignment horizontal="center" vertical="center" shrinkToFit="1"/>
    </xf>
    <xf numFmtId="1" fontId="44" fillId="23" borderId="14" xfId="0" applyNumberFormat="1" applyFont="1" applyFill="1" applyBorder="1" applyAlignment="1" applyProtection="1">
      <alignment horizontal="center" vertical="center"/>
    </xf>
    <xf numFmtId="1" fontId="45" fillId="0" borderId="12" xfId="0" applyNumberFormat="1" applyFont="1" applyBorder="1" applyAlignment="1" applyProtection="1">
      <alignment horizontal="center" vertical="center"/>
    </xf>
    <xf numFmtId="1" fontId="44" fillId="23" borderId="10" xfId="0" applyNumberFormat="1" applyFont="1" applyFill="1" applyBorder="1" applyAlignment="1" applyProtection="1">
      <alignment horizontal="center" vertical="center"/>
    </xf>
    <xf numFmtId="1" fontId="45" fillId="0" borderId="12" xfId="0" applyNumberFormat="1" applyFont="1" applyFill="1" applyBorder="1" applyAlignment="1" applyProtection="1">
      <alignment horizontal="center" vertical="center"/>
    </xf>
    <xf numFmtId="165" fontId="37" fillId="23" borderId="10" xfId="0" applyNumberFormat="1" applyFont="1" applyFill="1" applyBorder="1" applyAlignment="1" applyProtection="1">
      <alignment horizontal="center" vertical="center"/>
    </xf>
    <xf numFmtId="0" fontId="37" fillId="23" borderId="14" xfId="0" applyFont="1" applyFill="1" applyBorder="1" applyAlignment="1" applyProtection="1">
      <alignment horizontal="left" vertical="center"/>
    </xf>
    <xf numFmtId="0" fontId="37" fillId="0" borderId="10" xfId="0" applyFont="1" applyFill="1" applyBorder="1" applyAlignment="1" applyProtection="1">
      <alignment horizontal="left" vertical="center"/>
    </xf>
    <xf numFmtId="0" fontId="37" fillId="23" borderId="10" xfId="0" applyFont="1" applyFill="1" applyBorder="1" applyAlignment="1" applyProtection="1">
      <alignment horizontal="left" vertical="center"/>
    </xf>
    <xf numFmtId="0" fontId="46" fillId="0" borderId="0" xfId="0" applyNumberFormat="1" applyFont="1" applyFill="1" applyBorder="1" applyProtection="1"/>
    <xf numFmtId="0" fontId="1" fillId="0" borderId="0" xfId="0" applyFont="1" applyFill="1" applyBorder="1" applyProtection="1"/>
    <xf numFmtId="0" fontId="46" fillId="0" borderId="0" xfId="0" applyFont="1" applyProtection="1"/>
    <xf numFmtId="0" fontId="46" fillId="0" borderId="0" xfId="0" applyFont="1" applyFill="1" applyAlignment="1" applyProtection="1">
      <alignment horizontal="right" vertical="center"/>
    </xf>
    <xf numFmtId="165" fontId="37" fillId="23" borderId="14" xfId="0" applyNumberFormat="1" applyFont="1" applyFill="1" applyBorder="1" applyAlignment="1" applyProtection="1">
      <alignment horizontal="center" vertical="center"/>
    </xf>
    <xf numFmtId="0" fontId="47" fillId="0" borderId="18" xfId="0" applyNumberFormat="1" applyFont="1" applyFill="1" applyBorder="1" applyAlignment="1" applyProtection="1">
      <alignment horizontal="left" vertical="center"/>
    </xf>
    <xf numFmtId="0" fontId="47" fillId="0" borderId="18" xfId="0" applyFont="1" applyFill="1" applyBorder="1" applyAlignment="1" applyProtection="1">
      <alignment horizontal="left" vertical="center"/>
    </xf>
    <xf numFmtId="0" fontId="47" fillId="0" borderId="18" xfId="0" applyFont="1" applyFill="1" applyBorder="1" applyAlignment="1" applyProtection="1">
      <alignment horizontal="center" vertical="center" wrapText="1"/>
    </xf>
    <xf numFmtId="0" fontId="48" fillId="0" borderId="18" xfId="0" applyNumberFormat="1" applyFont="1" applyFill="1" applyBorder="1" applyAlignment="1" applyProtection="1">
      <alignment horizontal="center" vertical="center" wrapText="1"/>
    </xf>
    <xf numFmtId="0" fontId="47" fillId="0" borderId="18" xfId="0" applyFont="1" applyFill="1" applyBorder="1" applyAlignment="1" applyProtection="1">
      <alignment horizontal="center" vertical="center"/>
    </xf>
    <xf numFmtId="0" fontId="37" fillId="0" borderId="19"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9" fillId="0" borderId="0" xfId="0" applyNumberFormat="1" applyFont="1" applyFill="1" applyBorder="1" applyAlignment="1" applyProtection="1">
      <alignment vertical="center"/>
      <protection locked="0"/>
    </xf>
    <xf numFmtId="0" fontId="37" fillId="0" borderId="10" xfId="0" applyFont="1" applyFill="1" applyBorder="1" applyAlignment="1" applyProtection="1">
      <alignment vertical="center" wrapText="1"/>
    </xf>
    <xf numFmtId="0" fontId="42" fillId="0" borderId="12" xfId="0" applyFont="1" applyFill="1" applyBorder="1" applyAlignment="1" applyProtection="1">
      <alignment horizontal="center" vertical="center"/>
    </xf>
    <xf numFmtId="0" fontId="37" fillId="0" borderId="10" xfId="0" applyFont="1" applyFill="1" applyBorder="1" applyAlignment="1" applyProtection="1">
      <alignment horizontal="left" vertical="center" wrapText="1" indent="1"/>
    </xf>
    <xf numFmtId="0" fontId="40" fillId="0" borderId="20" xfId="0" applyNumberFormat="1" applyFont="1" applyFill="1" applyBorder="1" applyAlignment="1" applyProtection="1">
      <alignment horizontal="center" vertical="center"/>
      <protection locked="0"/>
    </xf>
    <xf numFmtId="0" fontId="41" fillId="0" borderId="10" xfId="0" applyNumberFormat="1" applyFont="1" applyFill="1" applyBorder="1" applyAlignment="1" applyProtection="1">
      <alignment horizontal="left" vertical="center"/>
    </xf>
    <xf numFmtId="0" fontId="50" fillId="22" borderId="11" xfId="0" applyFont="1" applyFill="1" applyBorder="1" applyAlignment="1" applyProtection="1">
      <alignment vertical="center"/>
    </xf>
    <xf numFmtId="0" fontId="1" fillId="0" borderId="0" xfId="0" applyFont="1" applyAlignment="1" applyProtection="1">
      <alignment horizontal="right" vertical="center"/>
    </xf>
    <xf numFmtId="0" fontId="52" fillId="0" borderId="0" xfId="0" applyFont="1" applyFill="1" applyBorder="1" applyAlignment="1"/>
    <xf numFmtId="0" fontId="1" fillId="0" borderId="0" xfId="0" applyFont="1" applyAlignment="1">
      <alignment vertical="center"/>
    </xf>
    <xf numFmtId="0" fontId="1" fillId="25" borderId="0" xfId="0" applyFont="1" applyFill="1" applyAlignment="1">
      <alignment horizontal="center" vertical="center"/>
    </xf>
    <xf numFmtId="0" fontId="1" fillId="21" borderId="0" xfId="0" applyFont="1" applyFill="1" applyBorder="1" applyAlignment="1">
      <alignment horizontal="center" vertical="center"/>
    </xf>
    <xf numFmtId="0" fontId="53" fillId="0" borderId="0" xfId="0" applyFont="1" applyAlignment="1">
      <alignment wrapText="1"/>
    </xf>
    <xf numFmtId="0" fontId="32" fillId="0" borderId="0" xfId="34" applyFont="1" applyAlignment="1" applyProtection="1"/>
    <xf numFmtId="0" fontId="53" fillId="0" borderId="0" xfId="0" applyFont="1" applyAlignment="1">
      <alignment horizontal="left" wrapText="1"/>
    </xf>
    <xf numFmtId="0" fontId="53" fillId="0" borderId="0" xfId="0" applyFont="1" applyAlignment="1">
      <alignment vertical="center" wrapText="1"/>
    </xf>
    <xf numFmtId="0" fontId="53" fillId="0" borderId="0" xfId="0" applyFont="1" applyFill="1" applyBorder="1" applyAlignment="1">
      <alignment vertical="center" wrapText="1"/>
    </xf>
    <xf numFmtId="0" fontId="54" fillId="0" borderId="0" xfId="0" applyFont="1" applyAlignment="1">
      <alignment vertical="center"/>
    </xf>
    <xf numFmtId="0" fontId="54" fillId="0" borderId="0" xfId="0" applyFont="1"/>
    <xf numFmtId="0" fontId="54" fillId="0" borderId="0" xfId="0" applyFont="1" applyAlignment="1"/>
    <xf numFmtId="0" fontId="55" fillId="0" borderId="0" xfId="0" applyFont="1" applyFill="1" applyBorder="1" applyAlignment="1">
      <alignment vertical="center" wrapText="1"/>
    </xf>
    <xf numFmtId="0" fontId="54" fillId="0" borderId="0" xfId="0" applyFont="1" applyBorder="1"/>
    <xf numFmtId="0" fontId="32" fillId="0" borderId="0" xfId="34" applyFont="1" applyFill="1" applyBorder="1" applyAlignment="1" applyProtection="1">
      <alignment vertical="center"/>
    </xf>
    <xf numFmtId="0" fontId="57" fillId="0" borderId="0" xfId="0" applyFont="1" applyAlignment="1">
      <alignment horizontal="right"/>
    </xf>
    <xf numFmtId="0" fontId="53" fillId="0" borderId="0" xfId="0" applyFont="1"/>
    <xf numFmtId="0" fontId="53" fillId="0" borderId="0" xfId="0" applyFont="1" applyAlignment="1"/>
    <xf numFmtId="0" fontId="53" fillId="0" borderId="0" xfId="0" applyFont="1" applyAlignment="1">
      <alignment horizontal="left" indent="1"/>
    </xf>
    <xf numFmtId="0" fontId="53" fillId="0" borderId="0" xfId="0" quotePrefix="1" applyFont="1" applyAlignment="1">
      <alignment horizontal="left" wrapText="1" indent="1"/>
    </xf>
    <xf numFmtId="0" fontId="31" fillId="0" borderId="0" xfId="0" quotePrefix="1" applyFont="1" applyAlignment="1">
      <alignment horizontal="left" indent="1"/>
    </xf>
    <xf numFmtId="0" fontId="57" fillId="0" borderId="0" xfId="0" applyFont="1" applyAlignment="1">
      <alignment horizontal="left" wrapText="1"/>
    </xf>
    <xf numFmtId="0" fontId="53" fillId="0" borderId="0" xfId="0" applyFont="1" applyFill="1" applyBorder="1" applyAlignment="1">
      <alignment horizontal="left" vertical="center" wrapText="1"/>
    </xf>
    <xf numFmtId="0" fontId="59" fillId="0" borderId="0" xfId="0" applyFont="1" applyAlignment="1">
      <alignment horizontal="right"/>
    </xf>
    <xf numFmtId="0" fontId="60" fillId="0" borderId="0" xfId="0" applyFont="1" applyFill="1" applyBorder="1" applyAlignment="1">
      <alignment vertical="center" wrapText="1"/>
    </xf>
    <xf numFmtId="0" fontId="53" fillId="0" borderId="0" xfId="0" quotePrefix="1" applyFont="1" applyAlignment="1">
      <alignment wrapText="1"/>
    </xf>
    <xf numFmtId="0" fontId="60" fillId="0" borderId="0" xfId="0" applyFont="1" applyAlignment="1"/>
    <xf numFmtId="0" fontId="10" fillId="0" borderId="0" xfId="0" applyFont="1" applyAlignment="1" applyProtection="1">
      <protection locked="0"/>
    </xf>
    <xf numFmtId="0" fontId="60" fillId="0" borderId="0" xfId="0" applyFont="1"/>
    <xf numFmtId="0" fontId="59" fillId="0" borderId="0" xfId="0" applyFont="1" applyFill="1" applyBorder="1" applyAlignment="1"/>
    <xf numFmtId="0" fontId="46" fillId="0" borderId="0" xfId="0" applyFont="1" applyFill="1" applyBorder="1" applyAlignment="1" applyProtection="1">
      <alignment horizontal="right" vertical="center"/>
    </xf>
    <xf numFmtId="14" fontId="42" fillId="24" borderId="12" xfId="0" applyNumberFormat="1" applyFont="1" applyFill="1" applyBorder="1" applyAlignment="1" applyProtection="1">
      <alignment horizontal="center" vertical="center"/>
    </xf>
    <xf numFmtId="14" fontId="42" fillId="0" borderId="12" xfId="0" applyNumberFormat="1" applyFont="1" applyBorder="1" applyAlignment="1" applyProtection="1">
      <alignment horizontal="center" vertical="center"/>
    </xf>
    <xf numFmtId="0" fontId="37" fillId="0" borderId="0" xfId="0" applyFont="1" applyFill="1" applyBorder="1" applyAlignment="1" applyProtection="1">
      <alignment vertical="center" wrapText="1"/>
    </xf>
    <xf numFmtId="0" fontId="50" fillId="26" borderId="11" xfId="0" applyFont="1" applyFill="1" applyBorder="1" applyAlignment="1" applyProtection="1">
      <alignment vertical="center"/>
    </xf>
    <xf numFmtId="0" fontId="42" fillId="26" borderId="11" xfId="0" applyFont="1" applyFill="1" applyBorder="1" applyAlignment="1" applyProtection="1">
      <alignment vertical="center"/>
    </xf>
    <xf numFmtId="0" fontId="42" fillId="23" borderId="12" xfId="0" quotePrefix="1" applyFont="1" applyFill="1" applyBorder="1" applyAlignment="1" applyProtection="1">
      <alignment horizontal="center" vertical="center"/>
    </xf>
    <xf numFmtId="14" fontId="42" fillId="27" borderId="12" xfId="0" applyNumberFormat="1" applyFont="1" applyFill="1" applyBorder="1" applyAlignment="1" applyProtection="1">
      <alignment horizontal="center" vertical="center"/>
    </xf>
    <xf numFmtId="14" fontId="42" fillId="23" borderId="12" xfId="0" applyNumberFormat="1" applyFont="1" applyFill="1" applyBorder="1" applyAlignment="1" applyProtection="1">
      <alignment horizontal="center" vertical="center"/>
    </xf>
    <xf numFmtId="1" fontId="42" fillId="23" borderId="12" xfId="0" applyNumberFormat="1" applyFont="1" applyFill="1" applyBorder="1" applyAlignment="1" applyProtection="1">
      <alignment horizontal="center" vertical="center"/>
    </xf>
    <xf numFmtId="9" fontId="42" fillId="23" borderId="12" xfId="40" applyFont="1" applyFill="1" applyBorder="1" applyAlignment="1" applyProtection="1">
      <alignment horizontal="center" vertical="center"/>
    </xf>
    <xf numFmtId="1" fontId="45" fillId="23" borderId="12" xfId="0" applyNumberFormat="1" applyFont="1" applyFill="1" applyBorder="1" applyAlignment="1" applyProtection="1">
      <alignment horizontal="center" vertical="center"/>
    </xf>
    <xf numFmtId="0" fontId="37" fillId="23" borderId="0" xfId="0" applyFont="1" applyFill="1" applyBorder="1" applyAlignment="1" applyProtection="1">
      <alignment vertical="center"/>
    </xf>
    <xf numFmtId="0" fontId="43" fillId="0" borderId="16" xfId="0" applyNumberFormat="1" applyFont="1" applyFill="1" applyBorder="1" applyAlignment="1" applyProtection="1">
      <alignment horizontal="center" vertical="center"/>
    </xf>
    <xf numFmtId="0" fontId="43" fillId="0" borderId="13" xfId="0" applyNumberFormat="1" applyFont="1" applyFill="1" applyBorder="1" applyAlignment="1" applyProtection="1">
      <alignment horizontal="center" vertical="center"/>
    </xf>
    <xf numFmtId="0" fontId="43" fillId="0" borderId="17" xfId="0" applyNumberFormat="1" applyFont="1" applyFill="1" applyBorder="1" applyAlignment="1" applyProtection="1">
      <alignment horizontal="center" vertical="center"/>
    </xf>
    <xf numFmtId="167" fontId="40" fillId="0" borderId="16" xfId="0" applyNumberFormat="1" applyFont="1" applyFill="1" applyBorder="1" applyAlignment="1" applyProtection="1">
      <alignment horizontal="center" vertical="center"/>
    </xf>
    <xf numFmtId="167" fontId="40" fillId="0" borderId="13" xfId="0" applyNumberFormat="1" applyFont="1" applyFill="1" applyBorder="1" applyAlignment="1" applyProtection="1">
      <alignment horizontal="center" vertical="center"/>
    </xf>
    <xf numFmtId="167" fontId="40" fillId="0" borderId="17" xfId="0" applyNumberFormat="1" applyFont="1" applyFill="1" applyBorder="1" applyAlignment="1" applyProtection="1">
      <alignment horizontal="center" vertical="center"/>
    </xf>
    <xf numFmtId="0" fontId="51" fillId="0" borderId="0" xfId="34" applyFont="1" applyBorder="1" applyAlignment="1" applyProtection="1">
      <alignment horizontal="left" vertical="center"/>
    </xf>
    <xf numFmtId="164" fontId="40" fillId="0" borderId="15" xfId="0" applyNumberFormat="1" applyFont="1" applyFill="1" applyBorder="1" applyAlignment="1" applyProtection="1">
      <alignment horizontal="center" vertical="center" shrinkToFit="1"/>
      <protection locked="0"/>
    </xf>
    <xf numFmtId="164" fontId="40" fillId="0" borderId="20" xfId="0" applyNumberFormat="1" applyFont="1" applyFill="1" applyBorder="1" applyAlignment="1" applyProtection="1">
      <alignment horizontal="center" vertical="center" shrinkToFit="1"/>
      <protection locked="0"/>
    </xf>
    <xf numFmtId="0" fontId="52" fillId="0" borderId="0" xfId="0" applyFont="1" applyFill="1" applyBorder="1" applyAlignment="1">
      <alignment horizontal="left"/>
    </xf>
  </cellXfs>
  <cellStyles count="44">
    <cellStyle name="%20 - Vurgu1" xfId="1" builtinId="30" customBuiltin="1"/>
    <cellStyle name="%20 - Vurgu2" xfId="2" builtinId="34" customBuiltin="1"/>
    <cellStyle name="%20 - Vurgu3" xfId="3" builtinId="38" customBuiltin="1"/>
    <cellStyle name="%20 - Vurgu4" xfId="4" builtinId="42" customBuiltin="1"/>
    <cellStyle name="%20 - Vurgu5" xfId="5" builtinId="46" customBuiltin="1"/>
    <cellStyle name="%20 - Vurgu6" xfId="6" builtinId="50" customBuiltin="1"/>
    <cellStyle name="%40 - Vurgu1" xfId="7" builtinId="31" customBuiltin="1"/>
    <cellStyle name="%40 - Vurgu2" xfId="8" builtinId="35" customBuiltin="1"/>
    <cellStyle name="%40 - Vurgu3" xfId="9" builtinId="39" customBuiltin="1"/>
    <cellStyle name="%40 - Vurgu4" xfId="10" builtinId="43" customBuiltin="1"/>
    <cellStyle name="%40 - Vurgu5" xfId="11" builtinId="47" customBuiltin="1"/>
    <cellStyle name="%40 - Vurgu6" xfId="12" builtinId="51" customBuiltin="1"/>
    <cellStyle name="%60 - Vurgu1" xfId="13" builtinId="32" customBuiltin="1"/>
    <cellStyle name="%60 - Vurgu2" xfId="14" builtinId="36" customBuiltin="1"/>
    <cellStyle name="%60 - Vurgu3" xfId="15" builtinId="40" customBuiltin="1"/>
    <cellStyle name="%60 - Vurgu4" xfId="16" builtinId="44" customBuiltin="1"/>
    <cellStyle name="%60 - Vurgu5" xfId="17" builtinId="48" customBuiltin="1"/>
    <cellStyle name="%60 - Vurgu6" xfId="18" builtinId="52" customBuiltin="1"/>
    <cellStyle name="Açıklama Metni" xfId="28" builtinId="53" customBuiltin="1"/>
    <cellStyle name="Ana Başlık" xfId="41" builtinId="15" customBuiltin="1"/>
    <cellStyle name="Bağlı Hücre" xfId="36" builtinId="24" customBuiltin="1"/>
    <cellStyle name="Başlık 1" xfId="30" builtinId="16" customBuiltin="1"/>
    <cellStyle name="Başlık 2" xfId="31" builtinId="17" customBuiltin="1"/>
    <cellStyle name="Başlık 3" xfId="32" builtinId="18" customBuiltin="1"/>
    <cellStyle name="Başlık 4" xfId="33" builtinId="19" customBuiltin="1"/>
    <cellStyle name="Çıkış" xfId="39" builtinId="21" customBuiltin="1"/>
    <cellStyle name="Giriş" xfId="35" builtinId="20" customBuiltin="1"/>
    <cellStyle name="Hesaplama" xfId="26" builtinId="22" customBuiltin="1"/>
    <cellStyle name="İşaretli Hücre" xfId="27" builtinId="23" customBuiltin="1"/>
    <cellStyle name="İyi" xfId="29" builtinId="26" customBuiltin="1"/>
    <cellStyle name="Köprü" xfId="34" builtinId="8"/>
    <cellStyle name="Kötü" xfId="25" builtinId="27" customBuiltin="1"/>
    <cellStyle name="Normal" xfId="0" builtinId="0"/>
    <cellStyle name="Not" xfId="38" builtinId="10" customBuiltin="1"/>
    <cellStyle name="Nötr" xfId="37" builtinId="28" customBuiltin="1"/>
    <cellStyle name="Toplam" xfId="42" builtinId="25" customBuiltin="1"/>
    <cellStyle name="Uyarı Metni" xfId="43" builtinId="11" customBuiltin="1"/>
    <cellStyle name="Vurgu1" xfId="19" builtinId="29" customBuiltin="1"/>
    <cellStyle name="Vurgu2" xfId="20" builtinId="33" customBuiltin="1"/>
    <cellStyle name="Vurgu3" xfId="21" builtinId="37" customBuiltin="1"/>
    <cellStyle name="Vurgu4" xfId="22" builtinId="41" customBuiltin="1"/>
    <cellStyle name="Vurgu5" xfId="23" builtinId="45" customBuiltin="1"/>
    <cellStyle name="Vurgu6" xfId="24" builtinId="49" customBuiltin="1"/>
    <cellStyle name="Yüzde" xfId="40" builtinId="5"/>
  </cellStyles>
  <dxfs count="108">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583406</xdr:colOff>
      <xdr:row>5</xdr:row>
      <xdr:rowOff>142875</xdr:rowOff>
    </xdr:from>
    <xdr:to>
      <xdr:col>21</xdr:col>
      <xdr:colOff>33338</xdr:colOff>
      <xdr:row>9</xdr:row>
      <xdr:rowOff>309033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Lst>
            </xdr:cNvPr>
            <xdr:cNvSpPr/>
          </xdr:nvSpPr>
          <xdr:spPr>
            <a:xfrm>
              <a:off x="0" y="0"/>
              <a:ext cx="0" cy="0"/>
            </a:xfrm>
            <a:prstGeom prst="rect">
              <a:avLst/>
            </a:prstGeom>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DD63"/>
  <sheetViews>
    <sheetView showGridLines="0" tabSelected="1" zoomScale="60" zoomScaleNormal="60" workbookViewId="0">
      <pane ySplit="7" topLeftCell="A8" activePane="bottomLeft" state="frozen"/>
      <selection pane="bottomLeft" activeCell="C26" sqref="C26"/>
    </sheetView>
  </sheetViews>
  <sheetFormatPr defaultColWidth="9.140625" defaultRowHeight="12.75" x14ac:dyDescent="0.2"/>
  <cols>
    <col min="1" max="1" width="6.85546875" style="5" customWidth="1"/>
    <col min="2" max="2" width="21.85546875" style="1" customWidth="1"/>
    <col min="3" max="3" width="24.855468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108" width="2.42578125" style="1" customWidth="1"/>
    <col min="109" max="16384" width="9.140625" style="3"/>
  </cols>
  <sheetData>
    <row r="1" spans="1:108" ht="30" customHeight="1" x14ac:dyDescent="0.2">
      <c r="A1" s="82" t="s">
        <v>143</v>
      </c>
      <c r="B1" s="28"/>
      <c r="C1" s="28"/>
      <c r="D1" s="28"/>
      <c r="E1" s="28"/>
      <c r="F1" s="28"/>
      <c r="I1" s="89"/>
      <c r="K1" s="139"/>
      <c r="L1" s="139"/>
      <c r="M1" s="139"/>
      <c r="N1" s="139"/>
      <c r="O1" s="139"/>
      <c r="P1" s="139"/>
      <c r="Q1" s="139"/>
      <c r="R1" s="139"/>
      <c r="S1" s="139"/>
      <c r="T1" s="139"/>
      <c r="U1" s="139"/>
      <c r="V1" s="139"/>
      <c r="W1" s="139"/>
      <c r="X1" s="139"/>
      <c r="Y1" s="139"/>
      <c r="Z1" s="139"/>
      <c r="AA1" s="139"/>
      <c r="AB1" s="139"/>
      <c r="AC1" s="139"/>
      <c r="AD1" s="139"/>
      <c r="AE1" s="139"/>
    </row>
    <row r="2" spans="1:108" ht="18" customHeight="1" x14ac:dyDescent="0.2">
      <c r="A2" s="33" t="s">
        <v>98</v>
      </c>
      <c r="B2" s="16"/>
      <c r="C2" s="16"/>
      <c r="D2" s="23"/>
      <c r="E2" s="117"/>
      <c r="F2" s="117"/>
      <c r="H2" s="2"/>
    </row>
    <row r="3" spans="1:108" ht="14.25" x14ac:dyDescent="0.2">
      <c r="A3" s="33"/>
      <c r="B3" s="29"/>
      <c r="C3" s="4"/>
      <c r="D3" s="4"/>
      <c r="E3" s="4"/>
      <c r="F3" s="4"/>
      <c r="G3" s="4"/>
      <c r="H3" s="2"/>
      <c r="K3" s="18"/>
      <c r="L3" s="18"/>
      <c r="M3" s="18"/>
      <c r="N3" s="18"/>
      <c r="O3" s="18"/>
      <c r="P3" s="18"/>
      <c r="Q3" s="18"/>
      <c r="R3" s="18"/>
      <c r="S3" s="18"/>
      <c r="T3" s="18"/>
      <c r="U3" s="18"/>
      <c r="V3" s="18"/>
      <c r="W3" s="18"/>
      <c r="X3" s="18"/>
      <c r="Y3" s="18"/>
      <c r="Z3" s="18"/>
      <c r="AA3" s="18"/>
    </row>
    <row r="4" spans="1:108" ht="17.25" customHeight="1" x14ac:dyDescent="0.2">
      <c r="A4" s="70"/>
      <c r="B4" s="73" t="s">
        <v>78</v>
      </c>
      <c r="C4" s="141">
        <v>43522</v>
      </c>
      <c r="D4" s="141"/>
      <c r="E4" s="141"/>
      <c r="F4" s="120" t="s">
        <v>80</v>
      </c>
      <c r="G4" s="73" t="s">
        <v>81</v>
      </c>
      <c r="H4" s="86">
        <v>1</v>
      </c>
      <c r="I4" s="71"/>
      <c r="J4" s="31"/>
      <c r="K4" s="133" t="str">
        <f>"Hafta "&amp;(K6-($C$4-WEEKDAY($C$4,1)+2))/7+1</f>
        <v>Hafta 1</v>
      </c>
      <c r="L4" s="134"/>
      <c r="M4" s="134"/>
      <c r="N4" s="134"/>
      <c r="O4" s="134"/>
      <c r="P4" s="134"/>
      <c r="Q4" s="135"/>
      <c r="R4" s="133" t="str">
        <f>"Hafta "&amp;(R6-($C$4-WEEKDAY($C$4,1)+2))/7+1</f>
        <v>Hafta 2</v>
      </c>
      <c r="S4" s="134"/>
      <c r="T4" s="134"/>
      <c r="U4" s="134"/>
      <c r="V4" s="134"/>
      <c r="W4" s="134"/>
      <c r="X4" s="135"/>
      <c r="Y4" s="133" t="str">
        <f>"Hafta "&amp;(Y6-($C$4-WEEKDAY($C$4,1)+2))/7+1</f>
        <v>Hafta 3</v>
      </c>
      <c r="Z4" s="134"/>
      <c r="AA4" s="134"/>
      <c r="AB4" s="134"/>
      <c r="AC4" s="134"/>
      <c r="AD4" s="134"/>
      <c r="AE4" s="135"/>
      <c r="AF4" s="133" t="str">
        <f>"Hafta "&amp;(AF6-($C$4-WEEKDAY($C$4,1)+2))/7+1</f>
        <v>Hafta 4</v>
      </c>
      <c r="AG4" s="134"/>
      <c r="AH4" s="134"/>
      <c r="AI4" s="134"/>
      <c r="AJ4" s="134"/>
      <c r="AK4" s="134"/>
      <c r="AL4" s="135"/>
      <c r="AM4" s="133" t="str">
        <f>"Hafta "&amp;(AM6-($C$4-WEEKDAY($C$4,1)+2))/7+1</f>
        <v>Hafta 5</v>
      </c>
      <c r="AN4" s="134"/>
      <c r="AO4" s="134"/>
      <c r="AP4" s="134"/>
      <c r="AQ4" s="134"/>
      <c r="AR4" s="134"/>
      <c r="AS4" s="135"/>
      <c r="AT4" s="133" t="str">
        <f>"Hafta "&amp;(AT6-($C$4-WEEKDAY($C$4,1)+2))/7+1</f>
        <v>Hafta 6</v>
      </c>
      <c r="AU4" s="134"/>
      <c r="AV4" s="134"/>
      <c r="AW4" s="134"/>
      <c r="AX4" s="134"/>
      <c r="AY4" s="134"/>
      <c r="AZ4" s="135"/>
      <c r="BA4" s="133" t="str">
        <f>"Hafta "&amp;(BA6-($C$4-WEEKDAY($C$4,1)+2))/7+1</f>
        <v>Hafta 7</v>
      </c>
      <c r="BB4" s="134"/>
      <c r="BC4" s="134"/>
      <c r="BD4" s="134"/>
      <c r="BE4" s="134"/>
      <c r="BF4" s="134"/>
      <c r="BG4" s="135"/>
      <c r="BH4" s="133" t="str">
        <f>"Hafta "&amp;(BH6-($C$4-WEEKDAY($C$4,1)+2))/7+1</f>
        <v>Hafta 8</v>
      </c>
      <c r="BI4" s="134"/>
      <c r="BJ4" s="134"/>
      <c r="BK4" s="134"/>
      <c r="BL4" s="134"/>
      <c r="BM4" s="134"/>
      <c r="BN4" s="135"/>
      <c r="BO4" s="133" t="str">
        <f>"Hafta "&amp;(BO6-($C$4-WEEKDAY($C$4,1)+2))/7+1</f>
        <v>Hafta 9</v>
      </c>
      <c r="BP4" s="134"/>
      <c r="BQ4" s="134"/>
      <c r="BR4" s="134"/>
      <c r="BS4" s="134"/>
      <c r="BT4" s="134"/>
      <c r="BU4" s="135"/>
      <c r="BV4" s="133" t="str">
        <f>"Hafta "&amp;(BV6-($C$4-WEEKDAY($C$4,1)+2))/7+1</f>
        <v>Hafta 10</v>
      </c>
      <c r="BW4" s="134"/>
      <c r="BX4" s="134"/>
      <c r="BY4" s="134"/>
      <c r="BZ4" s="134"/>
      <c r="CA4" s="134"/>
      <c r="CB4" s="135"/>
      <c r="CC4" s="133" t="str">
        <f>"Hafta "&amp;(CC6-($C$4-WEEKDAY($C$4,1)+2))/7+1</f>
        <v>Hafta 11</v>
      </c>
      <c r="CD4" s="134"/>
      <c r="CE4" s="134"/>
      <c r="CF4" s="134"/>
      <c r="CG4" s="134"/>
      <c r="CH4" s="134"/>
      <c r="CI4" s="135"/>
      <c r="CJ4" s="133" t="str">
        <f>"Hafta "&amp;(CJ6-($C$4-WEEKDAY($C$4,1)+2))/7+1</f>
        <v>Hafta 12</v>
      </c>
      <c r="CK4" s="134"/>
      <c r="CL4" s="134"/>
      <c r="CM4" s="134"/>
      <c r="CN4" s="134"/>
      <c r="CO4" s="134"/>
      <c r="CP4" s="135"/>
      <c r="CQ4" s="133" t="str">
        <f>"Hafta "&amp;(CQ6-($C$4-WEEKDAY($C$4,1)+2))/7+1</f>
        <v>Hafta 13</v>
      </c>
      <c r="CR4" s="134"/>
      <c r="CS4" s="134"/>
      <c r="CT4" s="134"/>
      <c r="CU4" s="134"/>
      <c r="CV4" s="134"/>
      <c r="CW4" s="135"/>
      <c r="CX4" s="133" t="str">
        <f>"Hafta "&amp;(CX6-($C$4-WEEKDAY($C$4,1)+2))/7+1</f>
        <v>Hafta 14</v>
      </c>
      <c r="CY4" s="134"/>
      <c r="CZ4" s="134"/>
      <c r="DA4" s="134"/>
      <c r="DB4" s="134"/>
      <c r="DC4" s="134"/>
      <c r="DD4" s="135"/>
    </row>
    <row r="5" spans="1:108" ht="17.25" customHeight="1" x14ac:dyDescent="0.2">
      <c r="A5" s="70"/>
      <c r="B5" s="73" t="s">
        <v>79</v>
      </c>
      <c r="C5" s="140" t="s">
        <v>99</v>
      </c>
      <c r="D5" s="140"/>
      <c r="E5" s="140"/>
      <c r="F5" s="72"/>
      <c r="G5" s="72"/>
      <c r="H5" s="72"/>
      <c r="I5" s="72"/>
      <c r="J5" s="31"/>
      <c r="K5" s="136">
        <f>K6</f>
        <v>43521</v>
      </c>
      <c r="L5" s="137"/>
      <c r="M5" s="137"/>
      <c r="N5" s="137"/>
      <c r="O5" s="137"/>
      <c r="P5" s="137"/>
      <c r="Q5" s="138"/>
      <c r="R5" s="136">
        <f>R6</f>
        <v>43528</v>
      </c>
      <c r="S5" s="137"/>
      <c r="T5" s="137"/>
      <c r="U5" s="137"/>
      <c r="V5" s="137"/>
      <c r="W5" s="137"/>
      <c r="X5" s="138"/>
      <c r="Y5" s="136">
        <f>Y6</f>
        <v>43535</v>
      </c>
      <c r="Z5" s="137"/>
      <c r="AA5" s="137"/>
      <c r="AB5" s="137"/>
      <c r="AC5" s="137"/>
      <c r="AD5" s="137"/>
      <c r="AE5" s="138"/>
      <c r="AF5" s="136">
        <f>AF6</f>
        <v>43542</v>
      </c>
      <c r="AG5" s="137"/>
      <c r="AH5" s="137"/>
      <c r="AI5" s="137"/>
      <c r="AJ5" s="137"/>
      <c r="AK5" s="137"/>
      <c r="AL5" s="138"/>
      <c r="AM5" s="136">
        <f>AM6</f>
        <v>43549</v>
      </c>
      <c r="AN5" s="137"/>
      <c r="AO5" s="137"/>
      <c r="AP5" s="137"/>
      <c r="AQ5" s="137"/>
      <c r="AR5" s="137"/>
      <c r="AS5" s="138"/>
      <c r="AT5" s="136">
        <f>AT6</f>
        <v>43556</v>
      </c>
      <c r="AU5" s="137"/>
      <c r="AV5" s="137"/>
      <c r="AW5" s="137"/>
      <c r="AX5" s="137"/>
      <c r="AY5" s="137"/>
      <c r="AZ5" s="138"/>
      <c r="BA5" s="136">
        <f>BA6</f>
        <v>43563</v>
      </c>
      <c r="BB5" s="137"/>
      <c r="BC5" s="137"/>
      <c r="BD5" s="137"/>
      <c r="BE5" s="137"/>
      <c r="BF5" s="137"/>
      <c r="BG5" s="138"/>
      <c r="BH5" s="136">
        <f>BH6</f>
        <v>43570</v>
      </c>
      <c r="BI5" s="137"/>
      <c r="BJ5" s="137"/>
      <c r="BK5" s="137"/>
      <c r="BL5" s="137"/>
      <c r="BM5" s="137"/>
      <c r="BN5" s="138"/>
      <c r="BO5" s="136">
        <f>BO6</f>
        <v>43577</v>
      </c>
      <c r="BP5" s="137"/>
      <c r="BQ5" s="137"/>
      <c r="BR5" s="137"/>
      <c r="BS5" s="137"/>
      <c r="BT5" s="137"/>
      <c r="BU5" s="138"/>
      <c r="BV5" s="136">
        <f>BV6</f>
        <v>43584</v>
      </c>
      <c r="BW5" s="137"/>
      <c r="BX5" s="137"/>
      <c r="BY5" s="137"/>
      <c r="BZ5" s="137"/>
      <c r="CA5" s="137"/>
      <c r="CB5" s="138"/>
      <c r="CC5" s="136">
        <f>CC6</f>
        <v>43591</v>
      </c>
      <c r="CD5" s="137"/>
      <c r="CE5" s="137"/>
      <c r="CF5" s="137"/>
      <c r="CG5" s="137"/>
      <c r="CH5" s="137"/>
      <c r="CI5" s="138"/>
      <c r="CJ5" s="136">
        <f>CJ6</f>
        <v>43598</v>
      </c>
      <c r="CK5" s="137"/>
      <c r="CL5" s="137"/>
      <c r="CM5" s="137"/>
      <c r="CN5" s="137"/>
      <c r="CO5" s="137"/>
      <c r="CP5" s="138"/>
      <c r="CQ5" s="136">
        <f>CQ6</f>
        <v>43605</v>
      </c>
      <c r="CR5" s="137"/>
      <c r="CS5" s="137"/>
      <c r="CT5" s="137"/>
      <c r="CU5" s="137"/>
      <c r="CV5" s="137"/>
      <c r="CW5" s="138"/>
      <c r="CX5" s="136">
        <f>CX6</f>
        <v>43612</v>
      </c>
      <c r="CY5" s="137"/>
      <c r="CZ5" s="137"/>
      <c r="DA5" s="137"/>
      <c r="DB5" s="137"/>
      <c r="DC5" s="137"/>
      <c r="DD5" s="138"/>
    </row>
    <row r="6" spans="1:108" x14ac:dyDescent="0.2">
      <c r="A6" s="30"/>
      <c r="B6" s="31"/>
      <c r="C6" s="31"/>
      <c r="D6" s="32"/>
      <c r="E6" s="31"/>
      <c r="F6" s="31"/>
      <c r="G6" s="31"/>
      <c r="H6" s="31"/>
      <c r="I6" s="31"/>
      <c r="J6" s="31"/>
      <c r="K6" s="60">
        <f>C4-WEEKDAY(C4,1)+2+7*(H4-1)</f>
        <v>43521</v>
      </c>
      <c r="L6" s="51">
        <f t="shared" ref="L6:AQ6" si="0">K6+1</f>
        <v>43522</v>
      </c>
      <c r="M6" s="51">
        <f t="shared" si="0"/>
        <v>43523</v>
      </c>
      <c r="N6" s="51">
        <f t="shared" si="0"/>
        <v>43524</v>
      </c>
      <c r="O6" s="51">
        <f t="shared" si="0"/>
        <v>43525</v>
      </c>
      <c r="P6" s="51">
        <f t="shared" si="0"/>
        <v>43526</v>
      </c>
      <c r="Q6" s="61">
        <f t="shared" si="0"/>
        <v>43527</v>
      </c>
      <c r="R6" s="60">
        <f t="shared" si="0"/>
        <v>43528</v>
      </c>
      <c r="S6" s="51">
        <f t="shared" si="0"/>
        <v>43529</v>
      </c>
      <c r="T6" s="51">
        <f t="shared" si="0"/>
        <v>43530</v>
      </c>
      <c r="U6" s="51">
        <f t="shared" si="0"/>
        <v>43531</v>
      </c>
      <c r="V6" s="51">
        <f t="shared" si="0"/>
        <v>43532</v>
      </c>
      <c r="W6" s="51">
        <f t="shared" si="0"/>
        <v>43533</v>
      </c>
      <c r="X6" s="61">
        <f t="shared" si="0"/>
        <v>43534</v>
      </c>
      <c r="Y6" s="60">
        <f t="shared" si="0"/>
        <v>43535</v>
      </c>
      <c r="Z6" s="51">
        <f t="shared" si="0"/>
        <v>43536</v>
      </c>
      <c r="AA6" s="51">
        <f t="shared" si="0"/>
        <v>43537</v>
      </c>
      <c r="AB6" s="51">
        <f t="shared" si="0"/>
        <v>43538</v>
      </c>
      <c r="AC6" s="51">
        <f t="shared" si="0"/>
        <v>43539</v>
      </c>
      <c r="AD6" s="51">
        <f t="shared" si="0"/>
        <v>43540</v>
      </c>
      <c r="AE6" s="61">
        <f t="shared" si="0"/>
        <v>43541</v>
      </c>
      <c r="AF6" s="60">
        <f t="shared" si="0"/>
        <v>43542</v>
      </c>
      <c r="AG6" s="51">
        <f t="shared" si="0"/>
        <v>43543</v>
      </c>
      <c r="AH6" s="51">
        <f t="shared" si="0"/>
        <v>43544</v>
      </c>
      <c r="AI6" s="51">
        <f t="shared" si="0"/>
        <v>43545</v>
      </c>
      <c r="AJ6" s="51">
        <f t="shared" si="0"/>
        <v>43546</v>
      </c>
      <c r="AK6" s="51">
        <f t="shared" si="0"/>
        <v>43547</v>
      </c>
      <c r="AL6" s="61">
        <f t="shared" si="0"/>
        <v>43548</v>
      </c>
      <c r="AM6" s="60">
        <f t="shared" si="0"/>
        <v>43549</v>
      </c>
      <c r="AN6" s="51">
        <f t="shared" si="0"/>
        <v>43550</v>
      </c>
      <c r="AO6" s="51">
        <f t="shared" si="0"/>
        <v>43551</v>
      </c>
      <c r="AP6" s="51">
        <f t="shared" si="0"/>
        <v>43552</v>
      </c>
      <c r="AQ6" s="51">
        <f t="shared" si="0"/>
        <v>43553</v>
      </c>
      <c r="AR6" s="51">
        <f t="shared" ref="AR6:BN6" si="1">AQ6+1</f>
        <v>43554</v>
      </c>
      <c r="AS6" s="61">
        <f t="shared" si="1"/>
        <v>43555</v>
      </c>
      <c r="AT6" s="60">
        <f t="shared" si="1"/>
        <v>43556</v>
      </c>
      <c r="AU6" s="51">
        <f t="shared" si="1"/>
        <v>43557</v>
      </c>
      <c r="AV6" s="51">
        <f t="shared" si="1"/>
        <v>43558</v>
      </c>
      <c r="AW6" s="51">
        <f t="shared" si="1"/>
        <v>43559</v>
      </c>
      <c r="AX6" s="51">
        <f t="shared" si="1"/>
        <v>43560</v>
      </c>
      <c r="AY6" s="51">
        <f t="shared" si="1"/>
        <v>43561</v>
      </c>
      <c r="AZ6" s="61">
        <f t="shared" si="1"/>
        <v>43562</v>
      </c>
      <c r="BA6" s="60">
        <f t="shared" si="1"/>
        <v>43563</v>
      </c>
      <c r="BB6" s="51">
        <f t="shared" si="1"/>
        <v>43564</v>
      </c>
      <c r="BC6" s="51">
        <f t="shared" si="1"/>
        <v>43565</v>
      </c>
      <c r="BD6" s="51">
        <f t="shared" si="1"/>
        <v>43566</v>
      </c>
      <c r="BE6" s="51">
        <f t="shared" si="1"/>
        <v>43567</v>
      </c>
      <c r="BF6" s="51">
        <f t="shared" si="1"/>
        <v>43568</v>
      </c>
      <c r="BG6" s="61">
        <f t="shared" si="1"/>
        <v>43569</v>
      </c>
      <c r="BH6" s="60">
        <f t="shared" si="1"/>
        <v>43570</v>
      </c>
      <c r="BI6" s="51">
        <f t="shared" si="1"/>
        <v>43571</v>
      </c>
      <c r="BJ6" s="51">
        <f t="shared" si="1"/>
        <v>43572</v>
      </c>
      <c r="BK6" s="51">
        <f t="shared" si="1"/>
        <v>43573</v>
      </c>
      <c r="BL6" s="51">
        <f t="shared" si="1"/>
        <v>43574</v>
      </c>
      <c r="BM6" s="51">
        <f t="shared" si="1"/>
        <v>43575</v>
      </c>
      <c r="BN6" s="61">
        <f t="shared" si="1"/>
        <v>43576</v>
      </c>
      <c r="BO6" s="60">
        <f t="shared" ref="BO6" si="2">BN6+1</f>
        <v>43577</v>
      </c>
      <c r="BP6" s="51">
        <f t="shared" ref="BP6" si="3">BO6+1</f>
        <v>43578</v>
      </c>
      <c r="BQ6" s="51">
        <f t="shared" ref="BQ6" si="4">BP6+1</f>
        <v>43579</v>
      </c>
      <c r="BR6" s="51">
        <f t="shared" ref="BR6" si="5">BQ6+1</f>
        <v>43580</v>
      </c>
      <c r="BS6" s="51">
        <f t="shared" ref="BS6" si="6">BR6+1</f>
        <v>43581</v>
      </c>
      <c r="BT6" s="51">
        <f t="shared" ref="BT6" si="7">BS6+1</f>
        <v>43582</v>
      </c>
      <c r="BU6" s="61">
        <f t="shared" ref="BU6" si="8">BT6+1</f>
        <v>43583</v>
      </c>
      <c r="BV6" s="60">
        <f t="shared" ref="BV6" si="9">BU6+1</f>
        <v>43584</v>
      </c>
      <c r="BW6" s="51">
        <f t="shared" ref="BW6" si="10">BV6+1</f>
        <v>43585</v>
      </c>
      <c r="BX6" s="51">
        <f t="shared" ref="BX6" si="11">BW6+1</f>
        <v>43586</v>
      </c>
      <c r="BY6" s="51">
        <f t="shared" ref="BY6" si="12">BX6+1</f>
        <v>43587</v>
      </c>
      <c r="BZ6" s="51">
        <f t="shared" ref="BZ6" si="13">BY6+1</f>
        <v>43588</v>
      </c>
      <c r="CA6" s="51">
        <f t="shared" ref="CA6" si="14">BZ6+1</f>
        <v>43589</v>
      </c>
      <c r="CB6" s="61">
        <f t="shared" ref="CB6" si="15">CA6+1</f>
        <v>43590</v>
      </c>
      <c r="CC6" s="60">
        <f t="shared" ref="CC6" si="16">CB6+1</f>
        <v>43591</v>
      </c>
      <c r="CD6" s="51">
        <f t="shared" ref="CD6" si="17">CC6+1</f>
        <v>43592</v>
      </c>
      <c r="CE6" s="51">
        <f t="shared" ref="CE6" si="18">CD6+1</f>
        <v>43593</v>
      </c>
      <c r="CF6" s="51">
        <f t="shared" ref="CF6" si="19">CE6+1</f>
        <v>43594</v>
      </c>
      <c r="CG6" s="51">
        <f t="shared" ref="CG6" si="20">CF6+1</f>
        <v>43595</v>
      </c>
      <c r="CH6" s="51">
        <f t="shared" ref="CH6" si="21">CG6+1</f>
        <v>43596</v>
      </c>
      <c r="CI6" s="61">
        <f t="shared" ref="CI6" si="22">CH6+1</f>
        <v>43597</v>
      </c>
      <c r="CJ6" s="60">
        <f t="shared" ref="CJ6" si="23">CI6+1</f>
        <v>43598</v>
      </c>
      <c r="CK6" s="51">
        <f t="shared" ref="CK6" si="24">CJ6+1</f>
        <v>43599</v>
      </c>
      <c r="CL6" s="51">
        <f t="shared" ref="CL6" si="25">CK6+1</f>
        <v>43600</v>
      </c>
      <c r="CM6" s="51">
        <f t="shared" ref="CM6" si="26">CL6+1</f>
        <v>43601</v>
      </c>
      <c r="CN6" s="51">
        <f t="shared" ref="CN6" si="27">CM6+1</f>
        <v>43602</v>
      </c>
      <c r="CO6" s="51">
        <f t="shared" ref="CO6" si="28">CN6+1</f>
        <v>43603</v>
      </c>
      <c r="CP6" s="61">
        <f t="shared" ref="CP6" si="29">CO6+1</f>
        <v>43604</v>
      </c>
      <c r="CQ6" s="60">
        <f t="shared" ref="CQ6" si="30">CP6+1</f>
        <v>43605</v>
      </c>
      <c r="CR6" s="51">
        <f t="shared" ref="CR6" si="31">CQ6+1</f>
        <v>43606</v>
      </c>
      <c r="CS6" s="51">
        <f t="shared" ref="CS6" si="32">CR6+1</f>
        <v>43607</v>
      </c>
      <c r="CT6" s="51">
        <f t="shared" ref="CT6" si="33">CS6+1</f>
        <v>43608</v>
      </c>
      <c r="CU6" s="51">
        <f t="shared" ref="CU6" si="34">CT6+1</f>
        <v>43609</v>
      </c>
      <c r="CV6" s="51">
        <f t="shared" ref="CV6" si="35">CU6+1</f>
        <v>43610</v>
      </c>
      <c r="CW6" s="61">
        <f t="shared" ref="CW6" si="36">CV6+1</f>
        <v>43611</v>
      </c>
      <c r="CX6" s="60">
        <f t="shared" ref="CX6" si="37">CW6+1</f>
        <v>43612</v>
      </c>
      <c r="CY6" s="51">
        <f t="shared" ref="CY6" si="38">CX6+1</f>
        <v>43613</v>
      </c>
      <c r="CZ6" s="51">
        <f t="shared" ref="CZ6" si="39">CY6+1</f>
        <v>43614</v>
      </c>
      <c r="DA6" s="51">
        <f t="shared" ref="DA6" si="40">CZ6+1</f>
        <v>43615</v>
      </c>
      <c r="DB6" s="51">
        <f t="shared" ref="DB6" si="41">DA6+1</f>
        <v>43616</v>
      </c>
      <c r="DC6" s="51">
        <f t="shared" ref="DC6" si="42">DB6+1</f>
        <v>43617</v>
      </c>
      <c r="DD6" s="61">
        <f t="shared" ref="DD6" si="43">DC6+1</f>
        <v>43618</v>
      </c>
    </row>
    <row r="7" spans="1:108" s="81" customFormat="1" ht="24.75" thickBot="1" x14ac:dyDescent="0.25">
      <c r="A7" s="75" t="s">
        <v>82</v>
      </c>
      <c r="B7" s="76" t="s">
        <v>83</v>
      </c>
      <c r="C7" s="77" t="s">
        <v>84</v>
      </c>
      <c r="D7" s="78" t="s">
        <v>23</v>
      </c>
      <c r="E7" s="79" t="s">
        <v>85</v>
      </c>
      <c r="F7" s="79" t="s">
        <v>86</v>
      </c>
      <c r="G7" s="77" t="s">
        <v>87</v>
      </c>
      <c r="H7" s="77" t="s">
        <v>88</v>
      </c>
      <c r="I7" s="77" t="s">
        <v>89</v>
      </c>
      <c r="J7" s="77"/>
      <c r="K7" s="80" t="str">
        <f t="shared" ref="K7:AP7" si="44">CHOOSE(WEEKDAY(K6,1),"P","P","S","Ç","P","C","C")</f>
        <v>P</v>
      </c>
      <c r="L7" s="80" t="str">
        <f t="shared" si="44"/>
        <v>S</v>
      </c>
      <c r="M7" s="80" t="str">
        <f t="shared" si="44"/>
        <v>Ç</v>
      </c>
      <c r="N7" s="80" t="str">
        <f t="shared" si="44"/>
        <v>P</v>
      </c>
      <c r="O7" s="80" t="str">
        <f t="shared" si="44"/>
        <v>C</v>
      </c>
      <c r="P7" s="80" t="str">
        <f t="shared" si="44"/>
        <v>C</v>
      </c>
      <c r="Q7" s="80" t="str">
        <f t="shared" si="44"/>
        <v>P</v>
      </c>
      <c r="R7" s="80" t="str">
        <f t="shared" si="44"/>
        <v>P</v>
      </c>
      <c r="S7" s="80" t="str">
        <f t="shared" si="44"/>
        <v>S</v>
      </c>
      <c r="T7" s="80" t="str">
        <f t="shared" si="44"/>
        <v>Ç</v>
      </c>
      <c r="U7" s="80" t="str">
        <f t="shared" si="44"/>
        <v>P</v>
      </c>
      <c r="V7" s="80" t="str">
        <f t="shared" si="44"/>
        <v>C</v>
      </c>
      <c r="W7" s="80" t="str">
        <f t="shared" si="44"/>
        <v>C</v>
      </c>
      <c r="X7" s="80" t="str">
        <f t="shared" si="44"/>
        <v>P</v>
      </c>
      <c r="Y7" s="80" t="str">
        <f t="shared" si="44"/>
        <v>P</v>
      </c>
      <c r="Z7" s="80" t="str">
        <f t="shared" si="44"/>
        <v>S</v>
      </c>
      <c r="AA7" s="80" t="str">
        <f t="shared" si="44"/>
        <v>Ç</v>
      </c>
      <c r="AB7" s="80" t="str">
        <f t="shared" si="44"/>
        <v>P</v>
      </c>
      <c r="AC7" s="80" t="str">
        <f t="shared" si="44"/>
        <v>C</v>
      </c>
      <c r="AD7" s="80" t="str">
        <f t="shared" si="44"/>
        <v>C</v>
      </c>
      <c r="AE7" s="80" t="str">
        <f t="shared" si="44"/>
        <v>P</v>
      </c>
      <c r="AF7" s="80" t="str">
        <f t="shared" si="44"/>
        <v>P</v>
      </c>
      <c r="AG7" s="80" t="str">
        <f t="shared" si="44"/>
        <v>S</v>
      </c>
      <c r="AH7" s="80" t="str">
        <f t="shared" si="44"/>
        <v>Ç</v>
      </c>
      <c r="AI7" s="80" t="str">
        <f t="shared" si="44"/>
        <v>P</v>
      </c>
      <c r="AJ7" s="80" t="str">
        <f t="shared" si="44"/>
        <v>C</v>
      </c>
      <c r="AK7" s="80" t="str">
        <f t="shared" si="44"/>
        <v>C</v>
      </c>
      <c r="AL7" s="80" t="str">
        <f t="shared" si="44"/>
        <v>P</v>
      </c>
      <c r="AM7" s="80" t="str">
        <f t="shared" si="44"/>
        <v>P</v>
      </c>
      <c r="AN7" s="80" t="str">
        <f t="shared" si="44"/>
        <v>S</v>
      </c>
      <c r="AO7" s="80" t="str">
        <f t="shared" si="44"/>
        <v>Ç</v>
      </c>
      <c r="AP7" s="80" t="str">
        <f t="shared" si="44"/>
        <v>P</v>
      </c>
      <c r="AQ7" s="80" t="str">
        <f t="shared" ref="AQ7:BV7" si="45">CHOOSE(WEEKDAY(AQ6,1),"P","P","S","Ç","P","C","C")</f>
        <v>C</v>
      </c>
      <c r="AR7" s="80" t="str">
        <f t="shared" si="45"/>
        <v>C</v>
      </c>
      <c r="AS7" s="80" t="str">
        <f t="shared" si="45"/>
        <v>P</v>
      </c>
      <c r="AT7" s="80" t="str">
        <f t="shared" si="45"/>
        <v>P</v>
      </c>
      <c r="AU7" s="80" t="str">
        <f t="shared" si="45"/>
        <v>S</v>
      </c>
      <c r="AV7" s="80" t="str">
        <f t="shared" si="45"/>
        <v>Ç</v>
      </c>
      <c r="AW7" s="80" t="str">
        <f t="shared" si="45"/>
        <v>P</v>
      </c>
      <c r="AX7" s="80" t="str">
        <f t="shared" si="45"/>
        <v>C</v>
      </c>
      <c r="AY7" s="80" t="str">
        <f t="shared" si="45"/>
        <v>C</v>
      </c>
      <c r="AZ7" s="80" t="str">
        <f t="shared" si="45"/>
        <v>P</v>
      </c>
      <c r="BA7" s="80" t="str">
        <f t="shared" si="45"/>
        <v>P</v>
      </c>
      <c r="BB7" s="80" t="str">
        <f t="shared" si="45"/>
        <v>S</v>
      </c>
      <c r="BC7" s="80" t="str">
        <f t="shared" si="45"/>
        <v>Ç</v>
      </c>
      <c r="BD7" s="80" t="str">
        <f t="shared" si="45"/>
        <v>P</v>
      </c>
      <c r="BE7" s="80" t="str">
        <f t="shared" si="45"/>
        <v>C</v>
      </c>
      <c r="BF7" s="80" t="str">
        <f t="shared" si="45"/>
        <v>C</v>
      </c>
      <c r="BG7" s="80" t="str">
        <f t="shared" si="45"/>
        <v>P</v>
      </c>
      <c r="BH7" s="80" t="str">
        <f t="shared" si="45"/>
        <v>P</v>
      </c>
      <c r="BI7" s="80" t="str">
        <f t="shared" si="45"/>
        <v>S</v>
      </c>
      <c r="BJ7" s="80" t="str">
        <f t="shared" si="45"/>
        <v>Ç</v>
      </c>
      <c r="BK7" s="80" t="str">
        <f t="shared" si="45"/>
        <v>P</v>
      </c>
      <c r="BL7" s="80" t="str">
        <f t="shared" si="45"/>
        <v>C</v>
      </c>
      <c r="BM7" s="80" t="str">
        <f t="shared" si="45"/>
        <v>C</v>
      </c>
      <c r="BN7" s="80" t="str">
        <f t="shared" si="45"/>
        <v>P</v>
      </c>
      <c r="BO7" s="80" t="str">
        <f t="shared" si="45"/>
        <v>P</v>
      </c>
      <c r="BP7" s="80" t="str">
        <f t="shared" si="45"/>
        <v>S</v>
      </c>
      <c r="BQ7" s="80" t="str">
        <f t="shared" si="45"/>
        <v>Ç</v>
      </c>
      <c r="BR7" s="80" t="str">
        <f t="shared" si="45"/>
        <v>P</v>
      </c>
      <c r="BS7" s="80" t="str">
        <f t="shared" si="45"/>
        <v>C</v>
      </c>
      <c r="BT7" s="80" t="str">
        <f t="shared" si="45"/>
        <v>C</v>
      </c>
      <c r="BU7" s="80" t="str">
        <f t="shared" si="45"/>
        <v>P</v>
      </c>
      <c r="BV7" s="80" t="str">
        <f t="shared" si="45"/>
        <v>P</v>
      </c>
      <c r="BW7" s="80" t="str">
        <f t="shared" ref="BW7:DB7" si="46">CHOOSE(WEEKDAY(BW6,1),"P","P","S","Ç","P","C","C")</f>
        <v>S</v>
      </c>
      <c r="BX7" s="80" t="str">
        <f t="shared" si="46"/>
        <v>Ç</v>
      </c>
      <c r="BY7" s="80" t="str">
        <f t="shared" si="46"/>
        <v>P</v>
      </c>
      <c r="BZ7" s="80" t="str">
        <f t="shared" si="46"/>
        <v>C</v>
      </c>
      <c r="CA7" s="80" t="str">
        <f t="shared" si="46"/>
        <v>C</v>
      </c>
      <c r="CB7" s="80" t="str">
        <f t="shared" si="46"/>
        <v>P</v>
      </c>
      <c r="CC7" s="80" t="str">
        <f t="shared" si="46"/>
        <v>P</v>
      </c>
      <c r="CD7" s="80" t="str">
        <f t="shared" si="46"/>
        <v>S</v>
      </c>
      <c r="CE7" s="80" t="str">
        <f t="shared" si="46"/>
        <v>Ç</v>
      </c>
      <c r="CF7" s="80" t="str">
        <f t="shared" si="46"/>
        <v>P</v>
      </c>
      <c r="CG7" s="80" t="str">
        <f t="shared" si="46"/>
        <v>C</v>
      </c>
      <c r="CH7" s="80" t="str">
        <f t="shared" si="46"/>
        <v>C</v>
      </c>
      <c r="CI7" s="80" t="str">
        <f t="shared" si="46"/>
        <v>P</v>
      </c>
      <c r="CJ7" s="80" t="str">
        <f t="shared" si="46"/>
        <v>P</v>
      </c>
      <c r="CK7" s="80" t="str">
        <f t="shared" si="46"/>
        <v>S</v>
      </c>
      <c r="CL7" s="80" t="str">
        <f t="shared" si="46"/>
        <v>Ç</v>
      </c>
      <c r="CM7" s="80" t="str">
        <f t="shared" si="46"/>
        <v>P</v>
      </c>
      <c r="CN7" s="80" t="str">
        <f t="shared" si="46"/>
        <v>C</v>
      </c>
      <c r="CO7" s="80" t="str">
        <f t="shared" si="46"/>
        <v>C</v>
      </c>
      <c r="CP7" s="80" t="str">
        <f t="shared" si="46"/>
        <v>P</v>
      </c>
      <c r="CQ7" s="80" t="str">
        <f t="shared" si="46"/>
        <v>P</v>
      </c>
      <c r="CR7" s="80" t="str">
        <f t="shared" si="46"/>
        <v>S</v>
      </c>
      <c r="CS7" s="80" t="str">
        <f t="shared" si="46"/>
        <v>Ç</v>
      </c>
      <c r="CT7" s="80" t="str">
        <f t="shared" si="46"/>
        <v>P</v>
      </c>
      <c r="CU7" s="80" t="str">
        <f t="shared" si="46"/>
        <v>C</v>
      </c>
      <c r="CV7" s="80" t="str">
        <f t="shared" si="46"/>
        <v>C</v>
      </c>
      <c r="CW7" s="80" t="str">
        <f t="shared" si="46"/>
        <v>P</v>
      </c>
      <c r="CX7" s="80" t="str">
        <f t="shared" si="46"/>
        <v>P</v>
      </c>
      <c r="CY7" s="80" t="str">
        <f t="shared" si="46"/>
        <v>S</v>
      </c>
      <c r="CZ7" s="80" t="str">
        <f t="shared" si="46"/>
        <v>Ç</v>
      </c>
      <c r="DA7" s="80" t="str">
        <f t="shared" si="46"/>
        <v>P</v>
      </c>
      <c r="DB7" s="80" t="str">
        <f t="shared" si="46"/>
        <v>C</v>
      </c>
      <c r="DC7" s="80" t="str">
        <f t="shared" ref="DC7:DD7" si="47">CHOOSE(WEEKDAY(DC6,1),"P","P","S","Ç","P","C","C")</f>
        <v>C</v>
      </c>
      <c r="DD7" s="80" t="str">
        <f t="shared" si="47"/>
        <v>P</v>
      </c>
    </row>
    <row r="8" spans="1:108" s="35" customFormat="1" ht="18" x14ac:dyDescent="0.2">
      <c r="A8" s="52" t="str">
        <f>IF(ISERROR(VALUE(SUBSTITUTE(prevWBS,".",""))),"1",IF(ISERROR(FIND("`",SUBSTITUTE(prevWBS,".","`",1))),TEXT(VALUE(prevWBS)+1,"#"),TEXT(VALUE(LEFT(prevWBS,FIND("`",SUBSTITUTE(prevWBS,".","`",1))-1))+1,"#")))</f>
        <v>1</v>
      </c>
      <c r="B8" s="53" t="s">
        <v>137</v>
      </c>
      <c r="C8" s="54" t="s">
        <v>99</v>
      </c>
      <c r="D8" s="55"/>
      <c r="E8" s="56"/>
      <c r="F8" s="74" t="str">
        <f>IF(ISBLANK(E8)," - ",IF(G8=0,E8,E8+G8-1))</f>
        <v xml:space="preserve"> - </v>
      </c>
      <c r="G8" s="57"/>
      <c r="H8" s="58"/>
      <c r="I8" s="59" t="str">
        <f t="shared" ref="I8:I42" si="48">IF(OR(F8=0,E8=0)," - ",NETWORKDAYS(E8,F8))</f>
        <v xml:space="preserve"> - </v>
      </c>
      <c r="J8" s="62"/>
      <c r="K8" s="67"/>
      <c r="L8" s="67"/>
      <c r="M8" s="67"/>
      <c r="N8" s="67"/>
      <c r="O8" s="67"/>
      <c r="P8" s="67"/>
      <c r="Q8" s="67"/>
      <c r="R8" s="67"/>
      <c r="S8" s="67"/>
      <c r="T8" s="67"/>
      <c r="U8" s="67"/>
      <c r="V8" s="67"/>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c r="BJ8" s="67"/>
      <c r="BK8" s="67"/>
      <c r="BL8" s="67"/>
      <c r="BM8" s="67"/>
      <c r="BN8" s="67"/>
      <c r="BO8" s="67"/>
      <c r="BP8" s="67"/>
      <c r="BQ8" s="67"/>
      <c r="BR8" s="67"/>
      <c r="BS8" s="67"/>
      <c r="BT8" s="67"/>
      <c r="BU8" s="67"/>
      <c r="BV8" s="67"/>
      <c r="BW8" s="67"/>
      <c r="BX8" s="67"/>
      <c r="BY8" s="67"/>
      <c r="BZ8" s="67"/>
      <c r="CA8" s="67"/>
      <c r="CB8" s="67"/>
      <c r="CC8" s="67"/>
      <c r="CD8" s="67"/>
      <c r="CE8" s="67"/>
      <c r="CF8" s="67"/>
      <c r="CG8" s="67"/>
      <c r="CH8" s="67"/>
      <c r="CI8" s="67"/>
      <c r="CJ8" s="67"/>
      <c r="CK8" s="67"/>
      <c r="CL8" s="67"/>
      <c r="CM8" s="67"/>
      <c r="CN8" s="67"/>
      <c r="CO8" s="67"/>
      <c r="CP8" s="67"/>
      <c r="CQ8" s="67"/>
      <c r="CR8" s="67"/>
      <c r="CS8" s="67"/>
      <c r="CT8" s="67"/>
      <c r="CU8" s="67"/>
      <c r="CV8" s="67"/>
      <c r="CW8" s="67"/>
      <c r="CX8" s="67"/>
      <c r="CY8" s="67"/>
      <c r="CZ8" s="67"/>
      <c r="DA8" s="67"/>
      <c r="DB8" s="67"/>
      <c r="DC8" s="67"/>
      <c r="DD8" s="67"/>
    </row>
    <row r="9" spans="1:108" s="41" customFormat="1" ht="18" x14ac:dyDescent="0.2">
      <c r="A9" s="40" t="str">
        <f t="shared" ref="A9:A12" si="4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3" t="s">
        <v>90</v>
      </c>
      <c r="C9" s="41" t="s">
        <v>99</v>
      </c>
      <c r="D9" s="84"/>
      <c r="E9" s="121">
        <v>43522</v>
      </c>
      <c r="F9" s="122">
        <f>IF(ISBLANK(E9)," - ",IF(G9=0,E9,E9+G9-1))</f>
        <v>43526</v>
      </c>
      <c r="G9" s="42">
        <v>5</v>
      </c>
      <c r="H9" s="43">
        <v>1</v>
      </c>
      <c r="I9" s="44">
        <f t="shared" si="48"/>
        <v>4</v>
      </c>
      <c r="J9" s="63"/>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row>
    <row r="10" spans="1:108" s="41" customFormat="1" ht="24" x14ac:dyDescent="0.2">
      <c r="A10" s="40" t="str">
        <f t="shared" si="49"/>
        <v>1.2</v>
      </c>
      <c r="B10" s="83" t="s">
        <v>127</v>
      </c>
      <c r="C10" s="41" t="s">
        <v>99</v>
      </c>
      <c r="D10" s="84"/>
      <c r="E10" s="121">
        <v>43526</v>
      </c>
      <c r="F10" s="122">
        <f t="shared" ref="F10:F51" si="50">IF(ISBLANK(E10)," - ",IF(G10=0,E10,E10+G10-1))</f>
        <v>43528</v>
      </c>
      <c r="G10" s="42">
        <v>3</v>
      </c>
      <c r="H10" s="43">
        <v>0.9</v>
      </c>
      <c r="I10" s="44">
        <f t="shared" si="48"/>
        <v>1</v>
      </c>
      <c r="J10" s="63"/>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c r="CR10" s="68"/>
      <c r="CS10" s="68"/>
      <c r="CT10" s="68"/>
      <c r="CU10" s="68"/>
      <c r="CV10" s="68"/>
      <c r="CW10" s="68"/>
      <c r="CX10" s="68"/>
      <c r="CY10" s="68"/>
      <c r="CZ10" s="68"/>
      <c r="DA10" s="68"/>
      <c r="DB10" s="68"/>
      <c r="DC10" s="68"/>
      <c r="DD10" s="68"/>
    </row>
    <row r="11" spans="1:108" s="41" customFormat="1" ht="18" x14ac:dyDescent="0.2">
      <c r="A11" s="40" t="str">
        <f t="shared" si="49"/>
        <v>1.3</v>
      </c>
      <c r="B11" s="83" t="s">
        <v>91</v>
      </c>
      <c r="C11" s="41" t="s">
        <v>99</v>
      </c>
      <c r="D11" s="84"/>
      <c r="E11" s="121">
        <v>43528</v>
      </c>
      <c r="F11" s="122">
        <f t="shared" ref="F11" si="51">IF(ISBLANK(E11)," - ",IF(G11=0,E11,E11+G11-1))</f>
        <v>43531</v>
      </c>
      <c r="G11" s="42">
        <v>4</v>
      </c>
      <c r="H11" s="43">
        <v>1</v>
      </c>
      <c r="I11" s="44">
        <f t="shared" ref="I11" si="52">IF(OR(F11=0,E11=0)," - ",NETWORKDAYS(E11,F11))</f>
        <v>4</v>
      </c>
      <c r="J11" s="63"/>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row>
    <row r="12" spans="1:108" s="41" customFormat="1" ht="18" x14ac:dyDescent="0.2">
      <c r="A12" s="40" t="str">
        <f t="shared" si="49"/>
        <v>1.4</v>
      </c>
      <c r="B12" s="83" t="s">
        <v>92</v>
      </c>
      <c r="C12" s="41" t="s">
        <v>129</v>
      </c>
      <c r="D12" s="84"/>
      <c r="E12" s="121">
        <v>43531</v>
      </c>
      <c r="F12" s="122">
        <f>IF(ISBLANK(E12)," - ",IF(G12=0,E12,E12+G12-1))</f>
        <v>43533</v>
      </c>
      <c r="G12" s="42">
        <v>3</v>
      </c>
      <c r="H12" s="43">
        <v>1</v>
      </c>
      <c r="I12" s="44">
        <f t="shared" si="48"/>
        <v>2</v>
      </c>
      <c r="J12" s="63"/>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68"/>
      <c r="CL12" s="68"/>
      <c r="CM12" s="68"/>
      <c r="CN12" s="68"/>
      <c r="CO12" s="68"/>
      <c r="CP12" s="68"/>
      <c r="CQ12" s="68"/>
      <c r="CR12" s="68"/>
      <c r="CS12" s="68"/>
      <c r="CT12" s="68"/>
      <c r="CU12" s="68"/>
      <c r="CV12" s="68"/>
      <c r="CW12" s="68"/>
      <c r="CX12" s="68"/>
      <c r="CY12" s="68"/>
      <c r="CZ12" s="68"/>
      <c r="DA12" s="68"/>
      <c r="DB12" s="68"/>
      <c r="DC12" s="68"/>
      <c r="DD12" s="68"/>
    </row>
    <row r="13" spans="1:108" s="41" customFormat="1" ht="24" x14ac:dyDescent="0.2">
      <c r="A13"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85" t="s">
        <v>93</v>
      </c>
      <c r="C13" s="41" t="s">
        <v>129</v>
      </c>
      <c r="D13" s="84"/>
      <c r="E13" s="121">
        <v>43531</v>
      </c>
      <c r="F13" s="122">
        <f t="shared" si="50"/>
        <v>43532</v>
      </c>
      <c r="G13" s="42">
        <v>2</v>
      </c>
      <c r="H13" s="43">
        <v>0.5</v>
      </c>
      <c r="I13" s="44">
        <f t="shared" si="48"/>
        <v>2</v>
      </c>
      <c r="J13" s="63"/>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68"/>
      <c r="CL13" s="68"/>
      <c r="CM13" s="68"/>
      <c r="CN13" s="68"/>
      <c r="CO13" s="68"/>
      <c r="CP13" s="68"/>
      <c r="CQ13" s="68"/>
      <c r="CR13" s="68"/>
      <c r="CS13" s="68"/>
      <c r="CT13" s="68"/>
      <c r="CU13" s="68"/>
      <c r="CV13" s="68"/>
      <c r="CW13" s="68"/>
      <c r="CX13" s="68"/>
      <c r="CY13" s="68"/>
      <c r="CZ13" s="68"/>
      <c r="DA13" s="68"/>
      <c r="DB13" s="68"/>
      <c r="DC13" s="68"/>
      <c r="DD13" s="68"/>
    </row>
    <row r="14" spans="1:108" s="41" customFormat="1" ht="36" x14ac:dyDescent="0.2">
      <c r="A1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85" t="s">
        <v>94</v>
      </c>
      <c r="C14" s="41" t="s">
        <v>129</v>
      </c>
      <c r="D14" s="84"/>
      <c r="E14" s="121">
        <v>43532</v>
      </c>
      <c r="F14" s="122">
        <f>IF(ISBLANK(E14)," - ",IF(G14=0,E14,E14+G14-1))</f>
        <v>43533</v>
      </c>
      <c r="G14" s="42">
        <v>2</v>
      </c>
      <c r="H14" s="43">
        <v>0.5</v>
      </c>
      <c r="I14" s="44">
        <f t="shared" si="48"/>
        <v>1</v>
      </c>
      <c r="J14" s="63"/>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68"/>
      <c r="CL14" s="68"/>
      <c r="CM14" s="68"/>
      <c r="CN14" s="68"/>
      <c r="CO14" s="68"/>
      <c r="CP14" s="68"/>
      <c r="CQ14" s="68"/>
      <c r="CR14" s="68"/>
      <c r="CS14" s="68"/>
      <c r="CT14" s="68"/>
      <c r="CU14" s="68"/>
      <c r="CV14" s="68"/>
      <c r="CW14" s="68"/>
      <c r="CX14" s="68"/>
      <c r="CY14" s="68"/>
      <c r="CZ14" s="68"/>
      <c r="DA14" s="68"/>
      <c r="DB14" s="68"/>
      <c r="DC14" s="68"/>
      <c r="DD14" s="68"/>
    </row>
    <row r="15" spans="1:108" s="35" customFormat="1" ht="18" x14ac:dyDescent="0.2">
      <c r="A15" s="34" t="str">
        <f>IF(ISERROR(VALUE(SUBSTITUTE(prevWBS,".",""))),"1",IF(ISERROR(FIND("`",SUBSTITUTE(prevWBS,".","`",1))),TEXT(VALUE(prevWBS)+1,"#"),TEXT(VALUE(LEFT(prevWBS,FIND("`",SUBSTITUTE(prevWBS,".","`",1))-1))+1,"#")))</f>
        <v>2</v>
      </c>
      <c r="B15" s="53" t="s">
        <v>95</v>
      </c>
      <c r="C15" s="35" t="s">
        <v>99</v>
      </c>
      <c r="D15" s="36"/>
      <c r="E15" s="66"/>
      <c r="F15" s="66" t="str">
        <f t="shared" si="50"/>
        <v xml:space="preserve"> - </v>
      </c>
      <c r="G15" s="37"/>
      <c r="H15" s="38"/>
      <c r="I15" s="39" t="str">
        <f t="shared" si="48"/>
        <v xml:space="preserve"> - </v>
      </c>
      <c r="J15" s="64"/>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69"/>
      <c r="BF15" s="69"/>
      <c r="BG15" s="69"/>
      <c r="BH15" s="69"/>
      <c r="BI15" s="69"/>
      <c r="BJ15" s="69"/>
      <c r="BK15" s="69"/>
      <c r="BL15" s="69"/>
      <c r="BM15" s="69"/>
      <c r="BN15" s="69"/>
      <c r="BO15" s="69"/>
      <c r="BP15" s="69"/>
      <c r="BQ15" s="69"/>
      <c r="BR15" s="69"/>
      <c r="BS15" s="69"/>
      <c r="BT15" s="69"/>
      <c r="BU15" s="69"/>
      <c r="BV15" s="69"/>
      <c r="BW15" s="69"/>
      <c r="BX15" s="69"/>
      <c r="BY15" s="69"/>
      <c r="BZ15" s="69"/>
      <c r="CA15" s="69"/>
      <c r="CB15" s="69"/>
      <c r="CC15" s="69"/>
      <c r="CD15" s="69"/>
      <c r="CE15" s="69"/>
      <c r="CF15" s="69"/>
      <c r="CG15" s="69"/>
      <c r="CH15" s="69"/>
      <c r="CI15" s="69"/>
      <c r="CJ15" s="69"/>
      <c r="CK15" s="69"/>
      <c r="CL15" s="69"/>
      <c r="CM15" s="69"/>
      <c r="CN15" s="69"/>
      <c r="CO15" s="69"/>
      <c r="CP15" s="69"/>
      <c r="CQ15" s="69"/>
      <c r="CR15" s="69"/>
      <c r="CS15" s="69"/>
      <c r="CT15" s="69"/>
      <c r="CU15" s="69"/>
      <c r="CV15" s="69"/>
      <c r="CW15" s="69"/>
      <c r="CX15" s="69"/>
      <c r="CY15" s="69"/>
      <c r="CZ15" s="69"/>
      <c r="DA15" s="69"/>
      <c r="DB15" s="69"/>
      <c r="DC15" s="69"/>
      <c r="DD15" s="69"/>
    </row>
    <row r="16" spans="1:108" s="41" customFormat="1" ht="24" x14ac:dyDescent="0.2">
      <c r="A16"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6" s="83" t="s">
        <v>96</v>
      </c>
      <c r="C16" s="41" t="s">
        <v>99</v>
      </c>
      <c r="D16" s="84"/>
      <c r="E16" s="121">
        <v>43534</v>
      </c>
      <c r="F16" s="122">
        <f t="shared" si="50"/>
        <v>43540</v>
      </c>
      <c r="G16" s="42">
        <v>7</v>
      </c>
      <c r="H16" s="43">
        <v>1</v>
      </c>
      <c r="I16" s="44">
        <f t="shared" si="48"/>
        <v>5</v>
      </c>
      <c r="J16" s="63"/>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68"/>
      <c r="CL16" s="68"/>
      <c r="CM16" s="68"/>
      <c r="CN16" s="68"/>
      <c r="CO16" s="68"/>
      <c r="CP16" s="68"/>
      <c r="CQ16" s="68"/>
      <c r="CR16" s="68"/>
      <c r="CS16" s="68"/>
      <c r="CT16" s="68"/>
      <c r="CU16" s="68"/>
      <c r="CV16" s="68"/>
      <c r="CW16" s="68"/>
      <c r="CX16" s="68"/>
      <c r="CY16" s="68"/>
      <c r="CZ16" s="68"/>
      <c r="DA16" s="68"/>
      <c r="DB16" s="68"/>
      <c r="DC16" s="68"/>
      <c r="DD16" s="68"/>
    </row>
    <row r="17" spans="1:108" s="41" customFormat="1" ht="24" x14ac:dyDescent="0.2">
      <c r="A17"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7" s="85" t="s">
        <v>97</v>
      </c>
      <c r="C17" s="41" t="s">
        <v>99</v>
      </c>
      <c r="D17" s="84"/>
      <c r="E17" s="121">
        <v>43534</v>
      </c>
      <c r="F17" s="122">
        <f>IF(ISBLANK(E17)," - ",IF(G17=0,E17,E17+G17-1))</f>
        <v>43537</v>
      </c>
      <c r="G17" s="42">
        <v>4</v>
      </c>
      <c r="H17" s="43">
        <v>0.5</v>
      </c>
      <c r="I17" s="44">
        <f t="shared" ref="I17:I18" si="53">IF(OR(F17=0,E17=0)," - ",NETWORKDAYS(E17,F17))</f>
        <v>3</v>
      </c>
      <c r="J17" s="63"/>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68"/>
      <c r="CL17" s="68"/>
      <c r="CM17" s="68"/>
      <c r="CN17" s="68"/>
      <c r="CO17" s="68"/>
      <c r="CP17" s="68"/>
      <c r="CQ17" s="68"/>
      <c r="CR17" s="68"/>
      <c r="CS17" s="68"/>
      <c r="CT17" s="68"/>
      <c r="CU17" s="68"/>
      <c r="CV17" s="68"/>
      <c r="CW17" s="68"/>
      <c r="CX17" s="68"/>
      <c r="CY17" s="68"/>
      <c r="CZ17" s="68"/>
      <c r="DA17" s="68"/>
      <c r="DB17" s="68"/>
      <c r="DC17" s="68"/>
      <c r="DD17" s="68"/>
    </row>
    <row r="18" spans="1:108" s="41" customFormat="1" ht="36" x14ac:dyDescent="0.2">
      <c r="A18"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18" s="85" t="s">
        <v>105</v>
      </c>
      <c r="C18" s="41" t="s">
        <v>99</v>
      </c>
      <c r="D18" s="84"/>
      <c r="E18" s="121">
        <v>43538</v>
      </c>
      <c r="F18" s="122">
        <f t="shared" ref="F18" si="54">IF(ISBLANK(E18)," - ",IF(G18=0,E18,E18+G18-1))</f>
        <v>43540</v>
      </c>
      <c r="G18" s="42">
        <v>3</v>
      </c>
      <c r="H18" s="43">
        <v>0.25</v>
      </c>
      <c r="I18" s="44">
        <f t="shared" si="53"/>
        <v>2</v>
      </c>
      <c r="J18" s="63"/>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68"/>
      <c r="CL18" s="68"/>
      <c r="CM18" s="68"/>
      <c r="CN18" s="68"/>
      <c r="CO18" s="68"/>
      <c r="CP18" s="68"/>
      <c r="CQ18" s="68"/>
      <c r="CR18" s="68"/>
      <c r="CS18" s="68"/>
      <c r="CT18" s="68"/>
      <c r="CU18" s="68"/>
      <c r="CV18" s="68"/>
      <c r="CW18" s="68"/>
      <c r="CX18" s="68"/>
      <c r="CY18" s="68"/>
      <c r="CZ18" s="68"/>
      <c r="DA18" s="68"/>
      <c r="DB18" s="68"/>
      <c r="DC18" s="68"/>
      <c r="DD18" s="68"/>
    </row>
    <row r="19" spans="1:108" s="41" customFormat="1" ht="24" x14ac:dyDescent="0.2">
      <c r="A19"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83" t="s">
        <v>100</v>
      </c>
      <c r="C19" s="41" t="s">
        <v>99</v>
      </c>
      <c r="D19" s="84"/>
      <c r="E19" s="121">
        <v>43540</v>
      </c>
      <c r="F19" s="122">
        <f t="shared" si="50"/>
        <v>43541</v>
      </c>
      <c r="G19" s="42">
        <v>2</v>
      </c>
      <c r="H19" s="43">
        <v>1</v>
      </c>
      <c r="I19" s="44">
        <f t="shared" si="48"/>
        <v>0</v>
      </c>
      <c r="J19" s="63"/>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68"/>
      <c r="CL19" s="68"/>
      <c r="CM19" s="68"/>
      <c r="CN19" s="68"/>
      <c r="CO19" s="68"/>
      <c r="CP19" s="68"/>
      <c r="CQ19" s="68"/>
      <c r="CR19" s="68"/>
      <c r="CS19" s="68"/>
      <c r="CT19" s="68"/>
      <c r="CU19" s="68"/>
      <c r="CV19" s="68"/>
      <c r="CW19" s="68"/>
      <c r="CX19" s="68"/>
      <c r="CY19" s="68"/>
      <c r="CZ19" s="68"/>
      <c r="DA19" s="68"/>
      <c r="DB19" s="68"/>
      <c r="DC19" s="68"/>
      <c r="DD19" s="68"/>
    </row>
    <row r="20" spans="1:108" s="41" customFormat="1" ht="24" x14ac:dyDescent="0.2">
      <c r="A20"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83" t="s">
        <v>106</v>
      </c>
      <c r="C20" s="41" t="s">
        <v>99</v>
      </c>
      <c r="D20" s="84"/>
      <c r="E20" s="121">
        <v>43541</v>
      </c>
      <c r="F20" s="122">
        <f t="shared" ref="F20" si="55">IF(ISBLANK(E20)," - ",IF(G20=0,E20,E20+G20-1))</f>
        <v>43542</v>
      </c>
      <c r="G20" s="42">
        <v>2</v>
      </c>
      <c r="H20" s="43">
        <v>1</v>
      </c>
      <c r="I20" s="44">
        <f t="shared" ref="I20" si="56">IF(OR(F20=0,E20=0)," - ",NETWORKDAYS(E20,F20))</f>
        <v>1</v>
      </c>
      <c r="J20" s="63"/>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68"/>
      <c r="CL20" s="68"/>
      <c r="CM20" s="68"/>
      <c r="CN20" s="68"/>
      <c r="CO20" s="68"/>
      <c r="CP20" s="68"/>
      <c r="CQ20" s="68"/>
      <c r="CR20" s="68"/>
      <c r="CS20" s="68"/>
      <c r="CT20" s="68"/>
      <c r="CU20" s="68"/>
      <c r="CV20" s="68"/>
      <c r="CW20" s="68"/>
      <c r="CX20" s="68"/>
      <c r="CY20" s="68"/>
      <c r="CZ20" s="68"/>
      <c r="DA20" s="68"/>
      <c r="DB20" s="68"/>
      <c r="DC20" s="68"/>
      <c r="DD20" s="68"/>
    </row>
    <row r="21" spans="1:108" s="41" customFormat="1" ht="24" x14ac:dyDescent="0.2">
      <c r="A2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83" t="s">
        <v>101</v>
      </c>
      <c r="C21" s="41" t="s">
        <v>129</v>
      </c>
      <c r="D21" s="84"/>
      <c r="E21" s="121">
        <v>43542</v>
      </c>
      <c r="F21" s="122">
        <f t="shared" si="50"/>
        <v>43544</v>
      </c>
      <c r="G21" s="42">
        <v>3</v>
      </c>
      <c r="H21" s="43">
        <v>1</v>
      </c>
      <c r="I21" s="44">
        <f t="shared" si="48"/>
        <v>3</v>
      </c>
      <c r="J21" s="63"/>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68"/>
      <c r="CL21" s="68"/>
      <c r="CM21" s="68"/>
      <c r="CN21" s="68"/>
      <c r="CO21" s="68"/>
      <c r="CP21" s="68"/>
      <c r="CQ21" s="68"/>
      <c r="CR21" s="68"/>
      <c r="CS21" s="68"/>
      <c r="CT21" s="68"/>
      <c r="CU21" s="68"/>
      <c r="CV21" s="68"/>
      <c r="CW21" s="68"/>
      <c r="CX21" s="68"/>
      <c r="CY21" s="68"/>
      <c r="CZ21" s="68"/>
      <c r="DA21" s="68"/>
      <c r="DB21" s="68"/>
      <c r="DC21" s="68"/>
      <c r="DD21" s="68"/>
    </row>
    <row r="22" spans="1:108" s="45" customFormat="1" ht="18" x14ac:dyDescent="0.2">
      <c r="A22"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2.4.1</v>
      </c>
      <c r="B22" s="50" t="s">
        <v>104</v>
      </c>
      <c r="C22" s="49" t="s">
        <v>129</v>
      </c>
      <c r="D22" s="47"/>
      <c r="E22" s="121">
        <v>43542</v>
      </c>
      <c r="F22" s="122">
        <f t="shared" si="50"/>
        <v>43544</v>
      </c>
      <c r="G22" s="42">
        <v>3</v>
      </c>
      <c r="H22" s="43">
        <v>1</v>
      </c>
      <c r="I22" s="48">
        <f t="shared" si="48"/>
        <v>3</v>
      </c>
      <c r="J22" s="65"/>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c r="CI22" s="68"/>
      <c r="CJ22" s="68"/>
      <c r="CK22" s="68"/>
      <c r="CL22" s="68"/>
      <c r="CM22" s="68"/>
      <c r="CN22" s="68"/>
      <c r="CO22" s="68"/>
      <c r="CP22" s="68"/>
      <c r="CQ22" s="68"/>
      <c r="CR22" s="68"/>
      <c r="CS22" s="68"/>
      <c r="CT22" s="68"/>
      <c r="CU22" s="68"/>
      <c r="CV22" s="68"/>
      <c r="CW22" s="68"/>
      <c r="CX22" s="68"/>
      <c r="CY22" s="68"/>
      <c r="CZ22" s="68"/>
      <c r="DA22" s="68"/>
      <c r="DB22" s="68"/>
      <c r="DC22" s="68"/>
      <c r="DD22" s="68"/>
    </row>
    <row r="23" spans="1:108" s="41" customFormat="1" ht="24" x14ac:dyDescent="0.2">
      <c r="A23"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83" t="s">
        <v>102</v>
      </c>
      <c r="C23" s="41" t="s">
        <v>99</v>
      </c>
      <c r="D23" s="84"/>
      <c r="E23" s="121">
        <v>43547</v>
      </c>
      <c r="F23" s="122">
        <f t="shared" ref="F23" si="57">IF(ISBLANK(E23)," - ",IF(G23=0,E23,E23+G23-1))</f>
        <v>43550</v>
      </c>
      <c r="G23" s="42">
        <v>4</v>
      </c>
      <c r="H23" s="43">
        <v>1</v>
      </c>
      <c r="I23" s="44">
        <f t="shared" ref="I23:I24" si="58">IF(OR(F23=0,E23=0)," - ",NETWORKDAYS(E23,F23))</f>
        <v>2</v>
      </c>
      <c r="J23" s="63"/>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68"/>
      <c r="CL23" s="68"/>
      <c r="CM23" s="68"/>
      <c r="CN23" s="68"/>
      <c r="CO23" s="68"/>
      <c r="CP23" s="68"/>
      <c r="CQ23" s="68"/>
      <c r="CR23" s="68"/>
      <c r="CS23" s="68"/>
      <c r="CT23" s="68"/>
      <c r="CU23" s="68"/>
      <c r="CV23" s="68"/>
      <c r="CW23" s="68"/>
      <c r="CX23" s="68"/>
      <c r="CY23" s="68"/>
      <c r="CZ23" s="68"/>
      <c r="DA23" s="68"/>
      <c r="DB23" s="68"/>
      <c r="DC23" s="68"/>
      <c r="DD23" s="68"/>
    </row>
    <row r="24" spans="1:108" s="41" customFormat="1" ht="18" x14ac:dyDescent="0.2">
      <c r="A2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2.5.1</v>
      </c>
      <c r="B24" s="85" t="s">
        <v>103</v>
      </c>
      <c r="C24" s="41" t="s">
        <v>129</v>
      </c>
      <c r="D24" s="84"/>
      <c r="E24" s="121">
        <v>43547</v>
      </c>
      <c r="F24" s="122">
        <f>IF(ISBLANK(E24)," - ",IF(G24=0,E24,E24+G24-1))</f>
        <v>43550</v>
      </c>
      <c r="G24" s="42">
        <v>4</v>
      </c>
      <c r="H24" s="43">
        <v>1</v>
      </c>
      <c r="I24" s="44">
        <f t="shared" si="58"/>
        <v>2</v>
      </c>
      <c r="J24" s="63"/>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68"/>
      <c r="CL24" s="68"/>
      <c r="CM24" s="68"/>
      <c r="CN24" s="68"/>
      <c r="CO24" s="68"/>
      <c r="CP24" s="68"/>
      <c r="CQ24" s="68"/>
      <c r="CR24" s="68"/>
      <c r="CS24" s="68"/>
      <c r="CT24" s="68"/>
      <c r="CU24" s="68"/>
      <c r="CV24" s="68"/>
      <c r="CW24" s="68"/>
      <c r="CX24" s="68"/>
      <c r="CY24" s="68"/>
      <c r="CZ24" s="68"/>
      <c r="DA24" s="68"/>
      <c r="DB24" s="68"/>
      <c r="DC24" s="68"/>
      <c r="DD24" s="68"/>
    </row>
    <row r="25" spans="1:108" s="35" customFormat="1" ht="18" x14ac:dyDescent="0.2">
      <c r="A25" s="34" t="str">
        <f>IF(ISERROR(VALUE(SUBSTITUTE(prevWBS,".",""))),"1",IF(ISERROR(FIND("`",SUBSTITUTE(prevWBS,".","`",1))),TEXT(VALUE(prevWBS)+1,"#"),TEXT(VALUE(LEFT(prevWBS,FIND("`",SUBSTITUTE(prevWBS,".","`",1))-1))+1,"#")))</f>
        <v>3</v>
      </c>
      <c r="B25" s="53" t="s">
        <v>107</v>
      </c>
      <c r="C25" s="35" t="s">
        <v>130</v>
      </c>
      <c r="D25" s="36"/>
      <c r="E25" s="66"/>
      <c r="F25" s="66" t="str">
        <f t="shared" si="50"/>
        <v xml:space="preserve"> - </v>
      </c>
      <c r="G25" s="37"/>
      <c r="H25" s="38"/>
      <c r="I25" s="39" t="str">
        <f t="shared" si="48"/>
        <v xml:space="preserve"> - </v>
      </c>
      <c r="J25" s="64"/>
      <c r="K25" s="69"/>
      <c r="L25" s="69"/>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69"/>
      <c r="BD25" s="69"/>
      <c r="BE25" s="69"/>
      <c r="BF25" s="69"/>
      <c r="BG25" s="69"/>
      <c r="BH25" s="69"/>
      <c r="BI25" s="69"/>
      <c r="BJ25" s="69"/>
      <c r="BK25" s="69"/>
      <c r="BL25" s="69"/>
      <c r="BM25" s="69"/>
      <c r="BN25" s="69"/>
      <c r="BO25" s="69"/>
      <c r="BP25" s="69"/>
      <c r="BQ25" s="69"/>
      <c r="BR25" s="69"/>
      <c r="BS25" s="69"/>
      <c r="BT25" s="69"/>
      <c r="BU25" s="69"/>
      <c r="BV25" s="69"/>
      <c r="BW25" s="69"/>
      <c r="BX25" s="69"/>
      <c r="BY25" s="69"/>
      <c r="BZ25" s="69"/>
      <c r="CA25" s="69"/>
      <c r="CB25" s="69"/>
      <c r="CC25" s="69"/>
      <c r="CD25" s="69"/>
      <c r="CE25" s="69"/>
      <c r="CF25" s="69"/>
      <c r="CG25" s="69"/>
      <c r="CH25" s="69"/>
      <c r="CI25" s="69"/>
      <c r="CJ25" s="69"/>
      <c r="CK25" s="69"/>
      <c r="CL25" s="69"/>
      <c r="CM25" s="69"/>
      <c r="CN25" s="69"/>
      <c r="CO25" s="69"/>
      <c r="CP25" s="69"/>
      <c r="CQ25" s="69"/>
      <c r="CR25" s="69"/>
      <c r="CS25" s="69"/>
      <c r="CT25" s="69"/>
      <c r="CU25" s="69"/>
      <c r="CV25" s="69"/>
      <c r="CW25" s="69"/>
      <c r="CX25" s="69"/>
      <c r="CY25" s="69"/>
      <c r="CZ25" s="69"/>
      <c r="DA25" s="69"/>
      <c r="DB25" s="69"/>
      <c r="DC25" s="69"/>
      <c r="DD25" s="69"/>
    </row>
    <row r="26" spans="1:108" s="41" customFormat="1" ht="18" x14ac:dyDescent="0.2">
      <c r="A26"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83" t="s">
        <v>108</v>
      </c>
      <c r="C26" s="41" t="s">
        <v>129</v>
      </c>
      <c r="D26" s="84"/>
      <c r="E26" s="121">
        <v>43551</v>
      </c>
      <c r="F26" s="122">
        <f t="shared" si="50"/>
        <v>43557</v>
      </c>
      <c r="G26" s="42">
        <v>7</v>
      </c>
      <c r="H26" s="43">
        <v>1</v>
      </c>
      <c r="I26" s="44">
        <f t="shared" si="48"/>
        <v>5</v>
      </c>
      <c r="J26" s="63"/>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68"/>
      <c r="CL26" s="68"/>
      <c r="CM26" s="68"/>
      <c r="CN26" s="68"/>
      <c r="CO26" s="68"/>
      <c r="CP26" s="68"/>
      <c r="CQ26" s="68"/>
      <c r="CR26" s="68"/>
      <c r="CS26" s="68"/>
      <c r="CT26" s="68"/>
      <c r="CU26" s="68"/>
      <c r="CV26" s="68"/>
      <c r="CW26" s="68"/>
      <c r="CX26" s="68"/>
      <c r="CY26" s="68"/>
      <c r="CZ26" s="68"/>
      <c r="DA26" s="68"/>
      <c r="DB26" s="68"/>
      <c r="DC26" s="68"/>
      <c r="DD26" s="68"/>
    </row>
    <row r="27" spans="1:108" s="41" customFormat="1" ht="18" x14ac:dyDescent="0.2">
      <c r="A27"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7" s="85" t="s">
        <v>109</v>
      </c>
      <c r="C27" s="41" t="s">
        <v>130</v>
      </c>
      <c r="D27" s="84"/>
      <c r="E27" s="121">
        <v>43551</v>
      </c>
      <c r="F27" s="122">
        <f t="shared" si="50"/>
        <v>43553</v>
      </c>
      <c r="G27" s="42">
        <v>3</v>
      </c>
      <c r="H27" s="43">
        <v>0.5</v>
      </c>
      <c r="I27" s="44">
        <f t="shared" si="48"/>
        <v>3</v>
      </c>
      <c r="J27" s="63"/>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68"/>
      <c r="CL27" s="68"/>
      <c r="CM27" s="68"/>
      <c r="CN27" s="68"/>
      <c r="CO27" s="68"/>
      <c r="CP27" s="68"/>
      <c r="CQ27" s="68"/>
      <c r="CR27" s="68"/>
      <c r="CS27" s="68"/>
      <c r="CT27" s="68"/>
      <c r="CU27" s="68"/>
      <c r="CV27" s="68"/>
      <c r="CW27" s="68"/>
      <c r="CX27" s="68"/>
      <c r="CY27" s="68"/>
      <c r="CZ27" s="68"/>
      <c r="DA27" s="68"/>
      <c r="DB27" s="68"/>
      <c r="DC27" s="68"/>
      <c r="DD27" s="68"/>
    </row>
    <row r="28" spans="1:108" s="45" customFormat="1" ht="18" x14ac:dyDescent="0.2">
      <c r="A28" s="4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3.1.1.1</v>
      </c>
      <c r="B28" s="50" t="s">
        <v>131</v>
      </c>
      <c r="C28" s="49" t="s">
        <v>130</v>
      </c>
      <c r="D28" s="47"/>
      <c r="E28" s="121">
        <v>43552</v>
      </c>
      <c r="F28" s="122">
        <f t="shared" si="50"/>
        <v>43554</v>
      </c>
      <c r="G28" s="42">
        <v>3</v>
      </c>
      <c r="H28" s="43">
        <v>0.25</v>
      </c>
      <c r="I28" s="48">
        <f t="shared" si="48"/>
        <v>2</v>
      </c>
      <c r="J28" s="65"/>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68"/>
      <c r="CL28" s="68"/>
      <c r="CM28" s="68"/>
      <c r="CN28" s="68"/>
      <c r="CO28" s="68"/>
      <c r="CP28" s="68"/>
      <c r="CQ28" s="68"/>
      <c r="CR28" s="68"/>
      <c r="CS28" s="68"/>
      <c r="CT28" s="68"/>
      <c r="CU28" s="68"/>
      <c r="CV28" s="68"/>
      <c r="CW28" s="68"/>
      <c r="CX28" s="68"/>
      <c r="CY28" s="68"/>
      <c r="CZ28" s="68"/>
      <c r="DA28" s="68"/>
      <c r="DB28" s="68"/>
      <c r="DC28" s="68"/>
      <c r="DD28" s="68"/>
    </row>
    <row r="29" spans="1:108" s="45" customFormat="1" ht="18" x14ac:dyDescent="0.2">
      <c r="A29" s="4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3.1.1.2</v>
      </c>
      <c r="B29" s="50" t="s">
        <v>132</v>
      </c>
      <c r="C29" s="49" t="s">
        <v>130</v>
      </c>
      <c r="D29" s="47"/>
      <c r="E29" s="121">
        <v>43554</v>
      </c>
      <c r="F29" s="122">
        <f t="shared" si="50"/>
        <v>43555</v>
      </c>
      <c r="G29" s="42">
        <v>2</v>
      </c>
      <c r="H29" s="43">
        <v>0.25</v>
      </c>
      <c r="I29" s="48">
        <f t="shared" si="48"/>
        <v>0</v>
      </c>
      <c r="J29" s="65"/>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68"/>
      <c r="CL29" s="68"/>
      <c r="CM29" s="68"/>
      <c r="CN29" s="68"/>
      <c r="CO29" s="68"/>
      <c r="CP29" s="68"/>
      <c r="CQ29" s="68"/>
      <c r="CR29" s="68"/>
      <c r="CS29" s="68"/>
      <c r="CT29" s="68"/>
      <c r="CU29" s="68"/>
      <c r="CV29" s="68"/>
      <c r="CW29" s="68"/>
      <c r="CX29" s="68"/>
      <c r="CY29" s="68"/>
      <c r="CZ29" s="68"/>
      <c r="DA29" s="68"/>
      <c r="DB29" s="68"/>
      <c r="DC29" s="68"/>
      <c r="DD29" s="68"/>
    </row>
    <row r="30" spans="1:108" s="41" customFormat="1" ht="24" x14ac:dyDescent="0.2">
      <c r="A30"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30" s="85" t="s">
        <v>110</v>
      </c>
      <c r="C30" s="41" t="s">
        <v>129</v>
      </c>
      <c r="D30" s="84"/>
      <c r="E30" s="121">
        <v>43555</v>
      </c>
      <c r="F30" s="122">
        <f t="shared" si="50"/>
        <v>43557</v>
      </c>
      <c r="G30" s="42">
        <v>3</v>
      </c>
      <c r="H30" s="43">
        <v>0.5</v>
      </c>
      <c r="I30" s="44">
        <f t="shared" si="48"/>
        <v>2</v>
      </c>
      <c r="J30" s="63"/>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68"/>
      <c r="CL30" s="68"/>
      <c r="CM30" s="68"/>
      <c r="CN30" s="68"/>
      <c r="CO30" s="68"/>
      <c r="CP30" s="68"/>
      <c r="CQ30" s="68"/>
      <c r="CR30" s="68"/>
      <c r="CS30" s="68"/>
      <c r="CT30" s="68"/>
      <c r="CU30" s="68"/>
      <c r="CV30" s="68"/>
      <c r="CW30" s="68"/>
      <c r="CX30" s="68"/>
      <c r="CY30" s="68"/>
      <c r="CZ30" s="68"/>
      <c r="DA30" s="68"/>
      <c r="DB30" s="68"/>
      <c r="DC30" s="68"/>
      <c r="DD30" s="68"/>
    </row>
    <row r="31" spans="1:108" s="45" customFormat="1" ht="18" x14ac:dyDescent="0.2">
      <c r="A3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1" s="49" t="s">
        <v>111</v>
      </c>
      <c r="C31" s="49" t="s">
        <v>129</v>
      </c>
      <c r="D31" s="47"/>
      <c r="E31" s="121">
        <v>43558</v>
      </c>
      <c r="F31" s="122">
        <f t="shared" si="50"/>
        <v>43562</v>
      </c>
      <c r="G31" s="42">
        <v>5</v>
      </c>
      <c r="H31" s="43">
        <v>1</v>
      </c>
      <c r="I31" s="48">
        <f t="shared" si="48"/>
        <v>3</v>
      </c>
      <c r="J31" s="65"/>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68"/>
      <c r="CL31" s="68"/>
      <c r="CM31" s="68"/>
      <c r="CN31" s="68"/>
      <c r="CO31" s="68"/>
      <c r="CP31" s="68"/>
      <c r="CQ31" s="68"/>
      <c r="CR31" s="68"/>
      <c r="CS31" s="68"/>
      <c r="CT31" s="68"/>
      <c r="CU31" s="68"/>
      <c r="CV31" s="68"/>
      <c r="CW31" s="68"/>
      <c r="CX31" s="68"/>
      <c r="CY31" s="68"/>
      <c r="CZ31" s="68"/>
      <c r="DA31" s="68"/>
      <c r="DB31" s="68"/>
      <c r="DC31" s="68"/>
      <c r="DD31" s="68"/>
    </row>
    <row r="32" spans="1:108" s="41" customFormat="1" ht="24" x14ac:dyDescent="0.2">
      <c r="A32"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32" s="85" t="s">
        <v>133</v>
      </c>
      <c r="C32" s="41" t="s">
        <v>129</v>
      </c>
      <c r="D32" s="84"/>
      <c r="E32" s="121">
        <v>43558</v>
      </c>
      <c r="F32" s="122">
        <f t="shared" ref="F32" si="59">IF(ISBLANK(E32)," - ",IF(G32=0,E32,E32+G32-1))</f>
        <v>43559</v>
      </c>
      <c r="G32" s="42">
        <v>2</v>
      </c>
      <c r="H32" s="43">
        <v>0.5</v>
      </c>
      <c r="I32" s="44">
        <f t="shared" ref="I32" si="60">IF(OR(F32=0,E32=0)," - ",NETWORKDAYS(E32,F32))</f>
        <v>2</v>
      </c>
      <c r="J32" s="63"/>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68"/>
      <c r="CL32" s="68"/>
      <c r="CM32" s="68"/>
      <c r="CN32" s="68"/>
      <c r="CO32" s="68"/>
      <c r="CP32" s="68"/>
      <c r="CQ32" s="68"/>
      <c r="CR32" s="68"/>
      <c r="CS32" s="68"/>
      <c r="CT32" s="68"/>
      <c r="CU32" s="68"/>
      <c r="CV32" s="68"/>
      <c r="CW32" s="68"/>
      <c r="CX32" s="68"/>
      <c r="CY32" s="68"/>
      <c r="CZ32" s="68"/>
      <c r="DA32" s="68"/>
      <c r="DB32" s="68"/>
      <c r="DC32" s="68"/>
      <c r="DD32" s="68"/>
    </row>
    <row r="33" spans="1:108" s="41" customFormat="1" ht="24" x14ac:dyDescent="0.2">
      <c r="A33"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33" s="85" t="s">
        <v>112</v>
      </c>
      <c r="C33" s="41" t="s">
        <v>129</v>
      </c>
      <c r="D33" s="84"/>
      <c r="E33" s="121">
        <v>43560</v>
      </c>
      <c r="F33" s="122">
        <f t="shared" ref="F33" si="61">IF(ISBLANK(E33)," - ",IF(G33=0,E33,E33+G33-1))</f>
        <v>43562</v>
      </c>
      <c r="G33" s="42">
        <v>3</v>
      </c>
      <c r="H33" s="43">
        <v>0.5</v>
      </c>
      <c r="I33" s="44">
        <f t="shared" ref="I33" si="62">IF(OR(F33=0,E33=0)," - ",NETWORKDAYS(E33,F33))</f>
        <v>1</v>
      </c>
      <c r="J33" s="63"/>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c r="BJ33" s="68"/>
      <c r="BK33" s="68"/>
      <c r="BL33" s="68"/>
      <c r="BM33" s="68"/>
      <c r="BN33" s="68"/>
      <c r="BO33" s="68"/>
      <c r="BP33" s="68"/>
      <c r="BQ33" s="68"/>
      <c r="BR33" s="68"/>
      <c r="BS33" s="68"/>
      <c r="BT33" s="68"/>
      <c r="BU33" s="68"/>
      <c r="BV33" s="68"/>
      <c r="BW33" s="68"/>
      <c r="BX33" s="68"/>
      <c r="BY33" s="68"/>
      <c r="BZ33" s="68"/>
      <c r="CA33" s="68"/>
      <c r="CB33" s="68"/>
      <c r="CC33" s="68"/>
      <c r="CD33" s="68"/>
      <c r="CE33" s="68"/>
      <c r="CF33" s="68"/>
      <c r="CG33" s="68"/>
      <c r="CH33" s="68"/>
      <c r="CI33" s="68"/>
      <c r="CJ33" s="68"/>
      <c r="CK33" s="68"/>
      <c r="CL33" s="68"/>
      <c r="CM33" s="68"/>
      <c r="CN33" s="68"/>
      <c r="CO33" s="68"/>
      <c r="CP33" s="68"/>
      <c r="CQ33" s="68"/>
      <c r="CR33" s="68"/>
      <c r="CS33" s="68"/>
      <c r="CT33" s="68"/>
      <c r="CU33" s="68"/>
      <c r="CV33" s="68"/>
      <c r="CW33" s="68"/>
      <c r="CX33" s="68"/>
      <c r="CY33" s="68"/>
      <c r="CZ33" s="68"/>
      <c r="DA33" s="68"/>
      <c r="DB33" s="68"/>
      <c r="DC33" s="68"/>
      <c r="DD33" s="68"/>
    </row>
    <row r="34" spans="1:108" s="45" customFormat="1" ht="18" x14ac:dyDescent="0.2">
      <c r="A34"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4" s="49" t="s">
        <v>113</v>
      </c>
      <c r="C34" s="49" t="s">
        <v>135</v>
      </c>
      <c r="D34" s="47"/>
      <c r="E34" s="121">
        <v>43562</v>
      </c>
      <c r="F34" s="122">
        <f t="shared" si="50"/>
        <v>43563</v>
      </c>
      <c r="G34" s="42">
        <v>2</v>
      </c>
      <c r="H34" s="43">
        <v>1</v>
      </c>
      <c r="I34" s="48">
        <f t="shared" si="48"/>
        <v>1</v>
      </c>
      <c r="J34" s="65"/>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68"/>
      <c r="CL34" s="68"/>
      <c r="CM34" s="68"/>
      <c r="CN34" s="68"/>
      <c r="CO34" s="68"/>
      <c r="CP34" s="68"/>
      <c r="CQ34" s="68"/>
      <c r="CR34" s="68"/>
      <c r="CS34" s="68"/>
      <c r="CT34" s="68"/>
      <c r="CU34" s="68"/>
      <c r="CV34" s="68"/>
      <c r="CW34" s="68"/>
      <c r="CX34" s="68"/>
      <c r="CY34" s="68"/>
      <c r="CZ34" s="68"/>
      <c r="DA34" s="68"/>
      <c r="DB34" s="68"/>
      <c r="DC34" s="68"/>
      <c r="DD34" s="68"/>
    </row>
    <row r="35" spans="1:108" s="41" customFormat="1" ht="24" x14ac:dyDescent="0.2">
      <c r="A3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35" s="85" t="s">
        <v>114</v>
      </c>
      <c r="C35" s="41" t="s">
        <v>135</v>
      </c>
      <c r="D35" s="84"/>
      <c r="E35" s="121">
        <v>43562</v>
      </c>
      <c r="F35" s="122">
        <f t="shared" si="50"/>
        <v>43563</v>
      </c>
      <c r="G35" s="42">
        <v>2</v>
      </c>
      <c r="H35" s="43">
        <v>1</v>
      </c>
      <c r="I35" s="44">
        <f t="shared" si="48"/>
        <v>1</v>
      </c>
      <c r="J35" s="63"/>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68"/>
      <c r="CL35" s="68"/>
      <c r="CM35" s="68"/>
      <c r="CN35" s="68"/>
      <c r="CO35" s="68"/>
      <c r="CP35" s="68"/>
      <c r="CQ35" s="68"/>
      <c r="CR35" s="68"/>
      <c r="CS35" s="68"/>
      <c r="CT35" s="68"/>
      <c r="CU35" s="68"/>
      <c r="CV35" s="68"/>
      <c r="CW35" s="68"/>
      <c r="CX35" s="68"/>
      <c r="CY35" s="68"/>
      <c r="CZ35" s="68"/>
      <c r="DA35" s="68"/>
      <c r="DB35" s="68"/>
      <c r="DC35" s="68"/>
      <c r="DD35" s="68"/>
    </row>
    <row r="36" spans="1:108" s="45" customFormat="1" ht="18" x14ac:dyDescent="0.2">
      <c r="A36"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6" s="49" t="s">
        <v>128</v>
      </c>
      <c r="C36" s="49" t="s">
        <v>134</v>
      </c>
      <c r="D36" s="47"/>
      <c r="E36" s="121">
        <v>43563</v>
      </c>
      <c r="F36" s="122">
        <f t="shared" si="50"/>
        <v>43564</v>
      </c>
      <c r="G36" s="42">
        <v>2</v>
      </c>
      <c r="H36" s="43">
        <v>1</v>
      </c>
      <c r="I36" s="48">
        <f t="shared" si="48"/>
        <v>2</v>
      </c>
      <c r="J36" s="65"/>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68"/>
      <c r="CL36" s="68"/>
      <c r="CM36" s="68"/>
      <c r="CN36" s="68"/>
      <c r="CO36" s="68"/>
      <c r="CP36" s="68"/>
      <c r="CQ36" s="68"/>
      <c r="CR36" s="68"/>
      <c r="CS36" s="68"/>
      <c r="CT36" s="68"/>
      <c r="CU36" s="68"/>
      <c r="CV36" s="68"/>
      <c r="CW36" s="68"/>
      <c r="CX36" s="68"/>
      <c r="CY36" s="68"/>
      <c r="CZ36" s="68"/>
      <c r="DA36" s="68"/>
      <c r="DB36" s="68"/>
      <c r="DC36" s="68"/>
      <c r="DD36" s="68"/>
    </row>
    <row r="37" spans="1:108" s="45" customFormat="1" ht="18" x14ac:dyDescent="0.2">
      <c r="A37"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37" s="50" t="s">
        <v>136</v>
      </c>
      <c r="C37" s="49" t="s">
        <v>134</v>
      </c>
      <c r="D37" s="47"/>
      <c r="E37" s="121">
        <v>43563</v>
      </c>
      <c r="F37" s="122">
        <f t="shared" si="50"/>
        <v>43564</v>
      </c>
      <c r="G37" s="42">
        <v>2</v>
      </c>
      <c r="H37" s="43">
        <v>1</v>
      </c>
      <c r="I37" s="48">
        <f t="shared" si="48"/>
        <v>2</v>
      </c>
      <c r="J37" s="65"/>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68"/>
      <c r="CL37" s="68"/>
      <c r="CM37" s="68"/>
      <c r="CN37" s="68"/>
      <c r="CO37" s="68"/>
      <c r="CP37" s="68"/>
      <c r="CQ37" s="68"/>
      <c r="CR37" s="68"/>
      <c r="CS37" s="68"/>
      <c r="CT37" s="68"/>
      <c r="CU37" s="68"/>
      <c r="CV37" s="68"/>
      <c r="CW37" s="68"/>
      <c r="CX37" s="68"/>
      <c r="CY37" s="68"/>
      <c r="CZ37" s="68"/>
      <c r="DA37" s="68"/>
      <c r="DB37" s="68"/>
      <c r="DC37" s="68"/>
      <c r="DD37" s="68"/>
    </row>
    <row r="38" spans="1:108" s="35" customFormat="1" ht="18" x14ac:dyDescent="0.2">
      <c r="A38" s="34" t="str">
        <f>IF(ISERROR(VALUE(SUBSTITUTE(prevWBS,".",""))),"1",IF(ISERROR(FIND("`",SUBSTITUTE(prevWBS,".","`",1))),TEXT(VALUE(prevWBS)+1,"#"),TEXT(VALUE(LEFT(prevWBS,FIND("`",SUBSTITUTE(prevWBS,".","`",1))-1))+1,"#")))</f>
        <v>4</v>
      </c>
      <c r="B38" s="53" t="s">
        <v>115</v>
      </c>
      <c r="C38" s="35" t="s">
        <v>135</v>
      </c>
      <c r="D38" s="36"/>
      <c r="E38" s="66"/>
      <c r="F38" s="66" t="str">
        <f t="shared" si="50"/>
        <v xml:space="preserve"> - </v>
      </c>
      <c r="G38" s="37"/>
      <c r="H38" s="38"/>
      <c r="I38" s="39" t="str">
        <f t="shared" si="48"/>
        <v xml:space="preserve"> - </v>
      </c>
      <c r="J38" s="64"/>
      <c r="K38" s="69"/>
      <c r="L38" s="69"/>
      <c r="M38" s="69"/>
      <c r="N38" s="69"/>
      <c r="O38" s="69"/>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69"/>
      <c r="AW38" s="69"/>
      <c r="AX38" s="69"/>
      <c r="AY38" s="69"/>
      <c r="AZ38" s="69"/>
      <c r="BA38" s="69"/>
      <c r="BB38" s="69"/>
      <c r="BC38" s="69"/>
      <c r="BD38" s="69"/>
      <c r="BE38" s="69"/>
      <c r="BF38" s="69"/>
      <c r="BG38" s="69"/>
      <c r="BH38" s="69"/>
      <c r="BI38" s="69"/>
      <c r="BJ38" s="69"/>
      <c r="BK38" s="69"/>
      <c r="BL38" s="69"/>
      <c r="BM38" s="69"/>
      <c r="BN38" s="69"/>
      <c r="BO38" s="69"/>
      <c r="BP38" s="69"/>
      <c r="BQ38" s="69"/>
      <c r="BR38" s="69"/>
      <c r="BS38" s="69"/>
      <c r="BT38" s="69"/>
      <c r="BU38" s="69"/>
      <c r="BV38" s="69"/>
      <c r="BW38" s="69"/>
      <c r="BX38" s="69"/>
      <c r="BY38" s="69"/>
      <c r="BZ38" s="69"/>
      <c r="CA38" s="69"/>
      <c r="CB38" s="69"/>
      <c r="CC38" s="69"/>
      <c r="CD38" s="69"/>
      <c r="CE38" s="69"/>
      <c r="CF38" s="69"/>
      <c r="CG38" s="69"/>
      <c r="CH38" s="69"/>
      <c r="CI38" s="69"/>
      <c r="CJ38" s="69"/>
      <c r="CK38" s="69"/>
      <c r="CL38" s="69"/>
      <c r="CM38" s="69"/>
      <c r="CN38" s="69"/>
      <c r="CO38" s="69"/>
      <c r="CP38" s="69"/>
      <c r="CQ38" s="69"/>
      <c r="CR38" s="69"/>
      <c r="CS38" s="69"/>
      <c r="CT38" s="69"/>
      <c r="CU38" s="69"/>
      <c r="CV38" s="69"/>
      <c r="CW38" s="69"/>
      <c r="CX38" s="69"/>
      <c r="CY38" s="69"/>
      <c r="CZ38" s="69"/>
      <c r="DA38" s="69"/>
      <c r="DB38" s="69"/>
      <c r="DC38" s="69"/>
      <c r="DD38" s="69"/>
    </row>
    <row r="39" spans="1:108" s="41" customFormat="1" ht="18" x14ac:dyDescent="0.2">
      <c r="A39"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83" t="s">
        <v>116</v>
      </c>
      <c r="C39" s="41" t="s">
        <v>135</v>
      </c>
      <c r="D39" s="84"/>
      <c r="E39" s="121">
        <v>43564</v>
      </c>
      <c r="F39" s="122">
        <f t="shared" si="50"/>
        <v>43566</v>
      </c>
      <c r="G39" s="42">
        <v>3</v>
      </c>
      <c r="H39" s="43">
        <v>1</v>
      </c>
      <c r="I39" s="44">
        <f t="shared" si="48"/>
        <v>3</v>
      </c>
      <c r="J39" s="63"/>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68"/>
      <c r="CL39" s="68"/>
      <c r="CM39" s="68"/>
      <c r="CN39" s="68"/>
      <c r="CO39" s="68"/>
      <c r="CP39" s="68"/>
      <c r="CQ39" s="68"/>
      <c r="CR39" s="68"/>
      <c r="CS39" s="68"/>
      <c r="CT39" s="68"/>
      <c r="CU39" s="68"/>
      <c r="CV39" s="68"/>
      <c r="CW39" s="68"/>
      <c r="CX39" s="68"/>
      <c r="CY39" s="68"/>
      <c r="CZ39" s="68"/>
      <c r="DA39" s="68"/>
      <c r="DB39" s="68"/>
      <c r="DC39" s="68"/>
      <c r="DD39" s="68"/>
    </row>
    <row r="40" spans="1:108" s="41" customFormat="1" ht="24" x14ac:dyDescent="0.2">
      <c r="A40"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0" s="83" t="s">
        <v>117</v>
      </c>
      <c r="C40" s="41" t="s">
        <v>134</v>
      </c>
      <c r="D40" s="84"/>
      <c r="E40" s="121">
        <v>43566</v>
      </c>
      <c r="F40" s="122">
        <f t="shared" si="50"/>
        <v>43568</v>
      </c>
      <c r="G40" s="42">
        <v>3</v>
      </c>
      <c r="H40" s="43">
        <v>1</v>
      </c>
      <c r="I40" s="44">
        <f t="shared" si="48"/>
        <v>2</v>
      </c>
      <c r="J40" s="63"/>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68"/>
      <c r="CL40" s="68"/>
      <c r="CM40" s="68"/>
      <c r="CN40" s="68"/>
      <c r="CO40" s="68"/>
      <c r="CP40" s="68"/>
      <c r="CQ40" s="68"/>
      <c r="CR40" s="68"/>
      <c r="CS40" s="68"/>
      <c r="CT40" s="68"/>
      <c r="CU40" s="68"/>
      <c r="CV40" s="68"/>
      <c r="CW40" s="68"/>
      <c r="CX40" s="68"/>
      <c r="CY40" s="68"/>
      <c r="CZ40" s="68"/>
      <c r="DA40" s="68"/>
      <c r="DB40" s="68"/>
      <c r="DC40" s="68"/>
      <c r="DD40" s="68"/>
    </row>
    <row r="41" spans="1:108" s="45" customFormat="1" ht="18" x14ac:dyDescent="0.2">
      <c r="A41"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41" s="50" t="s">
        <v>118</v>
      </c>
      <c r="C41" s="49" t="s">
        <v>134</v>
      </c>
      <c r="D41" s="47"/>
      <c r="E41" s="121">
        <v>43566</v>
      </c>
      <c r="F41" s="122">
        <f t="shared" si="50"/>
        <v>43568</v>
      </c>
      <c r="G41" s="42">
        <v>3</v>
      </c>
      <c r="H41" s="43">
        <v>1</v>
      </c>
      <c r="I41" s="48">
        <f t="shared" si="48"/>
        <v>2</v>
      </c>
      <c r="J41" s="65"/>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68"/>
      <c r="CL41" s="68"/>
      <c r="CM41" s="68"/>
      <c r="CN41" s="68"/>
      <c r="CO41" s="68"/>
      <c r="CP41" s="68"/>
      <c r="CQ41" s="68"/>
      <c r="CR41" s="68"/>
      <c r="CS41" s="68"/>
      <c r="CT41" s="68"/>
      <c r="CU41" s="68"/>
      <c r="CV41" s="68"/>
      <c r="CW41" s="68"/>
      <c r="CX41" s="68"/>
      <c r="CY41" s="68"/>
      <c r="CZ41" s="68"/>
      <c r="DA41" s="68"/>
      <c r="DB41" s="68"/>
      <c r="DC41" s="68"/>
      <c r="DD41" s="68"/>
    </row>
    <row r="42" spans="1:108" s="41" customFormat="1" ht="18" x14ac:dyDescent="0.2">
      <c r="A42"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42" s="83" t="s">
        <v>119</v>
      </c>
      <c r="C42" s="41" t="s">
        <v>135</v>
      </c>
      <c r="D42" s="84"/>
      <c r="E42" s="121">
        <v>43569</v>
      </c>
      <c r="F42" s="122">
        <f t="shared" si="50"/>
        <v>43585</v>
      </c>
      <c r="G42" s="42">
        <v>17</v>
      </c>
      <c r="H42" s="43">
        <v>1</v>
      </c>
      <c r="I42" s="44">
        <f t="shared" si="48"/>
        <v>12</v>
      </c>
      <c r="J42" s="63"/>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68"/>
      <c r="CL42" s="68"/>
      <c r="CM42" s="68"/>
      <c r="CN42" s="68"/>
      <c r="CO42" s="68"/>
      <c r="CP42" s="68"/>
      <c r="CQ42" s="68"/>
      <c r="CR42" s="68"/>
      <c r="CS42" s="68"/>
      <c r="CT42" s="68"/>
      <c r="CU42" s="68"/>
      <c r="CV42" s="68"/>
      <c r="CW42" s="68"/>
      <c r="CX42" s="68"/>
      <c r="CY42" s="68"/>
      <c r="CZ42" s="68"/>
      <c r="DA42" s="68"/>
      <c r="DB42" s="68"/>
      <c r="DC42" s="68"/>
      <c r="DD42" s="68"/>
    </row>
    <row r="43" spans="1:108" s="45" customFormat="1" ht="18" x14ac:dyDescent="0.2">
      <c r="A43"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4.3.1</v>
      </c>
      <c r="B43" s="50" t="s">
        <v>138</v>
      </c>
      <c r="C43" s="49" t="s">
        <v>139</v>
      </c>
      <c r="D43" s="47"/>
      <c r="E43" s="121">
        <v>43569</v>
      </c>
      <c r="F43" s="122">
        <f t="shared" ref="F43" si="63">IF(ISBLANK(E43)," - ",IF(G43=0,E43,E43+G43-1))</f>
        <v>43585</v>
      </c>
      <c r="G43" s="42">
        <v>17</v>
      </c>
      <c r="H43" s="43">
        <v>1</v>
      </c>
      <c r="I43" s="48">
        <f t="shared" ref="I43" si="64">IF(OR(F43=0,E43=0)," - ",NETWORKDAYS(E43,F43))</f>
        <v>12</v>
      </c>
      <c r="J43" s="65"/>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68"/>
      <c r="CL43" s="68"/>
      <c r="CM43" s="68"/>
      <c r="CN43" s="68"/>
      <c r="CO43" s="68"/>
      <c r="CP43" s="68"/>
      <c r="CQ43" s="68"/>
      <c r="CR43" s="68"/>
      <c r="CS43" s="68"/>
      <c r="CT43" s="68"/>
      <c r="CU43" s="68"/>
      <c r="CV43" s="68"/>
      <c r="CW43" s="68"/>
      <c r="CX43" s="68"/>
      <c r="CY43" s="68"/>
      <c r="CZ43" s="68"/>
      <c r="DA43" s="68"/>
      <c r="DB43" s="68"/>
      <c r="DC43" s="68"/>
      <c r="DD43" s="68"/>
    </row>
    <row r="44" spans="1:108" s="132" customFormat="1" ht="18" x14ac:dyDescent="0.2">
      <c r="A44" s="34" t="str">
        <f>IF(ISERROR(VALUE(SUBSTITUTE(prevWBS,".",""))),"1",IF(ISERROR(FIND("`",SUBSTITUTE(prevWBS,".","`",1))),TEXT(VALUE(prevWBS)+1,"#"),TEXT(VALUE(LEFT(prevWBS,FIND("`",SUBSTITUTE(prevWBS,".","`",1))-1))+1,"#")))</f>
        <v>5</v>
      </c>
      <c r="B44" s="124" t="s">
        <v>120</v>
      </c>
      <c r="C44" s="125" t="s">
        <v>134</v>
      </c>
      <c r="D44" s="126"/>
      <c r="E44" s="127"/>
      <c r="F44" s="128" t="str">
        <f t="shared" si="50"/>
        <v xml:space="preserve"> - </v>
      </c>
      <c r="G44" s="129"/>
      <c r="H44" s="130"/>
      <c r="I44" s="129" t="str">
        <f>IF(OR(F44=0,E44=0)," - ",NETWORKDAYS(E44,F44))</f>
        <v xml:space="preserve"> - </v>
      </c>
      <c r="J44" s="131"/>
      <c r="K44" s="69"/>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c r="AM44" s="69"/>
      <c r="AN44" s="69"/>
      <c r="AO44" s="69"/>
      <c r="AP44" s="69"/>
      <c r="AQ44" s="69"/>
      <c r="AR44" s="69"/>
      <c r="AS44" s="69"/>
      <c r="AT44" s="69"/>
      <c r="AU44" s="69"/>
      <c r="AV44" s="69"/>
      <c r="AW44" s="69"/>
      <c r="AX44" s="69"/>
      <c r="AY44" s="69"/>
      <c r="AZ44" s="69"/>
      <c r="BA44" s="69"/>
      <c r="BB44" s="69"/>
      <c r="BC44" s="69"/>
      <c r="BD44" s="69"/>
      <c r="BE44" s="69"/>
      <c r="BF44" s="69"/>
      <c r="BG44" s="69"/>
      <c r="BH44" s="69"/>
      <c r="BI44" s="69"/>
      <c r="BJ44" s="69"/>
      <c r="BK44" s="69"/>
      <c r="BL44" s="69"/>
      <c r="BM44" s="69"/>
      <c r="BN44" s="69"/>
      <c r="BO44" s="69"/>
      <c r="BP44" s="69"/>
      <c r="BQ44" s="69"/>
      <c r="BR44" s="69"/>
      <c r="BS44" s="69"/>
      <c r="BT44" s="69"/>
      <c r="BU44" s="69"/>
      <c r="BV44" s="69"/>
      <c r="BW44" s="69"/>
      <c r="BX44" s="69"/>
      <c r="BY44" s="69"/>
      <c r="BZ44" s="69"/>
      <c r="CA44" s="69"/>
      <c r="CB44" s="69"/>
      <c r="CC44" s="69"/>
      <c r="CD44" s="69"/>
      <c r="CE44" s="69"/>
      <c r="CF44" s="69"/>
      <c r="CG44" s="69"/>
      <c r="CH44" s="69"/>
      <c r="CI44" s="69"/>
      <c r="CJ44" s="69"/>
      <c r="CK44" s="69"/>
      <c r="CL44" s="69"/>
      <c r="CM44" s="69"/>
      <c r="CN44" s="69"/>
      <c r="CO44" s="69"/>
      <c r="CP44" s="69"/>
      <c r="CQ44" s="69"/>
      <c r="CR44" s="69"/>
      <c r="CS44" s="69"/>
      <c r="CT44" s="69"/>
      <c r="CU44" s="69"/>
      <c r="CV44" s="69"/>
      <c r="CW44" s="69"/>
      <c r="CX44" s="69"/>
      <c r="CY44" s="69"/>
      <c r="CZ44" s="69"/>
      <c r="DA44" s="69"/>
      <c r="DB44" s="69"/>
      <c r="DC44" s="69"/>
      <c r="DD44" s="69"/>
    </row>
    <row r="45" spans="1:108" s="45" customFormat="1" ht="18" x14ac:dyDescent="0.2">
      <c r="A45"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5" s="49" t="s">
        <v>121</v>
      </c>
      <c r="C45" s="49" t="s">
        <v>134</v>
      </c>
      <c r="D45" s="47"/>
      <c r="E45" s="121">
        <v>43585</v>
      </c>
      <c r="F45" s="122">
        <f t="shared" si="50"/>
        <v>43606</v>
      </c>
      <c r="G45" s="42">
        <v>22</v>
      </c>
      <c r="H45" s="43">
        <v>1</v>
      </c>
      <c r="I45" s="48">
        <f t="shared" ref="I45:I47" si="65">IF(OR(F45=0,E45=0)," - ",NETWORKDAYS(E45,F45))</f>
        <v>16</v>
      </c>
      <c r="J45" s="65"/>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68"/>
      <c r="CL45" s="68"/>
      <c r="CM45" s="68"/>
      <c r="CN45" s="68"/>
      <c r="CO45" s="68"/>
      <c r="CP45" s="68"/>
      <c r="CQ45" s="68"/>
      <c r="CR45" s="68"/>
      <c r="CS45" s="68"/>
      <c r="CT45" s="68"/>
      <c r="CU45" s="68"/>
      <c r="CV45" s="68"/>
      <c r="CW45" s="68"/>
      <c r="CX45" s="68"/>
      <c r="CY45" s="68"/>
      <c r="CZ45" s="68"/>
      <c r="DA45" s="68"/>
      <c r="DB45" s="68"/>
      <c r="DC45" s="68"/>
      <c r="DD45" s="68"/>
    </row>
    <row r="46" spans="1:108" s="41" customFormat="1" ht="24" x14ac:dyDescent="0.2">
      <c r="A4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46" s="85" t="s">
        <v>122</v>
      </c>
      <c r="C46" s="41" t="s">
        <v>134</v>
      </c>
      <c r="D46" s="84"/>
      <c r="E46" s="121">
        <v>43585</v>
      </c>
      <c r="F46" s="122">
        <f t="shared" ref="F46" si="66">IF(ISBLANK(E46)," - ",IF(G46=0,E46,E46+G46-1))</f>
        <v>43587</v>
      </c>
      <c r="G46" s="42">
        <v>3</v>
      </c>
      <c r="H46" s="43">
        <v>0.15</v>
      </c>
      <c r="I46" s="44">
        <f t="shared" si="65"/>
        <v>3</v>
      </c>
      <c r="J46" s="63"/>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68"/>
      <c r="CL46" s="68"/>
      <c r="CM46" s="68"/>
      <c r="CN46" s="68"/>
      <c r="CO46" s="68"/>
      <c r="CP46" s="68"/>
      <c r="CQ46" s="68"/>
      <c r="CR46" s="68"/>
      <c r="CS46" s="68"/>
      <c r="CT46" s="68"/>
      <c r="CU46" s="68"/>
      <c r="CV46" s="68"/>
      <c r="CW46" s="68"/>
      <c r="CX46" s="68"/>
      <c r="CY46" s="68"/>
      <c r="CZ46" s="68"/>
      <c r="DA46" s="68"/>
      <c r="DB46" s="68"/>
      <c r="DC46" s="68"/>
      <c r="DD46" s="68"/>
    </row>
    <row r="47" spans="1:108" s="41" customFormat="1" ht="18" x14ac:dyDescent="0.2">
      <c r="A47"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5.1.2</v>
      </c>
      <c r="B47" s="85" t="s">
        <v>142</v>
      </c>
      <c r="C47" s="41" t="s">
        <v>134</v>
      </c>
      <c r="D47" s="84"/>
      <c r="E47" s="121">
        <v>43588</v>
      </c>
      <c r="F47" s="122">
        <f>IF(ISBLANK(E47)," - ",IF(G47=0,E47,E47+G47-1))</f>
        <v>43589</v>
      </c>
      <c r="G47" s="42">
        <v>2</v>
      </c>
      <c r="H47" s="43">
        <v>0.1</v>
      </c>
      <c r="I47" s="44">
        <f t="shared" si="65"/>
        <v>1</v>
      </c>
      <c r="J47" s="63"/>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c r="CI47" s="68"/>
      <c r="CJ47" s="68"/>
      <c r="CK47" s="68"/>
      <c r="CL47" s="68"/>
      <c r="CM47" s="68"/>
      <c r="CN47" s="68"/>
      <c r="CO47" s="68"/>
      <c r="CP47" s="68"/>
      <c r="CQ47" s="68"/>
      <c r="CR47" s="68"/>
      <c r="CS47" s="68"/>
      <c r="CT47" s="68"/>
      <c r="CU47" s="68"/>
      <c r="CV47" s="68"/>
      <c r="CW47" s="68"/>
      <c r="CX47" s="68"/>
      <c r="CY47" s="68"/>
      <c r="CZ47" s="68"/>
      <c r="DA47" s="68"/>
      <c r="DB47" s="68"/>
      <c r="DC47" s="68"/>
      <c r="DD47" s="68"/>
    </row>
    <row r="48" spans="1:108" s="41" customFormat="1" ht="24" x14ac:dyDescent="0.2">
      <c r="A48"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5.1.3</v>
      </c>
      <c r="B48" s="85" t="s">
        <v>141</v>
      </c>
      <c r="C48" s="41" t="s">
        <v>134</v>
      </c>
      <c r="D48" s="84"/>
      <c r="E48" s="121">
        <v>43590</v>
      </c>
      <c r="F48" s="122">
        <f t="shared" ref="F48" si="67">IF(ISBLANK(E48)," - ",IF(G48=0,E48,E48+G48-1))</f>
        <v>43594</v>
      </c>
      <c r="G48" s="42">
        <v>5</v>
      </c>
      <c r="H48" s="43">
        <v>0.25</v>
      </c>
      <c r="I48" s="44">
        <f t="shared" ref="I48" si="68">IF(OR(F48=0,E48=0)," - ",NETWORKDAYS(E48,F48))</f>
        <v>4</v>
      </c>
      <c r="J48" s="63"/>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68"/>
      <c r="CL48" s="68"/>
      <c r="CM48" s="68"/>
      <c r="CN48" s="68"/>
      <c r="CO48" s="68"/>
      <c r="CP48" s="68"/>
      <c r="CQ48" s="68"/>
      <c r="CR48" s="68"/>
      <c r="CS48" s="68"/>
      <c r="CT48" s="68"/>
      <c r="CU48" s="68"/>
      <c r="CV48" s="68"/>
      <c r="CW48" s="68"/>
      <c r="CX48" s="68"/>
      <c r="CY48" s="68"/>
      <c r="CZ48" s="68"/>
      <c r="DA48" s="68"/>
      <c r="DB48" s="68"/>
      <c r="DC48" s="68"/>
      <c r="DD48" s="68"/>
    </row>
    <row r="49" spans="1:108" s="41" customFormat="1" ht="24" x14ac:dyDescent="0.2">
      <c r="A4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5.1.4</v>
      </c>
      <c r="B49" s="85" t="s">
        <v>123</v>
      </c>
      <c r="C49" s="41" t="s">
        <v>134</v>
      </c>
      <c r="D49" s="84"/>
      <c r="E49" s="121">
        <v>43595</v>
      </c>
      <c r="F49" s="122">
        <f t="shared" si="50"/>
        <v>43599</v>
      </c>
      <c r="G49" s="42">
        <v>5</v>
      </c>
      <c r="H49" s="43">
        <v>0.25</v>
      </c>
      <c r="I49" s="44">
        <f t="shared" ref="I49" si="69">IF(OR(F49=0,E49=0)," - ",NETWORKDAYS(E49,F49))</f>
        <v>3</v>
      </c>
      <c r="J49" s="63"/>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68"/>
      <c r="CL49" s="68"/>
      <c r="CM49" s="68"/>
      <c r="CN49" s="68"/>
      <c r="CO49" s="68"/>
      <c r="CP49" s="68"/>
      <c r="CQ49" s="68"/>
      <c r="CR49" s="68"/>
      <c r="CS49" s="68"/>
      <c r="CT49" s="68"/>
      <c r="CU49" s="68"/>
      <c r="CV49" s="68"/>
      <c r="CW49" s="68"/>
      <c r="CX49" s="68"/>
      <c r="CY49" s="68"/>
      <c r="CZ49" s="68"/>
      <c r="DA49" s="68"/>
      <c r="DB49" s="68"/>
      <c r="DC49" s="68"/>
      <c r="DD49" s="68"/>
    </row>
    <row r="50" spans="1:108" s="41" customFormat="1" ht="24" x14ac:dyDescent="0.2">
      <c r="A50"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5.1.5</v>
      </c>
      <c r="B50" s="85" t="s">
        <v>140</v>
      </c>
      <c r="C50" s="41" t="s">
        <v>134</v>
      </c>
      <c r="D50" s="84"/>
      <c r="E50" s="121">
        <v>43600</v>
      </c>
      <c r="F50" s="122">
        <f t="shared" ref="F50" si="70">IF(ISBLANK(E50)," - ",IF(G50=0,E50,E50+G50-1))</f>
        <v>43606</v>
      </c>
      <c r="G50" s="42">
        <v>7</v>
      </c>
      <c r="H50" s="43">
        <v>0.25</v>
      </c>
      <c r="I50" s="44">
        <f t="shared" ref="I50" si="71">IF(OR(F50=0,E50=0)," - ",NETWORKDAYS(E50,F50))</f>
        <v>5</v>
      </c>
      <c r="J50" s="63"/>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c r="CI50" s="68"/>
      <c r="CJ50" s="68"/>
      <c r="CK50" s="68"/>
      <c r="CL50" s="68"/>
      <c r="CM50" s="68"/>
      <c r="CN50" s="68"/>
      <c r="CO50" s="68"/>
      <c r="CP50" s="68"/>
      <c r="CQ50" s="68"/>
      <c r="CR50" s="68"/>
      <c r="CS50" s="68"/>
      <c r="CT50" s="68"/>
      <c r="CU50" s="68"/>
      <c r="CV50" s="68"/>
      <c r="CW50" s="68"/>
      <c r="CX50" s="68"/>
      <c r="CY50" s="68"/>
      <c r="CZ50" s="68"/>
      <c r="DA50" s="68"/>
      <c r="DB50" s="68"/>
      <c r="DC50" s="68"/>
      <c r="DD50" s="68"/>
    </row>
    <row r="51" spans="1:108" s="132" customFormat="1" ht="18" x14ac:dyDescent="0.2">
      <c r="A51" s="34" t="str">
        <f>IF(ISERROR(VALUE(SUBSTITUTE(prevWBS,".",""))),"1",IF(ISERROR(FIND("`",SUBSTITUTE(prevWBS,".","`",1))),TEXT(VALUE(prevWBS)+1,"#"),TEXT(VALUE(LEFT(prevWBS,FIND("`",SUBSTITUTE(prevWBS,".","`",1))-1))+1,"#")))</f>
        <v>6</v>
      </c>
      <c r="B51" s="124" t="s">
        <v>126</v>
      </c>
      <c r="C51" s="125" t="s">
        <v>99</v>
      </c>
      <c r="D51" s="126"/>
      <c r="E51" s="127"/>
      <c r="F51" s="128" t="str">
        <f t="shared" si="50"/>
        <v xml:space="preserve"> - </v>
      </c>
      <c r="G51" s="129"/>
      <c r="H51" s="130"/>
      <c r="I51" s="129" t="str">
        <f>IF(OR(F51=0,E51=0)," - ",NETWORKDAYS(E51,F51))</f>
        <v xml:space="preserve"> - </v>
      </c>
      <c r="J51" s="131"/>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69"/>
      <c r="AO51" s="69"/>
      <c r="AP51" s="69"/>
      <c r="AQ51" s="69"/>
      <c r="AR51" s="69"/>
      <c r="AS51" s="69"/>
      <c r="AT51" s="69"/>
      <c r="AU51" s="69"/>
      <c r="AV51" s="69"/>
      <c r="AW51" s="69"/>
      <c r="AX51" s="69"/>
      <c r="AY51" s="69"/>
      <c r="AZ51" s="69"/>
      <c r="BA51" s="69"/>
      <c r="BB51" s="69"/>
      <c r="BC51" s="69"/>
      <c r="BD51" s="69"/>
      <c r="BE51" s="69"/>
      <c r="BF51" s="69"/>
      <c r="BG51" s="69"/>
      <c r="BH51" s="69"/>
      <c r="BI51" s="69"/>
      <c r="BJ51" s="69"/>
      <c r="BK51" s="69"/>
      <c r="BL51" s="69"/>
      <c r="BM51" s="69"/>
      <c r="BN51" s="69"/>
      <c r="BO51" s="69"/>
      <c r="BP51" s="69"/>
      <c r="BQ51" s="69"/>
      <c r="BR51" s="69"/>
      <c r="BS51" s="69"/>
      <c r="BT51" s="69"/>
      <c r="BU51" s="69"/>
      <c r="BV51" s="69"/>
      <c r="BW51" s="69"/>
      <c r="BX51" s="69"/>
      <c r="BY51" s="69"/>
      <c r="BZ51" s="69"/>
      <c r="CA51" s="69"/>
      <c r="CB51" s="69"/>
      <c r="CC51" s="69"/>
      <c r="CD51" s="69"/>
      <c r="CE51" s="69"/>
      <c r="CF51" s="69"/>
      <c r="CG51" s="69"/>
      <c r="CH51" s="69"/>
      <c r="CI51" s="69"/>
      <c r="CJ51" s="69"/>
      <c r="CK51" s="69"/>
      <c r="CL51" s="69"/>
      <c r="CM51" s="69"/>
      <c r="CN51" s="69"/>
      <c r="CO51" s="69"/>
      <c r="CP51" s="69"/>
      <c r="CQ51" s="69"/>
      <c r="CR51" s="69"/>
      <c r="CS51" s="69"/>
      <c r="CT51" s="69"/>
      <c r="CU51" s="69"/>
      <c r="CV51" s="69"/>
      <c r="CW51" s="69"/>
      <c r="CX51" s="69"/>
      <c r="CY51" s="69"/>
      <c r="CZ51" s="69"/>
      <c r="DA51" s="69"/>
      <c r="DB51" s="69"/>
      <c r="DC51" s="69"/>
      <c r="DD51" s="69"/>
    </row>
    <row r="52" spans="1:108" s="41" customFormat="1" ht="24" x14ac:dyDescent="0.2">
      <c r="A52" s="40" t="str">
        <f t="shared" ref="A52:A53" si="7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52" s="83" t="s">
        <v>124</v>
      </c>
      <c r="C52" s="41" t="s">
        <v>99</v>
      </c>
      <c r="D52" s="84"/>
      <c r="E52" s="121">
        <v>43607</v>
      </c>
      <c r="F52" s="122">
        <f t="shared" ref="F52" si="73">IF(ISBLANK(E52)," - ",IF(G52=0,E52,E52+G52-1))</f>
        <v>43609</v>
      </c>
      <c r="G52" s="42">
        <v>3</v>
      </c>
      <c r="H52" s="43">
        <v>1</v>
      </c>
      <c r="I52" s="44">
        <f t="shared" ref="I52" si="74">IF(OR(F52=0,E52=0)," - ",NETWORKDAYS(E52,F52))</f>
        <v>3</v>
      </c>
      <c r="J52" s="63"/>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68"/>
      <c r="CL52" s="68"/>
      <c r="CM52" s="68"/>
      <c r="CN52" s="68"/>
      <c r="CO52" s="68"/>
      <c r="CP52" s="68"/>
      <c r="CQ52" s="68"/>
      <c r="CR52" s="68"/>
      <c r="CS52" s="68"/>
      <c r="CT52" s="68"/>
      <c r="CU52" s="68"/>
      <c r="CV52" s="68"/>
      <c r="CW52" s="68"/>
      <c r="CX52" s="68"/>
      <c r="CY52" s="68"/>
      <c r="CZ52" s="68"/>
      <c r="DA52" s="68"/>
      <c r="DB52" s="68"/>
      <c r="DC52" s="68"/>
      <c r="DD52" s="68"/>
    </row>
    <row r="53" spans="1:108" s="41" customFormat="1" ht="24" x14ac:dyDescent="0.2">
      <c r="A53" s="40" t="str">
        <f t="shared" si="72"/>
        <v>6.2</v>
      </c>
      <c r="B53" s="83" t="s">
        <v>125</v>
      </c>
      <c r="C53" s="41" t="s">
        <v>99</v>
      </c>
      <c r="D53" s="84"/>
      <c r="E53" s="121">
        <v>43610</v>
      </c>
      <c r="F53" s="122">
        <f t="shared" ref="F53" si="75">IF(ISBLANK(E53)," - ",IF(G53=0,E53,E53+G53-1))</f>
        <v>43611</v>
      </c>
      <c r="G53" s="42">
        <v>2</v>
      </c>
      <c r="H53" s="43">
        <v>1</v>
      </c>
      <c r="I53" s="44">
        <f t="shared" ref="I53" si="76">IF(OR(F53=0,E53=0)," - ",NETWORKDAYS(E53,F53))</f>
        <v>0</v>
      </c>
      <c r="J53" s="63"/>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c r="CI53" s="68"/>
      <c r="CJ53" s="68"/>
      <c r="CK53" s="68"/>
      <c r="CL53" s="68"/>
      <c r="CM53" s="68"/>
      <c r="CN53" s="68"/>
      <c r="CO53" s="68"/>
      <c r="CP53" s="68"/>
      <c r="CQ53" s="68"/>
      <c r="CR53" s="68"/>
      <c r="CS53" s="68"/>
      <c r="CT53" s="68"/>
      <c r="CU53" s="68"/>
      <c r="CV53" s="68"/>
      <c r="CW53" s="68"/>
      <c r="CX53" s="68"/>
      <c r="CY53" s="68"/>
      <c r="CZ53" s="68"/>
      <c r="DA53" s="68"/>
      <c r="DB53" s="68"/>
      <c r="DC53" s="68"/>
      <c r="DD53" s="68"/>
    </row>
    <row r="54" spans="1:108" s="45" customFormat="1" ht="18" x14ac:dyDescent="0.2">
      <c r="A54" s="40"/>
      <c r="B54" s="123"/>
      <c r="D54" s="84"/>
      <c r="E54" s="121"/>
      <c r="F54" s="122"/>
      <c r="G54" s="42"/>
      <c r="H54" s="43"/>
      <c r="I54" s="44"/>
      <c r="J54" s="63"/>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68"/>
      <c r="CL54" s="68"/>
      <c r="CM54" s="68"/>
      <c r="CN54" s="68"/>
      <c r="CO54" s="68"/>
      <c r="CP54" s="68"/>
      <c r="CQ54" s="68"/>
      <c r="CR54" s="68"/>
      <c r="CS54" s="68"/>
      <c r="CT54" s="68"/>
      <c r="CU54" s="68"/>
      <c r="CV54" s="68"/>
      <c r="CW54" s="68"/>
      <c r="CX54" s="68"/>
      <c r="CY54" s="68"/>
      <c r="CZ54" s="68"/>
      <c r="DA54" s="68"/>
      <c r="DB54" s="68"/>
      <c r="DC54" s="68"/>
      <c r="DD54" s="68"/>
    </row>
    <row r="55" spans="1:108" s="45" customFormat="1" ht="18" x14ac:dyDescent="0.2">
      <c r="A55" s="87"/>
      <c r="B55" s="88"/>
      <c r="C55" s="46"/>
      <c r="D55" s="47"/>
      <c r="E55" s="121"/>
      <c r="F55" s="122"/>
      <c r="G55" s="42"/>
      <c r="H55" s="43"/>
      <c r="I55" s="48"/>
      <c r="J55" s="65"/>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68"/>
      <c r="CL55" s="68"/>
      <c r="CM55" s="68"/>
      <c r="CN55" s="68"/>
      <c r="CO55" s="68"/>
      <c r="CP55" s="68"/>
      <c r="CQ55" s="68"/>
      <c r="CR55" s="68"/>
      <c r="CS55" s="68"/>
      <c r="CT55" s="68"/>
      <c r="CU55" s="68"/>
      <c r="CV55" s="68"/>
      <c r="CW55" s="68"/>
      <c r="CX55" s="68"/>
      <c r="CY55" s="68"/>
      <c r="CZ55" s="68"/>
      <c r="DA55" s="68"/>
      <c r="DB55" s="68"/>
      <c r="DC55" s="68"/>
      <c r="DD55" s="68"/>
    </row>
    <row r="56" spans="1:108" s="45" customFormat="1" ht="18" x14ac:dyDescent="0.2">
      <c r="A56" s="40"/>
      <c r="B56" s="49"/>
      <c r="C56" s="49"/>
      <c r="D56" s="47"/>
      <c r="E56" s="121"/>
      <c r="F56" s="122"/>
      <c r="G56" s="42"/>
      <c r="H56" s="43"/>
      <c r="I56" s="48"/>
      <c r="J56" s="65"/>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68"/>
      <c r="CL56" s="68"/>
      <c r="CM56" s="68"/>
      <c r="CN56" s="68"/>
      <c r="CO56" s="68"/>
      <c r="CP56" s="68"/>
      <c r="CQ56" s="68"/>
      <c r="CR56" s="68"/>
      <c r="CS56" s="68"/>
      <c r="CT56" s="68"/>
      <c r="CU56" s="68"/>
      <c r="CV56" s="68"/>
      <c r="CW56" s="68"/>
      <c r="CX56" s="68"/>
      <c r="CY56" s="68"/>
      <c r="CZ56" s="68"/>
      <c r="DA56" s="68"/>
      <c r="DB56" s="68"/>
      <c r="DC56" s="68"/>
      <c r="DD56" s="68"/>
    </row>
    <row r="57" spans="1:108" s="45" customFormat="1" ht="18" x14ac:dyDescent="0.2">
      <c r="A57" s="40"/>
      <c r="B57" s="50"/>
      <c r="C57" s="49"/>
      <c r="D57" s="47"/>
      <c r="E57" s="121"/>
      <c r="F57" s="122"/>
      <c r="G57" s="42"/>
      <c r="H57" s="43"/>
      <c r="I57" s="48"/>
      <c r="J57" s="65"/>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68"/>
      <c r="CL57" s="68"/>
      <c r="CM57" s="68"/>
      <c r="CN57" s="68"/>
      <c r="CO57" s="68"/>
      <c r="CP57" s="68"/>
      <c r="CQ57" s="68"/>
      <c r="CR57" s="68"/>
      <c r="CS57" s="68"/>
      <c r="CT57" s="68"/>
      <c r="CU57" s="68"/>
      <c r="CV57" s="68"/>
      <c r="CW57" s="68"/>
      <c r="CX57" s="68"/>
      <c r="CY57" s="68"/>
      <c r="CZ57" s="68"/>
      <c r="DA57" s="68"/>
      <c r="DB57" s="68"/>
      <c r="DC57" s="68"/>
      <c r="DD57" s="68"/>
    </row>
    <row r="58" spans="1:108" s="45" customFormat="1" ht="18" x14ac:dyDescent="0.2">
      <c r="A58" s="40"/>
      <c r="B58" s="50"/>
      <c r="C58" s="49"/>
      <c r="D58" s="47"/>
      <c r="E58" s="121"/>
      <c r="F58" s="122"/>
      <c r="G58" s="42"/>
      <c r="H58" s="43"/>
      <c r="I58" s="48"/>
      <c r="J58" s="65"/>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c r="AN58" s="68"/>
      <c r="AO58" s="68"/>
      <c r="AP58" s="68"/>
      <c r="AQ58" s="68"/>
      <c r="AR58" s="68"/>
      <c r="AS58" s="68"/>
      <c r="AT58" s="68"/>
      <c r="AU58" s="68"/>
      <c r="AV58" s="68"/>
      <c r="AW58" s="68"/>
      <c r="AX58" s="68"/>
      <c r="AY58" s="68"/>
      <c r="AZ58" s="68"/>
      <c r="BA58" s="68"/>
      <c r="BB58" s="68"/>
      <c r="BC58" s="68"/>
      <c r="BD58" s="68"/>
      <c r="BE58" s="68"/>
      <c r="BF58" s="68"/>
      <c r="BG58" s="68"/>
      <c r="BH58" s="68"/>
      <c r="BI58" s="68"/>
      <c r="BJ58" s="68"/>
      <c r="BK58" s="68"/>
      <c r="BL58" s="68"/>
      <c r="BM58" s="68"/>
      <c r="BN58" s="68"/>
      <c r="BO58" s="68"/>
      <c r="BP58" s="68"/>
      <c r="BQ58" s="68"/>
      <c r="BR58" s="68"/>
      <c r="BS58" s="68"/>
      <c r="BT58" s="68"/>
      <c r="BU58" s="68"/>
      <c r="BV58" s="68"/>
      <c r="BW58" s="68"/>
      <c r="BX58" s="68"/>
      <c r="BY58" s="68"/>
      <c r="BZ58" s="68"/>
      <c r="CA58" s="68"/>
      <c r="CB58" s="68"/>
      <c r="CC58" s="68"/>
      <c r="CD58" s="68"/>
      <c r="CE58" s="68"/>
      <c r="CF58" s="68"/>
      <c r="CG58" s="68"/>
      <c r="CH58" s="68"/>
      <c r="CI58" s="68"/>
      <c r="CJ58" s="68"/>
      <c r="CK58" s="68"/>
      <c r="CL58" s="68"/>
      <c r="CM58" s="68"/>
      <c r="CN58" s="68"/>
      <c r="CO58" s="68"/>
      <c r="CP58" s="68"/>
      <c r="CQ58" s="68"/>
      <c r="CR58" s="68"/>
      <c r="CS58" s="68"/>
      <c r="CT58" s="68"/>
      <c r="CU58" s="68"/>
      <c r="CV58" s="68"/>
      <c r="CW58" s="68"/>
      <c r="CX58" s="68"/>
      <c r="CY58" s="68"/>
      <c r="CZ58" s="68"/>
      <c r="DA58" s="68"/>
      <c r="DB58" s="68"/>
      <c r="DC58" s="68"/>
      <c r="DD58" s="68"/>
    </row>
    <row r="59" spans="1:108" s="45" customFormat="1" ht="18" x14ac:dyDescent="0.2">
      <c r="A59" s="40"/>
      <c r="B59" s="49"/>
      <c r="C59" s="49"/>
      <c r="D59" s="47"/>
      <c r="E59" s="121"/>
      <c r="F59" s="122"/>
      <c r="G59" s="42"/>
      <c r="H59" s="43"/>
      <c r="I59" s="48"/>
      <c r="J59" s="65"/>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c r="AN59" s="68"/>
      <c r="AO59" s="68"/>
      <c r="AP59" s="68"/>
      <c r="AQ59" s="68"/>
      <c r="AR59" s="68"/>
      <c r="AS59" s="68"/>
      <c r="AT59" s="68"/>
      <c r="AU59" s="68"/>
      <c r="AV59" s="68"/>
      <c r="AW59" s="68"/>
      <c r="AX59" s="68"/>
      <c r="AY59" s="68"/>
      <c r="AZ59" s="68"/>
      <c r="BA59" s="68"/>
      <c r="BB59" s="68"/>
      <c r="BC59" s="68"/>
      <c r="BD59" s="68"/>
      <c r="BE59" s="68"/>
      <c r="BF59" s="68"/>
      <c r="BG59" s="68"/>
      <c r="BH59" s="68"/>
      <c r="BI59" s="68"/>
      <c r="BJ59" s="68"/>
      <c r="BK59" s="68"/>
      <c r="BL59" s="68"/>
      <c r="BM59" s="68"/>
      <c r="BN59" s="68"/>
      <c r="BO59" s="68"/>
      <c r="BP59" s="68"/>
      <c r="BQ59" s="68"/>
      <c r="BR59" s="68"/>
      <c r="BS59" s="68"/>
      <c r="BT59" s="68"/>
      <c r="BU59" s="68"/>
      <c r="BV59" s="68"/>
      <c r="BW59" s="68"/>
      <c r="BX59" s="68"/>
      <c r="BY59" s="68"/>
      <c r="BZ59" s="68"/>
      <c r="CA59" s="68"/>
      <c r="CB59" s="68"/>
      <c r="CC59" s="68"/>
      <c r="CD59" s="68"/>
      <c r="CE59" s="68"/>
      <c r="CF59" s="68"/>
      <c r="CG59" s="68"/>
      <c r="CH59" s="68"/>
      <c r="CI59" s="68"/>
      <c r="CJ59" s="68"/>
      <c r="CK59" s="68"/>
      <c r="CL59" s="68"/>
      <c r="CM59" s="68"/>
      <c r="CN59" s="68"/>
      <c r="CO59" s="68"/>
      <c r="CP59" s="68"/>
      <c r="CQ59" s="68"/>
      <c r="CR59" s="68"/>
      <c r="CS59" s="68"/>
      <c r="CT59" s="68"/>
      <c r="CU59" s="68"/>
      <c r="CV59" s="68"/>
      <c r="CW59" s="68"/>
      <c r="CX59" s="68"/>
      <c r="CY59" s="68"/>
      <c r="CZ59" s="68"/>
      <c r="DA59" s="68"/>
      <c r="DB59" s="68"/>
      <c r="DC59" s="68"/>
      <c r="DD59" s="68"/>
    </row>
    <row r="60" spans="1:108" s="45" customFormat="1" ht="18" x14ac:dyDescent="0.2">
      <c r="A60" s="40"/>
      <c r="B60" s="50"/>
      <c r="C60" s="49"/>
      <c r="D60" s="47"/>
      <c r="E60" s="121"/>
      <c r="F60" s="122"/>
      <c r="G60" s="42"/>
      <c r="H60" s="43"/>
      <c r="I60" s="48"/>
      <c r="J60" s="65"/>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c r="AN60" s="68"/>
      <c r="AO60" s="68"/>
      <c r="AP60" s="68"/>
      <c r="AQ60" s="68"/>
      <c r="AR60" s="68"/>
      <c r="AS60" s="68"/>
      <c r="AT60" s="68"/>
      <c r="AU60" s="68"/>
      <c r="AV60" s="68"/>
      <c r="AW60" s="68"/>
      <c r="AX60" s="68"/>
      <c r="AY60" s="68"/>
      <c r="AZ60" s="68"/>
      <c r="BA60" s="68"/>
      <c r="BB60" s="68"/>
      <c r="BC60" s="68"/>
      <c r="BD60" s="68"/>
      <c r="BE60" s="68"/>
      <c r="BF60" s="68"/>
      <c r="BG60" s="68"/>
      <c r="BH60" s="68"/>
      <c r="BI60" s="68"/>
      <c r="BJ60" s="68"/>
      <c r="BK60" s="68"/>
      <c r="BL60" s="68"/>
      <c r="BM60" s="68"/>
      <c r="BN60" s="68"/>
      <c r="BO60" s="68"/>
      <c r="BP60" s="68"/>
      <c r="BQ60" s="68"/>
      <c r="BR60" s="68"/>
      <c r="BS60" s="68"/>
      <c r="BT60" s="68"/>
      <c r="BU60" s="68"/>
      <c r="BV60" s="68"/>
      <c r="BW60" s="68"/>
      <c r="BX60" s="68"/>
      <c r="BY60" s="68"/>
      <c r="BZ60" s="68"/>
      <c r="CA60" s="68"/>
      <c r="CB60" s="68"/>
      <c r="CC60" s="68"/>
      <c r="CD60" s="68"/>
      <c r="CE60" s="68"/>
      <c r="CF60" s="68"/>
      <c r="CG60" s="68"/>
      <c r="CH60" s="68"/>
      <c r="CI60" s="68"/>
      <c r="CJ60" s="68"/>
      <c r="CK60" s="68"/>
      <c r="CL60" s="68"/>
      <c r="CM60" s="68"/>
      <c r="CN60" s="68"/>
      <c r="CO60" s="68"/>
      <c r="CP60" s="68"/>
      <c r="CQ60" s="68"/>
      <c r="CR60" s="68"/>
      <c r="CS60" s="68"/>
      <c r="CT60" s="68"/>
      <c r="CU60" s="68"/>
      <c r="CV60" s="68"/>
      <c r="CW60" s="68"/>
      <c r="CX60" s="68"/>
      <c r="CY60" s="68"/>
      <c r="CZ60" s="68"/>
      <c r="DA60" s="68"/>
      <c r="DB60" s="68"/>
      <c r="DC60" s="68"/>
      <c r="DD60" s="68"/>
    </row>
    <row r="61" spans="1:108" s="45" customFormat="1" ht="18" x14ac:dyDescent="0.2">
      <c r="A61" s="40"/>
      <c r="B61" s="50"/>
      <c r="C61" s="49"/>
      <c r="D61" s="47"/>
      <c r="E61" s="121"/>
      <c r="F61" s="122"/>
      <c r="G61" s="42"/>
      <c r="H61" s="43"/>
      <c r="I61" s="48"/>
      <c r="J61" s="65"/>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c r="AN61" s="68"/>
      <c r="AO61" s="68"/>
      <c r="AP61" s="68"/>
      <c r="AQ61" s="68"/>
      <c r="AR61" s="68"/>
      <c r="AS61" s="68"/>
      <c r="AT61" s="68"/>
      <c r="AU61" s="68"/>
      <c r="AV61" s="68"/>
      <c r="AW61" s="68"/>
      <c r="AX61" s="68"/>
      <c r="AY61" s="68"/>
      <c r="AZ61" s="68"/>
      <c r="BA61" s="68"/>
      <c r="BB61" s="68"/>
      <c r="BC61" s="68"/>
      <c r="BD61" s="68"/>
      <c r="BE61" s="68"/>
      <c r="BF61" s="68"/>
      <c r="BG61" s="68"/>
      <c r="BH61" s="68"/>
      <c r="BI61" s="68"/>
      <c r="BJ61" s="68"/>
      <c r="BK61" s="68"/>
      <c r="BL61" s="68"/>
      <c r="BM61" s="68"/>
      <c r="BN61" s="68"/>
      <c r="BO61" s="68"/>
      <c r="BP61" s="68"/>
      <c r="BQ61" s="68"/>
      <c r="BR61" s="68"/>
      <c r="BS61" s="68"/>
      <c r="BT61" s="68"/>
      <c r="BU61" s="68"/>
      <c r="BV61" s="68"/>
      <c r="BW61" s="68"/>
      <c r="BX61" s="68"/>
      <c r="BY61" s="68"/>
      <c r="BZ61" s="68"/>
      <c r="CA61" s="68"/>
      <c r="CB61" s="68"/>
      <c r="CC61" s="68"/>
      <c r="CD61" s="68"/>
      <c r="CE61" s="68"/>
      <c r="CF61" s="68"/>
      <c r="CG61" s="68"/>
      <c r="CH61" s="68"/>
      <c r="CI61" s="68"/>
      <c r="CJ61" s="68"/>
      <c r="CK61" s="68"/>
      <c r="CL61" s="68"/>
      <c r="CM61" s="68"/>
      <c r="CN61" s="68"/>
      <c r="CO61" s="68"/>
      <c r="CP61" s="68"/>
      <c r="CQ61" s="68"/>
      <c r="CR61" s="68"/>
      <c r="CS61" s="68"/>
      <c r="CT61" s="68"/>
      <c r="CU61" s="68"/>
      <c r="CV61" s="68"/>
      <c r="CW61" s="68"/>
      <c r="CX61" s="68"/>
      <c r="CY61" s="68"/>
      <c r="CZ61" s="68"/>
      <c r="DA61" s="68"/>
      <c r="DB61" s="68"/>
      <c r="DC61" s="68"/>
      <c r="DD61" s="68"/>
    </row>
    <row r="62" spans="1:108" s="45" customFormat="1" ht="18" x14ac:dyDescent="0.2">
      <c r="A62" s="40"/>
      <c r="B62" s="50"/>
      <c r="C62" s="49"/>
      <c r="D62" s="47"/>
      <c r="E62" s="121"/>
      <c r="F62" s="122"/>
      <c r="G62" s="42"/>
      <c r="H62" s="43"/>
      <c r="I62" s="48"/>
      <c r="J62" s="65"/>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c r="AN62" s="68"/>
      <c r="AO62" s="68"/>
      <c r="AP62" s="68"/>
      <c r="AQ62" s="68"/>
      <c r="AR62" s="68"/>
      <c r="AS62" s="68"/>
      <c r="AT62" s="68"/>
      <c r="AU62" s="68"/>
      <c r="AV62" s="68"/>
      <c r="AW62" s="68"/>
      <c r="AX62" s="68"/>
      <c r="AY62" s="68"/>
      <c r="AZ62" s="68"/>
      <c r="BA62" s="68"/>
      <c r="BB62" s="68"/>
      <c r="BC62" s="68"/>
      <c r="BD62" s="68"/>
      <c r="BE62" s="68"/>
      <c r="BF62" s="68"/>
      <c r="BG62" s="68"/>
      <c r="BH62" s="68"/>
      <c r="BI62" s="68"/>
      <c r="BJ62" s="68"/>
      <c r="BK62" s="68"/>
      <c r="BL62" s="68"/>
      <c r="BM62" s="68"/>
      <c r="BN62" s="68"/>
      <c r="BO62" s="68"/>
      <c r="BP62" s="68"/>
      <c r="BQ62" s="68"/>
      <c r="BR62" s="68"/>
      <c r="BS62" s="68"/>
      <c r="BT62" s="68"/>
      <c r="BU62" s="68"/>
      <c r="BV62" s="68"/>
      <c r="BW62" s="68"/>
      <c r="BX62" s="68"/>
      <c r="BY62" s="68"/>
      <c r="BZ62" s="68"/>
      <c r="CA62" s="68"/>
      <c r="CB62" s="68"/>
      <c r="CC62" s="68"/>
      <c r="CD62" s="68"/>
      <c r="CE62" s="68"/>
      <c r="CF62" s="68"/>
      <c r="CG62" s="68"/>
      <c r="CH62" s="68"/>
      <c r="CI62" s="68"/>
      <c r="CJ62" s="68"/>
      <c r="CK62" s="68"/>
      <c r="CL62" s="68"/>
      <c r="CM62" s="68"/>
      <c r="CN62" s="68"/>
      <c r="CO62" s="68"/>
      <c r="CP62" s="68"/>
      <c r="CQ62" s="68"/>
      <c r="CR62" s="68"/>
      <c r="CS62" s="68"/>
      <c r="CT62" s="68"/>
      <c r="CU62" s="68"/>
      <c r="CV62" s="68"/>
      <c r="CW62" s="68"/>
      <c r="CX62" s="68"/>
      <c r="CY62" s="68"/>
      <c r="CZ62" s="68"/>
      <c r="DA62" s="68"/>
      <c r="DB62" s="68"/>
      <c r="DC62" s="68"/>
      <c r="DD62" s="68"/>
    </row>
    <row r="63" spans="1:108" s="22" customFormat="1" x14ac:dyDescent="0.2">
      <c r="A63" s="19"/>
      <c r="B63" s="20"/>
      <c r="C63" s="20"/>
      <c r="D63" s="21"/>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c r="CN63" s="20"/>
      <c r="CO63" s="20"/>
      <c r="CP63" s="20"/>
      <c r="CQ63" s="20"/>
      <c r="CR63" s="20"/>
      <c r="CS63" s="20"/>
      <c r="CT63" s="20"/>
      <c r="CU63" s="20"/>
      <c r="CV63" s="20"/>
      <c r="CW63" s="20"/>
      <c r="CX63" s="20"/>
      <c r="CY63" s="20"/>
      <c r="CZ63" s="20"/>
      <c r="DA63" s="20"/>
      <c r="DB63" s="20"/>
      <c r="DC63" s="20"/>
      <c r="DD63" s="20"/>
    </row>
  </sheetData>
  <sheetProtection formatCells="0" formatColumns="0" formatRows="0" insertRows="0" deleteRows="0"/>
  <mergeCells count="31">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 ref="BO4:BU4"/>
    <mergeCell ref="BO5:BU5"/>
    <mergeCell ref="BV4:CB4"/>
    <mergeCell ref="BV5:CB5"/>
    <mergeCell ref="CC4:CI4"/>
    <mergeCell ref="CC5:CI5"/>
    <mergeCell ref="CJ4:CP4"/>
    <mergeCell ref="CJ5:CP5"/>
    <mergeCell ref="CQ4:CW4"/>
    <mergeCell ref="CQ5:CW5"/>
    <mergeCell ref="CX4:DD4"/>
    <mergeCell ref="CX5:DD5"/>
  </mergeCells>
  <phoneticPr fontId="3" type="noConversion"/>
  <conditionalFormatting sqref="H8:H10 H19 H25:H26 H21 H38:H40 H42 H55:H62 H12:H16">
    <cfRule type="dataBar" priority="20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07" priority="249">
      <formula>K$6=TODAY()</formula>
    </cfRule>
  </conditionalFormatting>
  <conditionalFormatting sqref="K8:DD10 K19:DD19 K25:DD26 K21:DD21 K38:DD40 K42:DD42 K51:DD62 K12:DD16 K44:DD45">
    <cfRule type="expression" dxfId="106" priority="252">
      <formula>AND($E8&lt;=K$6,ROUNDDOWN(($F8-$E8+1)*$H8,0)+$E8-1&gt;=K$6)</formula>
    </cfRule>
    <cfRule type="expression" dxfId="105" priority="253">
      <formula>AND(NOT(ISBLANK($E8)),$E8&lt;=K$6,$F8&gt;=K$6)</formula>
    </cfRule>
  </conditionalFormatting>
  <conditionalFormatting sqref="K6:BN10 BO8:DD10 K19:DD19 K25:DD26 K21:DD21 K38:DD40 K42:DD42 K55:DD62 K12:DD16">
    <cfRule type="expression" dxfId="104" priority="212">
      <formula>K$6=TODAY()</formula>
    </cfRule>
  </conditionalFormatting>
  <conditionalFormatting sqref="BO6:BU6">
    <cfRule type="expression" dxfId="103" priority="202">
      <formula>BO$6=TODAY()</formula>
    </cfRule>
  </conditionalFormatting>
  <conditionalFormatting sqref="BO6:BU6">
    <cfRule type="expression" dxfId="102" priority="201">
      <formula>BO$6=TODAY()</formula>
    </cfRule>
  </conditionalFormatting>
  <conditionalFormatting sqref="BV6:CB6">
    <cfRule type="expression" dxfId="101" priority="198">
      <formula>BV$6=TODAY()</formula>
    </cfRule>
  </conditionalFormatting>
  <conditionalFormatting sqref="BV6:CB6">
    <cfRule type="expression" dxfId="100" priority="197">
      <formula>BV$6=TODAY()</formula>
    </cfRule>
  </conditionalFormatting>
  <conditionalFormatting sqref="CC6:CI6">
    <cfRule type="expression" dxfId="99" priority="194">
      <formula>CC$6=TODAY()</formula>
    </cfRule>
  </conditionalFormatting>
  <conditionalFormatting sqref="CC6:CI6">
    <cfRule type="expression" dxfId="98" priority="193">
      <formula>CC$6=TODAY()</formula>
    </cfRule>
  </conditionalFormatting>
  <conditionalFormatting sqref="CJ6:CP6">
    <cfRule type="expression" dxfId="97" priority="190">
      <formula>CJ$6=TODAY()</formula>
    </cfRule>
  </conditionalFormatting>
  <conditionalFormatting sqref="CJ6:CP6">
    <cfRule type="expression" dxfId="96" priority="189">
      <formula>CJ$6=TODAY()</formula>
    </cfRule>
  </conditionalFormatting>
  <conditionalFormatting sqref="CQ6:CW6">
    <cfRule type="expression" dxfId="95" priority="186">
      <formula>CQ$6=TODAY()</formula>
    </cfRule>
  </conditionalFormatting>
  <conditionalFormatting sqref="CQ6:CW6">
    <cfRule type="expression" dxfId="94" priority="185">
      <formula>CQ$6=TODAY()</formula>
    </cfRule>
  </conditionalFormatting>
  <conditionalFormatting sqref="CX6:DD6">
    <cfRule type="expression" dxfId="93" priority="182">
      <formula>CX$6=TODAY()</formula>
    </cfRule>
  </conditionalFormatting>
  <conditionalFormatting sqref="CX6:DD6">
    <cfRule type="expression" dxfId="92" priority="181">
      <formula>CX$6=TODAY()</formula>
    </cfRule>
  </conditionalFormatting>
  <conditionalFormatting sqref="BO7:BU7">
    <cfRule type="expression" dxfId="91" priority="180">
      <formula>BO$6=TODAY()</formula>
    </cfRule>
  </conditionalFormatting>
  <conditionalFormatting sqref="BO7:BU7">
    <cfRule type="expression" dxfId="90" priority="179">
      <formula>BO$6=TODAY()</formula>
    </cfRule>
  </conditionalFormatting>
  <conditionalFormatting sqref="BV7:CB7">
    <cfRule type="expression" dxfId="89" priority="178">
      <formula>BV$6=TODAY()</formula>
    </cfRule>
  </conditionalFormatting>
  <conditionalFormatting sqref="BV7:CB7">
    <cfRule type="expression" dxfId="88" priority="177">
      <formula>BV$6=TODAY()</formula>
    </cfRule>
  </conditionalFormatting>
  <conditionalFormatting sqref="CC7:CI7">
    <cfRule type="expression" dxfId="87" priority="176">
      <formula>CC$6=TODAY()</formula>
    </cfRule>
  </conditionalFormatting>
  <conditionalFormatting sqref="CC7:CI7">
    <cfRule type="expression" dxfId="86" priority="175">
      <formula>CC$6=TODAY()</formula>
    </cfRule>
  </conditionalFormatting>
  <conditionalFormatting sqref="CJ7:CP7">
    <cfRule type="expression" dxfId="85" priority="174">
      <formula>CJ$6=TODAY()</formula>
    </cfRule>
  </conditionalFormatting>
  <conditionalFormatting sqref="CJ7:CP7">
    <cfRule type="expression" dxfId="84" priority="173">
      <formula>CJ$6=TODAY()</formula>
    </cfRule>
  </conditionalFormatting>
  <conditionalFormatting sqref="CQ7:CW7">
    <cfRule type="expression" dxfId="83" priority="172">
      <formula>CQ$6=TODAY()</formula>
    </cfRule>
  </conditionalFormatting>
  <conditionalFormatting sqref="CQ7:CW7">
    <cfRule type="expression" dxfId="82" priority="171">
      <formula>CQ$6=TODAY()</formula>
    </cfRule>
  </conditionalFormatting>
  <conditionalFormatting sqref="CX7:DD7">
    <cfRule type="expression" dxfId="81" priority="170">
      <formula>CX$6=TODAY()</formula>
    </cfRule>
  </conditionalFormatting>
  <conditionalFormatting sqref="CX7:DD7">
    <cfRule type="expression" dxfId="80" priority="169">
      <formula>CX$6=TODAY()</formula>
    </cfRule>
  </conditionalFormatting>
  <conditionalFormatting sqref="H17">
    <cfRule type="dataBar" priority="165">
      <dataBar>
        <cfvo type="num" val="0"/>
        <cfvo type="num" val="1"/>
        <color theme="0" tint="-0.34998626667073579"/>
      </dataBar>
      <extLst>
        <ext xmlns:x14="http://schemas.microsoft.com/office/spreadsheetml/2009/9/main" uri="{B025F937-C7B1-47D3-B67F-A62EFF666E3E}">
          <x14:id>{7E13B193-2DDF-446B-8E48-B77699D9B58C}</x14:id>
        </ext>
      </extLst>
    </cfRule>
  </conditionalFormatting>
  <conditionalFormatting sqref="K17:DD17">
    <cfRule type="expression" dxfId="79" priority="167">
      <formula>AND($E17&lt;=K$6,ROUNDDOWN(($F17-$E17+1)*$H17,0)+$E17-1&gt;=K$6)</formula>
    </cfRule>
    <cfRule type="expression" dxfId="78" priority="168">
      <formula>AND(NOT(ISBLANK($E17)),$E17&lt;=K$6,$F17&gt;=K$6)</formula>
    </cfRule>
  </conditionalFormatting>
  <conditionalFormatting sqref="K17:DD17">
    <cfRule type="expression" dxfId="77" priority="166">
      <formula>K$6=TODAY()</formula>
    </cfRule>
  </conditionalFormatting>
  <conditionalFormatting sqref="H18">
    <cfRule type="dataBar" priority="161">
      <dataBar>
        <cfvo type="num" val="0"/>
        <cfvo type="num" val="1"/>
        <color theme="0" tint="-0.34998626667073579"/>
      </dataBar>
      <extLst>
        <ext xmlns:x14="http://schemas.microsoft.com/office/spreadsheetml/2009/9/main" uri="{B025F937-C7B1-47D3-B67F-A62EFF666E3E}">
          <x14:id>{CA1BCD06-F10B-4F23-848E-A5FE0DB03DF3}</x14:id>
        </ext>
      </extLst>
    </cfRule>
  </conditionalFormatting>
  <conditionalFormatting sqref="K18:DD18">
    <cfRule type="expression" dxfId="76" priority="163">
      <formula>AND($E18&lt;=K$6,ROUNDDOWN(($F18-$E18+1)*$H18,0)+$E18-1&gt;=K$6)</formula>
    </cfRule>
    <cfRule type="expression" dxfId="75" priority="164">
      <formula>AND(NOT(ISBLANK($E18)),$E18&lt;=K$6,$F18&gt;=K$6)</formula>
    </cfRule>
  </conditionalFormatting>
  <conditionalFormatting sqref="K18:DD18">
    <cfRule type="expression" dxfId="74" priority="162">
      <formula>K$6=TODAY()</formula>
    </cfRule>
  </conditionalFormatting>
  <conditionalFormatting sqref="H23">
    <cfRule type="dataBar" priority="157">
      <dataBar>
        <cfvo type="num" val="0"/>
        <cfvo type="num" val="1"/>
        <color theme="0" tint="-0.34998626667073579"/>
      </dataBar>
      <extLst>
        <ext xmlns:x14="http://schemas.microsoft.com/office/spreadsheetml/2009/9/main" uri="{B025F937-C7B1-47D3-B67F-A62EFF666E3E}">
          <x14:id>{DD0AC687-AD1C-4597-B06B-D433C6A12A79}</x14:id>
        </ext>
      </extLst>
    </cfRule>
  </conditionalFormatting>
  <conditionalFormatting sqref="K23:DD23">
    <cfRule type="expression" dxfId="73" priority="159">
      <formula>AND($E23&lt;=K$6,ROUNDDOWN(($F23-$E23+1)*$H23,0)+$E23-1&gt;=K$6)</formula>
    </cfRule>
    <cfRule type="expression" dxfId="72" priority="160">
      <formula>AND(NOT(ISBLANK($E23)),$E23&lt;=K$6,$F23&gt;=K$6)</formula>
    </cfRule>
  </conditionalFormatting>
  <conditionalFormatting sqref="K23:DD23">
    <cfRule type="expression" dxfId="71" priority="158">
      <formula>K$6=TODAY()</formula>
    </cfRule>
  </conditionalFormatting>
  <conditionalFormatting sqref="H24">
    <cfRule type="dataBar" priority="153">
      <dataBar>
        <cfvo type="num" val="0"/>
        <cfvo type="num" val="1"/>
        <color theme="0" tint="-0.34998626667073579"/>
      </dataBar>
      <extLst>
        <ext xmlns:x14="http://schemas.microsoft.com/office/spreadsheetml/2009/9/main" uri="{B025F937-C7B1-47D3-B67F-A62EFF666E3E}">
          <x14:id>{552CE838-D8E8-4487-A429-C49C4E98E135}</x14:id>
        </ext>
      </extLst>
    </cfRule>
  </conditionalFormatting>
  <conditionalFormatting sqref="K24:DD24">
    <cfRule type="expression" dxfId="70" priority="155">
      <formula>AND($E24&lt;=K$6,ROUNDDOWN(($F24-$E24+1)*$H24,0)+$E24-1&gt;=K$6)</formula>
    </cfRule>
    <cfRule type="expression" dxfId="69" priority="156">
      <formula>AND(NOT(ISBLANK($E24)),$E24&lt;=K$6,$F24&gt;=K$6)</formula>
    </cfRule>
  </conditionalFormatting>
  <conditionalFormatting sqref="K24:DD24">
    <cfRule type="expression" dxfId="68" priority="154">
      <formula>K$6=TODAY()</formula>
    </cfRule>
  </conditionalFormatting>
  <conditionalFormatting sqref="H28">
    <cfRule type="dataBar" priority="137">
      <dataBar>
        <cfvo type="num" val="0"/>
        <cfvo type="num" val="1"/>
        <color theme="0" tint="-0.34998626667073579"/>
      </dataBar>
      <extLst>
        <ext xmlns:x14="http://schemas.microsoft.com/office/spreadsheetml/2009/9/main" uri="{B025F937-C7B1-47D3-B67F-A62EFF666E3E}">
          <x14:id>{411362FB-3B6C-4669-84E6-B195F9C22B27}</x14:id>
        </ext>
      </extLst>
    </cfRule>
  </conditionalFormatting>
  <conditionalFormatting sqref="K28:DD28">
    <cfRule type="expression" dxfId="67" priority="139">
      <formula>AND($E28&lt;=K$6,ROUNDDOWN(($F28-$E28+1)*$H28,0)+$E28-1&gt;=K$6)</formula>
    </cfRule>
    <cfRule type="expression" dxfId="66" priority="140">
      <formula>AND(NOT(ISBLANK($E28)),$E28&lt;=K$6,$F28&gt;=K$6)</formula>
    </cfRule>
  </conditionalFormatting>
  <conditionalFormatting sqref="K28:DD28">
    <cfRule type="expression" dxfId="65" priority="138">
      <formula>K$6=TODAY()</formula>
    </cfRule>
  </conditionalFormatting>
  <conditionalFormatting sqref="H20">
    <cfRule type="dataBar" priority="145">
      <dataBar>
        <cfvo type="num" val="0"/>
        <cfvo type="num" val="1"/>
        <color theme="0" tint="-0.34998626667073579"/>
      </dataBar>
      <extLst>
        <ext xmlns:x14="http://schemas.microsoft.com/office/spreadsheetml/2009/9/main" uri="{B025F937-C7B1-47D3-B67F-A62EFF666E3E}">
          <x14:id>{EFD3AE5E-DBDA-4BF7-9CE0-D2A3650B6A45}</x14:id>
        </ext>
      </extLst>
    </cfRule>
  </conditionalFormatting>
  <conditionalFormatting sqref="K20:DD20">
    <cfRule type="expression" dxfId="64" priority="147">
      <formula>AND($E20&lt;=K$6,ROUNDDOWN(($F20-$E20+1)*$H20,0)+$E20-1&gt;=K$6)</formula>
    </cfRule>
    <cfRule type="expression" dxfId="63" priority="148">
      <formula>AND(NOT(ISBLANK($E20)),$E20&lt;=K$6,$F20&gt;=K$6)</formula>
    </cfRule>
  </conditionalFormatting>
  <conditionalFormatting sqref="K20:DD20">
    <cfRule type="expression" dxfId="62" priority="146">
      <formula>K$6=TODAY()</formula>
    </cfRule>
  </conditionalFormatting>
  <conditionalFormatting sqref="H27">
    <cfRule type="dataBar" priority="141">
      <dataBar>
        <cfvo type="num" val="0"/>
        <cfvo type="num" val="1"/>
        <color theme="0" tint="-0.34998626667073579"/>
      </dataBar>
      <extLst>
        <ext xmlns:x14="http://schemas.microsoft.com/office/spreadsheetml/2009/9/main" uri="{B025F937-C7B1-47D3-B67F-A62EFF666E3E}">
          <x14:id>{E3E3B95F-37EE-47A9-A49D-C360568076D5}</x14:id>
        </ext>
      </extLst>
    </cfRule>
  </conditionalFormatting>
  <conditionalFormatting sqref="K27:DD27">
    <cfRule type="expression" dxfId="61" priority="143">
      <formula>AND($E27&lt;=K$6,ROUNDDOWN(($F27-$E27+1)*$H27,0)+$E27-1&gt;=K$6)</formula>
    </cfRule>
    <cfRule type="expression" dxfId="60" priority="144">
      <formula>AND(NOT(ISBLANK($E27)),$E27&lt;=K$6,$F27&gt;=K$6)</formula>
    </cfRule>
  </conditionalFormatting>
  <conditionalFormatting sqref="K27:DD27">
    <cfRule type="expression" dxfId="59" priority="142">
      <formula>K$6=TODAY()</formula>
    </cfRule>
  </conditionalFormatting>
  <conditionalFormatting sqref="H22">
    <cfRule type="dataBar" priority="133">
      <dataBar>
        <cfvo type="num" val="0"/>
        <cfvo type="num" val="1"/>
        <color theme="0" tint="-0.34998626667073579"/>
      </dataBar>
      <extLst>
        <ext xmlns:x14="http://schemas.microsoft.com/office/spreadsheetml/2009/9/main" uri="{B025F937-C7B1-47D3-B67F-A62EFF666E3E}">
          <x14:id>{3BF06117-CD20-40EE-BEFC-C2375AFF1B9F}</x14:id>
        </ext>
      </extLst>
    </cfRule>
  </conditionalFormatting>
  <conditionalFormatting sqref="K22:DD22">
    <cfRule type="expression" dxfId="58" priority="135">
      <formula>AND($E22&lt;=K$6,ROUNDDOWN(($F22-$E22+1)*$H22,0)+$E22-1&gt;=K$6)</formula>
    </cfRule>
    <cfRule type="expression" dxfId="57" priority="136">
      <formula>AND(NOT(ISBLANK($E22)),$E22&lt;=K$6,$F22&gt;=K$6)</formula>
    </cfRule>
  </conditionalFormatting>
  <conditionalFormatting sqref="K22:DD22">
    <cfRule type="expression" dxfId="56" priority="134">
      <formula>K$6=TODAY()</formula>
    </cfRule>
  </conditionalFormatting>
  <conditionalFormatting sqref="H29">
    <cfRule type="dataBar" priority="129">
      <dataBar>
        <cfvo type="num" val="0"/>
        <cfvo type="num" val="1"/>
        <color theme="0" tint="-0.34998626667073579"/>
      </dataBar>
      <extLst>
        <ext xmlns:x14="http://schemas.microsoft.com/office/spreadsheetml/2009/9/main" uri="{B025F937-C7B1-47D3-B67F-A62EFF666E3E}">
          <x14:id>{CAC30006-05AF-4741-B0D8-C41AD892EB4A}</x14:id>
        </ext>
      </extLst>
    </cfRule>
  </conditionalFormatting>
  <conditionalFormatting sqref="K29:DD29">
    <cfRule type="expression" dxfId="55" priority="131">
      <formula>AND($E29&lt;=K$6,ROUNDDOWN(($F29-$E29+1)*$H29,0)+$E29-1&gt;=K$6)</formula>
    </cfRule>
    <cfRule type="expression" dxfId="54" priority="132">
      <formula>AND(NOT(ISBLANK($E29)),$E29&lt;=K$6,$F29&gt;=K$6)</formula>
    </cfRule>
  </conditionalFormatting>
  <conditionalFormatting sqref="K29:DD29">
    <cfRule type="expression" dxfId="53" priority="130">
      <formula>K$6=TODAY()</formula>
    </cfRule>
  </conditionalFormatting>
  <conditionalFormatting sqref="H31">
    <cfRule type="dataBar" priority="121">
      <dataBar>
        <cfvo type="num" val="0"/>
        <cfvo type="num" val="1"/>
        <color theme="0" tint="-0.34998626667073579"/>
      </dataBar>
      <extLst>
        <ext xmlns:x14="http://schemas.microsoft.com/office/spreadsheetml/2009/9/main" uri="{B025F937-C7B1-47D3-B67F-A62EFF666E3E}">
          <x14:id>{34A21CD8-BE40-4903-8BCC-C2B6D4837613}</x14:id>
        </ext>
      </extLst>
    </cfRule>
  </conditionalFormatting>
  <conditionalFormatting sqref="K31:DD31">
    <cfRule type="expression" dxfId="52" priority="123">
      <formula>AND($E31&lt;=K$6,ROUNDDOWN(($F31-$E31+1)*$H31,0)+$E31-1&gt;=K$6)</formula>
    </cfRule>
    <cfRule type="expression" dxfId="51" priority="124">
      <formula>AND(NOT(ISBLANK($E31)),$E31&lt;=K$6,$F31&gt;=K$6)</formula>
    </cfRule>
  </conditionalFormatting>
  <conditionalFormatting sqref="K31:DD31">
    <cfRule type="expression" dxfId="50" priority="122">
      <formula>K$6=TODAY()</formula>
    </cfRule>
  </conditionalFormatting>
  <conditionalFormatting sqref="H45">
    <cfRule type="dataBar" priority="93">
      <dataBar>
        <cfvo type="num" val="0"/>
        <cfvo type="num" val="1"/>
        <color theme="0" tint="-0.34998626667073579"/>
      </dataBar>
      <extLst>
        <ext xmlns:x14="http://schemas.microsoft.com/office/spreadsheetml/2009/9/main" uri="{B025F937-C7B1-47D3-B67F-A62EFF666E3E}">
          <x14:id>{56ADCBD3-CB37-4A04-AE7F-DF09B7D39E1D}</x14:id>
        </ext>
      </extLst>
    </cfRule>
  </conditionalFormatting>
  <conditionalFormatting sqref="K45:DD45">
    <cfRule type="expression" dxfId="49" priority="94">
      <formula>K$6=TODAY()</formula>
    </cfRule>
  </conditionalFormatting>
  <conditionalFormatting sqref="H34">
    <cfRule type="dataBar" priority="109">
      <dataBar>
        <cfvo type="num" val="0"/>
        <cfvo type="num" val="1"/>
        <color theme="0" tint="-0.34998626667073579"/>
      </dataBar>
      <extLst>
        <ext xmlns:x14="http://schemas.microsoft.com/office/spreadsheetml/2009/9/main" uri="{B025F937-C7B1-47D3-B67F-A62EFF666E3E}">
          <x14:id>{6C0B2BD8-7998-4E05-85B7-936F893CD22F}</x14:id>
        </ext>
      </extLst>
    </cfRule>
  </conditionalFormatting>
  <conditionalFormatting sqref="H44">
    <cfRule type="dataBar" priority="97">
      <dataBar>
        <cfvo type="num" val="0"/>
        <cfvo type="num" val="1"/>
        <color theme="0" tint="-0.34998626667073579"/>
      </dataBar>
      <extLst>
        <ext xmlns:x14="http://schemas.microsoft.com/office/spreadsheetml/2009/9/main" uri="{B025F937-C7B1-47D3-B67F-A62EFF666E3E}">
          <x14:id>{1921C10A-D630-4807-B799-F8F7F957F678}</x14:id>
        </ext>
      </extLst>
    </cfRule>
  </conditionalFormatting>
  <conditionalFormatting sqref="K34:DD34">
    <cfRule type="expression" dxfId="48" priority="111">
      <formula>AND($E34&lt;=K$6,ROUNDDOWN(($F34-$E34+1)*$H34,0)+$E34-1&gt;=K$6)</formula>
    </cfRule>
    <cfRule type="expression" dxfId="47" priority="112">
      <formula>AND(NOT(ISBLANK($E34)),$E34&lt;=K$6,$F34&gt;=K$6)</formula>
    </cfRule>
  </conditionalFormatting>
  <conditionalFormatting sqref="K34:DD34">
    <cfRule type="expression" dxfId="46" priority="110">
      <formula>K$6=TODAY()</formula>
    </cfRule>
  </conditionalFormatting>
  <conditionalFormatting sqref="K44:DD44">
    <cfRule type="expression" dxfId="45" priority="98">
      <formula>K$6=TODAY()</formula>
    </cfRule>
  </conditionalFormatting>
  <conditionalFormatting sqref="H51">
    <cfRule type="dataBar" priority="81">
      <dataBar>
        <cfvo type="num" val="0"/>
        <cfvo type="num" val="1"/>
        <color theme="0" tint="-0.34998626667073579"/>
      </dataBar>
      <extLst>
        <ext xmlns:x14="http://schemas.microsoft.com/office/spreadsheetml/2009/9/main" uri="{B025F937-C7B1-47D3-B67F-A62EFF666E3E}">
          <x14:id>{86C80DD9-ECA3-4F36-AD19-A717C3B0321C}</x14:id>
        </ext>
      </extLst>
    </cfRule>
  </conditionalFormatting>
  <conditionalFormatting sqref="H53:H54">
    <cfRule type="dataBar" priority="65">
      <dataBar>
        <cfvo type="num" val="0"/>
        <cfvo type="num" val="1"/>
        <color theme="0" tint="-0.34998626667073579"/>
      </dataBar>
      <extLst>
        <ext xmlns:x14="http://schemas.microsoft.com/office/spreadsheetml/2009/9/main" uri="{B025F937-C7B1-47D3-B67F-A62EFF666E3E}">
          <x14:id>{EC7FA97D-C9CE-4D4B-AC33-75C7869C1D68}</x14:id>
        </ext>
      </extLst>
    </cfRule>
  </conditionalFormatting>
  <conditionalFormatting sqref="K51:DD51">
    <cfRule type="expression" dxfId="44" priority="82">
      <formula>K$6=TODAY()</formula>
    </cfRule>
  </conditionalFormatting>
  <conditionalFormatting sqref="H41">
    <cfRule type="dataBar" priority="61">
      <dataBar>
        <cfvo type="num" val="0"/>
        <cfvo type="num" val="1"/>
        <color theme="0" tint="-0.34998626667073579"/>
      </dataBar>
      <extLst>
        <ext xmlns:x14="http://schemas.microsoft.com/office/spreadsheetml/2009/9/main" uri="{B025F937-C7B1-47D3-B67F-A62EFF666E3E}">
          <x14:id>{0225680E-BBDF-4692-8838-8E80D93C237B}</x14:id>
        </ext>
      </extLst>
    </cfRule>
  </conditionalFormatting>
  <conditionalFormatting sqref="K53:DD54">
    <cfRule type="expression" dxfId="43" priority="66">
      <formula>K$6=TODAY()</formula>
    </cfRule>
  </conditionalFormatting>
  <conditionalFormatting sqref="K41:DD41">
    <cfRule type="expression" dxfId="42" priority="63">
      <formula>AND($E41&lt;=K$6,ROUNDDOWN(($F41-$E41+1)*$H41,0)+$E41-1&gt;=K$6)</formula>
    </cfRule>
    <cfRule type="expression" dxfId="41" priority="64">
      <formula>AND(NOT(ISBLANK($E41)),$E41&lt;=K$6,$F41&gt;=K$6)</formula>
    </cfRule>
  </conditionalFormatting>
  <conditionalFormatting sqref="K41:DD41">
    <cfRule type="expression" dxfId="40" priority="62">
      <formula>K$6=TODAY()</formula>
    </cfRule>
  </conditionalFormatting>
  <conditionalFormatting sqref="H52">
    <cfRule type="dataBar" priority="69">
      <dataBar>
        <cfvo type="num" val="0"/>
        <cfvo type="num" val="1"/>
        <color theme="0" tint="-0.34998626667073579"/>
      </dataBar>
      <extLst>
        <ext xmlns:x14="http://schemas.microsoft.com/office/spreadsheetml/2009/9/main" uri="{B025F937-C7B1-47D3-B67F-A62EFF666E3E}">
          <x14:id>{F91B0F3A-66E4-4EA7-87E5-465D947D7F6A}</x14:id>
        </ext>
      </extLst>
    </cfRule>
  </conditionalFormatting>
  <conditionalFormatting sqref="K52:DD52">
    <cfRule type="expression" dxfId="39" priority="70">
      <formula>K$6=TODAY()</formula>
    </cfRule>
  </conditionalFormatting>
  <conditionalFormatting sqref="H30">
    <cfRule type="dataBar" priority="53">
      <dataBar>
        <cfvo type="num" val="0"/>
        <cfvo type="num" val="1"/>
        <color theme="0" tint="-0.34998626667073579"/>
      </dataBar>
      <extLst>
        <ext xmlns:x14="http://schemas.microsoft.com/office/spreadsheetml/2009/9/main" uri="{B025F937-C7B1-47D3-B67F-A62EFF666E3E}">
          <x14:id>{EA59C488-D079-4165-85E8-3C499A623563}</x14:id>
        </ext>
      </extLst>
    </cfRule>
  </conditionalFormatting>
  <conditionalFormatting sqref="K30:DD30">
    <cfRule type="expression" dxfId="38" priority="55">
      <formula>AND($E30&lt;=K$6,ROUNDDOWN(($F30-$E30+1)*$H30,0)+$E30-1&gt;=K$6)</formula>
    </cfRule>
    <cfRule type="expression" dxfId="37" priority="56">
      <formula>AND(NOT(ISBLANK($E30)),$E30&lt;=K$6,$F30&gt;=K$6)</formula>
    </cfRule>
  </conditionalFormatting>
  <conditionalFormatting sqref="K30:DD30">
    <cfRule type="expression" dxfId="36" priority="54">
      <formula>K$6=TODAY()</formula>
    </cfRule>
  </conditionalFormatting>
  <conditionalFormatting sqref="H36">
    <cfRule type="dataBar" priority="49">
      <dataBar>
        <cfvo type="num" val="0"/>
        <cfvo type="num" val="1"/>
        <color theme="0" tint="-0.34998626667073579"/>
      </dataBar>
      <extLst>
        <ext xmlns:x14="http://schemas.microsoft.com/office/spreadsheetml/2009/9/main" uri="{B025F937-C7B1-47D3-B67F-A62EFF666E3E}">
          <x14:id>{73398A1B-459F-4839-AE3D-CA6B78915C4E}</x14:id>
        </ext>
      </extLst>
    </cfRule>
  </conditionalFormatting>
  <conditionalFormatting sqref="K36:DD36">
    <cfRule type="expression" dxfId="35" priority="51">
      <formula>AND($E36&lt;=K$6,ROUNDDOWN(($F36-$E36+1)*$H36,0)+$E36-1&gt;=K$6)</formula>
    </cfRule>
    <cfRule type="expression" dxfId="34" priority="52">
      <formula>AND(NOT(ISBLANK($E36)),$E36&lt;=K$6,$F36&gt;=K$6)</formula>
    </cfRule>
  </conditionalFormatting>
  <conditionalFormatting sqref="K36:DD36">
    <cfRule type="expression" dxfId="33" priority="50">
      <formula>K$6=TODAY()</formula>
    </cfRule>
  </conditionalFormatting>
  <conditionalFormatting sqref="H37">
    <cfRule type="dataBar" priority="45">
      <dataBar>
        <cfvo type="num" val="0"/>
        <cfvo type="num" val="1"/>
        <color theme="0" tint="-0.34998626667073579"/>
      </dataBar>
      <extLst>
        <ext xmlns:x14="http://schemas.microsoft.com/office/spreadsheetml/2009/9/main" uri="{B025F937-C7B1-47D3-B67F-A62EFF666E3E}">
          <x14:id>{956196CB-F550-4D0C-A972-7AC41832EFFB}</x14:id>
        </ext>
      </extLst>
    </cfRule>
  </conditionalFormatting>
  <conditionalFormatting sqref="K37:DD37">
    <cfRule type="expression" dxfId="32" priority="47">
      <formula>AND($E37&lt;=K$6,ROUNDDOWN(($F37-$E37+1)*$H37,0)+$E37-1&gt;=K$6)</formula>
    </cfRule>
    <cfRule type="expression" dxfId="31" priority="48">
      <formula>AND(NOT(ISBLANK($E37)),$E37&lt;=K$6,$F37&gt;=K$6)</formula>
    </cfRule>
  </conditionalFormatting>
  <conditionalFormatting sqref="K37:DD37">
    <cfRule type="expression" dxfId="30" priority="46">
      <formula>K$6=TODAY()</formula>
    </cfRule>
  </conditionalFormatting>
  <conditionalFormatting sqref="H11">
    <cfRule type="dataBar" priority="17">
      <dataBar>
        <cfvo type="num" val="0"/>
        <cfvo type="num" val="1"/>
        <color theme="0" tint="-0.34998626667073579"/>
      </dataBar>
      <extLst>
        <ext xmlns:x14="http://schemas.microsoft.com/office/spreadsheetml/2009/9/main" uri="{B025F937-C7B1-47D3-B67F-A62EFF666E3E}">
          <x14:id>{F98CE09E-F0C2-4B0E-B389-479C51B9EFA6}</x14:id>
        </ext>
      </extLst>
    </cfRule>
  </conditionalFormatting>
  <conditionalFormatting sqref="K11:DD11">
    <cfRule type="expression" dxfId="29" priority="19">
      <formula>AND($E11&lt;=K$6,ROUNDDOWN(($F11-$E11+1)*$H11,0)+$E11-1&gt;=K$6)</formula>
    </cfRule>
    <cfRule type="expression" dxfId="28" priority="20">
      <formula>AND(NOT(ISBLANK($E11)),$E11&lt;=K$6,$F11&gt;=K$6)</formula>
    </cfRule>
  </conditionalFormatting>
  <conditionalFormatting sqref="K11:DD11">
    <cfRule type="expression" dxfId="27" priority="18">
      <formula>K$6=TODAY()</formula>
    </cfRule>
  </conditionalFormatting>
  <conditionalFormatting sqref="H32">
    <cfRule type="dataBar" priority="37">
      <dataBar>
        <cfvo type="num" val="0"/>
        <cfvo type="num" val="1"/>
        <color theme="0" tint="-0.34998626667073579"/>
      </dataBar>
      <extLst>
        <ext xmlns:x14="http://schemas.microsoft.com/office/spreadsheetml/2009/9/main" uri="{B025F937-C7B1-47D3-B67F-A62EFF666E3E}">
          <x14:id>{319F1B93-D492-442B-969B-DE4D36889E8E}</x14:id>
        </ext>
      </extLst>
    </cfRule>
  </conditionalFormatting>
  <conditionalFormatting sqref="K32:DD32">
    <cfRule type="expression" dxfId="26" priority="39">
      <formula>AND($E32&lt;=K$6,ROUNDDOWN(($F32-$E32+1)*$H32,0)+$E32-1&gt;=K$6)</formula>
    </cfRule>
    <cfRule type="expression" dxfId="25" priority="40">
      <formula>AND(NOT(ISBLANK($E32)),$E32&lt;=K$6,$F32&gt;=K$6)</formula>
    </cfRule>
  </conditionalFormatting>
  <conditionalFormatting sqref="K32:DD32">
    <cfRule type="expression" dxfId="24" priority="38">
      <formula>K$6=TODAY()</formula>
    </cfRule>
  </conditionalFormatting>
  <conditionalFormatting sqref="H33">
    <cfRule type="dataBar" priority="33">
      <dataBar>
        <cfvo type="num" val="0"/>
        <cfvo type="num" val="1"/>
        <color theme="0" tint="-0.34998626667073579"/>
      </dataBar>
      <extLst>
        <ext xmlns:x14="http://schemas.microsoft.com/office/spreadsheetml/2009/9/main" uri="{B025F937-C7B1-47D3-B67F-A62EFF666E3E}">
          <x14:id>{D93594A4-7DA6-453D-9FFF-63B60EE551CC}</x14:id>
        </ext>
      </extLst>
    </cfRule>
  </conditionalFormatting>
  <conditionalFormatting sqref="K33:DD33">
    <cfRule type="expression" dxfId="23" priority="35">
      <formula>AND($E33&lt;=K$6,ROUNDDOWN(($F33-$E33+1)*$H33,0)+$E33-1&gt;=K$6)</formula>
    </cfRule>
    <cfRule type="expression" dxfId="22" priority="36">
      <formula>AND(NOT(ISBLANK($E33)),$E33&lt;=K$6,$F33&gt;=K$6)</formula>
    </cfRule>
  </conditionalFormatting>
  <conditionalFormatting sqref="K33:DD33">
    <cfRule type="expression" dxfId="21" priority="34">
      <formula>K$6=TODAY()</formula>
    </cfRule>
  </conditionalFormatting>
  <conditionalFormatting sqref="H35">
    <cfRule type="dataBar" priority="29">
      <dataBar>
        <cfvo type="num" val="0"/>
        <cfvo type="num" val="1"/>
        <color theme="0" tint="-0.34998626667073579"/>
      </dataBar>
      <extLst>
        <ext xmlns:x14="http://schemas.microsoft.com/office/spreadsheetml/2009/9/main" uri="{B025F937-C7B1-47D3-B67F-A62EFF666E3E}">
          <x14:id>{64F4FF7E-DA9D-4EC1-B2C2-76C08FE98D08}</x14:id>
        </ext>
      </extLst>
    </cfRule>
  </conditionalFormatting>
  <conditionalFormatting sqref="K35:DD35">
    <cfRule type="expression" dxfId="20" priority="31">
      <formula>AND($E35&lt;=K$6,ROUNDDOWN(($F35-$E35+1)*$H35,0)+$E35-1&gt;=K$6)</formula>
    </cfRule>
    <cfRule type="expression" dxfId="19" priority="32">
      <formula>AND(NOT(ISBLANK($E35)),$E35&lt;=K$6,$F35&gt;=K$6)</formula>
    </cfRule>
  </conditionalFormatting>
  <conditionalFormatting sqref="K35:DD35">
    <cfRule type="expression" dxfId="18" priority="30">
      <formula>K$6=TODAY()</formula>
    </cfRule>
  </conditionalFormatting>
  <conditionalFormatting sqref="H46">
    <cfRule type="dataBar" priority="25">
      <dataBar>
        <cfvo type="num" val="0"/>
        <cfvo type="num" val="1"/>
        <color theme="0" tint="-0.34998626667073579"/>
      </dataBar>
      <extLst>
        <ext xmlns:x14="http://schemas.microsoft.com/office/spreadsheetml/2009/9/main" uri="{B025F937-C7B1-47D3-B67F-A62EFF666E3E}">
          <x14:id>{7D8D24B8-9367-4F19-A5B8-87304AFE8806}</x14:id>
        </ext>
      </extLst>
    </cfRule>
  </conditionalFormatting>
  <conditionalFormatting sqref="K46:DD46">
    <cfRule type="expression" dxfId="17" priority="27">
      <formula>AND($E46&lt;=K$6,ROUNDDOWN(($F46-$E46+1)*$H46,0)+$E46-1&gt;=K$6)</formula>
    </cfRule>
    <cfRule type="expression" dxfId="16" priority="28">
      <formula>AND(NOT(ISBLANK($E46)),$E46&lt;=K$6,$F46&gt;=K$6)</formula>
    </cfRule>
  </conditionalFormatting>
  <conditionalFormatting sqref="K46:DD46">
    <cfRule type="expression" dxfId="15" priority="26">
      <formula>K$6=TODAY()</formula>
    </cfRule>
  </conditionalFormatting>
  <conditionalFormatting sqref="H49">
    <cfRule type="dataBar" priority="21">
      <dataBar>
        <cfvo type="num" val="0"/>
        <cfvo type="num" val="1"/>
        <color theme="0" tint="-0.34998626667073579"/>
      </dataBar>
      <extLst>
        <ext xmlns:x14="http://schemas.microsoft.com/office/spreadsheetml/2009/9/main" uri="{B025F937-C7B1-47D3-B67F-A62EFF666E3E}">
          <x14:id>{F60E973A-57FC-4D4C-97AC-88D40F8A3597}</x14:id>
        </ext>
      </extLst>
    </cfRule>
  </conditionalFormatting>
  <conditionalFormatting sqref="K49:DD49">
    <cfRule type="expression" dxfId="14" priority="23">
      <formula>AND($E49&lt;=K$6,ROUNDDOWN(($F49-$E49+1)*$H49,0)+$E49-1&gt;=K$6)</formula>
    </cfRule>
    <cfRule type="expression" dxfId="13" priority="24">
      <formula>AND(NOT(ISBLANK($E49)),$E49&lt;=K$6,$F49&gt;=K$6)</formula>
    </cfRule>
  </conditionalFormatting>
  <conditionalFormatting sqref="K49:DD49">
    <cfRule type="expression" dxfId="12" priority="22">
      <formula>K$6=TODAY()</formula>
    </cfRule>
  </conditionalFormatting>
  <conditionalFormatting sqref="H43">
    <cfRule type="dataBar" priority="13">
      <dataBar>
        <cfvo type="num" val="0"/>
        <cfvo type="num" val="1"/>
        <color theme="0" tint="-0.34998626667073579"/>
      </dataBar>
      <extLst>
        <ext xmlns:x14="http://schemas.microsoft.com/office/spreadsheetml/2009/9/main" uri="{B025F937-C7B1-47D3-B67F-A62EFF666E3E}">
          <x14:id>{BD42546A-98F6-4B25-9E89-81506F6D19DA}</x14:id>
        </ext>
      </extLst>
    </cfRule>
  </conditionalFormatting>
  <conditionalFormatting sqref="K43:DD43">
    <cfRule type="expression" dxfId="11" priority="15">
      <formula>AND($E43&lt;=K$6,ROUNDDOWN(($F43-$E43+1)*$H43,0)+$E43-1&gt;=K$6)</formula>
    </cfRule>
    <cfRule type="expression" dxfId="10" priority="16">
      <formula>AND(NOT(ISBLANK($E43)),$E43&lt;=K$6,$F43&gt;=K$6)</formula>
    </cfRule>
  </conditionalFormatting>
  <conditionalFormatting sqref="K43:DD43">
    <cfRule type="expression" dxfId="9" priority="14">
      <formula>K$6=TODAY()</formula>
    </cfRule>
  </conditionalFormatting>
  <conditionalFormatting sqref="H50">
    <cfRule type="dataBar" priority="9">
      <dataBar>
        <cfvo type="num" val="0"/>
        <cfvo type="num" val="1"/>
        <color theme="0" tint="-0.34998626667073579"/>
      </dataBar>
      <extLst>
        <ext xmlns:x14="http://schemas.microsoft.com/office/spreadsheetml/2009/9/main" uri="{B025F937-C7B1-47D3-B67F-A62EFF666E3E}">
          <x14:id>{C6FEC2D7-E4B3-4FFC-96FE-2BA05340ACB9}</x14:id>
        </ext>
      </extLst>
    </cfRule>
  </conditionalFormatting>
  <conditionalFormatting sqref="K50:DD50">
    <cfRule type="expression" dxfId="8" priority="11">
      <formula>AND($E50&lt;=K$6,ROUNDDOWN(($F50-$E50+1)*$H50,0)+$E50-1&gt;=K$6)</formula>
    </cfRule>
    <cfRule type="expression" dxfId="7" priority="12">
      <formula>AND(NOT(ISBLANK($E50)),$E50&lt;=K$6,$F50&gt;=K$6)</formula>
    </cfRule>
  </conditionalFormatting>
  <conditionalFormatting sqref="K50:DD50">
    <cfRule type="expression" dxfId="6" priority="10">
      <formula>K$6=TODAY()</formula>
    </cfRule>
  </conditionalFormatting>
  <conditionalFormatting sqref="H48">
    <cfRule type="dataBar" priority="5">
      <dataBar>
        <cfvo type="num" val="0"/>
        <cfvo type="num" val="1"/>
        <color theme="0" tint="-0.34998626667073579"/>
      </dataBar>
      <extLst>
        <ext xmlns:x14="http://schemas.microsoft.com/office/spreadsheetml/2009/9/main" uri="{B025F937-C7B1-47D3-B67F-A62EFF666E3E}">
          <x14:id>{CCE74E5B-8363-4283-8DC6-FF3EC318D30A}</x14:id>
        </ext>
      </extLst>
    </cfRule>
  </conditionalFormatting>
  <conditionalFormatting sqref="K48:DD48">
    <cfRule type="expression" dxfId="5" priority="7">
      <formula>AND($E48&lt;=K$6,ROUNDDOWN(($F48-$E48+1)*$H48,0)+$E48-1&gt;=K$6)</formula>
    </cfRule>
    <cfRule type="expression" dxfId="4" priority="8">
      <formula>AND(NOT(ISBLANK($E48)),$E48&lt;=K$6,$F48&gt;=K$6)</formula>
    </cfRule>
  </conditionalFormatting>
  <conditionalFormatting sqref="K48:DD48">
    <cfRule type="expression" dxfId="3" priority="6">
      <formula>K$6=TODAY()</formula>
    </cfRule>
  </conditionalFormatting>
  <conditionalFormatting sqref="H47">
    <cfRule type="dataBar" priority="1">
      <dataBar>
        <cfvo type="num" val="0"/>
        <cfvo type="num" val="1"/>
        <color theme="0" tint="-0.34998626667073579"/>
      </dataBar>
      <extLst>
        <ext xmlns:x14="http://schemas.microsoft.com/office/spreadsheetml/2009/9/main" uri="{B025F937-C7B1-47D3-B67F-A62EFF666E3E}">
          <x14:id>{3C38BAA6-0824-4217-BA63-6C89694E0E39}</x14:id>
        </ext>
      </extLst>
    </cfRule>
  </conditionalFormatting>
  <conditionalFormatting sqref="K47:DD47">
    <cfRule type="expression" dxfId="2" priority="3">
      <formula>AND($E47&lt;=K$6,ROUNDDOWN(($F47-$E47+1)*$H47,0)+$E47-1&gt;=K$6)</formula>
    </cfRule>
    <cfRule type="expression" dxfId="1" priority="4">
      <formula>AND(NOT(ISBLANK($E47)),$E47&lt;=K$6,$F47&gt;=K$6)</formula>
    </cfRule>
  </conditionalFormatting>
  <conditionalFormatting sqref="K47:DD47">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H9 H14 E15 E25 E38 G15:H15 G25:H25 G38:H38" unlockedFormula="1"/>
    <ignoredError sqref="A38 A25 A15"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H8:H10 H19 H25:H26 H21 H38:H40 H42 H55:H62 H12:H16</xm:sqref>
        </x14:conditionalFormatting>
        <x14:conditionalFormatting xmlns:xm="http://schemas.microsoft.com/office/excel/2006/main">
          <x14:cfRule type="dataBar" id="{7E13B193-2DDF-446B-8E48-B77699D9B58C}">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CA1BCD06-F10B-4F23-848E-A5FE0DB03DF3}">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DD0AC687-AD1C-4597-B06B-D433C6A12A7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52CE838-D8E8-4487-A429-C49C4E98E13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411362FB-3B6C-4669-84E6-B195F9C22B27}">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EFD3AE5E-DBDA-4BF7-9CE0-D2A3650B6A45}">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3E3B95F-37EE-47A9-A49D-C360568076D5}">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3BF06117-CD20-40EE-BEFC-C2375AFF1B9F}">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CAC30006-05AF-4741-B0D8-C41AD892EB4A}">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4A21CD8-BE40-4903-8BCC-C2B6D483761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56ADCBD3-CB37-4A04-AE7F-DF09B7D39E1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6C0B2BD8-7998-4E05-85B7-936F893CD22F}">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921C10A-D630-4807-B799-F8F7F957F67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6C80DD9-ECA3-4F36-AD19-A717C3B0321C}">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EC7FA97D-C9CE-4D4B-AC33-75C7869C1D68}">
            <x14:dataBar minLength="0" maxLength="100" gradient="0">
              <x14:cfvo type="num">
                <xm:f>0</xm:f>
              </x14:cfvo>
              <x14:cfvo type="num">
                <xm:f>1</xm:f>
              </x14:cfvo>
              <x14:negativeFillColor rgb="FFFF0000"/>
              <x14:axisColor rgb="FF000000"/>
            </x14:dataBar>
          </x14:cfRule>
          <xm:sqref>H53:H54</xm:sqref>
        </x14:conditionalFormatting>
        <x14:conditionalFormatting xmlns:xm="http://schemas.microsoft.com/office/excel/2006/main">
          <x14:cfRule type="dataBar" id="{0225680E-BBDF-4692-8838-8E80D93C237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F91B0F3A-66E4-4EA7-87E5-465D947D7F6A}">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EA59C488-D079-4165-85E8-3C499A62356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73398A1B-459F-4839-AE3D-CA6B78915C4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956196CB-F550-4D0C-A972-7AC41832EFFB}">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F98CE09E-F0C2-4B0E-B389-479C51B9EFA6}">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319F1B93-D492-442B-969B-DE4D36889E8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93594A4-7DA6-453D-9FFF-63B60EE551CC}">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4F4FF7E-DA9D-4EC1-B2C2-76C08FE98D08}">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7D8D24B8-9367-4F19-A5B8-87304AFE880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F60E973A-57FC-4D4C-97AC-88D40F8A359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BD42546A-98F6-4B25-9E89-81506F6D19DA}">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C6FEC2D7-E4B3-4FFC-96FE-2BA05340ACB9}">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CE74E5B-8363-4283-8DC6-FF3EC318D30A}">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3C38BAA6-0824-4217-BA63-6C89694E0E39}">
            <x14:dataBar minLength="0" maxLength="100" gradient="0">
              <x14:cfvo type="num">
                <xm:f>0</xm:f>
              </x14:cfvo>
              <x14:cfvo type="num">
                <xm:f>1</xm:f>
              </x14:cfvo>
              <x14:negativeFillColor rgb="FFFF0000"/>
              <x14:axisColor rgb="FF000000"/>
            </x14:dataBar>
          </x14:cfRule>
          <xm:sqref>H47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34"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25" t="s">
        <v>68</v>
      </c>
      <c r="B1" s="26"/>
      <c r="C1" s="27"/>
    </row>
    <row r="2" spans="1:3" ht="14.25" x14ac:dyDescent="0.2">
      <c r="A2" s="95" t="s">
        <v>19</v>
      </c>
      <c r="B2" s="9"/>
      <c r="C2" s="8"/>
    </row>
    <row r="3" spans="1:3" s="14" customFormat="1" x14ac:dyDescent="0.2">
      <c r="A3" s="8"/>
      <c r="B3" s="9"/>
      <c r="C3" s="8"/>
    </row>
    <row r="4" spans="1:3" s="8" customFormat="1" ht="18" x14ac:dyDescent="0.25">
      <c r="A4" s="90" t="s">
        <v>35</v>
      </c>
      <c r="B4" s="24"/>
    </row>
    <row r="5" spans="1:3" s="8" customFormat="1" ht="57" x14ac:dyDescent="0.2">
      <c r="B5" s="96" t="s">
        <v>24</v>
      </c>
    </row>
    <row r="7" spans="1:3" ht="28.5" x14ac:dyDescent="0.2">
      <c r="B7" s="96" t="s">
        <v>36</v>
      </c>
    </row>
    <row r="9" spans="1:3" ht="14.25" x14ac:dyDescent="0.2">
      <c r="B9" s="95" t="s">
        <v>21</v>
      </c>
    </row>
    <row r="11" spans="1:3" ht="28.5" x14ac:dyDescent="0.2">
      <c r="B11" s="94" t="s">
        <v>22</v>
      </c>
    </row>
    <row r="12" spans="1:3" s="14" customFormat="1" x14ac:dyDescent="0.2"/>
    <row r="13" spans="1:3" ht="18" x14ac:dyDescent="0.25">
      <c r="A13" s="142" t="s">
        <v>2</v>
      </c>
      <c r="B13" s="142"/>
    </row>
    <row r="14" spans="1:3" s="14" customFormat="1" x14ac:dyDescent="0.2"/>
    <row r="15" spans="1:3" s="91" customFormat="1" ht="18" x14ac:dyDescent="0.2">
      <c r="A15" s="99"/>
      <c r="B15" s="97" t="s">
        <v>27</v>
      </c>
    </row>
    <row r="16" spans="1:3" s="91" customFormat="1" ht="18" x14ac:dyDescent="0.2">
      <c r="A16" s="99"/>
      <c r="B16" s="98" t="s">
        <v>25</v>
      </c>
      <c r="C16" s="93" t="s">
        <v>1</v>
      </c>
    </row>
    <row r="17" spans="1:3" ht="18" x14ac:dyDescent="0.25">
      <c r="A17" s="100"/>
      <c r="B17" s="98" t="s">
        <v>29</v>
      </c>
    </row>
    <row r="18" spans="1:3" s="14" customFormat="1" ht="18" x14ac:dyDescent="0.25">
      <c r="A18" s="100"/>
      <c r="B18" s="98" t="s">
        <v>37</v>
      </c>
    </row>
    <row r="19" spans="1:3" s="27" customFormat="1" ht="18" x14ac:dyDescent="0.25">
      <c r="A19" s="103"/>
      <c r="B19" s="98" t="s">
        <v>38</v>
      </c>
    </row>
    <row r="20" spans="1:3" s="91" customFormat="1" ht="18" x14ac:dyDescent="0.2">
      <c r="A20" s="99"/>
      <c r="B20" s="97" t="s">
        <v>26</v>
      </c>
      <c r="C20" s="92" t="s">
        <v>0</v>
      </c>
    </row>
    <row r="21" spans="1:3" ht="18" x14ac:dyDescent="0.25">
      <c r="A21" s="100"/>
      <c r="B21" s="98" t="s">
        <v>28</v>
      </c>
    </row>
    <row r="22" spans="1:3" s="8" customFormat="1" ht="18" x14ac:dyDescent="0.25">
      <c r="A22" s="101"/>
      <c r="B22" s="102" t="s">
        <v>30</v>
      </c>
    </row>
    <row r="23" spans="1:3" s="8" customFormat="1" ht="18" x14ac:dyDescent="0.25">
      <c r="A23" s="101"/>
      <c r="B23" s="10"/>
    </row>
    <row r="24" spans="1:3" s="8" customFormat="1" ht="18" x14ac:dyDescent="0.25">
      <c r="A24" s="142" t="s">
        <v>31</v>
      </c>
      <c r="B24" s="142"/>
    </row>
    <row r="25" spans="1:3" s="8" customFormat="1" ht="43.5" x14ac:dyDescent="0.25">
      <c r="A25" s="101"/>
      <c r="B25" s="98" t="s">
        <v>39</v>
      </c>
    </row>
    <row r="26" spans="1:3" s="8" customFormat="1" ht="18" x14ac:dyDescent="0.25">
      <c r="A26" s="101"/>
      <c r="B26" s="98"/>
    </row>
    <row r="27" spans="1:3" s="8" customFormat="1" ht="18" x14ac:dyDescent="0.25">
      <c r="A27" s="101"/>
      <c r="B27" s="119" t="s">
        <v>43</v>
      </c>
    </row>
    <row r="28" spans="1:3" s="8" customFormat="1" ht="18" x14ac:dyDescent="0.25">
      <c r="A28" s="101"/>
      <c r="B28" s="98" t="s">
        <v>32</v>
      </c>
    </row>
    <row r="29" spans="1:3" s="8" customFormat="1" ht="28.5" x14ac:dyDescent="0.25">
      <c r="A29" s="101"/>
      <c r="B29" s="98" t="s">
        <v>34</v>
      </c>
    </row>
    <row r="30" spans="1:3" s="8" customFormat="1" ht="18" x14ac:dyDescent="0.25">
      <c r="A30" s="101"/>
      <c r="B30" s="98"/>
    </row>
    <row r="31" spans="1:3" s="8" customFormat="1" ht="18" x14ac:dyDescent="0.25">
      <c r="A31" s="101"/>
      <c r="B31" s="119" t="s">
        <v>40</v>
      </c>
    </row>
    <row r="32" spans="1:3" s="8" customFormat="1" ht="18" x14ac:dyDescent="0.25">
      <c r="A32" s="101"/>
      <c r="B32" s="98" t="s">
        <v>33</v>
      </c>
    </row>
    <row r="33" spans="1:2" s="8" customFormat="1" ht="18" x14ac:dyDescent="0.25">
      <c r="A33" s="101"/>
      <c r="B33" s="98" t="s">
        <v>41</v>
      </c>
    </row>
    <row r="34" spans="1:2" s="8" customFormat="1" ht="18" x14ac:dyDescent="0.25">
      <c r="A34" s="101"/>
      <c r="B34" s="10"/>
    </row>
    <row r="35" spans="1:2" s="8" customFormat="1" ht="28.5" x14ac:dyDescent="0.25">
      <c r="A35" s="101"/>
      <c r="B35" s="98" t="s">
        <v>74</v>
      </c>
    </row>
    <row r="36" spans="1:2" s="8" customFormat="1" ht="18" x14ac:dyDescent="0.25">
      <c r="A36" s="101"/>
      <c r="B36" s="104" t="s">
        <v>42</v>
      </c>
    </row>
    <row r="37" spans="1:2" s="8" customFormat="1" ht="18" x14ac:dyDescent="0.25">
      <c r="A37" s="101"/>
      <c r="B37" s="10"/>
    </row>
    <row r="38" spans="1:2" ht="18" x14ac:dyDescent="0.25">
      <c r="A38" s="142" t="s">
        <v>7</v>
      </c>
      <c r="B38" s="142"/>
    </row>
    <row r="39" spans="1:2" ht="28.5" x14ac:dyDescent="0.2">
      <c r="B39" s="98" t="s">
        <v>45</v>
      </c>
    </row>
    <row r="40" spans="1:2" s="14" customFormat="1" x14ac:dyDescent="0.2"/>
    <row r="41" spans="1:2" s="14" customFormat="1" ht="14.25" x14ac:dyDescent="0.2">
      <c r="B41" s="98" t="s">
        <v>46</v>
      </c>
    </row>
    <row r="42" spans="1:2" s="14" customFormat="1" x14ac:dyDescent="0.2"/>
    <row r="43" spans="1:2" s="14" customFormat="1" ht="28.5" x14ac:dyDescent="0.2">
      <c r="B43" s="98" t="s">
        <v>44</v>
      </c>
    </row>
    <row r="44" spans="1:2" s="14" customFormat="1" x14ac:dyDescent="0.2"/>
    <row r="45" spans="1:2" ht="28.5" x14ac:dyDescent="0.2">
      <c r="B45" s="98" t="s">
        <v>47</v>
      </c>
    </row>
    <row r="46" spans="1:2" x14ac:dyDescent="0.2">
      <c r="B46" s="15"/>
    </row>
    <row r="47" spans="1:2" ht="28.5" x14ac:dyDescent="0.2">
      <c r="B47" s="98" t="s">
        <v>48</v>
      </c>
    </row>
    <row r="48" spans="1:2" x14ac:dyDescent="0.2">
      <c r="B48" s="11"/>
    </row>
    <row r="49" spans="1:2" ht="18" x14ac:dyDescent="0.25">
      <c r="A49" s="142" t="s">
        <v>5</v>
      </c>
      <c r="B49" s="142"/>
    </row>
    <row r="50" spans="1:2" ht="28.5" x14ac:dyDescent="0.2">
      <c r="B50" s="98" t="s">
        <v>75</v>
      </c>
    </row>
    <row r="51" spans="1:2" x14ac:dyDescent="0.2">
      <c r="B51" s="11"/>
    </row>
    <row r="52" spans="1:2" ht="14.25" x14ac:dyDescent="0.2">
      <c r="A52" s="105" t="s">
        <v>8</v>
      </c>
      <c r="B52" s="98" t="s">
        <v>9</v>
      </c>
    </row>
    <row r="53" spans="1:2" ht="14.25" x14ac:dyDescent="0.2">
      <c r="A53" s="105" t="s">
        <v>10</v>
      </c>
      <c r="B53" s="98" t="s">
        <v>11</v>
      </c>
    </row>
    <row r="54" spans="1:2" ht="14.25" x14ac:dyDescent="0.2">
      <c r="A54" s="105" t="s">
        <v>12</v>
      </c>
      <c r="B54" s="98" t="s">
        <v>13</v>
      </c>
    </row>
    <row r="55" spans="1:2" ht="28.5" x14ac:dyDescent="0.2">
      <c r="A55" s="94"/>
      <c r="B55" s="98" t="s">
        <v>49</v>
      </c>
    </row>
    <row r="56" spans="1:2" ht="28.5" x14ac:dyDescent="0.2">
      <c r="A56" s="94"/>
      <c r="B56" s="98" t="s">
        <v>50</v>
      </c>
    </row>
    <row r="57" spans="1:2" ht="14.25" x14ac:dyDescent="0.2">
      <c r="A57" s="105" t="s">
        <v>14</v>
      </c>
      <c r="B57" s="98" t="s">
        <v>15</v>
      </c>
    </row>
    <row r="58" spans="1:2" ht="14.25" x14ac:dyDescent="0.2">
      <c r="A58" s="94"/>
      <c r="B58" s="98" t="s">
        <v>51</v>
      </c>
    </row>
    <row r="59" spans="1:2" ht="14.25" x14ac:dyDescent="0.2">
      <c r="A59" s="94"/>
      <c r="B59" s="98" t="s">
        <v>52</v>
      </c>
    </row>
    <row r="60" spans="1:2" ht="14.25" x14ac:dyDescent="0.2">
      <c r="A60" s="105" t="s">
        <v>16</v>
      </c>
      <c r="B60" s="98" t="s">
        <v>17</v>
      </c>
    </row>
    <row r="61" spans="1:2" ht="28.5" x14ac:dyDescent="0.2">
      <c r="A61" s="94"/>
      <c r="B61" s="98" t="s">
        <v>53</v>
      </c>
    </row>
    <row r="62" spans="1:2" ht="14.25" x14ac:dyDescent="0.2">
      <c r="A62" s="105" t="s">
        <v>54</v>
      </c>
      <c r="B62" s="98" t="s">
        <v>55</v>
      </c>
    </row>
    <row r="63" spans="1:2" ht="14.25" x14ac:dyDescent="0.2">
      <c r="A63" s="106"/>
      <c r="B63" s="98" t="s">
        <v>56</v>
      </c>
    </row>
    <row r="64" spans="1:2" s="14" customFormat="1" x14ac:dyDescent="0.2">
      <c r="B64" s="12"/>
    </row>
    <row r="65" spans="1:2" s="14" customFormat="1" ht="18" x14ac:dyDescent="0.25">
      <c r="A65" s="142" t="s">
        <v>6</v>
      </c>
      <c r="B65" s="142"/>
    </row>
    <row r="66" spans="1:2" s="14" customFormat="1" ht="42.75" x14ac:dyDescent="0.2">
      <c r="B66" s="98" t="s">
        <v>57</v>
      </c>
    </row>
    <row r="67" spans="1:2" s="14" customFormat="1" x14ac:dyDescent="0.2">
      <c r="B67" s="13"/>
    </row>
    <row r="68" spans="1:2" s="8" customFormat="1" ht="18" x14ac:dyDescent="0.25">
      <c r="A68" s="142" t="s">
        <v>3</v>
      </c>
      <c r="B68" s="142"/>
    </row>
    <row r="69" spans="1:2" s="14" customFormat="1" ht="15" x14ac:dyDescent="0.25">
      <c r="A69" s="113" t="s">
        <v>4</v>
      </c>
      <c r="B69" s="114" t="s">
        <v>58</v>
      </c>
    </row>
    <row r="70" spans="1:2" s="8" customFormat="1" ht="28.5" x14ac:dyDescent="0.2">
      <c r="A70" s="107"/>
      <c r="B70" s="112" t="s">
        <v>60</v>
      </c>
    </row>
    <row r="71" spans="1:2" s="8" customFormat="1" ht="14.25" x14ac:dyDescent="0.2">
      <c r="A71" s="107"/>
      <c r="B71" s="108"/>
    </row>
    <row r="72" spans="1:2" s="14" customFormat="1" ht="15" x14ac:dyDescent="0.25">
      <c r="A72" s="113" t="s">
        <v>4</v>
      </c>
      <c r="B72" s="114" t="s">
        <v>73</v>
      </c>
    </row>
    <row r="73" spans="1:2" s="8" customFormat="1" ht="28.5" x14ac:dyDescent="0.2">
      <c r="A73" s="107"/>
      <c r="B73" s="112" t="s">
        <v>77</v>
      </c>
    </row>
    <row r="74" spans="1:2" s="8" customFormat="1" ht="14.25" x14ac:dyDescent="0.2">
      <c r="A74" s="107"/>
      <c r="B74" s="108"/>
    </row>
    <row r="75" spans="1:2" ht="15" x14ac:dyDescent="0.25">
      <c r="A75" s="113" t="s">
        <v>4</v>
      </c>
      <c r="B75" s="116" t="s">
        <v>63</v>
      </c>
    </row>
    <row r="76" spans="1:2" s="8" customFormat="1" ht="42.75" x14ac:dyDescent="0.2">
      <c r="A76" s="107"/>
      <c r="B76" s="96" t="s">
        <v>76</v>
      </c>
    </row>
    <row r="77" spans="1:2" ht="14.25" x14ac:dyDescent="0.2">
      <c r="A77" s="106"/>
      <c r="B77" s="106"/>
    </row>
    <row r="78" spans="1:2" s="14" customFormat="1" ht="15" x14ac:dyDescent="0.25">
      <c r="A78" s="113" t="s">
        <v>4</v>
      </c>
      <c r="B78" s="116" t="s">
        <v>69</v>
      </c>
    </row>
    <row r="79" spans="1:2" s="8" customFormat="1" ht="28.5" x14ac:dyDescent="0.2">
      <c r="A79" s="107"/>
      <c r="B79" s="96" t="s">
        <v>64</v>
      </c>
    </row>
    <row r="80" spans="1:2" s="14" customFormat="1" ht="14.25" x14ac:dyDescent="0.2">
      <c r="A80" s="106"/>
      <c r="B80" s="106"/>
    </row>
    <row r="81" spans="1:2" ht="15" x14ac:dyDescent="0.25">
      <c r="A81" s="113" t="s">
        <v>4</v>
      </c>
      <c r="B81" s="116" t="s">
        <v>70</v>
      </c>
    </row>
    <row r="82" spans="1:2" s="8" customFormat="1" ht="14.25" x14ac:dyDescent="0.2">
      <c r="A82" s="107"/>
      <c r="B82" s="111" t="s">
        <v>65</v>
      </c>
    </row>
    <row r="83" spans="1:2" s="8" customFormat="1" ht="14.25" x14ac:dyDescent="0.2">
      <c r="A83" s="107"/>
      <c r="B83" s="111" t="s">
        <v>66</v>
      </c>
    </row>
    <row r="84" spans="1:2" s="8" customFormat="1" ht="14.25" x14ac:dyDescent="0.2">
      <c r="A84" s="107"/>
      <c r="B84" s="111" t="s">
        <v>67</v>
      </c>
    </row>
    <row r="85" spans="1:2" ht="15" x14ac:dyDescent="0.25">
      <c r="A85" s="106"/>
      <c r="B85" s="110"/>
    </row>
    <row r="86" spans="1:2" ht="15" x14ac:dyDescent="0.25">
      <c r="A86" s="113" t="s">
        <v>4</v>
      </c>
      <c r="B86" s="116" t="s">
        <v>71</v>
      </c>
    </row>
    <row r="87" spans="1:2" s="8" customFormat="1" ht="42.75" x14ac:dyDescent="0.2">
      <c r="A87" s="107"/>
      <c r="B87" s="96" t="s">
        <v>59</v>
      </c>
    </row>
    <row r="88" spans="1:2" s="8" customFormat="1" ht="14.25" x14ac:dyDescent="0.2">
      <c r="A88" s="107"/>
      <c r="B88" s="109" t="s">
        <v>61</v>
      </c>
    </row>
    <row r="89" spans="1:2" s="8" customFormat="1" ht="57" x14ac:dyDescent="0.2">
      <c r="A89" s="107"/>
      <c r="B89" s="115" t="s">
        <v>62</v>
      </c>
    </row>
    <row r="90" spans="1:2" ht="14.25" x14ac:dyDescent="0.2">
      <c r="A90" s="106"/>
      <c r="B90" s="106"/>
    </row>
    <row r="91" spans="1:2" ht="15" x14ac:dyDescent="0.25">
      <c r="A91" s="113" t="s">
        <v>4</v>
      </c>
      <c r="B91" s="118" t="s">
        <v>72</v>
      </c>
    </row>
    <row r="92" spans="1:2" ht="28.5" x14ac:dyDescent="0.2">
      <c r="A92" s="94"/>
      <c r="B92" s="111" t="s">
        <v>18</v>
      </c>
    </row>
    <row r="94" spans="1:2" x14ac:dyDescent="0.2">
      <c r="A94" s="17" t="s">
        <v>20</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vt:i4>
      </vt:variant>
      <vt:variant>
        <vt:lpstr>Adlandırılmış Aralıklar</vt:lpstr>
      </vt:variant>
      <vt:variant>
        <vt:i4>3</vt:i4>
      </vt:variant>
    </vt:vector>
  </HeadingPairs>
  <TitlesOfParts>
    <vt:vector size="5" baseType="lpstr">
      <vt:lpstr>GanttChart</vt:lpstr>
      <vt:lpstr>Help</vt:lpstr>
      <vt:lpstr>GanttChart!prevWBS</vt:lpstr>
      <vt:lpstr>GanttChart!Yazdırma_Alanı</vt:lpstr>
      <vt:lpstr>GanttChart!Yazdırma_Başlıkları</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Windows Kullanıcısı</cp:lastModifiedBy>
  <cp:lastPrinted>2018-02-12T20:25:38Z</cp:lastPrinted>
  <dcterms:created xsi:type="dcterms:W3CDTF">2010-06-09T16:05:03Z</dcterms:created>
  <dcterms:modified xsi:type="dcterms:W3CDTF">2024-06-28T10:48:19Z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