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9ba6fb6ea0380f/Documents/UoB Data Bootcamp/Challenge Assignments/1. Excel - Crowdfunding Analysis/"/>
    </mc:Choice>
  </mc:AlternateContent>
  <xr:revisionPtr revIDLastSave="667" documentId="13_ncr:40009_{11C9D2FE-BDF6-5C46-B9DE-A4DF0C4A6734}" xr6:coauthVersionLast="47" xr6:coauthVersionMax="47" xr10:uidLastSave="{64219357-0E87-4707-85DA-469AD149E122}"/>
  <bookViews>
    <workbookView xWindow="-108" yWindow="-108" windowWidth="23256" windowHeight="12456" xr2:uid="{00000000-000D-0000-FFFF-FFFF00000000}"/>
  </bookViews>
  <sheets>
    <sheet name="Crowdfunding" sheetId="1" r:id="rId1"/>
    <sheet name="Outcome per Category" sheetId="2" r:id="rId2"/>
    <sheet name="Outcome per Sub-Category" sheetId="3" r:id="rId3"/>
    <sheet name="Outcome per Month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Crowdfunding!$A$1:$R$1001</definedName>
    <definedName name="_xlchart.v1.0" hidden="1">'Statistical Analysis'!$B$2:$B$566</definedName>
    <definedName name="_xlchart.v1.1" hidden="1">'Statistical Analysis'!$E$2:$E$365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I4" i="7"/>
  <c r="I3" i="7"/>
  <c r="I2" i="7"/>
  <c r="H5" i="7"/>
  <c r="H4" i="7"/>
  <c r="H3" i="7"/>
  <c r="H2" i="7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D1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6" i="6" l="1"/>
  <c r="G6" i="6" s="1"/>
  <c r="E10" i="6"/>
  <c r="G10" i="6" s="1"/>
  <c r="E11" i="6"/>
  <c r="H11" i="6" s="1"/>
  <c r="E2" i="6"/>
  <c r="F2" i="6" s="1"/>
  <c r="E13" i="6"/>
  <c r="H13" i="6" s="1"/>
  <c r="E12" i="6"/>
  <c r="H12" i="6" s="1"/>
  <c r="E9" i="6"/>
  <c r="E8" i="6"/>
  <c r="H8" i="6" s="1"/>
  <c r="E7" i="6"/>
  <c r="G7" i="6" s="1"/>
  <c r="G11" i="6"/>
  <c r="F10" i="6"/>
  <c r="H6" i="6"/>
  <c r="E5" i="6"/>
  <c r="F5" i="6" s="1"/>
  <c r="E4" i="6"/>
  <c r="H4" i="6" s="1"/>
  <c r="E3" i="6"/>
  <c r="H3" i="6" s="1"/>
  <c r="F6" i="6" l="1"/>
  <c r="F11" i="6"/>
  <c r="H7" i="6"/>
  <c r="H10" i="6"/>
  <c r="H2" i="6"/>
  <c r="F12" i="6"/>
  <c r="G12" i="6"/>
  <c r="G2" i="6"/>
  <c r="H5" i="6"/>
  <c r="G8" i="6"/>
  <c r="F8" i="6"/>
  <c r="F7" i="6"/>
  <c r="G4" i="6"/>
  <c r="F4" i="6"/>
  <c r="G5" i="6"/>
  <c r="G3" i="6"/>
  <c r="F3" i="6"/>
  <c r="G13" i="6"/>
  <c r="G9" i="6"/>
  <c r="F9" i="6"/>
  <c r="F13" i="6"/>
  <c r="H9" i="6"/>
</calcChain>
</file>

<file path=xl/sharedStrings.xml><?xml version="1.0" encoding="utf-8"?>
<sst xmlns="http://schemas.openxmlformats.org/spreadsheetml/2006/main" count="7064" uniqueCount="2116">
  <si>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</si>
  <si>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</si>
  <si>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</si>
  <si>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</si>
  <si>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</si>
  <si>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</si>
  <si>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</si>
  <si>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</si>
  <si>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</si>
  <si>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</si>
  <si>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</si>
  <si>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</si>
  <si>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</si>
  <si>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</si>
  <si>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</si>
  <si>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</si>
  <si>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</si>
  <si>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</si>
  <si>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</si>
  <si>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</si>
  <si>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</si>
  <si>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</si>
  <si>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</si>
  <si>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</si>
  <si>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</si>
  <si>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</si>
  <si>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</si>
  <si>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</si>
  <si>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</si>
  <si>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</si>
  <si>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</si>
  <si>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</si>
  <si>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</si>
  <si>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</si>
  <si>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</si>
  <si>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</si>
  <si>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</si>
  <si>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</si>
  <si>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</si>
  <si>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</si>
  <si>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</si>
  <si>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</si>
  <si>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</si>
  <si>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</si>
  <si>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</si>
  <si>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</si>
  <si>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</si>
  <si>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</si>
  <si>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</si>
  <si>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</si>
  <si>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</si>
  <si>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</si>
  <si>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</si>
  <si>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</si>
  <si>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</si>
  <si>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</si>
  <si>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</si>
  <si>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</si>
  <si>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</si>
  <si>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</si>
  <si>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</si>
  <si>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</si>
  <si>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</si>
  <si>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</si>
  <si>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</si>
  <si>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</si>
  <si>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</si>
  <si>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</si>
  <si>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</si>
  <si>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</si>
  <si>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</si>
  <si>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</si>
  <si>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</si>
  <si>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</si>
  <si>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</si>
  <si>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</si>
  <si>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</si>
  <si>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</si>
  <si>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</si>
  <si>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</si>
  <si>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</si>
  <si>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</si>
  <si>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</si>
  <si>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</si>
  <si>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</si>
  <si>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</si>
  <si>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</si>
  <si>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</si>
  <si>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</si>
  <si>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</si>
  <si>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</si>
  <si>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</si>
  <si>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</si>
  <si>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</si>
  <si>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</si>
  <si>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</si>
  <si>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</si>
  <si>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</si>
  <si>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</si>
  <si>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</si>
  <si>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</si>
  <si>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</si>
  <si>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</si>
  <si>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</si>
  <si>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</si>
  <si>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</si>
  <si>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</si>
  <si>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</si>
  <si>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</si>
  <si>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</si>
  <si>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</si>
  <si>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</si>
  <si>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</si>
  <si>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</si>
  <si>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</si>
  <si>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</si>
  <si>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</si>
  <si>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</si>
  <si>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</si>
  <si>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</si>
  <si>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</si>
  <si>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</si>
  <si>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</si>
  <si>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</si>
  <si>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</si>
  <si>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</si>
  <si>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</si>
  <si>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</si>
  <si>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</si>
  <si>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</si>
  <si>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</si>
  <si>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</si>
  <si>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</si>
  <si>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</si>
  <si>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</si>
  <si>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</si>
  <si>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</si>
  <si>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</si>
  <si>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</si>
  <si>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</si>
  <si>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</si>
  <si>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</si>
  <si>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</si>
  <si>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</si>
  <si>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</si>
  <si>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</si>
  <si>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</si>
  <si>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</si>
  <si>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</si>
  <si>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</si>
  <si>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</si>
  <si>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</si>
  <si>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</si>
  <si>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</si>
  <si>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</si>
  <si>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</si>
  <si>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</si>
  <si>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</si>
  <si>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</si>
  <si>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</si>
  <si>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</si>
  <si>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</si>
  <si>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</si>
  <si>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</si>
  <si>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</si>
  <si>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</si>
  <si>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</si>
  <si>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</si>
  <si>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</si>
  <si>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</si>
  <si>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</si>
  <si>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</si>
  <si>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</si>
  <si>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</si>
  <si>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</si>
  <si>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</si>
  <si>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</si>
  <si>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</si>
  <si>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</si>
  <si>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</si>
  <si>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</si>
  <si>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</si>
  <si>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</si>
  <si>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</si>
  <si>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</si>
  <si>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</si>
  <si>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</si>
  <si>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</si>
  <si>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</si>
  <si>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</si>
  <si>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</si>
  <si>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</si>
  <si>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</si>
  <si>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</si>
  <si>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</si>
  <si>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</si>
  <si>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</si>
  <si>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</si>
  <si>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</si>
  <si>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</si>
  <si>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</si>
  <si>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</si>
  <si>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</si>
  <si>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</si>
  <si>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</si>
  <si>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</si>
  <si>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</si>
  <si>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</si>
  <si>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</si>
  <si>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</si>
  <si>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</si>
  <si>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</si>
  <si>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</si>
  <si>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</si>
  <si>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</si>
  <si>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</si>
  <si>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</si>
  <si>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</si>
  <si>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</si>
  <si>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</si>
  <si>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</si>
  <si>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</si>
  <si>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</si>
  <si>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</si>
  <si>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</si>
  <si>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</si>
  <si>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</si>
  <si>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</si>
  <si>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</si>
  <si>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</si>
  <si>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</si>
  <si>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</si>
  <si>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</si>
  <si>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</si>
  <si>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</si>
  <si>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</si>
  <si>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</si>
  <si>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</si>
  <si>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</si>
  <si>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</si>
  <si>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</si>
  <si>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</si>
  <si>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</si>
  <si>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</si>
  <si>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</si>
  <si>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</si>
  <si>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</si>
  <si>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</si>
  <si>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</si>
  <si>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</si>
  <si>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</si>
  <si>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</si>
  <si>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</si>
  <si>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</si>
  <si>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</si>
  <si>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</si>
  <si>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</si>
  <si>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</si>
  <si>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</si>
  <si>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</si>
  <si>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</si>
  <si>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</si>
  <si>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</si>
  <si>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</si>
  <si>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</si>
  <si>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</si>
  <si>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</si>
  <si>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</si>
  <si>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</si>
  <si>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</si>
  <si>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</si>
  <si>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</si>
  <si>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</si>
  <si>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</si>
  <si>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</si>
  <si>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</si>
  <si>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</si>
  <si>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</si>
  <si>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</si>
  <si>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</si>
  <si>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</si>
  <si>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</si>
  <si>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</si>
  <si>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</si>
  <si>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</si>
  <si>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</si>
  <si>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</si>
  <si>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</si>
  <si>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</si>
  <si>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</si>
  <si>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</si>
  <si>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</si>
  <si>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</si>
  <si>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</si>
  <si>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</si>
  <si>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</si>
  <si>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</si>
  <si>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</si>
  <si>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</si>
  <si>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</si>
  <si>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</si>
  <si>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</si>
  <si>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</si>
  <si>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</si>
  <si>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</si>
  <si>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</si>
  <si>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</si>
  <si>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</si>
  <si>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</si>
  <si>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</si>
  <si>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</si>
  <si>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</si>
  <si>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</si>
  <si>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</si>
  <si>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</si>
  <si>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</si>
  <si>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</si>
  <si>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</si>
  <si>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</si>
  <si>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</si>
  <si>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</si>
  <si>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</si>
  <si>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</si>
  <si>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</si>
  <si>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</si>
  <si>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</si>
  <si>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</si>
  <si>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</si>
  <si>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</si>
  <si>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</si>
  <si>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</si>
  <si>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</si>
  <si>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</si>
  <si>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</si>
  <si>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</si>
  <si>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</si>
  <si>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</si>
  <si>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</si>
  <si>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</si>
  <si>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</si>
  <si>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</si>
  <si>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</si>
  <si>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</si>
  <si>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</si>
  <si>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</si>
  <si>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</si>
  <si>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</si>
  <si>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</si>
  <si>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</si>
  <si>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</si>
  <si>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</si>
  <si>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</si>
  <si>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</si>
  <si>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</si>
  <si>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</si>
  <si>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</si>
  <si>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</si>
  <si>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</si>
  <si>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</si>
  <si>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</si>
  <si>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</si>
  <si>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</si>
  <si>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</si>
  <si>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</si>
  <si>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</si>
  <si>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</si>
  <si>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</si>
  <si>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</si>
  <si>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</si>
  <si>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</si>
  <si>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</si>
  <si>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</si>
  <si>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</si>
  <si>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</si>
  <si>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</si>
  <si>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</si>
  <si>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</si>
  <si>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</si>
  <si>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</si>
  <si>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</si>
  <si>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</si>
  <si>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</si>
  <si>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</si>
  <si>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</si>
  <si>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</si>
  <si>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</si>
  <si>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</si>
  <si>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</si>
  <si>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</si>
  <si>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</si>
  <si>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</si>
  <si>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</si>
  <si>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</si>
  <si>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</si>
  <si>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</si>
  <si>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</si>
  <si>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</si>
  <si>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</si>
  <si>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</si>
  <si>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</si>
  <si>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</si>
  <si>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</si>
  <si>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</si>
  <si>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</si>
  <si>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</si>
  <si>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</si>
  <si>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</si>
  <si>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</si>
  <si>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</si>
  <si>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</si>
  <si>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</si>
  <si>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</si>
  <si>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</si>
  <si>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</si>
  <si>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</si>
  <si>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</si>
  <si>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</si>
  <si>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</si>
  <si>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</si>
  <si>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</si>
  <si>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</si>
  <si>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</si>
  <si>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</si>
  <si>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</si>
  <si>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</si>
  <si>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</si>
  <si>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</si>
  <si>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</si>
  <si>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</si>
  <si>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</si>
  <si>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</si>
  <si>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</si>
  <si>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</si>
  <si>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</si>
  <si>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</si>
  <si>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</si>
  <si>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</si>
  <si>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</si>
  <si>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</si>
  <si>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</si>
  <si>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</si>
  <si>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</si>
  <si>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</si>
  <si>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</si>
  <si>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</si>
  <si>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</si>
  <si>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</si>
  <si>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</si>
  <si>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</si>
  <si>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</si>
  <si>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</si>
  <si>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</si>
  <si>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</si>
  <si>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</si>
  <si>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</si>
  <si>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</si>
  <si>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</si>
  <si>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</si>
  <si>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</si>
  <si>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</si>
  <si>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</si>
  <si>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</si>
  <si>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</si>
  <si>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</si>
  <si>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</si>
  <si>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</si>
  <si>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</si>
  <si>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</si>
  <si>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</si>
  <si>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</si>
  <si>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</si>
  <si>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</si>
  <si>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</si>
  <si>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</si>
  <si>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</si>
  <si>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</si>
  <si>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</si>
  <si>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</si>
  <si>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</si>
  <si>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</si>
  <si>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</si>
  <si>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</si>
  <si>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</si>
  <si>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</si>
  <si>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</si>
  <si>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</si>
  <si>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</si>
  <si>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</si>
  <si>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</si>
  <si>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</si>
  <si>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</si>
  <si>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</si>
  <si>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</si>
  <si>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</si>
  <si>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</si>
  <si>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</si>
  <si>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</si>
  <si>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</si>
  <si>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</si>
  <si>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</si>
  <si>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</si>
  <si>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</si>
  <si>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</si>
  <si>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</si>
  <si>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</si>
  <si>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</si>
  <si>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</si>
  <si>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</si>
  <si>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</si>
  <si>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</si>
  <si>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</si>
  <si>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</si>
  <si>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</si>
  <si>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</si>
  <si>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</si>
  <si>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</si>
  <si>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</si>
  <si>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</si>
  <si>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</si>
  <si>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</si>
  <si>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</si>
  <si>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</si>
  <si>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</si>
  <si>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</si>
  <si>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</si>
  <si>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</si>
  <si>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</si>
  <si>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</si>
  <si>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</si>
  <si>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</si>
  <si>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</si>
  <si>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</si>
  <si>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</si>
  <si>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</si>
  <si>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</si>
  <si>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</si>
  <si>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</si>
  <si>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</si>
  <si>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</si>
  <si>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</si>
  <si>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</si>
  <si>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</si>
  <si>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</si>
  <si>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</si>
  <si>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</si>
  <si>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</si>
  <si>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</si>
  <si>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</si>
  <si>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</si>
  <si>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</si>
  <si>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</si>
  <si>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</si>
  <si>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</si>
  <si>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</si>
  <si>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</si>
  <si>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</si>
  <si>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</si>
  <si>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</si>
  <si>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</si>
  <si>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</si>
  <si>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</si>
  <si>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</si>
  <si>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</si>
  <si>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</si>
  <si>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</si>
  <si>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</si>
  <si>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</si>
  <si>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</si>
  <si>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</si>
  <si>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</si>
  <si>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</si>
  <si>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</si>
  <si>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</si>
  <si>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</si>
  <si>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</si>
  <si>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</si>
  <si>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</si>
  <si>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</si>
  <si>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</si>
  <si>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</si>
  <si>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</si>
  <si>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</si>
  <si>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</si>
  <si>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</si>
  <si>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</si>
  <si>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</si>
  <si>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</si>
  <si>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</si>
  <si>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</si>
  <si>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</si>
  <si>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</si>
  <si>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</si>
  <si>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</si>
  <si>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</si>
  <si>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</si>
  <si>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</si>
  <si>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</si>
  <si>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</si>
  <si>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</si>
  <si>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</si>
  <si>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</si>
  <si>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</si>
  <si>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</si>
  <si>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</si>
  <si>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</si>
  <si>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</si>
  <si>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</si>
  <si>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</si>
  <si>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</si>
  <si>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</si>
  <si>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</si>
  <si>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</si>
  <si>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</si>
  <si>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</si>
  <si>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</si>
  <si>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</si>
  <si>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</si>
  <si>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</si>
  <si>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</si>
  <si>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</si>
  <si>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</si>
  <si>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</si>
  <si>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</si>
  <si>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</si>
  <si>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</si>
  <si>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</si>
  <si>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</si>
  <si>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</si>
  <si>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</si>
  <si>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</si>
  <si>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</si>
  <si>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</si>
  <si>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</si>
  <si>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</si>
  <si>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</si>
  <si>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</si>
  <si>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</si>
  <si>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</si>
  <si>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</si>
  <si>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</si>
  <si>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</si>
  <si>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</si>
  <si>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</si>
  <si>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</si>
  <si>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</si>
  <si>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</si>
  <si>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</si>
  <si>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</si>
  <si>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</si>
  <si>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</si>
  <si>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</si>
  <si>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</si>
  <si>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</si>
  <si>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</si>
  <si>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</si>
  <si>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</si>
  <si>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</si>
  <si>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</si>
  <si>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</si>
  <si>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</si>
  <si>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</si>
  <si>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</si>
  <si>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</si>
  <si>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</si>
  <si>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</si>
  <si>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</si>
  <si>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</si>
  <si>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</si>
  <si>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</si>
  <si>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</si>
  <si>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</si>
  <si>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</si>
  <si>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</si>
  <si>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</si>
  <si>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</si>
  <si>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</si>
  <si>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</si>
  <si>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</si>
  <si>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</si>
  <si>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</si>
  <si>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</si>
  <si>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</si>
  <si>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</si>
  <si>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</si>
  <si>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</si>
  <si>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</si>
  <si>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</si>
  <si>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</si>
  <si>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</si>
  <si>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</si>
  <si>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</si>
  <si>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</si>
  <si>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</si>
  <si>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</si>
  <si>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</si>
  <si>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</si>
  <si>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</si>
  <si>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</si>
  <si>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</si>
  <si>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</si>
  <si>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</si>
  <si>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</si>
  <si>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</si>
  <si>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</si>
  <si>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</si>
  <si>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</si>
  <si>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</si>
  <si>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</si>
  <si>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</si>
  <si>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</si>
  <si>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</si>
  <si>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</si>
  <si>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</si>
  <si>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</si>
  <si>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</si>
  <si>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</si>
  <si>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</si>
  <si>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</si>
  <si>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</si>
  <si>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</si>
  <si>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</si>
  <si>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</si>
  <si>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</si>
  <si>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</si>
  <si>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</si>
  <si>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</si>
  <si>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</si>
  <si>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</si>
  <si>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</si>
  <si>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</si>
  <si>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</si>
  <si>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</si>
  <si>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</si>
  <si>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</si>
  <si>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</si>
  <si>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</si>
  <si>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</si>
  <si>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</si>
  <si>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</si>
  <si>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</si>
  <si>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</si>
  <si>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</si>
  <si>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</si>
  <si>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</si>
  <si>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</si>
  <si>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</si>
  <si>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</si>
  <si>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</si>
  <si>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</si>
  <si>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</si>
  <si>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</si>
  <si>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</si>
  <si>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</si>
  <si>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</si>
  <si>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</si>
  <si>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</si>
  <si>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</si>
  <si>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</si>
  <si>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</si>
  <si>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</si>
  <si>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</si>
  <si>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</si>
  <si>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</si>
  <si>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</si>
  <si>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</si>
  <si>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</si>
  <si>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</si>
  <si>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</si>
  <si>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</si>
  <si>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</si>
  <si>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</si>
  <si>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</si>
  <si>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</si>
  <si>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</si>
  <si>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</si>
  <si>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</si>
  <si>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</si>
  <si>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</si>
  <si>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</si>
  <si>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</si>
  <si>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</si>
  <si>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</si>
  <si>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</si>
  <si>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</si>
  <si>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</si>
  <si>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</si>
  <si>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</si>
  <si>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</si>
  <si>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</si>
  <si>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</si>
  <si>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</si>
  <si>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</si>
  <si>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</si>
  <si>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</si>
  <si>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</si>
  <si>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</si>
  <si>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</si>
  <si>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</si>
  <si>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</si>
  <si>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</si>
  <si>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</si>
  <si>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</si>
  <si>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</si>
  <si>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</si>
  <si>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</si>
  <si>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</si>
  <si>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</si>
  <si>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</si>
  <si>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</si>
  <si>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</si>
  <si>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</si>
  <si>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</si>
  <si>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</si>
  <si>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</si>
  <si>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</si>
  <si>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</si>
  <si>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</si>
  <si>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</si>
  <si>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</si>
  <si>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</si>
  <si>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</si>
  <si>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</si>
  <si>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</si>
  <si>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</si>
  <si>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</si>
  <si>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</si>
  <si>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</si>
  <si>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</si>
  <si>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</si>
  <si>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</si>
  <si>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</si>
  <si>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</si>
  <si>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</si>
  <si>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</si>
  <si>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</si>
  <si>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</si>
  <si>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</si>
  <si>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</si>
  <si>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</si>
  <si>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</si>
  <si>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</si>
  <si>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</si>
  <si>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</si>
  <si>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</si>
  <si>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</si>
  <si>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</si>
  <si>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</si>
  <si>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</si>
  <si>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</si>
  <si>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</si>
  <si>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</si>
  <si>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</si>
  <si>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</si>
  <si>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</si>
  <si>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</si>
  <si>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</si>
  <si>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</si>
  <si>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</si>
  <si>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</si>
  <si>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</si>
  <si>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</si>
  <si>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</si>
  <si>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</si>
  <si>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</si>
  <si>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</si>
  <si>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</si>
  <si>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</si>
  <si>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</si>
  <si>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</si>
  <si>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</si>
  <si>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</si>
  <si>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</si>
  <si>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</si>
  <si>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</si>
  <si>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</si>
  <si>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</si>
  <si>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</si>
  <si>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</si>
  <si>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</si>
  <si>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</si>
  <si>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</si>
  <si>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</si>
  <si>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</si>
  <si>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</si>
  <si>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</si>
  <si>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</si>
  <si>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</si>
  <si>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</si>
  <si>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</si>
  <si>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</si>
  <si>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</si>
  <si>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</si>
  <si>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</si>
  <si>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</si>
  <si>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</si>
  <si>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</si>
  <si>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</si>
  <si>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</si>
  <si>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</si>
  <si>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</si>
  <si>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</si>
  <si>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</si>
  <si>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</si>
  <si>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</si>
  <si>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</si>
  <si>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</si>
  <si>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</si>
  <si>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</si>
  <si>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</si>
  <si>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</si>
  <si>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</si>
  <si>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</si>
  <si>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</si>
  <si>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</si>
  <si>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</si>
  <si>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</si>
  <si>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</si>
  <si>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</si>
  <si>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</si>
  <si>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</si>
  <si>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</si>
  <si>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</si>
  <si>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</si>
  <si>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</si>
  <si>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</si>
  <si>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</si>
  <si>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</si>
  <si>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</si>
  <si>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</si>
  <si>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</si>
  <si>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</si>
  <si>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</si>
  <si>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</si>
  <si>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</si>
  <si>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</si>
  <si>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</si>
  <si>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</si>
  <si>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</si>
  <si>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</si>
  <si>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</si>
  <si>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</si>
  <si>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</si>
  <si>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</si>
  <si>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</si>
  <si>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</si>
  <si>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</si>
  <si>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</si>
  <si>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</si>
  <si>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</si>
  <si>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</si>
  <si>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</si>
  <si>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</si>
  <si>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</si>
  <si>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</si>
  <si>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</si>
  <si>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</si>
  <si>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</si>
  <si>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</si>
  <si>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</si>
  <si>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</si>
  <si>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</si>
  <si>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</si>
  <si>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</si>
  <si>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</si>
  <si>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</si>
  <si>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</si>
  <si>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</si>
  <si>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</si>
  <si>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</si>
  <si>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</si>
  <si>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</si>
  <si>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</si>
  <si>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</si>
  <si>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</si>
  <si>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</si>
  <si>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</si>
  <si>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</si>
  <si>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</si>
  <si>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</si>
  <si>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</si>
  <si>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</si>
  <si>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</si>
  <si>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</si>
  <si>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</si>
  <si>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</si>
  <si>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</si>
  <si>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</si>
  <si>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</si>
  <si>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</si>
  <si>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</si>
  <si>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</si>
  <si>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</si>
  <si>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</si>
  <si>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</si>
  <si>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</si>
  <si>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</si>
  <si>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</si>
  <si>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</si>
  <si>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</si>
  <si>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</si>
  <si>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</si>
  <si>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</si>
  <si>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</si>
  <si>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</si>
  <si>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</si>
  <si>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</si>
  <si>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</si>
  <si>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</si>
  <si>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</si>
  <si>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</si>
  <si>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</si>
  <si>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</si>
  <si>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</si>
  <si>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</si>
  <si>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</si>
  <si>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</si>
  <si>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</si>
  <si>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</si>
  <si>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</si>
  <si>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</si>
  <si>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</si>
  <si>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</si>
  <si>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</si>
  <si>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</si>
  <si>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</si>
  <si>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</si>
  <si>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</si>
  <si>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</si>
  <si>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</si>
  <si>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</si>
  <si>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</si>
  <si>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</si>
  <si>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</si>
  <si>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</si>
  <si>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</si>
  <si>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</si>
  <si>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</si>
  <si>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</si>
  <si>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</si>
  <si>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</si>
  <si>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</si>
  <si>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</si>
  <si>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</si>
  <si>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</si>
  <si>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</si>
  <si>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</si>
  <si>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</si>
  <si>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</si>
  <si>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</si>
  <si>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</si>
  <si>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</si>
  <si>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</si>
  <si>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</si>
  <si>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</si>
  <si>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</si>
  <si>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</si>
  <si>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</si>
  <si>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</si>
  <si>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</si>
  <si>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</si>
  <si>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</si>
  <si>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</si>
  <si>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</si>
  <si>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</si>
  <si>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</si>
  <si>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</si>
  <si>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</si>
  <si>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</si>
  <si>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</si>
  <si>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</si>
  <si>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</si>
  <si>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</si>
  <si>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</si>
  <si>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</si>
  <si>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</si>
  <si>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</si>
  <si>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</si>
  <si>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</si>
  <si>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</si>
  <si>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</si>
  <si>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</si>
  <si>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</si>
  <si>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</si>
  <si>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</si>
  <si>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</si>
  <si>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</si>
  <si>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</si>
  <si>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</si>
  <si>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</si>
  <si>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</si>
  <si>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</si>
  <si>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</si>
  <si>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</si>
  <si>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</si>
  <si>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</si>
  <si>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</si>
  <si>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</si>
  <si>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</si>
  <si>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</si>
  <si>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</si>
  <si>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</si>
  <si>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</si>
  <si>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</si>
  <si>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</si>
  <si>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</si>
  <si>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</si>
  <si>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</si>
  <si>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</si>
  <si>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</si>
  <si>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</si>
  <si>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</si>
  <si>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</si>
  <si>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</si>
  <si>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</si>
  <si>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</si>
  <si>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</si>
  <si>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</si>
  <si>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</si>
  <si>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</si>
  <si>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</si>
  <si>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</si>
  <si>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</si>
  <si>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</si>
  <si>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</si>
  <si>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</si>
  <si>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</si>
  <si>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</si>
  <si>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</si>
  <si>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</si>
  <si>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</si>
  <si>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</si>
  <si>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</si>
  <si>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</si>
  <si>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</si>
  <si>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</si>
  <si>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</si>
  <si>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</si>
  <si>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</si>
  <si>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</si>
  <si>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</si>
  <si>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</si>
  <si>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</si>
  <si>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</si>
  <si>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</si>
  <si>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</si>
  <si>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</si>
  <si>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</si>
  <si>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</si>
  <si>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</si>
  <si>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</si>
  <si>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</si>
  <si>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</si>
  <si>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</si>
  <si>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</si>
  <si>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</si>
  <si>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</si>
  <si>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</si>
  <si>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</si>
  <si>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</si>
  <si>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</si>
  <si>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</si>
  <si>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</si>
  <si>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</si>
  <si>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</si>
  <si>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</si>
  <si>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</si>
  <si>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</si>
  <si>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</si>
  <si>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</si>
  <si>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</si>
  <si>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</si>
  <si>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</si>
  <si>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</si>
  <si>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</si>
  <si>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</si>
  <si>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</si>
  <si>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</si>
  <si>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</si>
  <si>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</si>
  <si>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</si>
  <si>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</si>
  <si>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</si>
  <si>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</si>
  <si>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</si>
  <si>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</si>
  <si>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</si>
  <si>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</si>
  <si>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</si>
  <si>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</si>
  <si>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</si>
  <si>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</si>
  <si>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</si>
  <si>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</si>
  <si>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</si>
  <si>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</si>
  <si>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</si>
  <si>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</si>
  <si>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</si>
  <si>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</si>
  <si>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</si>
  <si>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</si>
  <si>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</si>
  <si>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</si>
  <si>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</si>
  <si>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</si>
  <si>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</si>
  <si>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</si>
  <si>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</si>
  <si>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</si>
  <si>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</si>
  <si>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</si>
  <si>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</si>
  <si>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</si>
  <si>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</si>
  <si>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</si>
  <si>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</si>
  <si>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</si>
  <si>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</si>
  <si>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</si>
  <si>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</si>
  <si>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</si>
  <si>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</si>
  <si>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</si>
  <si>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</si>
  <si>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</si>
  <si>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</si>
  <si>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</si>
  <si>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</si>
  <si>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</si>
  <si>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</si>
  <si>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</si>
  <si>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</si>
  <si>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</si>
  <si>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</si>
  <si>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</si>
  <si>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</si>
  <si>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</si>
  <si>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</si>
  <si>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</si>
  <si>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</si>
  <si>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</si>
  <si>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</si>
  <si>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</si>
  <si>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</si>
  <si>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</si>
  <si>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</si>
  <si>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</si>
  <si>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</si>
  <si>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</si>
  <si>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</si>
  <si>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</si>
  <si>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</si>
  <si>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</si>
  <si>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</si>
  <si>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</si>
  <si>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</si>
  <si>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</si>
  <si>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</si>
  <si>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</si>
  <si>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</si>
  <si>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</si>
  <si>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</si>
  <si>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</si>
  <si>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</si>
  <si>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</si>
  <si>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</si>
  <si>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</si>
  <si>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</si>
  <si>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</si>
  <si>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</si>
  <si>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</si>
  <si>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</si>
  <si>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</si>
  <si>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</si>
  <si>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</si>
  <si>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</si>
  <si>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</si>
  <si>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</si>
  <si>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</si>
  <si>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</si>
  <si>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</si>
  <si>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</si>
  <si>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</si>
  <si>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</si>
  <si>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</si>
  <si>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</si>
  <si>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</si>
  <si>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</si>
  <si>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</si>
  <si>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</si>
  <si>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</si>
  <si>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</si>
  <si>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</si>
  <si>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</si>
  <si>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</si>
  <si>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</si>
  <si>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</si>
  <si>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</si>
  <si>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</si>
  <si>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</si>
  <si>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</si>
  <si>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</si>
  <si>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</si>
  <si>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</si>
  <si>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</si>
  <si>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</si>
  <si>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</si>
  <si>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</si>
  <si>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</si>
  <si>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</si>
  <si>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</si>
  <si>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</si>
  <si>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</si>
  <si>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</si>
  <si>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</si>
  <si>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</si>
  <si>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</si>
  <si>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</si>
  <si>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</si>
  <si>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</si>
  <si>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</si>
  <si>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</si>
  <si>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</si>
  <si>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</si>
  <si>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</si>
  <si>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</si>
  <si>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</si>
  <si>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</si>
  <si>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</si>
  <si>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</si>
  <si>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</si>
  <si>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</si>
  <si>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</si>
  <si>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</si>
  <si>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</si>
  <si>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</si>
  <si>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</si>
  <si>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</si>
  <si>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</si>
  <si>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</si>
  <si>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</si>
  <si>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</si>
  <si>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</si>
  <si>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</si>
  <si>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</si>
  <si>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</si>
  <si>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</si>
  <si>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</si>
  <si>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</si>
  <si>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</si>
  <si>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</si>
  <si>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</si>
  <si>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</si>
  <si>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</si>
  <si>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</si>
  <si>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</si>
  <si>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</si>
  <si>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</si>
  <si>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</si>
  <si>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</si>
  <si>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</si>
  <si>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</si>
  <si>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</si>
  <si>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</si>
  <si>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</si>
  <si>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</si>
  <si>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</si>
  <si>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</si>
  <si>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</si>
  <si>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</si>
  <si>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</si>
  <si>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</si>
  <si>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</si>
  <si>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</si>
  <si>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</si>
  <si>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</si>
  <si>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</si>
  <si>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</si>
  <si>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</si>
  <si>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</si>
  <si>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</si>
  <si>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</si>
  <si>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</si>
  <si>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</si>
  <si>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</si>
  <si>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</si>
  <si>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</si>
  <si>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</si>
  <si>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</si>
  <si>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</si>
  <si>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</si>
  <si>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</si>
  <si>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</si>
  <si>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</si>
  <si>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</si>
  <si>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</si>
  <si>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</si>
  <si>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</si>
  <si>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</si>
  <si>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</si>
  <si>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</si>
  <si>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</si>
  <si>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</si>
  <si>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</si>
  <si>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</si>
  <si>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</si>
  <si>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</si>
  <si>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</si>
  <si>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</si>
  <si>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</si>
  <si>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</si>
  <si>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</si>
  <si>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</si>
  <si>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</si>
  <si>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</si>
  <si>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</si>
  <si>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</si>
  <si>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</si>
  <si>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</si>
  <si>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</si>
  <si>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</si>
  <si>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</si>
  <si>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</si>
  <si>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</si>
  <si>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</si>
  <si>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</si>
  <si>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</si>
  <si>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</si>
  <si>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</si>
  <si>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</si>
  <si>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</si>
  <si>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</si>
  <si>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</si>
  <si>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</si>
  <si>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</si>
  <si>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</si>
  <si>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</si>
  <si>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</si>
  <si>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</si>
  <si>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</si>
  <si>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</si>
  <si>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</si>
  <si>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</si>
  <si>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</si>
  <si>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</si>
  <si>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</si>
  <si>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</si>
  <si>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</si>
  <si>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</si>
  <si>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</si>
  <si>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</si>
  <si>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</si>
  <si>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</si>
  <si>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</si>
  <si>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</si>
  <si>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</si>
  <si>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</si>
  <si>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</si>
  <si>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</si>
  <si>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</si>
  <si>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</si>
  <si>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</si>
  <si>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</si>
  <si>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</si>
  <si>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</si>
  <si>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</si>
  <si>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</si>
  <si>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</si>
  <si>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</si>
  <si>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</si>
  <si>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</si>
  <si>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</si>
  <si>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</si>
  <si>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</si>
  <si>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</si>
  <si>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</si>
  <si>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</si>
  <si>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</si>
  <si>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</si>
  <si>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</si>
  <si>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</si>
  <si>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</si>
  <si>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</si>
  <si>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</si>
  <si>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</si>
  <si>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</si>
  <si>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</si>
  <si>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</si>
  <si>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</si>
  <si>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</si>
  <si>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</si>
  <si>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</si>
  <si>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</si>
  <si>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</si>
  <si>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</si>
  <si>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</si>
  <si>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</si>
  <si>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</si>
  <si>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</si>
  <si>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</si>
  <si>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</si>
  <si>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</si>
  <si>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</si>
  <si>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</si>
  <si>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</si>
  <si>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</si>
  <si>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</si>
  <si>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</si>
  <si>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</si>
  <si>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</si>
  <si>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</si>
  <si>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</si>
  <si>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</si>
  <si>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</si>
  <si>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</si>
  <si>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</si>
  <si>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</si>
  <si>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</si>
  <si>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</si>
  <si>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</si>
  <si>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</si>
  <si>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</si>
  <si>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</si>
  <si>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</si>
  <si>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</si>
  <si>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</si>
  <si>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</si>
  <si>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</si>
  <si>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</si>
  <si>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</si>
  <si>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</si>
  <si>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</si>
  <si>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</si>
  <si>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</si>
  <si>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</si>
  <si>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</si>
  <si>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</si>
  <si>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</si>
  <si>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</si>
  <si>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</si>
  <si>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</si>
  <si>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</si>
  <si>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</si>
  <si>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</si>
  <si>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</si>
  <si>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</si>
  <si>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</si>
  <si>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</si>
  <si>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</si>
  <si>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</si>
  <si>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</si>
  <si>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</si>
  <si>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</si>
  <si>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</si>
  <si>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</si>
  <si>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</si>
  <si>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</si>
  <si>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</si>
  <si>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</si>
  <si>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</si>
  <si>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</si>
  <si>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</si>
  <si>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</si>
  <si>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</si>
  <si>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</si>
  <si>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</si>
  <si>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</si>
  <si>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</si>
  <si>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</si>
  <si>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</si>
  <si>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</si>
  <si>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</si>
  <si>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</si>
  <si>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</si>
  <si>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</si>
  <si>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</si>
  <si>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</si>
  <si>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</si>
  <si>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</si>
  <si>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</si>
  <si>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</si>
  <si>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</si>
  <si>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</si>
  <si>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</si>
  <si>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</si>
  <si>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</si>
  <si>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</si>
  <si>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</si>
  <si>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</si>
  <si>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</si>
  <si>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</si>
  <si>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</si>
  <si>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</si>
  <si>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</si>
  <si>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</si>
  <si>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</si>
  <si>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</si>
  <si>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</si>
  <si>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</si>
  <si>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</si>
  <si>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</si>
  <si>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</si>
  <si>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</si>
  <si>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</si>
  <si>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</si>
  <si>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</si>
  <si>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</si>
  <si>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</si>
  <si>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</si>
  <si>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</si>
  <si>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</si>
  <si>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</si>
  <si>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</si>
  <si>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</si>
  <si>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</si>
  <si>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</si>
  <si>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</si>
  <si>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</si>
  <si>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</si>
  <si>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</si>
  <si>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</si>
  <si>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</si>
  <si>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</si>
  <si>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</si>
  <si>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</si>
  <si>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</si>
  <si>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</si>
  <si>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</si>
  <si>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</si>
  <si>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</si>
  <si>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</si>
  <si>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</si>
  <si>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</si>
  <si>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</si>
  <si>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</si>
  <si>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</si>
  <si>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</si>
  <si>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</si>
  <si>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</si>
  <si>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</si>
  <si>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</si>
  <si>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</si>
  <si>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</si>
  <si>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</si>
  <si>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</si>
  <si>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</si>
  <si>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</si>
  <si>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</si>
  <si>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</si>
  <si>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</si>
  <si>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</si>
  <si>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</si>
  <si>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</si>
  <si>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</si>
  <si>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</si>
  <si>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</si>
  <si>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</si>
  <si>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</si>
  <si>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</si>
  <si>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</si>
  <si>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</si>
  <si>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</si>
  <si>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</si>
  <si>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</si>
  <si>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</si>
  <si>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</si>
  <si>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</si>
  <si>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</si>
  <si>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</si>
  <si>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</si>
  <si>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</si>
  <si>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</si>
  <si>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</si>
  <si>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</si>
  <si>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</si>
  <si>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</si>
  <si>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</si>
  <si>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</si>
  <si>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</si>
  <si>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</si>
  <si>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</si>
  <si>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</si>
  <si>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</si>
  <si>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</si>
  <si>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</si>
  <si>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</si>
  <si>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</si>
  <si>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</si>
  <si>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</si>
  <si>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</si>
  <si>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</si>
  <si>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</si>
  <si>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</si>
  <si>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</si>
  <si>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</si>
  <si>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</si>
  <si>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</si>
  <si>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</si>
  <si>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</si>
  <si>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</si>
  <si>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</si>
  <si>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</si>
  <si>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</si>
  <si>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</si>
  <si>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</si>
  <si>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</si>
  <si>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</si>
  <si>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</si>
  <si>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</si>
  <si>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</si>
  <si>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</si>
  <si>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</si>
  <si>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</si>
  <si>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</si>
  <si>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</si>
  <si>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</si>
  <si>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</si>
  <si>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</si>
  <si>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</si>
  <si>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</si>
  <si>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</si>
  <si>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</si>
  <si>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</si>
  <si>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</si>
  <si>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</si>
  <si>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</si>
  <si>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</si>
  <si>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</si>
  <si>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</si>
  <si>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</si>
  <si>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</si>
  <si>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</si>
  <si>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</si>
  <si>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</si>
  <si>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</si>
  <si>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</si>
  <si>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</si>
  <si>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</si>
  <si>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</si>
  <si>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</si>
  <si>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</si>
  <si>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</si>
  <si>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</si>
  <si>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</si>
  <si>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</si>
  <si>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</si>
  <si>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</si>
  <si>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</si>
  <si>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</si>
  <si>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</si>
  <si>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</si>
  <si>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</si>
  <si>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</si>
  <si>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</si>
  <si>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</si>
  <si>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</si>
  <si>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</si>
  <si>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</si>
  <si>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</si>
  <si>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</si>
  <si>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</si>
  <si>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</si>
  <si>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</si>
  <si>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</si>
  <si>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</si>
  <si>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</si>
  <si>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</si>
  <si>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</si>
  <si>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</si>
  <si>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</si>
  <si>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</si>
  <si>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</si>
  <si>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</si>
  <si>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</si>
  <si>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</si>
  <si>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</si>
  <si>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</si>
  <si>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</si>
  <si>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</si>
  <si>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</si>
  <si>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</si>
  <si>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</si>
  <si>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</si>
  <si>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</si>
  <si>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</si>
  <si>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</si>
  <si>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</si>
  <si>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</si>
  <si>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</si>
  <si>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</si>
  <si>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</si>
  <si>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</si>
  <si>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</si>
  <si>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</si>
  <si>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</si>
  <si>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</si>
  <si>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</si>
  <si>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</si>
  <si>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</si>
  <si>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</si>
  <si>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</si>
  <si>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</si>
  <si>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</si>
  <si>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</si>
  <si>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</si>
  <si>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</si>
  <si>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</si>
  <si>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</si>
  <si>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</si>
  <si>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</si>
  <si>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</si>
  <si>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</si>
  <si>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</si>
  <si>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</si>
  <si>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</si>
  <si>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</si>
  <si>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</si>
  <si>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</si>
  <si>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</si>
  <si>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</si>
  <si>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</si>
  <si>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</si>
  <si>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</si>
  <si>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</si>
  <si>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</si>
  <si>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</si>
  <si>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</si>
  <si>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</si>
  <si>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</si>
  <si>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</si>
  <si>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</si>
  <si>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</si>
  <si>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</si>
  <si>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</si>
  <si>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</si>
  <si>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</si>
  <si>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</si>
  <si>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</si>
  <si>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</si>
  <si>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</si>
  <si>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</si>
  <si>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</si>
  <si>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</si>
  <si>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</si>
  <si>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</si>
  <si>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</si>
  <si>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</si>
  <si>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</si>
  <si>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</si>
  <si>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</si>
  <si>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</si>
  <si>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</si>
  <si>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</si>
  <si>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</si>
  <si>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</si>
  <si>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</si>
  <si>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</si>
  <si>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</si>
  <si>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</si>
  <si>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</si>
  <si>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</si>
  <si>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</si>
  <si>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</si>
  <si>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</si>
  <si>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</si>
  <si>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</si>
  <si>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</si>
  <si>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</si>
  <si>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</si>
  <si>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</si>
  <si>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</si>
  <si>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</si>
  <si>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</si>
  <si>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</si>
  <si>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</si>
  <si>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</si>
  <si>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</si>
  <si>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</si>
  <si>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</si>
  <si>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</si>
  <si>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</si>
  <si>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</si>
  <si>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</si>
  <si>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</si>
  <si>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</si>
  <si>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</si>
  <si>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</si>
  <si>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</si>
  <si>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</si>
  <si>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</si>
  <si>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</si>
  <si>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</si>
  <si>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</si>
  <si>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</si>
  <si>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</si>
  <si>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</si>
  <si>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</si>
  <si>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</si>
  <si>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</si>
  <si>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</si>
  <si>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</si>
  <si>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</si>
  <si>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</si>
  <si>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</si>
  <si>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</si>
  <si>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</si>
  <si>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</si>
  <si>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</si>
  <si>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</si>
  <si>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</si>
  <si>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</si>
  <si>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</si>
  <si>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</si>
  <si>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</si>
  <si>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</si>
  <si>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</si>
  <si>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</si>
  <si>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</si>
  <si>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</si>
  <si>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</si>
  <si>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</si>
  <si>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</si>
  <si>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</si>
  <si>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</si>
  <si>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</si>
  <si>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</si>
  <si>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</si>
  <si>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</si>
  <si>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</si>
  <si>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</si>
  <si>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</si>
  <si>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</si>
  <si>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</si>
  <si>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</si>
  <si>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</si>
  <si>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</si>
  <si>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</si>
  <si>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</si>
  <si>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</si>
  <si>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</si>
  <si>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</si>
  <si>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</si>
  <si>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</si>
  <si>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</si>
  <si>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</si>
  <si>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</si>
  <si>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</si>
  <si>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</si>
  <si>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</si>
  <si>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</si>
  <si>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</si>
  <si>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</si>
  <si>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</si>
  <si>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</si>
  <si>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</si>
  <si>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</si>
  <si>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</si>
  <si>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</si>
  <si>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</si>
  <si>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</si>
  <si>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</si>
  <si>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</si>
  <si>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</si>
  <si>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</si>
  <si>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</si>
  <si>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</si>
  <si>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</si>
  <si>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</si>
  <si>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</si>
  <si>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</si>
  <si>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</si>
  <si>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</si>
  <si>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</si>
  <si>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</si>
  <si>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</si>
  <si>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</si>
  <si>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</si>
  <si>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</si>
  <si>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</si>
  <si>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</si>
  <si>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</si>
  <si>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</si>
  <si>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</si>
  <si>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</si>
  <si>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</si>
  <si>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</si>
  <si>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</si>
  <si>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</si>
  <si>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</si>
  <si>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</si>
  <si>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</si>
  <si>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</si>
  <si>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</si>
  <si>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</si>
  <si>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</si>
  <si>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</si>
  <si>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</si>
  <si>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</si>
  <si>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</si>
  <si>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</si>
  <si>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</si>
  <si>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</si>
  <si>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</si>
  <si>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</si>
  <si>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</si>
  <si>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</si>
  <si>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</si>
  <si>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</si>
  <si>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</si>
  <si>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</si>
  <si>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</si>
  <si>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</si>
  <si>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</si>
  <si>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</si>
  <si>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</si>
  <si>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</si>
  <si>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</si>
  <si>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</si>
  <si>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</si>
  <si>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</si>
  <si>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</si>
  <si>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</si>
  <si>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</si>
  <si>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</si>
  <si>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</si>
  <si>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</si>
  <si>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</si>
  <si>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</si>
  <si>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</si>
  <si>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</si>
  <si>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</si>
  <si>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</si>
  <si>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</si>
  <si>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</si>
  <si>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</si>
  <si>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</si>
  <si>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</si>
  <si>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</si>
  <si>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</si>
  <si>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</si>
  <si>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</si>
  <si>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</si>
  <si>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</si>
  <si>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</si>
  <si>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</si>
  <si>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</si>
  <si>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</si>
  <si>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</si>
  <si>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</si>
  <si>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</si>
  <si>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</si>
  <si>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</si>
  <si>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</si>
  <si>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</si>
  <si>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</si>
  <si>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</si>
  <si>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</si>
  <si>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</si>
  <si>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</si>
  <si>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</si>
  <si>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</si>
  <si>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</si>
  <si>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</si>
  <si>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</si>
  <si>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</si>
  <si>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</si>
  <si>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</si>
  <si>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</si>
  <si>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</si>
  <si>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</si>
  <si>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</si>
  <si>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</si>
  <si>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</si>
  <si>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</si>
  <si>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</si>
  <si>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</si>
  <si>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</si>
  <si>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</si>
  <si>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</si>
  <si>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</si>
  <si>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</si>
  <si>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</si>
  <si>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</si>
  <si>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</si>
  <si>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</si>
  <si>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</si>
  <si>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</si>
  <si>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</si>
  <si>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</si>
  <si>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</si>
  <si>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</si>
  <si>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</si>
  <si>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</si>
  <si>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</si>
  <si>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</si>
  <si>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</si>
  <si>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</si>
  <si>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</si>
  <si>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</si>
  <si>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</si>
  <si>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</si>
  <si>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</si>
  <si>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</si>
  <si>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</si>
  <si>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</si>
  <si>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</si>
  <si>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</si>
  <si>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Mean</t>
  </si>
  <si>
    <t>Median</t>
  </si>
  <si>
    <t>Min</t>
  </si>
  <si>
    <t>Max</t>
  </si>
  <si>
    <t>Variance</t>
  </si>
  <si>
    <t>Standard Deviation</t>
  </si>
  <si>
    <t>Backers for Successful Campaigns</t>
  </si>
  <si>
    <t>Backers for Failed Campaigns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</si>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</sst>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B3B3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3-4820-817B-E86615CABE2C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3-4820-817B-E86615CABE2C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3-4820-817B-E86615CABE2C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3-4820-817B-E86615CA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567344"/>
        <c:axId val="1303363024"/>
      </c:barChart>
      <c:catAx>
        <c:axId val="12985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63024"/>
        <c:crosses val="autoZero"/>
        <c:auto val="1"/>
        <c:lblAlgn val="ctr"/>
        <c:lblOffset val="100"/>
        <c:noMultiLvlLbl val="0"/>
      </c:catAx>
      <c:valAx>
        <c:axId val="1303363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2780703610311"/>
          <c:y val="0.31831058881990204"/>
          <c:w val="0.1532478647140785"/>
          <c:h val="0.35256797583081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B-4330-BC4B-5694DEB4DD32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B-4330-BC4B-5694DEB4DD32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B-4330-BC4B-5694DEB4DD32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B-4330-BC4B-5694DEB4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391632"/>
        <c:axId val="1436770704"/>
      </c:barChart>
      <c:catAx>
        <c:axId val="11653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70704"/>
        <c:crosses val="autoZero"/>
        <c:auto val="1"/>
        <c:lblAlgn val="ctr"/>
        <c:lblOffset val="100"/>
        <c:noMultiLvlLbl val="0"/>
      </c:catAx>
      <c:valAx>
        <c:axId val="143677070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72830338605532"/>
          <c:y val="0.29646771848686199"/>
          <c:w val="0.13687584932660377"/>
          <c:h val="0.32969021065675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Month!PivotTable6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D-4085-ABDC-0AA326385411}"/>
            </c:ext>
          </c:extLst>
        </c:ser>
        <c:ser>
          <c:idx val="1"/>
          <c:order val="1"/>
          <c:tx>
            <c:strRef>
              <c:f>'Outcome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D00000"/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D-4085-ABDC-0AA326385411}"/>
            </c:ext>
          </c:extLst>
        </c:ser>
        <c:ser>
          <c:idx val="2"/>
          <c:order val="2"/>
          <c:tx>
            <c:strRef>
              <c:f>'Outcome per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D-4085-ABDC-0AA326385411}"/>
            </c:ext>
          </c:extLst>
        </c:ser>
        <c:ser>
          <c:idx val="3"/>
          <c:order val="3"/>
          <c:tx>
            <c:strRef>
              <c:f>'Outcome per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D-4085-ABDC-0AA32638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85488"/>
        <c:axId val="1299981744"/>
      </c:lineChart>
      <c:catAx>
        <c:axId val="14681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81744"/>
        <c:crosses val="autoZero"/>
        <c:auto val="1"/>
        <c:lblAlgn val="ctr"/>
        <c:lblOffset val="100"/>
        <c:noMultiLvlLbl val="0"/>
      </c:catAx>
      <c:valAx>
        <c:axId val="12999817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7796274002689"/>
          <c:y val="0.40525030261628253"/>
          <c:w val="0.17659145935214571"/>
          <c:h val="0.35929984779299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F56-9BE0-49623B0F7B1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D0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F56-9BE0-49623B0F7B1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F56-9BE0-49623B0F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91728"/>
        <c:axId val="380019567"/>
      </c:lineChart>
      <c:catAx>
        <c:axId val="14681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9567"/>
        <c:crosses val="autoZero"/>
        <c:auto val="1"/>
        <c:lblAlgn val="ctr"/>
        <c:lblOffset val="100"/>
        <c:noMultiLvlLbl val="0"/>
      </c:catAx>
      <c:valAx>
        <c:axId val="380019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Campaigns</a:t>
          </a:r>
        </a:p>
      </cx:txPr>
    </cx:title>
    <cx:plotArea>
      <cx:plotAreaRegion>
        <cx:series layoutId="boxWhisker" uniqueId="{4ED1F577-B3C4-4BDC-8A21-EE8D6A9B668F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Failed Campaigns</a:t>
          </a:r>
        </a:p>
      </cx:txPr>
    </cx:title>
    <cx:plotArea>
      <cx:plotAreaRegion>
        <cx:series layoutId="boxWhisker" uniqueId="{51793053-5812-49B3-A5B0-D8B59F98F5C1}">
          <cx:spPr>
            <a:solidFill>
              <a:srgbClr val="FFB3B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2</xdr:row>
      <xdr:rowOff>11430</xdr:rowOff>
    </xdr:from>
    <xdr:to>
      <xdr:col>13</xdr:col>
      <xdr:colOff>403860</xdr:colOff>
      <xdr:row>21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662A2-32B5-E3ED-3076-9FDC0A63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3</xdr:row>
      <xdr:rowOff>19050</xdr:rowOff>
    </xdr:from>
    <xdr:to>
      <xdr:col>14</xdr:col>
      <xdr:colOff>510540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3F06E-AB8D-57A7-9C06-E1A92F31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2</xdr:row>
      <xdr:rowOff>186690</xdr:rowOff>
    </xdr:from>
    <xdr:to>
      <xdr:col>14</xdr:col>
      <xdr:colOff>76200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C15F-6C6E-3DE5-72AF-A2C227BCB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373455</xdr:colOff>
      <xdr:row>13</xdr:row>
      <xdr:rowOff>193895</xdr:rowOff>
    </xdr:from>
    <xdr:to>
      <xdr:col>7</xdr:col>
      <xdr:colOff>1146774</xdr:colOff>
      <xdr:row>34</xdr:row>
      <xdr:rowOff>7545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011F4-998B-CFC5-E07B-6242BD1C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20</xdr:row>
      <xdr:rowOff>7620</xdr:rowOff>
    </xdr:from>
    <xdr:to>
      <xdr:col>8</xdr:col>
      <xdr:colOff>1135380</xdr:colOff>
      <xdr:row>36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6DCFD6-D084-41E5-ABAD-9672EF717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3970020"/>
              <a:ext cx="5394960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38</xdr:row>
      <xdr:rowOff>7620</xdr:rowOff>
    </xdr:from>
    <xdr:to>
      <xdr:col>8</xdr:col>
      <xdr:colOff>1143000</xdr:colOff>
      <xdr:row>52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83806E1-FA2D-479A-AA51-8034A7631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00" y="7536180"/>
              <a:ext cx="540258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7</xdr:row>
      <xdr:rowOff>182880</xdr:rowOff>
    </xdr:from>
    <xdr:to>
      <xdr:col>9</xdr:col>
      <xdr:colOff>0</xdr:colOff>
      <xdr:row>18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AEFEFF-562A-93EF-74C0-640360191450}"/>
            </a:ext>
          </a:extLst>
        </xdr:cNvPr>
        <xdr:cNvSpPr txBox="1"/>
      </xdr:nvSpPr>
      <xdr:spPr>
        <a:xfrm>
          <a:off x="5905500" y="1569720"/>
          <a:ext cx="658368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 the mean or the median summarise the data better?</a:t>
          </a:r>
          <a:endParaRPr lang="en-GB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 for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both successful and failed campaigns are extremely varied and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have potential outliers,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can be seen by the box and whisker plots below. This demonstrates that the data has a skewed distribution. Therefore, I believe the median will summarise the data better as it is unaffected by outliers. </a:t>
          </a:r>
          <a:endParaRPr lang="en-GB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there more variability with successful or failed campaigns? Does this make sense? </a:t>
          </a:r>
          <a:endParaRPr lang="en-GB" sz="1200">
            <a:latin typeface="+mn-lt"/>
          </a:endParaRPr>
        </a:p>
        <a:p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greater variability in the data for successful campaigns. This demonstrates that this data set</a:t>
          </a:r>
          <a:r>
            <a:rPr lang="en-GB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more spread out</a:t>
          </a:r>
          <a:r>
            <a:rPr lang="en-GB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comparison to the data for failed campaigns. </a:t>
          </a:r>
        </a:p>
        <a:p>
          <a:r>
            <a:rPr lang="en-GB" sz="1200" baseline="0">
              <a:latin typeface="+mn-lt"/>
            </a:rPr>
            <a:t>I would have expected the results for successful campaigns to be more consistent as this would provide a better understanding and justification of the success rate.</a:t>
          </a:r>
          <a:endParaRPr lang="en-GB" sz="1200">
            <a:latin typeface="+mn-lt"/>
          </a:endParaRPr>
        </a:p>
        <a:p>
          <a:endParaRPr lang="en-GB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sha Gheewala" refreshedDate="45221.414277546297" createdVersion="8" refreshedVersion="8" minRefreshableVersion="3" recordCount="1000" xr:uid="{EA214A56-B0A2-4083-88A2-0339B070020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476D-603F-4787-ADB8-122116474C8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FF0C-1BB4-4FE4-9D93-DF6DA5EEC37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4FB79-98D0-47BF-961A-BAE66091F64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CCF6C7-5F1F-475F-8664-25EC1AE0F92A}" name="Table1" displayName="Table1" ref="G1:I7" totalsRowShown="0">
  <autoFilter ref="G1:I7" xr:uid="{FCCCF6C7-5F1F-475F-8664-25EC1AE0F92A}"/>
  <tableColumns count="3">
    <tableColumn id="1" xr3:uid="{F60A7DCC-6B06-4F0A-A4EC-A328FBB0B17A}" name="Column1" dataDxfId="12"/>
    <tableColumn id="2" xr3:uid="{C6820BDE-1DF4-4B1F-83AF-0E1D15E685A0}" name="Backers for Successful Campaigns"/>
    <tableColumn id="3" xr3:uid="{1878D40D-769C-49E7-AE0A-8D7F844E938E}" name="Backers for Failed Campaign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O2" sqref="O2"/>
    </sheetView>
  </sheetViews>
  <sheetFormatPr defaultColWidth="11.19921875" defaultRowHeight="15.6" x14ac:dyDescent="0.3"/>
  <cols>
    <col min="1" max="1" width="7" customWidth="1"/>
    <col min="2" max="2" width="30.69921875" bestFit="1" customWidth="1"/>
    <col min="3" max="3" width="33.5" style="3" customWidth="1"/>
    <col min="6" max="6" width="18.19921875" bestFit="1" customWidth="1"/>
    <col min="8" max="8" width="13" bestFit="1" customWidth="1"/>
    <col min="9" max="9" width="20.09765625" bestFit="1" customWidth="1"/>
    <col min="12" max="12" width="17.8984375" customWidth="1"/>
    <col min="13" max="13" width="15.19921875" customWidth="1"/>
    <col min="14" max="14" width="26.19921875" bestFit="1" customWidth="1"/>
    <col min="15" max="15" width="24.796875" bestFit="1" customWidth="1"/>
    <col min="16" max="16" width="16.09765625" customWidth="1"/>
    <col min="17" max="17" width="13.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2019</v>
      </c>
      <c r="B1" s="1" t="s">
        <v>2020</v>
      </c>
      <c r="C1" s="2" t="s">
        <v>2021</v>
      </c>
      <c r="D1" s="1" t="s">
        <v>2022</v>
      </c>
      <c r="E1" s="1" t="s">
        <v>2023</v>
      </c>
      <c r="F1" s="1" t="s">
        <v>2015</v>
      </c>
      <c r="G1" s="1" t="s">
        <v>2024</v>
      </c>
      <c r="H1" s="1" t="s">
        <v>2025</v>
      </c>
      <c r="I1" s="1" t="s">
        <v>2016</v>
      </c>
      <c r="J1" s="1" t="s">
        <v>2026</v>
      </c>
      <c r="K1" s="1" t="s">
        <v>2027</v>
      </c>
      <c r="L1" s="1" t="s">
        <v>2028</v>
      </c>
      <c r="M1" s="1" t="s">
        <v>2029</v>
      </c>
      <c r="N1" s="1" t="s">
        <v>2071</v>
      </c>
      <c r="O1" s="1" t="s">
        <v>2072</v>
      </c>
      <c r="P1" s="1" t="s">
        <v>2030</v>
      </c>
      <c r="Q1" s="1" t="s">
        <v>2031</v>
      </c>
      <c r="R1" s="1" t="s">
        <v>2032</v>
      </c>
      <c r="S1" s="1" t="s">
        <v>2017</v>
      </c>
      <c r="T1" s="1" t="s">
        <v>2018</v>
      </c>
    </row>
    <row r="2" spans="1:20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 s="5">
        <f>E2/D2*100</f>
        <v>0</v>
      </c>
      <c r="G2" t="s">
        <v>2</v>
      </c>
      <c r="H2">
        <v>0</v>
      </c>
      <c r="I2" s="4">
        <v>0</v>
      </c>
      <c r="J2" t="s">
        <v>3</v>
      </c>
      <c r="K2" t="s">
        <v>4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5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 s="5">
        <f>E3/D3*100</f>
        <v>1040</v>
      </c>
      <c r="G3" t="s">
        <v>8</v>
      </c>
      <c r="H3">
        <v>158</v>
      </c>
      <c r="I3" s="4">
        <f>E3/H3</f>
        <v>92.151898734177209</v>
      </c>
      <c r="J3" t="s">
        <v>9</v>
      </c>
      <c r="K3" t="s">
        <v>10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11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2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 s="5">
        <f t="shared" ref="F4:F67" si="3">E4/D4*100</f>
        <v>131.4787822878229</v>
      </c>
      <c r="G4" t="s">
        <v>8</v>
      </c>
      <c r="H4">
        <v>1425</v>
      </c>
      <c r="I4" s="4">
        <f t="shared" ref="I4:I67" si="4">E4/H4</f>
        <v>100.01614035087719</v>
      </c>
      <c r="J4" t="s">
        <v>14</v>
      </c>
      <c r="K4" t="s">
        <v>15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16</v>
      </c>
      <c r="S4" t="str">
        <f>LEFT(R4,SEARCH("/",R4)-1)</f>
        <v>technology</v>
      </c>
      <c r="T4" t="str">
        <f t="shared" si="2"/>
        <v>web</v>
      </c>
    </row>
    <row r="5" spans="1:20" ht="31.2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 s="5">
        <f t="shared" si="3"/>
        <v>58.976190476190467</v>
      </c>
      <c r="G5" t="s">
        <v>2</v>
      </c>
      <c r="H5">
        <v>24</v>
      </c>
      <c r="I5" s="4">
        <f t="shared" si="4"/>
        <v>103.20833333333333</v>
      </c>
      <c r="J5" t="s">
        <v>9</v>
      </c>
      <c r="K5" t="s">
        <v>10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11</v>
      </c>
      <c r="S5" t="str">
        <f t="shared" ref="S5:S68" si="5">LEFT(R5,SEARCH("/",R5)-1)</f>
        <v>music</v>
      </c>
      <c r="T5" t="str">
        <f t="shared" si="2"/>
        <v>rock</v>
      </c>
    </row>
    <row r="6" spans="1:20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 s="5">
        <f t="shared" si="3"/>
        <v>69.276315789473685</v>
      </c>
      <c r="G6" t="s">
        <v>2</v>
      </c>
      <c r="H6">
        <v>53</v>
      </c>
      <c r="I6" s="4">
        <f t="shared" si="4"/>
        <v>99.339622641509436</v>
      </c>
      <c r="J6" t="s">
        <v>9</v>
      </c>
      <c r="K6" t="s">
        <v>10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21</v>
      </c>
      <c r="S6" t="str">
        <f t="shared" si="5"/>
        <v>theater</v>
      </c>
      <c r="T6" t="str">
        <f t="shared" si="2"/>
        <v>plays</v>
      </c>
    </row>
    <row r="7" spans="1:20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 s="5">
        <f t="shared" si="3"/>
        <v>173.61842105263159</v>
      </c>
      <c r="G7" t="s">
        <v>8</v>
      </c>
      <c r="H7">
        <v>174</v>
      </c>
      <c r="I7" s="4">
        <f t="shared" si="4"/>
        <v>75.833333333333329</v>
      </c>
      <c r="J7" t="s">
        <v>24</v>
      </c>
      <c r="K7" t="s">
        <v>25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21</v>
      </c>
      <c r="S7" t="str">
        <f t="shared" si="5"/>
        <v>theater</v>
      </c>
      <c r="T7" t="str">
        <f t="shared" si="2"/>
        <v>plays</v>
      </c>
    </row>
    <row r="8" spans="1:20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 s="5">
        <f t="shared" si="3"/>
        <v>20.961538461538463</v>
      </c>
      <c r="G8" t="s">
        <v>2</v>
      </c>
      <c r="H8">
        <v>18</v>
      </c>
      <c r="I8" s="4">
        <f t="shared" si="4"/>
        <v>60.555555555555557</v>
      </c>
      <c r="J8" t="s">
        <v>28</v>
      </c>
      <c r="K8" t="s">
        <v>29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30</v>
      </c>
      <c r="S8" t="str">
        <f t="shared" si="5"/>
        <v>film &amp; video</v>
      </c>
      <c r="T8" t="str">
        <f t="shared" si="2"/>
        <v>documentary</v>
      </c>
    </row>
    <row r="9" spans="1:20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 s="5">
        <f t="shared" si="3"/>
        <v>327.57777777777778</v>
      </c>
      <c r="G9" t="s">
        <v>8</v>
      </c>
      <c r="H9">
        <v>227</v>
      </c>
      <c r="I9" s="4">
        <f t="shared" si="4"/>
        <v>64.93832599118943</v>
      </c>
      <c r="J9" t="s">
        <v>24</v>
      </c>
      <c r="K9" t="s">
        <v>25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21</v>
      </c>
      <c r="S9" t="str">
        <f t="shared" si="5"/>
        <v>theater</v>
      </c>
      <c r="T9" t="str">
        <f t="shared" si="2"/>
        <v>plays</v>
      </c>
    </row>
    <row r="10" spans="1:20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5">
        <f t="shared" si="3"/>
        <v>19.932788374205266</v>
      </c>
      <c r="G10" t="s">
        <v>35</v>
      </c>
      <c r="H10">
        <v>708</v>
      </c>
      <c r="I10" s="4">
        <f t="shared" si="4"/>
        <v>30.997175141242938</v>
      </c>
      <c r="J10" t="s">
        <v>24</v>
      </c>
      <c r="K10" t="s">
        <v>25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21</v>
      </c>
      <c r="S10" t="str">
        <f t="shared" si="5"/>
        <v>theater</v>
      </c>
      <c r="T10" t="str">
        <f t="shared" si="2"/>
        <v>plays</v>
      </c>
    </row>
    <row r="11" spans="1:20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 s="5">
        <f t="shared" si="3"/>
        <v>51.741935483870968</v>
      </c>
      <c r="G11" t="s">
        <v>2</v>
      </c>
      <c r="H11">
        <v>44</v>
      </c>
      <c r="I11" s="4">
        <f t="shared" si="4"/>
        <v>72.909090909090907</v>
      </c>
      <c r="J11" t="s">
        <v>9</v>
      </c>
      <c r="K11" t="s">
        <v>10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38</v>
      </c>
      <c r="S11" t="str">
        <f t="shared" si="5"/>
        <v>music</v>
      </c>
      <c r="T11" t="str">
        <f t="shared" si="2"/>
        <v>electric music</v>
      </c>
    </row>
    <row r="12" spans="1:20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 s="5">
        <f t="shared" si="3"/>
        <v>266.11538461538464</v>
      </c>
      <c r="G12" t="s">
        <v>8</v>
      </c>
      <c r="H12">
        <v>220</v>
      </c>
      <c r="I12" s="4">
        <f t="shared" si="4"/>
        <v>62.9</v>
      </c>
      <c r="J12" t="s">
        <v>9</v>
      </c>
      <c r="K12" t="s">
        <v>10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41</v>
      </c>
      <c r="S12" t="str">
        <f t="shared" si="5"/>
        <v>film &amp; video</v>
      </c>
      <c r="T12" t="str">
        <f t="shared" si="2"/>
        <v>drama</v>
      </c>
    </row>
    <row r="13" spans="1:20" ht="31.2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 s="5">
        <f t="shared" si="3"/>
        <v>48.095238095238095</v>
      </c>
      <c r="G13" t="s">
        <v>2</v>
      </c>
      <c r="H13">
        <v>27</v>
      </c>
      <c r="I13" s="4">
        <f t="shared" si="4"/>
        <v>112.22222222222223</v>
      </c>
      <c r="J13" t="s">
        <v>9</v>
      </c>
      <c r="K13" t="s">
        <v>10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21</v>
      </c>
      <c r="S13" t="str">
        <f t="shared" si="5"/>
        <v>theater</v>
      </c>
      <c r="T13" t="str">
        <f t="shared" si="2"/>
        <v>plays</v>
      </c>
    </row>
    <row r="14" spans="1:20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 s="5">
        <f t="shared" si="3"/>
        <v>89.349206349206341</v>
      </c>
      <c r="G14" t="s">
        <v>2</v>
      </c>
      <c r="H14">
        <v>55</v>
      </c>
      <c r="I14" s="4">
        <f t="shared" si="4"/>
        <v>102.34545454545454</v>
      </c>
      <c r="J14" t="s">
        <v>9</v>
      </c>
      <c r="K14" t="s">
        <v>10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41</v>
      </c>
      <c r="S14" t="str">
        <f t="shared" si="5"/>
        <v>film &amp; video</v>
      </c>
      <c r="T14" t="str">
        <f t="shared" si="2"/>
        <v>drama</v>
      </c>
    </row>
    <row r="15" spans="1:20" ht="31.2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 s="5">
        <f t="shared" si="3"/>
        <v>245.11904761904765</v>
      </c>
      <c r="G15" t="s">
        <v>8</v>
      </c>
      <c r="H15">
        <v>98</v>
      </c>
      <c r="I15" s="4">
        <f t="shared" si="4"/>
        <v>105.05102040816327</v>
      </c>
      <c r="J15" t="s">
        <v>9</v>
      </c>
      <c r="K15" t="s">
        <v>10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48</v>
      </c>
      <c r="S15" t="str">
        <f t="shared" si="5"/>
        <v>music</v>
      </c>
      <c r="T15" t="str">
        <f t="shared" si="2"/>
        <v>indie rock</v>
      </c>
    </row>
    <row r="16" spans="1:20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 s="5">
        <f t="shared" si="3"/>
        <v>66.769503546099301</v>
      </c>
      <c r="G16" t="s">
        <v>2</v>
      </c>
      <c r="H16">
        <v>200</v>
      </c>
      <c r="I16" s="4">
        <f t="shared" si="4"/>
        <v>94.144999999999996</v>
      </c>
      <c r="J16" t="s">
        <v>9</v>
      </c>
      <c r="K16" t="s">
        <v>10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48</v>
      </c>
      <c r="S16" t="str">
        <f t="shared" si="5"/>
        <v>music</v>
      </c>
      <c r="T16" t="str">
        <f t="shared" si="2"/>
        <v>indie rock</v>
      </c>
    </row>
    <row r="17" spans="1:20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 s="5">
        <f t="shared" si="3"/>
        <v>47.307881773399011</v>
      </c>
      <c r="G17" t="s">
        <v>2</v>
      </c>
      <c r="H17">
        <v>452</v>
      </c>
      <c r="I17" s="4">
        <f t="shared" si="4"/>
        <v>84.986725663716811</v>
      </c>
      <c r="J17" t="s">
        <v>9</v>
      </c>
      <c r="K17" t="s">
        <v>10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53</v>
      </c>
      <c r="S17" t="str">
        <f t="shared" si="5"/>
        <v>technology</v>
      </c>
      <c r="T17" t="str">
        <f t="shared" si="2"/>
        <v>wearables</v>
      </c>
    </row>
    <row r="18" spans="1:20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 s="5">
        <f t="shared" si="3"/>
        <v>649.47058823529414</v>
      </c>
      <c r="G18" t="s">
        <v>8</v>
      </c>
      <c r="H18">
        <v>100</v>
      </c>
      <c r="I18" s="4">
        <f t="shared" si="4"/>
        <v>110.41</v>
      </c>
      <c r="J18" t="s">
        <v>9</v>
      </c>
      <c r="K18" t="s">
        <v>10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56</v>
      </c>
      <c r="S18" t="str">
        <f t="shared" si="5"/>
        <v>publishing</v>
      </c>
      <c r="T18" t="str">
        <f t="shared" si="2"/>
        <v>nonfiction</v>
      </c>
    </row>
    <row r="19" spans="1:20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 s="5">
        <f t="shared" si="3"/>
        <v>159.39125295508273</v>
      </c>
      <c r="G19" t="s">
        <v>8</v>
      </c>
      <c r="H19">
        <v>1249</v>
      </c>
      <c r="I19" s="4">
        <f t="shared" si="4"/>
        <v>107.96236989591674</v>
      </c>
      <c r="J19" t="s">
        <v>9</v>
      </c>
      <c r="K19" t="s">
        <v>10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59</v>
      </c>
      <c r="S19" t="str">
        <f t="shared" si="5"/>
        <v>film &amp; video</v>
      </c>
      <c r="T19" t="str">
        <f t="shared" si="2"/>
        <v>animation</v>
      </c>
    </row>
    <row r="20" spans="1:20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 s="5">
        <f t="shared" si="3"/>
        <v>66.912087912087912</v>
      </c>
      <c r="G20" t="s">
        <v>62</v>
      </c>
      <c r="H20">
        <v>135</v>
      </c>
      <c r="I20" s="4">
        <f t="shared" si="4"/>
        <v>45.103703703703701</v>
      </c>
      <c r="J20" t="s">
        <v>9</v>
      </c>
      <c r="K20" t="s">
        <v>10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21</v>
      </c>
      <c r="S20" t="str">
        <f t="shared" si="5"/>
        <v>theater</v>
      </c>
      <c r="T20" t="str">
        <f t="shared" si="2"/>
        <v>plays</v>
      </c>
    </row>
    <row r="21" spans="1:20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 s="5">
        <f t="shared" si="3"/>
        <v>48.529600000000002</v>
      </c>
      <c r="G21" t="s">
        <v>2</v>
      </c>
      <c r="H21">
        <v>674</v>
      </c>
      <c r="I21" s="4">
        <f t="shared" si="4"/>
        <v>45.001483679525222</v>
      </c>
      <c r="J21" t="s">
        <v>9</v>
      </c>
      <c r="K21" t="s">
        <v>10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21</v>
      </c>
      <c r="S21" t="str">
        <f t="shared" si="5"/>
        <v>theater</v>
      </c>
      <c r="T21" t="str">
        <f t="shared" si="2"/>
        <v>plays</v>
      </c>
    </row>
    <row r="22" spans="1:20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 s="5">
        <f t="shared" si="3"/>
        <v>112.24279210925646</v>
      </c>
      <c r="G22" t="s">
        <v>8</v>
      </c>
      <c r="H22">
        <v>1396</v>
      </c>
      <c r="I22" s="4">
        <f t="shared" si="4"/>
        <v>105.97134670487107</v>
      </c>
      <c r="J22" t="s">
        <v>9</v>
      </c>
      <c r="K22" t="s">
        <v>10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41</v>
      </c>
      <c r="S22" t="str">
        <f t="shared" si="5"/>
        <v>film &amp; video</v>
      </c>
      <c r="T22" t="str">
        <f t="shared" si="2"/>
        <v>drama</v>
      </c>
    </row>
    <row r="23" spans="1:20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 s="5">
        <f t="shared" si="3"/>
        <v>40.992553191489364</v>
      </c>
      <c r="G23" t="s">
        <v>2</v>
      </c>
      <c r="H23">
        <v>558</v>
      </c>
      <c r="I23" s="4">
        <f t="shared" si="4"/>
        <v>69.055555555555557</v>
      </c>
      <c r="J23" t="s">
        <v>9</v>
      </c>
      <c r="K23" t="s">
        <v>10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21</v>
      </c>
      <c r="S23" t="str">
        <f t="shared" si="5"/>
        <v>theater</v>
      </c>
      <c r="T23" t="str">
        <f t="shared" si="2"/>
        <v>plays</v>
      </c>
    </row>
    <row r="24" spans="1:20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 s="5">
        <f t="shared" si="3"/>
        <v>128.07106598984771</v>
      </c>
      <c r="G24" t="s">
        <v>8</v>
      </c>
      <c r="H24">
        <v>890</v>
      </c>
      <c r="I24" s="4">
        <f t="shared" si="4"/>
        <v>85.044943820224717</v>
      </c>
      <c r="J24" t="s">
        <v>9</v>
      </c>
      <c r="K24" t="s">
        <v>10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21</v>
      </c>
      <c r="S24" t="str">
        <f t="shared" si="5"/>
        <v>theater</v>
      </c>
      <c r="T24" t="str">
        <f t="shared" si="2"/>
        <v>plays</v>
      </c>
    </row>
    <row r="25" spans="1:20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 s="5">
        <f t="shared" si="3"/>
        <v>332.04444444444448</v>
      </c>
      <c r="G25" t="s">
        <v>8</v>
      </c>
      <c r="H25">
        <v>142</v>
      </c>
      <c r="I25" s="4">
        <f t="shared" si="4"/>
        <v>105.22535211267606</v>
      </c>
      <c r="J25" t="s">
        <v>28</v>
      </c>
      <c r="K25" t="s">
        <v>29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30</v>
      </c>
      <c r="S25" t="str">
        <f t="shared" si="5"/>
        <v>film &amp; video</v>
      </c>
      <c r="T25" t="str">
        <f t="shared" si="2"/>
        <v>documentary</v>
      </c>
    </row>
    <row r="26" spans="1:20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 s="5">
        <f t="shared" si="3"/>
        <v>112.83225108225108</v>
      </c>
      <c r="G26" t="s">
        <v>8</v>
      </c>
      <c r="H26">
        <v>2673</v>
      </c>
      <c r="I26" s="4">
        <f t="shared" si="4"/>
        <v>39.003741114852225</v>
      </c>
      <c r="J26" t="s">
        <v>9</v>
      </c>
      <c r="K26" t="s">
        <v>10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53</v>
      </c>
      <c r="S26" t="str">
        <f t="shared" si="5"/>
        <v>technology</v>
      </c>
      <c r="T26" t="str">
        <f t="shared" si="2"/>
        <v>wearables</v>
      </c>
    </row>
    <row r="27" spans="1:20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 s="5">
        <f t="shared" si="3"/>
        <v>216.43636363636364</v>
      </c>
      <c r="G27" t="s">
        <v>8</v>
      </c>
      <c r="H27">
        <v>163</v>
      </c>
      <c r="I27" s="4">
        <f t="shared" si="4"/>
        <v>73.030674846625772</v>
      </c>
      <c r="J27" t="s">
        <v>9</v>
      </c>
      <c r="K27" t="s">
        <v>10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77</v>
      </c>
      <c r="S27" t="str">
        <f t="shared" si="5"/>
        <v>games</v>
      </c>
      <c r="T27" t="str">
        <f t="shared" si="2"/>
        <v>video games</v>
      </c>
    </row>
    <row r="28" spans="1:20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3"/>
        <v>48.199069767441863</v>
      </c>
      <c r="G28" t="s">
        <v>62</v>
      </c>
      <c r="H28">
        <v>1480</v>
      </c>
      <c r="I28" s="4">
        <f t="shared" si="4"/>
        <v>35.009459459459457</v>
      </c>
      <c r="J28" t="s">
        <v>9</v>
      </c>
      <c r="K28" t="s">
        <v>10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21</v>
      </c>
      <c r="S28" t="str">
        <f t="shared" si="5"/>
        <v>theater</v>
      </c>
      <c r="T28" t="str">
        <f t="shared" si="2"/>
        <v>plays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3"/>
        <v>79.95</v>
      </c>
      <c r="G29" t="s">
        <v>2</v>
      </c>
      <c r="H29">
        <v>15</v>
      </c>
      <c r="I29" s="4">
        <f t="shared" si="4"/>
        <v>106.6</v>
      </c>
      <c r="J29" t="s">
        <v>9</v>
      </c>
      <c r="K29" t="s">
        <v>10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11</v>
      </c>
      <c r="S29" t="str">
        <f t="shared" si="5"/>
        <v>music</v>
      </c>
      <c r="T29" t="str">
        <f t="shared" si="2"/>
        <v>rock</v>
      </c>
    </row>
    <row r="30" spans="1:20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3"/>
        <v>105.22553516819573</v>
      </c>
      <c r="G30" t="s">
        <v>8</v>
      </c>
      <c r="H30">
        <v>2220</v>
      </c>
      <c r="I30" s="4">
        <f t="shared" si="4"/>
        <v>61.997747747747745</v>
      </c>
      <c r="J30" t="s">
        <v>9</v>
      </c>
      <c r="K30" t="s">
        <v>10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21</v>
      </c>
      <c r="S30" t="str">
        <f t="shared" si="5"/>
        <v>theater</v>
      </c>
      <c r="T30" t="str">
        <f t="shared" si="2"/>
        <v>plays</v>
      </c>
    </row>
    <row r="31" spans="1:20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3"/>
        <v>328.89978213507629</v>
      </c>
      <c r="G31" t="s">
        <v>8</v>
      </c>
      <c r="H31">
        <v>1606</v>
      </c>
      <c r="I31" s="4">
        <f t="shared" si="4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88</v>
      </c>
      <c r="S31" t="str">
        <f t="shared" si="5"/>
        <v>film &amp; video</v>
      </c>
      <c r="T31" t="str">
        <f t="shared" si="2"/>
        <v>shorts</v>
      </c>
    </row>
    <row r="32" spans="1:20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5">
        <f t="shared" si="3"/>
        <v>160.61111111111111</v>
      </c>
      <c r="G32" t="s">
        <v>8</v>
      </c>
      <c r="H32">
        <v>129</v>
      </c>
      <c r="I32" s="4">
        <f t="shared" si="4"/>
        <v>112.05426356589147</v>
      </c>
      <c r="J32" t="s">
        <v>9</v>
      </c>
      <c r="K32" t="s">
        <v>10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59</v>
      </c>
      <c r="S32" t="str">
        <f t="shared" si="5"/>
        <v>film &amp; video</v>
      </c>
      <c r="T32" t="str">
        <f t="shared" si="2"/>
        <v>animation</v>
      </c>
    </row>
    <row r="33" spans="1:20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5">
        <f t="shared" si="3"/>
        <v>310</v>
      </c>
      <c r="G33" t="s">
        <v>8</v>
      </c>
      <c r="H33">
        <v>226</v>
      </c>
      <c r="I33" s="4">
        <f t="shared" si="4"/>
        <v>48.008849557522126</v>
      </c>
      <c r="J33" t="s">
        <v>28</v>
      </c>
      <c r="K33" t="s">
        <v>29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77</v>
      </c>
      <c r="S33" t="str">
        <f t="shared" si="5"/>
        <v>games</v>
      </c>
      <c r="T33" t="str">
        <f t="shared" si="2"/>
        <v>video games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5">
        <f t="shared" si="3"/>
        <v>86.807920792079202</v>
      </c>
      <c r="G34" t="s">
        <v>2</v>
      </c>
      <c r="H34">
        <v>2307</v>
      </c>
      <c r="I34" s="4">
        <f t="shared" si="4"/>
        <v>38.004334633723452</v>
      </c>
      <c r="J34" t="s">
        <v>95</v>
      </c>
      <c r="K34" t="s">
        <v>96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30</v>
      </c>
      <c r="S34" t="str">
        <f t="shared" si="5"/>
        <v>film &amp; video</v>
      </c>
      <c r="T34" t="str">
        <f t="shared" si="2"/>
        <v>documentary</v>
      </c>
    </row>
    <row r="35" spans="1:20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5">
        <f t="shared" si="3"/>
        <v>377.82071713147411</v>
      </c>
      <c r="G35" t="s">
        <v>8</v>
      </c>
      <c r="H35">
        <v>5419</v>
      </c>
      <c r="I35" s="4">
        <f t="shared" si="4"/>
        <v>35.000184535892231</v>
      </c>
      <c r="J35" t="s">
        <v>9</v>
      </c>
      <c r="K35" t="s">
        <v>10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21</v>
      </c>
      <c r="S35" t="str">
        <f t="shared" si="5"/>
        <v>theater</v>
      </c>
      <c r="T35" t="str">
        <f t="shared" si="2"/>
        <v>plays</v>
      </c>
    </row>
    <row r="36" spans="1:20" ht="31.2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5">
        <f t="shared" si="3"/>
        <v>150.80645161290323</v>
      </c>
      <c r="G36" t="s">
        <v>8</v>
      </c>
      <c r="H36">
        <v>165</v>
      </c>
      <c r="I36" s="4">
        <f t="shared" si="4"/>
        <v>85</v>
      </c>
      <c r="J36" t="s">
        <v>9</v>
      </c>
      <c r="K36" t="s">
        <v>10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30</v>
      </c>
      <c r="S36" t="str">
        <f t="shared" si="5"/>
        <v>film &amp; video</v>
      </c>
      <c r="T36" t="str">
        <f t="shared" si="2"/>
        <v>documentary</v>
      </c>
    </row>
    <row r="37" spans="1:20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5">
        <f t="shared" si="3"/>
        <v>150.30119521912351</v>
      </c>
      <c r="G37" t="s">
        <v>8</v>
      </c>
      <c r="H37">
        <v>1965</v>
      </c>
      <c r="I37" s="4">
        <f t="shared" si="4"/>
        <v>95.993893129770996</v>
      </c>
      <c r="J37" t="s">
        <v>24</v>
      </c>
      <c r="K37" t="s">
        <v>25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41</v>
      </c>
      <c r="S37" t="str">
        <f t="shared" si="5"/>
        <v>film &amp; video</v>
      </c>
      <c r="T37" t="str">
        <f t="shared" si="2"/>
        <v>drama</v>
      </c>
    </row>
    <row r="38" spans="1:20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5">
        <f t="shared" si="3"/>
        <v>157.28571428571431</v>
      </c>
      <c r="G38" t="s">
        <v>8</v>
      </c>
      <c r="H38">
        <v>16</v>
      </c>
      <c r="I38" s="4">
        <f t="shared" si="4"/>
        <v>68.8125</v>
      </c>
      <c r="J38" t="s">
        <v>9</v>
      </c>
      <c r="K38" t="s">
        <v>10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21</v>
      </c>
      <c r="S38" t="str">
        <f t="shared" si="5"/>
        <v>theater</v>
      </c>
      <c r="T38" t="str">
        <f t="shared" si="2"/>
        <v>plays</v>
      </c>
    </row>
    <row r="39" spans="1:20" ht="31.2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5">
        <f t="shared" si="3"/>
        <v>139.98765432098764</v>
      </c>
      <c r="G39" t="s">
        <v>8</v>
      </c>
      <c r="H39">
        <v>107</v>
      </c>
      <c r="I39" s="4">
        <f t="shared" si="4"/>
        <v>105.97196261682242</v>
      </c>
      <c r="J39" t="s">
        <v>9</v>
      </c>
      <c r="K39" t="s">
        <v>10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107</v>
      </c>
      <c r="S39" t="str">
        <f t="shared" si="5"/>
        <v>publishing</v>
      </c>
      <c r="T39" t="str">
        <f t="shared" si="2"/>
        <v>fiction</v>
      </c>
    </row>
    <row r="40" spans="1:20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 s="5">
        <f t="shared" si="3"/>
        <v>325.32258064516128</v>
      </c>
      <c r="G40" t="s">
        <v>8</v>
      </c>
      <c r="H40">
        <v>134</v>
      </c>
      <c r="I40" s="4">
        <f t="shared" si="4"/>
        <v>75.261194029850742</v>
      </c>
      <c r="J40" t="s">
        <v>9</v>
      </c>
      <c r="K40" t="s">
        <v>10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110</v>
      </c>
      <c r="S40" t="str">
        <f t="shared" si="5"/>
        <v>photography</v>
      </c>
      <c r="T40" t="str">
        <f t="shared" si="2"/>
        <v>photography books</v>
      </c>
    </row>
    <row r="41" spans="1:20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 s="5">
        <f t="shared" si="3"/>
        <v>50.777777777777779</v>
      </c>
      <c r="G41" t="s">
        <v>2</v>
      </c>
      <c r="H41">
        <v>88</v>
      </c>
      <c r="I41" s="4">
        <f t="shared" si="4"/>
        <v>57.125</v>
      </c>
      <c r="J41" t="s">
        <v>24</v>
      </c>
      <c r="K41" t="s">
        <v>25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21</v>
      </c>
      <c r="S41" t="str">
        <f t="shared" si="5"/>
        <v>theater</v>
      </c>
      <c r="T41" t="str">
        <f t="shared" si="2"/>
        <v>plays</v>
      </c>
    </row>
    <row r="42" spans="1:20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 s="5">
        <f t="shared" si="3"/>
        <v>169.06818181818181</v>
      </c>
      <c r="G42" t="s">
        <v>8</v>
      </c>
      <c r="H42">
        <v>198</v>
      </c>
      <c r="I42" s="4">
        <f t="shared" si="4"/>
        <v>75.141414141414145</v>
      </c>
      <c r="J42" t="s">
        <v>9</v>
      </c>
      <c r="K42" t="s">
        <v>10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53</v>
      </c>
      <c r="S42" t="str">
        <f t="shared" si="5"/>
        <v>technology</v>
      </c>
      <c r="T42" t="str">
        <f t="shared" si="2"/>
        <v>wearables</v>
      </c>
    </row>
    <row r="43" spans="1:20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 s="5">
        <f t="shared" si="3"/>
        <v>212.92857142857144</v>
      </c>
      <c r="G43" t="s">
        <v>8</v>
      </c>
      <c r="H43">
        <v>111</v>
      </c>
      <c r="I43" s="4">
        <f t="shared" si="4"/>
        <v>107.42342342342343</v>
      </c>
      <c r="J43" t="s">
        <v>95</v>
      </c>
      <c r="K43" t="s">
        <v>96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11</v>
      </c>
      <c r="S43" t="str">
        <f t="shared" si="5"/>
        <v>music</v>
      </c>
      <c r="T43" t="str">
        <f t="shared" si="2"/>
        <v>rock</v>
      </c>
    </row>
    <row r="44" spans="1:20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 s="5">
        <f t="shared" si="3"/>
        <v>443.94444444444446</v>
      </c>
      <c r="G44" t="s">
        <v>8</v>
      </c>
      <c r="H44">
        <v>222</v>
      </c>
      <c r="I44" s="4">
        <f t="shared" si="4"/>
        <v>35.995495495495497</v>
      </c>
      <c r="J44" t="s">
        <v>9</v>
      </c>
      <c r="K44" t="s">
        <v>10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5</v>
      </c>
      <c r="S44" t="str">
        <f t="shared" si="5"/>
        <v>food</v>
      </c>
      <c r="T44" t="str">
        <f t="shared" si="2"/>
        <v>food trucks</v>
      </c>
    </row>
    <row r="45" spans="1:20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 s="5">
        <f t="shared" si="3"/>
        <v>185.9390243902439</v>
      </c>
      <c r="G45" t="s">
        <v>8</v>
      </c>
      <c r="H45">
        <v>6212</v>
      </c>
      <c r="I45" s="4">
        <f t="shared" si="4"/>
        <v>26.998873148744366</v>
      </c>
      <c r="J45" t="s">
        <v>9</v>
      </c>
      <c r="K45" t="s">
        <v>10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121</v>
      </c>
      <c r="S45" t="str">
        <f t="shared" si="5"/>
        <v>publishing</v>
      </c>
      <c r="T45" t="str">
        <f t="shared" si="2"/>
        <v>radio &amp; podcasts</v>
      </c>
    </row>
    <row r="46" spans="1:20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 s="5">
        <f t="shared" si="3"/>
        <v>658.8125</v>
      </c>
      <c r="G46" t="s">
        <v>8</v>
      </c>
      <c r="H46">
        <v>98</v>
      </c>
      <c r="I46" s="4">
        <f t="shared" si="4"/>
        <v>107.56122448979592</v>
      </c>
      <c r="J46" t="s">
        <v>24</v>
      </c>
      <c r="K46" t="s">
        <v>25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107</v>
      </c>
      <c r="S46" t="str">
        <f t="shared" si="5"/>
        <v>publishing</v>
      </c>
      <c r="T46" t="str">
        <f t="shared" si="2"/>
        <v>fiction</v>
      </c>
    </row>
    <row r="47" spans="1:20" ht="31.2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 s="5">
        <f t="shared" si="3"/>
        <v>47.684210526315788</v>
      </c>
      <c r="G47" t="s">
        <v>2</v>
      </c>
      <c r="H47">
        <v>48</v>
      </c>
      <c r="I47" s="4">
        <f t="shared" si="4"/>
        <v>94.375</v>
      </c>
      <c r="J47" t="s">
        <v>9</v>
      </c>
      <c r="K47" t="s">
        <v>10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21</v>
      </c>
      <c r="S47" t="str">
        <f t="shared" si="5"/>
        <v>theater</v>
      </c>
      <c r="T47" t="str">
        <f t="shared" si="2"/>
        <v>plays</v>
      </c>
    </row>
    <row r="48" spans="1:20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 s="5">
        <f t="shared" si="3"/>
        <v>114.78378378378378</v>
      </c>
      <c r="G48" t="s">
        <v>8</v>
      </c>
      <c r="H48">
        <v>92</v>
      </c>
      <c r="I48" s="4">
        <f t="shared" si="4"/>
        <v>46.163043478260867</v>
      </c>
      <c r="J48" t="s">
        <v>9</v>
      </c>
      <c r="K48" t="s">
        <v>10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11</v>
      </c>
      <c r="S48" t="str">
        <f t="shared" si="5"/>
        <v>music</v>
      </c>
      <c r="T48" t="str">
        <f t="shared" si="2"/>
        <v>rock</v>
      </c>
    </row>
    <row r="49" spans="1:20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 s="5">
        <f t="shared" si="3"/>
        <v>475.26666666666665</v>
      </c>
      <c r="G49" t="s">
        <v>8</v>
      </c>
      <c r="H49">
        <v>149</v>
      </c>
      <c r="I49" s="4">
        <f t="shared" si="4"/>
        <v>47.845637583892618</v>
      </c>
      <c r="J49" t="s">
        <v>9</v>
      </c>
      <c r="K49" t="s">
        <v>10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21</v>
      </c>
      <c r="S49" t="str">
        <f t="shared" si="5"/>
        <v>theater</v>
      </c>
      <c r="T49" t="str">
        <f t="shared" si="2"/>
        <v>plays</v>
      </c>
    </row>
    <row r="50" spans="1:20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 s="5">
        <f t="shared" si="3"/>
        <v>386.97297297297297</v>
      </c>
      <c r="G50" t="s">
        <v>8</v>
      </c>
      <c r="H50">
        <v>2431</v>
      </c>
      <c r="I50" s="4">
        <f t="shared" si="4"/>
        <v>53.007815713698065</v>
      </c>
      <c r="J50" t="s">
        <v>9</v>
      </c>
      <c r="K50" t="s">
        <v>10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21</v>
      </c>
      <c r="S50" t="str">
        <f t="shared" si="5"/>
        <v>theater</v>
      </c>
      <c r="T50" t="str">
        <f t="shared" si="2"/>
        <v>plays</v>
      </c>
    </row>
    <row r="51" spans="1:20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 s="5">
        <f t="shared" si="3"/>
        <v>189.625</v>
      </c>
      <c r="G51" t="s">
        <v>8</v>
      </c>
      <c r="H51">
        <v>303</v>
      </c>
      <c r="I51" s="4">
        <f t="shared" si="4"/>
        <v>45.059405940594061</v>
      </c>
      <c r="J51" t="s">
        <v>9</v>
      </c>
      <c r="K51" t="s">
        <v>10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11</v>
      </c>
      <c r="S51" t="str">
        <f t="shared" si="5"/>
        <v>music</v>
      </c>
      <c r="T51" t="str">
        <f t="shared" si="2"/>
        <v>rock</v>
      </c>
    </row>
    <row r="52" spans="1:20" ht="31.2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 s="5">
        <f t="shared" si="3"/>
        <v>2</v>
      </c>
      <c r="G52" t="s">
        <v>2</v>
      </c>
      <c r="H52">
        <v>1</v>
      </c>
      <c r="I52" s="4">
        <f t="shared" si="4"/>
        <v>2</v>
      </c>
      <c r="J52" t="s">
        <v>95</v>
      </c>
      <c r="K52" t="s">
        <v>96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136</v>
      </c>
      <c r="S52" t="str">
        <f t="shared" si="5"/>
        <v>music</v>
      </c>
      <c r="T52" t="str">
        <f t="shared" si="2"/>
        <v>metal</v>
      </c>
    </row>
    <row r="53" spans="1:20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 s="5">
        <f t="shared" si="3"/>
        <v>91.867805186590772</v>
      </c>
      <c r="G53" t="s">
        <v>2</v>
      </c>
      <c r="H53">
        <v>1467</v>
      </c>
      <c r="I53" s="4">
        <f t="shared" si="4"/>
        <v>99.006816632583508</v>
      </c>
      <c r="J53" t="s">
        <v>28</v>
      </c>
      <c r="K53" t="s">
        <v>29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53</v>
      </c>
      <c r="S53" t="str">
        <f t="shared" si="5"/>
        <v>technology</v>
      </c>
      <c r="T53" t="str">
        <f t="shared" si="2"/>
        <v>wearables</v>
      </c>
    </row>
    <row r="54" spans="1:20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 s="5">
        <f t="shared" si="3"/>
        <v>34.152777777777779</v>
      </c>
      <c r="G54" t="s">
        <v>2</v>
      </c>
      <c r="H54">
        <v>75</v>
      </c>
      <c r="I54" s="4">
        <f t="shared" si="4"/>
        <v>32.786666666666669</v>
      </c>
      <c r="J54" t="s">
        <v>9</v>
      </c>
      <c r="K54" t="s">
        <v>10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21</v>
      </c>
      <c r="S54" t="str">
        <f t="shared" si="5"/>
        <v>theater</v>
      </c>
      <c r="T54" t="str">
        <f t="shared" si="2"/>
        <v>plays</v>
      </c>
    </row>
    <row r="55" spans="1:20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 s="5">
        <f t="shared" si="3"/>
        <v>140.40909090909091</v>
      </c>
      <c r="G55" t="s">
        <v>8</v>
      </c>
      <c r="H55">
        <v>209</v>
      </c>
      <c r="I55" s="4">
        <f t="shared" si="4"/>
        <v>59.119617224880386</v>
      </c>
      <c r="J55" t="s">
        <v>9</v>
      </c>
      <c r="K55" t="s">
        <v>10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41</v>
      </c>
      <c r="S55" t="str">
        <f t="shared" si="5"/>
        <v>film &amp; video</v>
      </c>
      <c r="T55" t="str">
        <f t="shared" si="2"/>
        <v>drama</v>
      </c>
    </row>
    <row r="56" spans="1:20" ht="31.2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 s="5">
        <f t="shared" si="3"/>
        <v>89.86666666666666</v>
      </c>
      <c r="G56" t="s">
        <v>2</v>
      </c>
      <c r="H56">
        <v>120</v>
      </c>
      <c r="I56" s="4">
        <f t="shared" si="4"/>
        <v>44.93333333333333</v>
      </c>
      <c r="J56" t="s">
        <v>9</v>
      </c>
      <c r="K56" t="s">
        <v>10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53</v>
      </c>
      <c r="S56" t="str">
        <f t="shared" si="5"/>
        <v>technology</v>
      </c>
      <c r="T56" t="str">
        <f t="shared" si="2"/>
        <v>wearables</v>
      </c>
    </row>
    <row r="57" spans="1:20" ht="31.2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 s="5">
        <f t="shared" si="3"/>
        <v>177.96969696969697</v>
      </c>
      <c r="G57" t="s">
        <v>8</v>
      </c>
      <c r="H57">
        <v>131</v>
      </c>
      <c r="I57" s="4">
        <f t="shared" si="4"/>
        <v>89.664122137404576</v>
      </c>
      <c r="J57" t="s">
        <v>9</v>
      </c>
      <c r="K57" t="s">
        <v>10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147</v>
      </c>
      <c r="S57" t="str">
        <f t="shared" si="5"/>
        <v>music</v>
      </c>
      <c r="T57" t="str">
        <f t="shared" si="2"/>
        <v>jazz</v>
      </c>
    </row>
    <row r="58" spans="1:20" ht="31.2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 s="5">
        <f t="shared" si="3"/>
        <v>143.66249999999999</v>
      </c>
      <c r="G58" t="s">
        <v>8</v>
      </c>
      <c r="H58">
        <v>164</v>
      </c>
      <c r="I58" s="4">
        <f t="shared" si="4"/>
        <v>70.079268292682926</v>
      </c>
      <c r="J58" t="s">
        <v>9</v>
      </c>
      <c r="K58" t="s">
        <v>10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53</v>
      </c>
      <c r="S58" t="str">
        <f t="shared" si="5"/>
        <v>technology</v>
      </c>
      <c r="T58" t="str">
        <f t="shared" si="2"/>
        <v>wearables</v>
      </c>
    </row>
    <row r="59" spans="1:20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 s="5">
        <f t="shared" si="3"/>
        <v>215.27586206896552</v>
      </c>
      <c r="G59" t="s">
        <v>8</v>
      </c>
      <c r="H59">
        <v>201</v>
      </c>
      <c r="I59" s="4">
        <f t="shared" si="4"/>
        <v>31.059701492537314</v>
      </c>
      <c r="J59" t="s">
        <v>9</v>
      </c>
      <c r="K59" t="s">
        <v>10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77</v>
      </c>
      <c r="S59" t="str">
        <f t="shared" si="5"/>
        <v>games</v>
      </c>
      <c r="T59" t="str">
        <f t="shared" si="2"/>
        <v>video games</v>
      </c>
    </row>
    <row r="60" spans="1:20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 s="5">
        <f t="shared" si="3"/>
        <v>227.11111111111114</v>
      </c>
      <c r="G60" t="s">
        <v>8</v>
      </c>
      <c r="H60">
        <v>211</v>
      </c>
      <c r="I60" s="4">
        <f t="shared" si="4"/>
        <v>29.061611374407583</v>
      </c>
      <c r="J60" t="s">
        <v>9</v>
      </c>
      <c r="K60" t="s">
        <v>10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21</v>
      </c>
      <c r="S60" t="str">
        <f t="shared" si="5"/>
        <v>theater</v>
      </c>
      <c r="T60" t="str">
        <f t="shared" si="2"/>
        <v>plays</v>
      </c>
    </row>
    <row r="61" spans="1:20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 s="5">
        <f t="shared" si="3"/>
        <v>275.07142857142861</v>
      </c>
      <c r="G61" t="s">
        <v>8</v>
      </c>
      <c r="H61">
        <v>128</v>
      </c>
      <c r="I61" s="4">
        <f t="shared" si="4"/>
        <v>30.0859375</v>
      </c>
      <c r="J61" t="s">
        <v>9</v>
      </c>
      <c r="K61" t="s">
        <v>10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21</v>
      </c>
      <c r="S61" t="str">
        <f t="shared" si="5"/>
        <v>theater</v>
      </c>
      <c r="T61" t="str">
        <f t="shared" si="2"/>
        <v>plays</v>
      </c>
    </row>
    <row r="62" spans="1:20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 s="5">
        <f t="shared" si="3"/>
        <v>144.37048832271762</v>
      </c>
      <c r="G62" t="s">
        <v>8</v>
      </c>
      <c r="H62">
        <v>1600</v>
      </c>
      <c r="I62" s="4">
        <f t="shared" si="4"/>
        <v>84.998125000000002</v>
      </c>
      <c r="J62" t="s">
        <v>3</v>
      </c>
      <c r="K62" t="s">
        <v>4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21</v>
      </c>
      <c r="S62" t="str">
        <f t="shared" si="5"/>
        <v>theater</v>
      </c>
      <c r="T62" t="str">
        <f t="shared" si="2"/>
        <v>plays</v>
      </c>
    </row>
    <row r="63" spans="1:20" ht="31.2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 s="5">
        <f t="shared" si="3"/>
        <v>92.74598393574297</v>
      </c>
      <c r="G63" t="s">
        <v>2</v>
      </c>
      <c r="H63">
        <v>2253</v>
      </c>
      <c r="I63" s="4">
        <f t="shared" si="4"/>
        <v>82.001775410563695</v>
      </c>
      <c r="J63" t="s">
        <v>3</v>
      </c>
      <c r="K63" t="s">
        <v>4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21</v>
      </c>
      <c r="S63" t="str">
        <f t="shared" si="5"/>
        <v>theater</v>
      </c>
      <c r="T63" t="str">
        <f t="shared" si="2"/>
        <v>plays</v>
      </c>
    </row>
    <row r="64" spans="1:20" ht="31.2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 s="5">
        <f t="shared" si="3"/>
        <v>722.6</v>
      </c>
      <c r="G64" t="s">
        <v>8</v>
      </c>
      <c r="H64">
        <v>249</v>
      </c>
      <c r="I64" s="4">
        <f t="shared" si="4"/>
        <v>58.040160642570278</v>
      </c>
      <c r="J64" t="s">
        <v>9</v>
      </c>
      <c r="K64" t="s">
        <v>10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16</v>
      </c>
      <c r="S64" t="str">
        <f t="shared" si="5"/>
        <v>technology</v>
      </c>
      <c r="T64" t="str">
        <f t="shared" si="2"/>
        <v>web</v>
      </c>
    </row>
    <row r="65" spans="1:20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 s="5">
        <f t="shared" si="3"/>
        <v>11.851063829787234</v>
      </c>
      <c r="G65" t="s">
        <v>2</v>
      </c>
      <c r="H65">
        <v>5</v>
      </c>
      <c r="I65" s="4">
        <f t="shared" si="4"/>
        <v>111.4</v>
      </c>
      <c r="J65" t="s">
        <v>9</v>
      </c>
      <c r="K65" t="s">
        <v>10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21</v>
      </c>
      <c r="S65" t="str">
        <f t="shared" si="5"/>
        <v>theater</v>
      </c>
      <c r="T65" t="str">
        <f t="shared" si="2"/>
        <v>plays</v>
      </c>
    </row>
    <row r="66" spans="1:20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 s="5">
        <f t="shared" si="3"/>
        <v>97.642857142857139</v>
      </c>
      <c r="G66" t="s">
        <v>2</v>
      </c>
      <c r="H66">
        <v>38</v>
      </c>
      <c r="I66" s="4">
        <f t="shared" si="4"/>
        <v>71.94736842105263</v>
      </c>
      <c r="J66" t="s">
        <v>9</v>
      </c>
      <c r="K66" t="s">
        <v>10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16</v>
      </c>
      <c r="S66" t="str">
        <f t="shared" si="5"/>
        <v>technology</v>
      </c>
      <c r="T66" t="str">
        <f t="shared" si="2"/>
        <v>web</v>
      </c>
    </row>
    <row r="67" spans="1:20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 s="5">
        <f t="shared" si="3"/>
        <v>236.14754098360655</v>
      </c>
      <c r="G67" t="s">
        <v>8</v>
      </c>
      <c r="H67">
        <v>236</v>
      </c>
      <c r="I67" s="4">
        <f t="shared" si="4"/>
        <v>61.038135593220339</v>
      </c>
      <c r="J67" t="s">
        <v>9</v>
      </c>
      <c r="K67" t="s">
        <v>10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21</v>
      </c>
      <c r="S67" t="str">
        <f t="shared" si="5"/>
        <v>theater</v>
      </c>
      <c r="T67" t="str">
        <f t="shared" ref="T67:T130" si="8">RIGHT(R67,LEN(R67)-SEARCH("/",R67))</f>
        <v>plays</v>
      </c>
    </row>
    <row r="68" spans="1:20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 s="5">
        <f t="shared" ref="F68:F131" si="9">E68/D68*100</f>
        <v>45.068965517241381</v>
      </c>
      <c r="G68" t="s">
        <v>2</v>
      </c>
      <c r="H68">
        <v>12</v>
      </c>
      <c r="I68" s="4">
        <f t="shared" ref="I68:I131" si="10">E68/H68</f>
        <v>108.91666666666667</v>
      </c>
      <c r="J68" t="s">
        <v>9</v>
      </c>
      <c r="K68" t="s">
        <v>10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21</v>
      </c>
      <c r="S68" t="str">
        <f t="shared" si="5"/>
        <v>theater</v>
      </c>
      <c r="T68" t="str">
        <f t="shared" si="8"/>
        <v>plays</v>
      </c>
    </row>
    <row r="69" spans="1:20" ht="31.2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 s="5">
        <f t="shared" si="9"/>
        <v>162.38567493112947</v>
      </c>
      <c r="G69" t="s">
        <v>8</v>
      </c>
      <c r="H69">
        <v>4065</v>
      </c>
      <c r="I69" s="4">
        <f t="shared" si="10"/>
        <v>29.001722017220171</v>
      </c>
      <c r="J69" t="s">
        <v>28</v>
      </c>
      <c r="K69" t="s">
        <v>29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53</v>
      </c>
      <c r="S69" t="str">
        <f t="shared" ref="S69:S132" si="11">LEFT(R69,SEARCH("/",R69)-1)</f>
        <v>technology</v>
      </c>
      <c r="T69" t="str">
        <f t="shared" si="8"/>
        <v>wearables</v>
      </c>
    </row>
    <row r="70" spans="1:20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 s="5">
        <f t="shared" si="9"/>
        <v>254.52631578947367</v>
      </c>
      <c r="G70" t="s">
        <v>8</v>
      </c>
      <c r="H70">
        <v>246</v>
      </c>
      <c r="I70" s="4">
        <f t="shared" si="10"/>
        <v>58.975609756097562</v>
      </c>
      <c r="J70" t="s">
        <v>95</v>
      </c>
      <c r="K70" t="s">
        <v>96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21</v>
      </c>
      <c r="S70" t="str">
        <f t="shared" si="11"/>
        <v>theater</v>
      </c>
      <c r="T70" t="str">
        <f t="shared" si="8"/>
        <v>plays</v>
      </c>
    </row>
    <row r="71" spans="1:20" ht="31.2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 s="5">
        <f t="shared" si="9"/>
        <v>24.063291139240505</v>
      </c>
      <c r="G71" t="s">
        <v>62</v>
      </c>
      <c r="H71">
        <v>17</v>
      </c>
      <c r="I71" s="4">
        <f t="shared" si="10"/>
        <v>111.82352941176471</v>
      </c>
      <c r="J71" t="s">
        <v>9</v>
      </c>
      <c r="K71" t="s">
        <v>10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21</v>
      </c>
      <c r="S71" t="str">
        <f t="shared" si="11"/>
        <v>theater</v>
      </c>
      <c r="T71" t="str">
        <f t="shared" si="8"/>
        <v>plays</v>
      </c>
    </row>
    <row r="72" spans="1:20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 s="5">
        <f t="shared" si="9"/>
        <v>123.74140625000001</v>
      </c>
      <c r="G72" t="s">
        <v>8</v>
      </c>
      <c r="H72">
        <v>2475</v>
      </c>
      <c r="I72" s="4">
        <f t="shared" si="10"/>
        <v>63.995555555555555</v>
      </c>
      <c r="J72" t="s">
        <v>95</v>
      </c>
      <c r="K72" t="s">
        <v>96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21</v>
      </c>
      <c r="S72" t="str">
        <f t="shared" si="11"/>
        <v>theater</v>
      </c>
      <c r="T72" t="str">
        <f t="shared" si="8"/>
        <v>plays</v>
      </c>
    </row>
    <row r="73" spans="1:20" ht="31.2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 s="5">
        <f t="shared" si="9"/>
        <v>108.06666666666666</v>
      </c>
      <c r="G73" t="s">
        <v>8</v>
      </c>
      <c r="H73">
        <v>76</v>
      </c>
      <c r="I73" s="4">
        <f t="shared" si="10"/>
        <v>85.315789473684205</v>
      </c>
      <c r="J73" t="s">
        <v>9</v>
      </c>
      <c r="K73" t="s">
        <v>10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21</v>
      </c>
      <c r="S73" t="str">
        <f t="shared" si="11"/>
        <v>theater</v>
      </c>
      <c r="T73" t="str">
        <f t="shared" si="8"/>
        <v>plays</v>
      </c>
    </row>
    <row r="74" spans="1:20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 s="5">
        <f t="shared" si="9"/>
        <v>670.33333333333326</v>
      </c>
      <c r="G74" t="s">
        <v>8</v>
      </c>
      <c r="H74">
        <v>54</v>
      </c>
      <c r="I74" s="4">
        <f t="shared" si="10"/>
        <v>74.481481481481481</v>
      </c>
      <c r="J74" t="s">
        <v>9</v>
      </c>
      <c r="K74" t="s">
        <v>10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59</v>
      </c>
      <c r="S74" t="str">
        <f t="shared" si="11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 s="5">
        <f t="shared" si="9"/>
        <v>660.92857142857144</v>
      </c>
      <c r="G75" t="s">
        <v>8</v>
      </c>
      <c r="H75">
        <v>88</v>
      </c>
      <c r="I75" s="4">
        <f t="shared" si="10"/>
        <v>105.14772727272727</v>
      </c>
      <c r="J75" t="s">
        <v>9</v>
      </c>
      <c r="K75" t="s">
        <v>10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147</v>
      </c>
      <c r="S75" t="str">
        <f t="shared" si="11"/>
        <v>music</v>
      </c>
      <c r="T75" t="str">
        <f t="shared" si="8"/>
        <v>jazz</v>
      </c>
    </row>
    <row r="76" spans="1:20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 s="5">
        <f t="shared" si="9"/>
        <v>122.46153846153847</v>
      </c>
      <c r="G76" t="s">
        <v>8</v>
      </c>
      <c r="H76">
        <v>85</v>
      </c>
      <c r="I76" s="4">
        <f t="shared" si="10"/>
        <v>56.188235294117646</v>
      </c>
      <c r="J76" t="s">
        <v>28</v>
      </c>
      <c r="K76" t="s">
        <v>29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136</v>
      </c>
      <c r="S76" t="str">
        <f t="shared" si="11"/>
        <v>music</v>
      </c>
      <c r="T76" t="str">
        <f t="shared" si="8"/>
        <v>metal</v>
      </c>
    </row>
    <row r="77" spans="1:20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 s="5">
        <f t="shared" si="9"/>
        <v>150.57731958762886</v>
      </c>
      <c r="G77" t="s">
        <v>8</v>
      </c>
      <c r="H77">
        <v>170</v>
      </c>
      <c r="I77" s="4">
        <f t="shared" si="10"/>
        <v>85.917647058823533</v>
      </c>
      <c r="J77" t="s">
        <v>9</v>
      </c>
      <c r="K77" t="s">
        <v>10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110</v>
      </c>
      <c r="S77" t="str">
        <f t="shared" si="11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 s="5">
        <f t="shared" si="9"/>
        <v>78.106590724165997</v>
      </c>
      <c r="G78" t="s">
        <v>2</v>
      </c>
      <c r="H78">
        <v>1684</v>
      </c>
      <c r="I78" s="4">
        <f t="shared" si="10"/>
        <v>57.00296912114014</v>
      </c>
      <c r="J78" t="s">
        <v>9</v>
      </c>
      <c r="K78" t="s">
        <v>10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21</v>
      </c>
      <c r="S78" t="str">
        <f t="shared" si="11"/>
        <v>theater</v>
      </c>
      <c r="T78" t="str">
        <f t="shared" si="8"/>
        <v>plays</v>
      </c>
    </row>
    <row r="79" spans="1:20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 s="5">
        <f t="shared" si="9"/>
        <v>46.94736842105263</v>
      </c>
      <c r="G79" t="s">
        <v>2</v>
      </c>
      <c r="H79">
        <v>56</v>
      </c>
      <c r="I79" s="4">
        <f t="shared" si="10"/>
        <v>79.642857142857139</v>
      </c>
      <c r="J79" t="s">
        <v>9</v>
      </c>
      <c r="K79" t="s">
        <v>10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59</v>
      </c>
      <c r="S79" t="str">
        <f t="shared" si="11"/>
        <v>film &amp; video</v>
      </c>
      <c r="T79" t="str">
        <f t="shared" si="8"/>
        <v>animation</v>
      </c>
    </row>
    <row r="80" spans="1:20" ht="31.2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 s="5">
        <f t="shared" si="9"/>
        <v>300.8</v>
      </c>
      <c r="G80" t="s">
        <v>8</v>
      </c>
      <c r="H80">
        <v>330</v>
      </c>
      <c r="I80" s="4">
        <f t="shared" si="10"/>
        <v>41.018181818181816</v>
      </c>
      <c r="J80" t="s">
        <v>9</v>
      </c>
      <c r="K80" t="s">
        <v>10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194</v>
      </c>
      <c r="S80" t="str">
        <f t="shared" si="11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 s="5">
        <f t="shared" si="9"/>
        <v>69.598615916955026</v>
      </c>
      <c r="G81" t="s">
        <v>2</v>
      </c>
      <c r="H81">
        <v>838</v>
      </c>
      <c r="I81" s="4">
        <f t="shared" si="10"/>
        <v>48.004773269689736</v>
      </c>
      <c r="J81" t="s">
        <v>9</v>
      </c>
      <c r="K81" t="s">
        <v>10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21</v>
      </c>
      <c r="S81" t="str">
        <f t="shared" si="11"/>
        <v>theater</v>
      </c>
      <c r="T81" t="str">
        <f t="shared" si="8"/>
        <v>plays</v>
      </c>
    </row>
    <row r="82" spans="1:20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 s="5">
        <f t="shared" si="9"/>
        <v>637.4545454545455</v>
      </c>
      <c r="G82" t="s">
        <v>8</v>
      </c>
      <c r="H82">
        <v>127</v>
      </c>
      <c r="I82" s="4">
        <f t="shared" si="10"/>
        <v>55.212598425196852</v>
      </c>
      <c r="J82" t="s">
        <v>9</v>
      </c>
      <c r="K82" t="s">
        <v>10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77</v>
      </c>
      <c r="S82" t="str">
        <f t="shared" si="11"/>
        <v>games</v>
      </c>
      <c r="T82" t="str">
        <f t="shared" si="8"/>
        <v>video games</v>
      </c>
    </row>
    <row r="83" spans="1:20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 s="5">
        <f t="shared" si="9"/>
        <v>225.33928571428569</v>
      </c>
      <c r="G83" t="s">
        <v>8</v>
      </c>
      <c r="H83">
        <v>411</v>
      </c>
      <c r="I83" s="4">
        <f t="shared" si="10"/>
        <v>92.109489051094897</v>
      </c>
      <c r="J83" t="s">
        <v>9</v>
      </c>
      <c r="K83" t="s">
        <v>10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11</v>
      </c>
      <c r="S83" t="str">
        <f t="shared" si="11"/>
        <v>music</v>
      </c>
      <c r="T83" t="str">
        <f t="shared" si="8"/>
        <v>rock</v>
      </c>
    </row>
    <row r="84" spans="1:20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 s="5">
        <f t="shared" si="9"/>
        <v>1497.3000000000002</v>
      </c>
      <c r="G84" t="s">
        <v>8</v>
      </c>
      <c r="H84">
        <v>180</v>
      </c>
      <c r="I84" s="4">
        <f t="shared" si="10"/>
        <v>83.183333333333337</v>
      </c>
      <c r="J84" t="s">
        <v>28</v>
      </c>
      <c r="K84" t="s">
        <v>29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77</v>
      </c>
      <c r="S84" t="str">
        <f t="shared" si="11"/>
        <v>games</v>
      </c>
      <c r="T84" t="str">
        <f t="shared" si="8"/>
        <v>video games</v>
      </c>
    </row>
    <row r="85" spans="1:20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 s="5">
        <f t="shared" si="9"/>
        <v>37.590225563909776</v>
      </c>
      <c r="G85" t="s">
        <v>2</v>
      </c>
      <c r="H85">
        <v>1000</v>
      </c>
      <c r="I85" s="4">
        <f t="shared" si="10"/>
        <v>39.996000000000002</v>
      </c>
      <c r="J85" t="s">
        <v>9</v>
      </c>
      <c r="K85" t="s">
        <v>10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38</v>
      </c>
      <c r="S85" t="str">
        <f t="shared" si="11"/>
        <v>music</v>
      </c>
      <c r="T85" t="str">
        <f t="shared" si="8"/>
        <v>electric music</v>
      </c>
    </row>
    <row r="86" spans="1:20" ht="31.2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 s="5">
        <f t="shared" si="9"/>
        <v>132.36942675159236</v>
      </c>
      <c r="G86" t="s">
        <v>8</v>
      </c>
      <c r="H86">
        <v>374</v>
      </c>
      <c r="I86" s="4">
        <f t="shared" si="10"/>
        <v>111.1336898395722</v>
      </c>
      <c r="J86" t="s">
        <v>9</v>
      </c>
      <c r="K86" t="s">
        <v>10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53</v>
      </c>
      <c r="S86" t="str">
        <f t="shared" si="11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 s="5">
        <f t="shared" si="9"/>
        <v>131.22448979591837</v>
      </c>
      <c r="G87" t="s">
        <v>8</v>
      </c>
      <c r="H87">
        <v>71</v>
      </c>
      <c r="I87" s="4">
        <f t="shared" si="10"/>
        <v>90.563380281690144</v>
      </c>
      <c r="J87" t="s">
        <v>14</v>
      </c>
      <c r="K87" t="s">
        <v>15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48</v>
      </c>
      <c r="S87" t="str">
        <f t="shared" si="11"/>
        <v>music</v>
      </c>
      <c r="T87" t="str">
        <f t="shared" si="8"/>
        <v>indie rock</v>
      </c>
    </row>
    <row r="88" spans="1:20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 s="5">
        <f t="shared" si="9"/>
        <v>167.63513513513513</v>
      </c>
      <c r="G88" t="s">
        <v>8</v>
      </c>
      <c r="H88">
        <v>203</v>
      </c>
      <c r="I88" s="4">
        <f t="shared" si="10"/>
        <v>61.108374384236456</v>
      </c>
      <c r="J88" t="s">
        <v>9</v>
      </c>
      <c r="K88" t="s">
        <v>10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21</v>
      </c>
      <c r="S88" t="str">
        <f t="shared" si="11"/>
        <v>theater</v>
      </c>
      <c r="T88" t="str">
        <f t="shared" si="8"/>
        <v>plays</v>
      </c>
    </row>
    <row r="89" spans="1:20" ht="31.2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 s="5">
        <f t="shared" si="9"/>
        <v>61.984886649874063</v>
      </c>
      <c r="G89" t="s">
        <v>2</v>
      </c>
      <c r="H89">
        <v>1482</v>
      </c>
      <c r="I89" s="4">
        <f t="shared" si="10"/>
        <v>83.022941970310384</v>
      </c>
      <c r="J89" t="s">
        <v>14</v>
      </c>
      <c r="K89" t="s">
        <v>15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11</v>
      </c>
      <c r="S89" t="str">
        <f t="shared" si="11"/>
        <v>music</v>
      </c>
      <c r="T89" t="str">
        <f t="shared" si="8"/>
        <v>rock</v>
      </c>
    </row>
    <row r="90" spans="1:20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 s="5">
        <f t="shared" si="9"/>
        <v>260.75</v>
      </c>
      <c r="G90" t="s">
        <v>8</v>
      </c>
      <c r="H90">
        <v>113</v>
      </c>
      <c r="I90" s="4">
        <f t="shared" si="10"/>
        <v>110.76106194690266</v>
      </c>
      <c r="J90" t="s">
        <v>9</v>
      </c>
      <c r="K90" t="s">
        <v>10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194</v>
      </c>
      <c r="S90" t="str">
        <f t="shared" si="11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 s="5">
        <f t="shared" si="9"/>
        <v>252.58823529411765</v>
      </c>
      <c r="G91" t="s">
        <v>8</v>
      </c>
      <c r="H91">
        <v>96</v>
      </c>
      <c r="I91" s="4">
        <f t="shared" si="10"/>
        <v>89.458333333333329</v>
      </c>
      <c r="J91" t="s">
        <v>9</v>
      </c>
      <c r="K91" t="s">
        <v>10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21</v>
      </c>
      <c r="S91" t="str">
        <f t="shared" si="11"/>
        <v>theater</v>
      </c>
      <c r="T91" t="str">
        <f t="shared" si="8"/>
        <v>plays</v>
      </c>
    </row>
    <row r="92" spans="1:20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 s="5">
        <f t="shared" si="9"/>
        <v>78.615384615384613</v>
      </c>
      <c r="G92" t="s">
        <v>2</v>
      </c>
      <c r="H92">
        <v>106</v>
      </c>
      <c r="I92" s="4">
        <f t="shared" si="10"/>
        <v>57.849056603773583</v>
      </c>
      <c r="J92" t="s">
        <v>9</v>
      </c>
      <c r="K92" t="s">
        <v>10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21</v>
      </c>
      <c r="S92" t="str">
        <f t="shared" si="11"/>
        <v>theater</v>
      </c>
      <c r="T92" t="str">
        <f t="shared" si="8"/>
        <v>plays</v>
      </c>
    </row>
    <row r="93" spans="1:20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 s="5">
        <f t="shared" si="9"/>
        <v>48.404406999351913</v>
      </c>
      <c r="G93" t="s">
        <v>2</v>
      </c>
      <c r="H93">
        <v>679</v>
      </c>
      <c r="I93" s="4">
        <f t="shared" si="10"/>
        <v>109.99705449189985</v>
      </c>
      <c r="J93" t="s">
        <v>95</v>
      </c>
      <c r="K93" t="s">
        <v>96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194</v>
      </c>
      <c r="S93" t="str">
        <f t="shared" si="11"/>
        <v>publishing</v>
      </c>
      <c r="T93" t="str">
        <f t="shared" si="8"/>
        <v>translations</v>
      </c>
    </row>
    <row r="94" spans="1:20" ht="31.2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 s="5">
        <f t="shared" si="9"/>
        <v>258.875</v>
      </c>
      <c r="G94" t="s">
        <v>8</v>
      </c>
      <c r="H94">
        <v>498</v>
      </c>
      <c r="I94" s="4">
        <f t="shared" si="10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77</v>
      </c>
      <c r="S94" t="str">
        <f t="shared" si="11"/>
        <v>games</v>
      </c>
      <c r="T94" t="str">
        <f t="shared" si="8"/>
        <v>video games</v>
      </c>
    </row>
    <row r="95" spans="1:20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 s="5">
        <f t="shared" si="9"/>
        <v>60.548713235294116</v>
      </c>
      <c r="G95" t="s">
        <v>62</v>
      </c>
      <c r="H95">
        <v>610</v>
      </c>
      <c r="I95" s="4">
        <f t="shared" si="10"/>
        <v>107.99508196721311</v>
      </c>
      <c r="J95" t="s">
        <v>9</v>
      </c>
      <c r="K95" t="s">
        <v>10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21</v>
      </c>
      <c r="S95" t="str">
        <f t="shared" si="11"/>
        <v>theater</v>
      </c>
      <c r="T95" t="str">
        <f t="shared" si="8"/>
        <v>plays</v>
      </c>
    </row>
    <row r="96" spans="1:20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 s="5">
        <f t="shared" si="9"/>
        <v>303.68965517241378</v>
      </c>
      <c r="G96" t="s">
        <v>8</v>
      </c>
      <c r="H96">
        <v>180</v>
      </c>
      <c r="I96" s="4">
        <f t="shared" si="10"/>
        <v>48.927777777777777</v>
      </c>
      <c r="J96" t="s">
        <v>28</v>
      </c>
      <c r="K96" t="s">
        <v>29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16</v>
      </c>
      <c r="S96" t="str">
        <f t="shared" si="11"/>
        <v>technology</v>
      </c>
      <c r="T96" t="str">
        <f t="shared" si="8"/>
        <v>web</v>
      </c>
    </row>
    <row r="97" spans="1:20" ht="31.2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 s="5">
        <f t="shared" si="9"/>
        <v>112.99999999999999</v>
      </c>
      <c r="G97" t="s">
        <v>8</v>
      </c>
      <c r="H97">
        <v>27</v>
      </c>
      <c r="I97" s="4">
        <f t="shared" si="10"/>
        <v>37.666666666666664</v>
      </c>
      <c r="J97" t="s">
        <v>9</v>
      </c>
      <c r="K97" t="s">
        <v>10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30</v>
      </c>
      <c r="S97" t="str">
        <f t="shared" si="11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 s="5">
        <f t="shared" si="9"/>
        <v>217.37876614060258</v>
      </c>
      <c r="G98" t="s">
        <v>8</v>
      </c>
      <c r="H98">
        <v>2331</v>
      </c>
      <c r="I98" s="4">
        <f t="shared" si="10"/>
        <v>64.999141999141997</v>
      </c>
      <c r="J98" t="s">
        <v>9</v>
      </c>
      <c r="K98" t="s">
        <v>10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21</v>
      </c>
      <c r="S98" t="str">
        <f t="shared" si="11"/>
        <v>theater</v>
      </c>
      <c r="T98" t="str">
        <f t="shared" si="8"/>
        <v>plays</v>
      </c>
    </row>
    <row r="99" spans="1:20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 s="5">
        <f t="shared" si="9"/>
        <v>926.69230769230762</v>
      </c>
      <c r="G99" t="s">
        <v>8</v>
      </c>
      <c r="H99">
        <v>113</v>
      </c>
      <c r="I99" s="4">
        <f t="shared" si="10"/>
        <v>106.61061946902655</v>
      </c>
      <c r="J99" t="s">
        <v>9</v>
      </c>
      <c r="K99" t="s">
        <v>10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5</v>
      </c>
      <c r="S99" t="str">
        <f t="shared" si="11"/>
        <v>food</v>
      </c>
      <c r="T99" t="str">
        <f t="shared" si="8"/>
        <v>food trucks</v>
      </c>
    </row>
    <row r="100" spans="1:20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 s="5">
        <f t="shared" si="9"/>
        <v>33.692229038854805</v>
      </c>
      <c r="G100" t="s">
        <v>2</v>
      </c>
      <c r="H100">
        <v>1220</v>
      </c>
      <c r="I100" s="4">
        <f t="shared" si="10"/>
        <v>27.009016393442622</v>
      </c>
      <c r="J100" t="s">
        <v>14</v>
      </c>
      <c r="K100" t="s">
        <v>15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77</v>
      </c>
      <c r="S100" t="str">
        <f t="shared" si="11"/>
        <v>games</v>
      </c>
      <c r="T100" t="str">
        <f t="shared" si="8"/>
        <v>video games</v>
      </c>
    </row>
    <row r="101" spans="1:20" ht="31.2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 s="5">
        <f t="shared" si="9"/>
        <v>196.7236842105263</v>
      </c>
      <c r="G101" t="s">
        <v>8</v>
      </c>
      <c r="H101">
        <v>164</v>
      </c>
      <c r="I101" s="4">
        <f t="shared" si="10"/>
        <v>91.16463414634147</v>
      </c>
      <c r="J101" t="s">
        <v>9</v>
      </c>
      <c r="K101" t="s">
        <v>10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21</v>
      </c>
      <c r="S101" t="str">
        <f t="shared" si="11"/>
        <v>theater</v>
      </c>
      <c r="T101" t="str">
        <f t="shared" si="8"/>
        <v>plays</v>
      </c>
    </row>
    <row r="102" spans="1:20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 s="5">
        <f t="shared" si="9"/>
        <v>1</v>
      </c>
      <c r="G102" t="s">
        <v>2</v>
      </c>
      <c r="H102">
        <v>1</v>
      </c>
      <c r="I102" s="4">
        <f t="shared" si="10"/>
        <v>1</v>
      </c>
      <c r="J102" t="s">
        <v>9</v>
      </c>
      <c r="K102" t="s">
        <v>10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21</v>
      </c>
      <c r="S102" t="str">
        <f t="shared" si="11"/>
        <v>theater</v>
      </c>
      <c r="T102" t="str">
        <f t="shared" si="8"/>
        <v>plays</v>
      </c>
    </row>
    <row r="103" spans="1:20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 s="5">
        <f t="shared" si="9"/>
        <v>1021.4444444444445</v>
      </c>
      <c r="G103" t="s">
        <v>8</v>
      </c>
      <c r="H103">
        <v>164</v>
      </c>
      <c r="I103" s="4">
        <f t="shared" si="10"/>
        <v>56.054878048780488</v>
      </c>
      <c r="J103" t="s">
        <v>9</v>
      </c>
      <c r="K103" t="s">
        <v>10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38</v>
      </c>
      <c r="S103" t="str">
        <f t="shared" si="11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 s="5">
        <f t="shared" si="9"/>
        <v>281.67567567567568</v>
      </c>
      <c r="G104" t="s">
        <v>8</v>
      </c>
      <c r="H104">
        <v>336</v>
      </c>
      <c r="I104" s="4">
        <f t="shared" si="10"/>
        <v>31.017857142857142</v>
      </c>
      <c r="J104" t="s">
        <v>9</v>
      </c>
      <c r="K104" t="s">
        <v>10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53</v>
      </c>
      <c r="S104" t="str">
        <f t="shared" si="11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 s="5">
        <f t="shared" si="9"/>
        <v>24.610000000000003</v>
      </c>
      <c r="G105" t="s">
        <v>2</v>
      </c>
      <c r="H105">
        <v>37</v>
      </c>
      <c r="I105" s="4">
        <f t="shared" si="10"/>
        <v>66.513513513513516</v>
      </c>
      <c r="J105" t="s">
        <v>95</v>
      </c>
      <c r="K105" t="s">
        <v>96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38</v>
      </c>
      <c r="S105" t="str">
        <f t="shared" si="11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 s="5">
        <f t="shared" si="9"/>
        <v>143.14010067114094</v>
      </c>
      <c r="G106" t="s">
        <v>8</v>
      </c>
      <c r="H106">
        <v>1917</v>
      </c>
      <c r="I106" s="4">
        <f t="shared" si="10"/>
        <v>89.005216484089729</v>
      </c>
      <c r="J106" t="s">
        <v>9</v>
      </c>
      <c r="K106" t="s">
        <v>10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48</v>
      </c>
      <c r="S106" t="str">
        <f t="shared" si="11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 s="5">
        <f t="shared" si="9"/>
        <v>144.54411764705884</v>
      </c>
      <c r="G107" t="s">
        <v>8</v>
      </c>
      <c r="H107">
        <v>95</v>
      </c>
      <c r="I107" s="4">
        <f t="shared" si="10"/>
        <v>103.46315789473684</v>
      </c>
      <c r="J107" t="s">
        <v>9</v>
      </c>
      <c r="K107" t="s">
        <v>10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16</v>
      </c>
      <c r="S107" t="str">
        <f t="shared" si="11"/>
        <v>technology</v>
      </c>
      <c r="T107" t="str">
        <f t="shared" si="8"/>
        <v>web</v>
      </c>
    </row>
    <row r="108" spans="1:20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 s="5">
        <f t="shared" si="9"/>
        <v>359.12820512820514</v>
      </c>
      <c r="G108" t="s">
        <v>8</v>
      </c>
      <c r="H108">
        <v>147</v>
      </c>
      <c r="I108" s="4">
        <f t="shared" si="10"/>
        <v>95.278911564625844</v>
      </c>
      <c r="J108" t="s">
        <v>9</v>
      </c>
      <c r="K108" t="s">
        <v>10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21</v>
      </c>
      <c r="S108" t="str">
        <f t="shared" si="11"/>
        <v>theater</v>
      </c>
      <c r="T108" t="str">
        <f t="shared" si="8"/>
        <v>plays</v>
      </c>
    </row>
    <row r="109" spans="1:20" ht="31.2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 s="5">
        <f t="shared" si="9"/>
        <v>186.48571428571427</v>
      </c>
      <c r="G109" t="s">
        <v>8</v>
      </c>
      <c r="H109">
        <v>86</v>
      </c>
      <c r="I109" s="4">
        <f t="shared" si="10"/>
        <v>75.895348837209298</v>
      </c>
      <c r="J109" t="s">
        <v>9</v>
      </c>
      <c r="K109" t="s">
        <v>10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21</v>
      </c>
      <c r="S109" t="str">
        <f t="shared" si="11"/>
        <v>theater</v>
      </c>
      <c r="T109" t="str">
        <f t="shared" si="8"/>
        <v>plays</v>
      </c>
    </row>
    <row r="110" spans="1:20" ht="31.2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 s="5">
        <f t="shared" si="9"/>
        <v>595.26666666666665</v>
      </c>
      <c r="G110" t="s">
        <v>8</v>
      </c>
      <c r="H110">
        <v>83</v>
      </c>
      <c r="I110" s="4">
        <f t="shared" si="10"/>
        <v>107.57831325301204</v>
      </c>
      <c r="J110" t="s">
        <v>9</v>
      </c>
      <c r="K110" t="s">
        <v>10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30</v>
      </c>
      <c r="S110" t="str">
        <f t="shared" si="11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 s="5">
        <f t="shared" si="9"/>
        <v>59.21153846153846</v>
      </c>
      <c r="G111" t="s">
        <v>2</v>
      </c>
      <c r="H111">
        <v>60</v>
      </c>
      <c r="I111" s="4">
        <f t="shared" si="10"/>
        <v>51.31666666666667</v>
      </c>
      <c r="J111" t="s">
        <v>9</v>
      </c>
      <c r="K111" t="s">
        <v>10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257</v>
      </c>
      <c r="S111" t="str">
        <f t="shared" si="11"/>
        <v>film &amp; video</v>
      </c>
      <c r="T111" t="str">
        <f t="shared" si="8"/>
        <v>television</v>
      </c>
    </row>
    <row r="112" spans="1:20" ht="31.2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 s="5">
        <f t="shared" si="9"/>
        <v>14.962780898876405</v>
      </c>
      <c r="G112" t="s">
        <v>2</v>
      </c>
      <c r="H112">
        <v>296</v>
      </c>
      <c r="I112" s="4">
        <f t="shared" si="10"/>
        <v>71.983108108108112</v>
      </c>
      <c r="J112" t="s">
        <v>9</v>
      </c>
      <c r="K112" t="s">
        <v>10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5</v>
      </c>
      <c r="S112" t="str">
        <f t="shared" si="11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 s="5">
        <f t="shared" si="9"/>
        <v>119.95602605863192</v>
      </c>
      <c r="G113" t="s">
        <v>8</v>
      </c>
      <c r="H113">
        <v>676</v>
      </c>
      <c r="I113" s="4">
        <f t="shared" si="10"/>
        <v>108.95414201183432</v>
      </c>
      <c r="J113" t="s">
        <v>9</v>
      </c>
      <c r="K113" t="s">
        <v>10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121</v>
      </c>
      <c r="S113" t="str">
        <f t="shared" si="11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 s="5">
        <f t="shared" si="9"/>
        <v>268.82978723404256</v>
      </c>
      <c r="G114" t="s">
        <v>8</v>
      </c>
      <c r="H114">
        <v>361</v>
      </c>
      <c r="I114" s="4">
        <f t="shared" si="10"/>
        <v>35</v>
      </c>
      <c r="J114" t="s">
        <v>14</v>
      </c>
      <c r="K114" t="s">
        <v>15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16</v>
      </c>
      <c r="S114" t="str">
        <f t="shared" si="11"/>
        <v>technology</v>
      </c>
      <c r="T114" t="str">
        <f t="shared" si="8"/>
        <v>web</v>
      </c>
    </row>
    <row r="115" spans="1:20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 s="5">
        <f t="shared" si="9"/>
        <v>376.87878787878788</v>
      </c>
      <c r="G115" t="s">
        <v>8</v>
      </c>
      <c r="H115">
        <v>131</v>
      </c>
      <c r="I115" s="4">
        <f t="shared" si="10"/>
        <v>94.938931297709928</v>
      </c>
      <c r="J115" t="s">
        <v>9</v>
      </c>
      <c r="K115" t="s">
        <v>10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5</v>
      </c>
      <c r="S115" t="str">
        <f t="shared" si="11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 s="5">
        <f t="shared" si="9"/>
        <v>727.15789473684208</v>
      </c>
      <c r="G116" t="s">
        <v>8</v>
      </c>
      <c r="H116">
        <v>126</v>
      </c>
      <c r="I116" s="4">
        <f t="shared" si="10"/>
        <v>109.65079365079364</v>
      </c>
      <c r="J116" t="s">
        <v>9</v>
      </c>
      <c r="K116" t="s">
        <v>10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53</v>
      </c>
      <c r="S116" t="str">
        <f t="shared" si="11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 s="5">
        <f t="shared" si="9"/>
        <v>87.211757648470297</v>
      </c>
      <c r="G117" t="s">
        <v>2</v>
      </c>
      <c r="H117">
        <v>3304</v>
      </c>
      <c r="I117" s="4">
        <f t="shared" si="10"/>
        <v>44.001815980629537</v>
      </c>
      <c r="J117" t="s">
        <v>95</v>
      </c>
      <c r="K117" t="s">
        <v>96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107</v>
      </c>
      <c r="S117" t="str">
        <f t="shared" si="11"/>
        <v>publishing</v>
      </c>
      <c r="T117" t="str">
        <f t="shared" si="8"/>
        <v>fiction</v>
      </c>
    </row>
    <row r="118" spans="1:20" ht="31.2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 s="5">
        <f t="shared" si="9"/>
        <v>88</v>
      </c>
      <c r="G118" t="s">
        <v>2</v>
      </c>
      <c r="H118">
        <v>73</v>
      </c>
      <c r="I118" s="4">
        <f t="shared" si="10"/>
        <v>86.794520547945211</v>
      </c>
      <c r="J118" t="s">
        <v>9</v>
      </c>
      <c r="K118" t="s">
        <v>10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21</v>
      </c>
      <c r="S118" t="str">
        <f t="shared" si="11"/>
        <v>theater</v>
      </c>
      <c r="T118" t="str">
        <f t="shared" si="8"/>
        <v>plays</v>
      </c>
    </row>
    <row r="119" spans="1:20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 s="5">
        <f t="shared" si="9"/>
        <v>173.9387755102041</v>
      </c>
      <c r="G119" t="s">
        <v>8</v>
      </c>
      <c r="H119">
        <v>275</v>
      </c>
      <c r="I119" s="4">
        <f t="shared" si="10"/>
        <v>30.992727272727272</v>
      </c>
      <c r="J119" t="s">
        <v>9</v>
      </c>
      <c r="K119" t="s">
        <v>10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257</v>
      </c>
      <c r="S119" t="str">
        <f t="shared" si="11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 s="5">
        <f t="shared" si="9"/>
        <v>117.61111111111111</v>
      </c>
      <c r="G120" t="s">
        <v>8</v>
      </c>
      <c r="H120">
        <v>67</v>
      </c>
      <c r="I120" s="4">
        <f t="shared" si="10"/>
        <v>94.791044776119406</v>
      </c>
      <c r="J120" t="s">
        <v>9</v>
      </c>
      <c r="K120" t="s">
        <v>10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110</v>
      </c>
      <c r="S120" t="str">
        <f t="shared" si="11"/>
        <v>photography</v>
      </c>
      <c r="T120" t="str">
        <f t="shared" si="8"/>
        <v>photography books</v>
      </c>
    </row>
    <row r="121" spans="1:20" ht="31.2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 s="5">
        <f t="shared" si="9"/>
        <v>214.96</v>
      </c>
      <c r="G121" t="s">
        <v>8</v>
      </c>
      <c r="H121">
        <v>154</v>
      </c>
      <c r="I121" s="4">
        <f t="shared" si="10"/>
        <v>69.79220779220779</v>
      </c>
      <c r="J121" t="s">
        <v>9</v>
      </c>
      <c r="K121" t="s">
        <v>10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30</v>
      </c>
      <c r="S121" t="str">
        <f t="shared" si="11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 s="5">
        <f t="shared" si="9"/>
        <v>149.49667110519306</v>
      </c>
      <c r="G122" t="s">
        <v>8</v>
      </c>
      <c r="H122">
        <v>1782</v>
      </c>
      <c r="I122" s="4">
        <f t="shared" si="10"/>
        <v>63.003367003367003</v>
      </c>
      <c r="J122" t="s">
        <v>9</v>
      </c>
      <c r="K122" t="s">
        <v>10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280</v>
      </c>
      <c r="S122" t="str">
        <f t="shared" si="11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 s="5">
        <f t="shared" si="9"/>
        <v>219.33995584988963</v>
      </c>
      <c r="G123" t="s">
        <v>8</v>
      </c>
      <c r="H123">
        <v>903</v>
      </c>
      <c r="I123" s="4">
        <f t="shared" si="10"/>
        <v>110.0343300110742</v>
      </c>
      <c r="J123" t="s">
        <v>9</v>
      </c>
      <c r="K123" t="s">
        <v>10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77</v>
      </c>
      <c r="S123" t="str">
        <f t="shared" si="11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 s="5">
        <f t="shared" si="9"/>
        <v>64.367690058479525</v>
      </c>
      <c r="G124" t="s">
        <v>2</v>
      </c>
      <c r="H124">
        <v>3387</v>
      </c>
      <c r="I124" s="4">
        <f t="shared" si="10"/>
        <v>25.997933274284026</v>
      </c>
      <c r="J124" t="s">
        <v>9</v>
      </c>
      <c r="K124" t="s">
        <v>10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107</v>
      </c>
      <c r="S124" t="str">
        <f t="shared" si="11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 s="5">
        <f t="shared" si="9"/>
        <v>18.622397298818232</v>
      </c>
      <c r="G125" t="s">
        <v>2</v>
      </c>
      <c r="H125">
        <v>662</v>
      </c>
      <c r="I125" s="4">
        <f t="shared" si="10"/>
        <v>49.987915407854985</v>
      </c>
      <c r="J125" t="s">
        <v>3</v>
      </c>
      <c r="K125" t="s">
        <v>4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21</v>
      </c>
      <c r="S125" t="str">
        <f t="shared" si="11"/>
        <v>theater</v>
      </c>
      <c r="T125" t="str">
        <f t="shared" si="8"/>
        <v>plays</v>
      </c>
    </row>
    <row r="126" spans="1:20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 s="5">
        <f t="shared" si="9"/>
        <v>367.76923076923077</v>
      </c>
      <c r="G126" t="s">
        <v>8</v>
      </c>
      <c r="H126">
        <v>94</v>
      </c>
      <c r="I126" s="4">
        <f t="shared" si="10"/>
        <v>101.72340425531915</v>
      </c>
      <c r="J126" t="s">
        <v>95</v>
      </c>
      <c r="K126" t="s">
        <v>96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110</v>
      </c>
      <c r="S126" t="str">
        <f t="shared" si="11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 s="5">
        <f t="shared" si="9"/>
        <v>159.90566037735849</v>
      </c>
      <c r="G127" t="s">
        <v>8</v>
      </c>
      <c r="H127">
        <v>180</v>
      </c>
      <c r="I127" s="4">
        <f t="shared" si="10"/>
        <v>47.083333333333336</v>
      </c>
      <c r="J127" t="s">
        <v>9</v>
      </c>
      <c r="K127" t="s">
        <v>10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21</v>
      </c>
      <c r="S127" t="str">
        <f t="shared" si="11"/>
        <v>theater</v>
      </c>
      <c r="T127" t="str">
        <f t="shared" si="8"/>
        <v>plays</v>
      </c>
    </row>
    <row r="128" spans="1:20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 s="5">
        <f t="shared" si="9"/>
        <v>38.633185349611544</v>
      </c>
      <c r="G128" t="s">
        <v>2</v>
      </c>
      <c r="H128">
        <v>774</v>
      </c>
      <c r="I128" s="4">
        <f t="shared" si="10"/>
        <v>89.944444444444443</v>
      </c>
      <c r="J128" t="s">
        <v>9</v>
      </c>
      <c r="K128" t="s">
        <v>10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21</v>
      </c>
      <c r="S128" t="str">
        <f t="shared" si="11"/>
        <v>theater</v>
      </c>
      <c r="T128" t="str">
        <f t="shared" si="8"/>
        <v>plays</v>
      </c>
    </row>
    <row r="129" spans="1:20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 s="5">
        <f t="shared" si="9"/>
        <v>51.42151162790698</v>
      </c>
      <c r="G129" t="s">
        <v>2</v>
      </c>
      <c r="H129">
        <v>672</v>
      </c>
      <c r="I129" s="4">
        <f t="shared" si="10"/>
        <v>78.96875</v>
      </c>
      <c r="J129" t="s">
        <v>3</v>
      </c>
      <c r="K129" t="s">
        <v>4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21</v>
      </c>
      <c r="S129" t="str">
        <f t="shared" si="11"/>
        <v>theater</v>
      </c>
      <c r="T129" t="str">
        <f t="shared" si="8"/>
        <v>plays</v>
      </c>
    </row>
    <row r="130" spans="1:20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 s="5">
        <f t="shared" si="9"/>
        <v>60.334277620396605</v>
      </c>
      <c r="G130" t="s">
        <v>62</v>
      </c>
      <c r="H130">
        <v>532</v>
      </c>
      <c r="I130" s="4">
        <f t="shared" si="10"/>
        <v>80.067669172932327</v>
      </c>
      <c r="J130" t="s">
        <v>9</v>
      </c>
      <c r="K130" t="s">
        <v>10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11</v>
      </c>
      <c r="S130" t="str">
        <f t="shared" si="11"/>
        <v>music</v>
      </c>
      <c r="T130" t="str">
        <f t="shared" si="8"/>
        <v>rock</v>
      </c>
    </row>
    <row r="131" spans="1:20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 s="5">
        <f t="shared" si="9"/>
        <v>3.202693602693603</v>
      </c>
      <c r="G131" t="s">
        <v>62</v>
      </c>
      <c r="H131">
        <v>55</v>
      </c>
      <c r="I131" s="4">
        <f t="shared" si="10"/>
        <v>86.472727272727269</v>
      </c>
      <c r="J131" t="s">
        <v>14</v>
      </c>
      <c r="K131" t="s">
        <v>15</v>
      </c>
      <c r="L131">
        <v>1422943200</v>
      </c>
      <c r="M131">
        <v>1425103200</v>
      </c>
      <c r="N131" s="8">
        <f t="shared" ref="N131:N194" si="12">(((L131/60)/60)/24)+DATE(1970,1,1)</f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5</v>
      </c>
      <c r="S131" t="str">
        <f t="shared" si="11"/>
        <v>food</v>
      </c>
      <c r="T131" t="str">
        <f t="shared" ref="T131:T194" si="14">RIGHT(R131,LEN(R131)-SEARCH("/",R131))</f>
        <v>food trucks</v>
      </c>
    </row>
    <row r="132" spans="1:20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 s="5">
        <f t="shared" ref="F132:F195" si="15">E132/D132*100</f>
        <v>155.46875</v>
      </c>
      <c r="G132" t="s">
        <v>8</v>
      </c>
      <c r="H132">
        <v>533</v>
      </c>
      <c r="I132" s="4">
        <f t="shared" ref="I132:I195" si="16">E132/H132</f>
        <v>28.001876172607879</v>
      </c>
      <c r="J132" t="s">
        <v>24</v>
      </c>
      <c r="K132" t="s">
        <v>25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41</v>
      </c>
      <c r="S132" t="str">
        <f t="shared" si="11"/>
        <v>film &amp; video</v>
      </c>
      <c r="T132" t="str">
        <f t="shared" si="14"/>
        <v>drama</v>
      </c>
    </row>
    <row r="133" spans="1:20" ht="31.2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 s="5">
        <f t="shared" si="15"/>
        <v>100.85974499089254</v>
      </c>
      <c r="G133" t="s">
        <v>8</v>
      </c>
      <c r="H133">
        <v>2443</v>
      </c>
      <c r="I133" s="4">
        <f t="shared" si="16"/>
        <v>67.996725337699544</v>
      </c>
      <c r="J133" t="s">
        <v>28</v>
      </c>
      <c r="K133" t="s">
        <v>29</v>
      </c>
      <c r="L133">
        <v>1385704800</v>
      </c>
      <c r="M133">
        <v>1386828000</v>
      </c>
      <c r="N133" s="8">
        <f t="shared" si="12"/>
        <v>41607.25</v>
      </c>
      <c r="O133" s="8">
        <f t="shared" si="13"/>
        <v>41620.25</v>
      </c>
      <c r="P133" t="b">
        <v>0</v>
      </c>
      <c r="Q133" t="b">
        <v>0</v>
      </c>
      <c r="R133" t="s">
        <v>16</v>
      </c>
      <c r="S133" t="str">
        <f t="shared" ref="S133:S196" si="17">LEFT(R133,SEARCH("/",R133)-1)</f>
        <v>technology</v>
      </c>
      <c r="T133" t="str">
        <f t="shared" si="14"/>
        <v>web</v>
      </c>
    </row>
    <row r="134" spans="1:20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 s="5">
        <f t="shared" si="15"/>
        <v>116.18181818181819</v>
      </c>
      <c r="G134" t="s">
        <v>8</v>
      </c>
      <c r="H134">
        <v>89</v>
      </c>
      <c r="I134" s="4">
        <f t="shared" si="16"/>
        <v>43.078651685393261</v>
      </c>
      <c r="J134" t="s">
        <v>9</v>
      </c>
      <c r="K134" t="s">
        <v>10</v>
      </c>
      <c r="L134">
        <v>1515736800</v>
      </c>
      <c r="M134">
        <v>1517119200</v>
      </c>
      <c r="N134" s="8">
        <f t="shared" si="12"/>
        <v>43112.25</v>
      </c>
      <c r="O134" s="8">
        <f t="shared" si="13"/>
        <v>43128.25</v>
      </c>
      <c r="P134" t="b">
        <v>0</v>
      </c>
      <c r="Q134" t="b">
        <v>1</v>
      </c>
      <c r="R134" t="s">
        <v>21</v>
      </c>
      <c r="S134" t="str">
        <f t="shared" si="17"/>
        <v>theater</v>
      </c>
      <c r="T134" t="str">
        <f t="shared" si="14"/>
        <v>plays</v>
      </c>
    </row>
    <row r="135" spans="1:20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 s="5">
        <f t="shared" si="15"/>
        <v>310.77777777777777</v>
      </c>
      <c r="G135" t="s">
        <v>8</v>
      </c>
      <c r="H135">
        <v>159</v>
      </c>
      <c r="I135" s="4">
        <f t="shared" si="16"/>
        <v>87.95597484276729</v>
      </c>
      <c r="J135" t="s">
        <v>9</v>
      </c>
      <c r="K135" t="s">
        <v>10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307</v>
      </c>
      <c r="S135" t="str">
        <f t="shared" si="17"/>
        <v>music</v>
      </c>
      <c r="T135" t="str">
        <f t="shared" si="14"/>
        <v>world music</v>
      </c>
    </row>
    <row r="136" spans="1:20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 s="5">
        <f t="shared" si="15"/>
        <v>89.73668341708543</v>
      </c>
      <c r="G136" t="s">
        <v>2</v>
      </c>
      <c r="H136">
        <v>940</v>
      </c>
      <c r="I136" s="4">
        <f t="shared" si="16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30</v>
      </c>
      <c r="S136" t="str">
        <f t="shared" si="17"/>
        <v>film &amp; video</v>
      </c>
      <c r="T136" t="str">
        <f t="shared" si="14"/>
        <v>documentary</v>
      </c>
    </row>
    <row r="137" spans="1:20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 s="5">
        <f t="shared" si="15"/>
        <v>71.27272727272728</v>
      </c>
      <c r="G137" t="s">
        <v>2</v>
      </c>
      <c r="H137">
        <v>117</v>
      </c>
      <c r="I137" s="4">
        <f t="shared" si="16"/>
        <v>46.905982905982903</v>
      </c>
      <c r="J137" t="s">
        <v>9</v>
      </c>
      <c r="K137" t="s">
        <v>10</v>
      </c>
      <c r="L137">
        <v>1362636000</v>
      </c>
      <c r="M137">
        <v>1363064400</v>
      </c>
      <c r="N137" s="8">
        <f t="shared" si="12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21</v>
      </c>
      <c r="S137" t="str">
        <f t="shared" si="17"/>
        <v>theater</v>
      </c>
      <c r="T137" t="str">
        <f t="shared" si="14"/>
        <v>plays</v>
      </c>
    </row>
    <row r="138" spans="1:20" ht="31.2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 s="5">
        <f t="shared" si="15"/>
        <v>3.2862318840579712</v>
      </c>
      <c r="G138" t="s">
        <v>62</v>
      </c>
      <c r="H138">
        <v>58</v>
      </c>
      <c r="I138" s="4">
        <f t="shared" si="16"/>
        <v>46.913793103448278</v>
      </c>
      <c r="J138" t="s">
        <v>9</v>
      </c>
      <c r="K138" t="s">
        <v>10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41</v>
      </c>
      <c r="S138" t="str">
        <f t="shared" si="17"/>
        <v>film &amp; video</v>
      </c>
      <c r="T138" t="str">
        <f t="shared" si="14"/>
        <v>drama</v>
      </c>
    </row>
    <row r="139" spans="1:20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 s="5">
        <f t="shared" si="15"/>
        <v>261.77777777777777</v>
      </c>
      <c r="G139" t="s">
        <v>8</v>
      </c>
      <c r="H139">
        <v>50</v>
      </c>
      <c r="I139" s="4">
        <f t="shared" si="16"/>
        <v>94.24</v>
      </c>
      <c r="J139" t="s">
        <v>9</v>
      </c>
      <c r="K139" t="s">
        <v>10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56</v>
      </c>
      <c r="S139" t="str">
        <f t="shared" si="17"/>
        <v>publishing</v>
      </c>
      <c r="T139" t="str">
        <f t="shared" si="14"/>
        <v>nonfiction</v>
      </c>
    </row>
    <row r="140" spans="1:20" ht="31.2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 s="5">
        <f t="shared" si="15"/>
        <v>96</v>
      </c>
      <c r="G140" t="s">
        <v>2</v>
      </c>
      <c r="H140">
        <v>115</v>
      </c>
      <c r="I140" s="4">
        <f t="shared" si="16"/>
        <v>80.139130434782615</v>
      </c>
      <c r="J140" t="s">
        <v>9</v>
      </c>
      <c r="K140" t="s">
        <v>10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280</v>
      </c>
      <c r="S140" t="str">
        <f t="shared" si="17"/>
        <v>games</v>
      </c>
      <c r="T140" t="str">
        <f t="shared" si="14"/>
        <v>mobile games</v>
      </c>
    </row>
    <row r="141" spans="1:20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 s="5">
        <f t="shared" si="15"/>
        <v>20.896851248642779</v>
      </c>
      <c r="G141" t="s">
        <v>2</v>
      </c>
      <c r="H141">
        <v>326</v>
      </c>
      <c r="I141" s="4">
        <f t="shared" si="16"/>
        <v>59.036809815950917</v>
      </c>
      <c r="J141" t="s">
        <v>9</v>
      </c>
      <c r="K141" t="s">
        <v>10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53</v>
      </c>
      <c r="S141" t="str">
        <f t="shared" si="17"/>
        <v>technology</v>
      </c>
      <c r="T141" t="str">
        <f t="shared" si="14"/>
        <v>wearables</v>
      </c>
    </row>
    <row r="142" spans="1:20" ht="31.2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 s="5">
        <f t="shared" si="15"/>
        <v>223.16363636363636</v>
      </c>
      <c r="G142" t="s">
        <v>8</v>
      </c>
      <c r="H142">
        <v>186</v>
      </c>
      <c r="I142" s="4">
        <f t="shared" si="16"/>
        <v>65.989247311827953</v>
      </c>
      <c r="J142" t="s">
        <v>9</v>
      </c>
      <c r="K142" t="s">
        <v>10</v>
      </c>
      <c r="L142">
        <v>1519538400</v>
      </c>
      <c r="M142">
        <v>1519970400</v>
      </c>
      <c r="N142" s="8">
        <f t="shared" si="12"/>
        <v>43156.25</v>
      </c>
      <c r="O142" s="8">
        <f t="shared" si="13"/>
        <v>43161.25</v>
      </c>
      <c r="P142" t="b">
        <v>0</v>
      </c>
      <c r="Q142" t="b">
        <v>0</v>
      </c>
      <c r="R142" t="s">
        <v>30</v>
      </c>
      <c r="S142" t="str">
        <f t="shared" si="17"/>
        <v>film &amp; video</v>
      </c>
      <c r="T142" t="str">
        <f t="shared" si="14"/>
        <v>documentary</v>
      </c>
    </row>
    <row r="143" spans="1:20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 s="5">
        <f t="shared" si="15"/>
        <v>101.59097978227061</v>
      </c>
      <c r="G143" t="s">
        <v>8</v>
      </c>
      <c r="H143">
        <v>1071</v>
      </c>
      <c r="I143" s="4">
        <f t="shared" si="16"/>
        <v>60.992530345471522</v>
      </c>
      <c r="J143" t="s">
        <v>9</v>
      </c>
      <c r="K143" t="s">
        <v>10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16</v>
      </c>
      <c r="S143" t="str">
        <f t="shared" si="17"/>
        <v>technology</v>
      </c>
      <c r="T143" t="str">
        <f t="shared" si="14"/>
        <v>web</v>
      </c>
    </row>
    <row r="144" spans="1:20" ht="31.2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 s="5">
        <f t="shared" si="15"/>
        <v>230.03999999999996</v>
      </c>
      <c r="G144" t="s">
        <v>8</v>
      </c>
      <c r="H144">
        <v>117</v>
      </c>
      <c r="I144" s="4">
        <f t="shared" si="16"/>
        <v>98.307692307692307</v>
      </c>
      <c r="J144" t="s">
        <v>9</v>
      </c>
      <c r="K144" t="s">
        <v>10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16</v>
      </c>
      <c r="S144" t="str">
        <f t="shared" si="17"/>
        <v>technology</v>
      </c>
      <c r="T144" t="str">
        <f t="shared" si="14"/>
        <v>web</v>
      </c>
    </row>
    <row r="145" spans="1:20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 s="5">
        <f t="shared" si="15"/>
        <v>135.59259259259261</v>
      </c>
      <c r="G145" t="s">
        <v>8</v>
      </c>
      <c r="H145">
        <v>70</v>
      </c>
      <c r="I145" s="4">
        <f t="shared" si="16"/>
        <v>104.6</v>
      </c>
      <c r="J145" t="s">
        <v>9</v>
      </c>
      <c r="K145" t="s">
        <v>10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48</v>
      </c>
      <c r="S145" t="str">
        <f t="shared" si="17"/>
        <v>music</v>
      </c>
      <c r="T145" t="str">
        <f t="shared" si="14"/>
        <v>indie rock</v>
      </c>
    </row>
    <row r="146" spans="1:20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 s="5">
        <f t="shared" si="15"/>
        <v>129.1</v>
      </c>
      <c r="G146" t="s">
        <v>8</v>
      </c>
      <c r="H146">
        <v>135</v>
      </c>
      <c r="I146" s="4">
        <f t="shared" si="16"/>
        <v>86.066666666666663</v>
      </c>
      <c r="J146" t="s">
        <v>9</v>
      </c>
      <c r="K146" t="s">
        <v>10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21</v>
      </c>
      <c r="S146" t="str">
        <f t="shared" si="17"/>
        <v>theater</v>
      </c>
      <c r="T146" t="str">
        <f t="shared" si="14"/>
        <v>plays</v>
      </c>
    </row>
    <row r="147" spans="1:20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 s="5">
        <f t="shared" si="15"/>
        <v>236.512</v>
      </c>
      <c r="G147" t="s">
        <v>8</v>
      </c>
      <c r="H147">
        <v>768</v>
      </c>
      <c r="I147" s="4">
        <f t="shared" si="16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53</v>
      </c>
      <c r="S147" t="str">
        <f t="shared" si="17"/>
        <v>technology</v>
      </c>
      <c r="T147" t="str">
        <f t="shared" si="14"/>
        <v>wearables</v>
      </c>
    </row>
    <row r="148" spans="1:20" ht="31.2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 s="5">
        <f t="shared" si="15"/>
        <v>17.25</v>
      </c>
      <c r="G148" t="s">
        <v>62</v>
      </c>
      <c r="H148">
        <v>51</v>
      </c>
      <c r="I148" s="4">
        <f t="shared" si="16"/>
        <v>29.764705882352942</v>
      </c>
      <c r="J148" t="s">
        <v>9</v>
      </c>
      <c r="K148" t="s">
        <v>10</v>
      </c>
      <c r="L148">
        <v>1320732000</v>
      </c>
      <c r="M148">
        <v>1322460000</v>
      </c>
      <c r="N148" s="8">
        <f t="shared" si="12"/>
        <v>40855.25</v>
      </c>
      <c r="O148" s="8">
        <f t="shared" si="13"/>
        <v>40875.25</v>
      </c>
      <c r="P148" t="b">
        <v>0</v>
      </c>
      <c r="Q148" t="b">
        <v>0</v>
      </c>
      <c r="R148" t="s">
        <v>21</v>
      </c>
      <c r="S148" t="str">
        <f t="shared" si="17"/>
        <v>theater</v>
      </c>
      <c r="T148" t="str">
        <f t="shared" si="14"/>
        <v>plays</v>
      </c>
    </row>
    <row r="149" spans="1:20" ht="31.2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 s="5">
        <f t="shared" si="15"/>
        <v>112.49397590361446</v>
      </c>
      <c r="G149" t="s">
        <v>8</v>
      </c>
      <c r="H149">
        <v>199</v>
      </c>
      <c r="I149" s="4">
        <f t="shared" si="16"/>
        <v>46.91959798994975</v>
      </c>
      <c r="J149" t="s">
        <v>9</v>
      </c>
      <c r="K149" t="s">
        <v>10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21</v>
      </c>
      <c r="S149" t="str">
        <f t="shared" si="17"/>
        <v>theater</v>
      </c>
      <c r="T149" t="str">
        <f t="shared" si="14"/>
        <v>plays</v>
      </c>
    </row>
    <row r="150" spans="1:20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 s="5">
        <f t="shared" si="15"/>
        <v>121.02150537634408</v>
      </c>
      <c r="G150" t="s">
        <v>8</v>
      </c>
      <c r="H150">
        <v>107</v>
      </c>
      <c r="I150" s="4">
        <f t="shared" si="16"/>
        <v>105.18691588785046</v>
      </c>
      <c r="J150" t="s">
        <v>9</v>
      </c>
      <c r="K150" t="s">
        <v>10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53</v>
      </c>
      <c r="S150" t="str">
        <f t="shared" si="17"/>
        <v>technology</v>
      </c>
      <c r="T150" t="str">
        <f t="shared" si="14"/>
        <v>wearables</v>
      </c>
    </row>
    <row r="151" spans="1:20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 s="5">
        <f t="shared" si="15"/>
        <v>219.87096774193549</v>
      </c>
      <c r="G151" t="s">
        <v>8</v>
      </c>
      <c r="H151">
        <v>195</v>
      </c>
      <c r="I151" s="4">
        <f t="shared" si="16"/>
        <v>69.907692307692301</v>
      </c>
      <c r="J151" t="s">
        <v>9</v>
      </c>
      <c r="K151" t="s">
        <v>10</v>
      </c>
      <c r="L151">
        <v>1357020000</v>
      </c>
      <c r="M151">
        <v>1361512800</v>
      </c>
      <c r="N151" s="8">
        <f t="shared" si="12"/>
        <v>41275.25</v>
      </c>
      <c r="O151" s="8">
        <f t="shared" si="13"/>
        <v>41327.25</v>
      </c>
      <c r="P151" t="b">
        <v>0</v>
      </c>
      <c r="Q151" t="b">
        <v>0</v>
      </c>
      <c r="R151" t="s">
        <v>48</v>
      </c>
      <c r="S151" t="str">
        <f t="shared" si="17"/>
        <v>music</v>
      </c>
      <c r="T151" t="str">
        <f t="shared" si="14"/>
        <v>indie rock</v>
      </c>
    </row>
    <row r="152" spans="1:20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 s="5">
        <f t="shared" si="15"/>
        <v>1</v>
      </c>
      <c r="G152" t="s">
        <v>2</v>
      </c>
      <c r="H152">
        <v>1</v>
      </c>
      <c r="I152" s="4">
        <f t="shared" si="16"/>
        <v>1</v>
      </c>
      <c r="J152" t="s">
        <v>9</v>
      </c>
      <c r="K152" t="s">
        <v>10</v>
      </c>
      <c r="L152">
        <v>1544940000</v>
      </c>
      <c r="M152">
        <v>1545026400</v>
      </c>
      <c r="N152" s="8">
        <f t="shared" si="12"/>
        <v>43450.25</v>
      </c>
      <c r="O152" s="8">
        <f t="shared" si="13"/>
        <v>43451.25</v>
      </c>
      <c r="P152" t="b">
        <v>0</v>
      </c>
      <c r="Q152" t="b">
        <v>0</v>
      </c>
      <c r="R152" t="s">
        <v>11</v>
      </c>
      <c r="S152" t="str">
        <f t="shared" si="17"/>
        <v>music</v>
      </c>
      <c r="T152" t="str">
        <f t="shared" si="14"/>
        <v>rock</v>
      </c>
    </row>
    <row r="153" spans="1:20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 s="5">
        <f t="shared" si="15"/>
        <v>64.166909620991248</v>
      </c>
      <c r="G153" t="s">
        <v>2</v>
      </c>
      <c r="H153">
        <v>1467</v>
      </c>
      <c r="I153" s="4">
        <f t="shared" si="16"/>
        <v>60.011588275391958</v>
      </c>
      <c r="J153" t="s">
        <v>9</v>
      </c>
      <c r="K153" t="s">
        <v>10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38</v>
      </c>
      <c r="S153" t="str">
        <f t="shared" si="17"/>
        <v>music</v>
      </c>
      <c r="T153" t="str">
        <f t="shared" si="14"/>
        <v>electric music</v>
      </c>
    </row>
    <row r="154" spans="1:20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 s="5">
        <f t="shared" si="15"/>
        <v>423.06746987951806</v>
      </c>
      <c r="G154" t="s">
        <v>8</v>
      </c>
      <c r="H154">
        <v>3376</v>
      </c>
      <c r="I154" s="4">
        <f t="shared" si="16"/>
        <v>52.006220379146917</v>
      </c>
      <c r="J154" t="s">
        <v>9</v>
      </c>
      <c r="K154" t="s">
        <v>10</v>
      </c>
      <c r="L154">
        <v>1487311200</v>
      </c>
      <c r="M154">
        <v>1487916000</v>
      </c>
      <c r="N154" s="8">
        <f t="shared" si="12"/>
        <v>42783.25</v>
      </c>
      <c r="O154" s="8">
        <f t="shared" si="13"/>
        <v>42790.25</v>
      </c>
      <c r="P154" t="b">
        <v>0</v>
      </c>
      <c r="Q154" t="b">
        <v>0</v>
      </c>
      <c r="R154" t="s">
        <v>48</v>
      </c>
      <c r="S154" t="str">
        <f t="shared" si="17"/>
        <v>music</v>
      </c>
      <c r="T154" t="str">
        <f t="shared" si="14"/>
        <v>indie rock</v>
      </c>
    </row>
    <row r="155" spans="1:20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 s="5">
        <f t="shared" si="15"/>
        <v>92.984160506863773</v>
      </c>
      <c r="G155" t="s">
        <v>2</v>
      </c>
      <c r="H155">
        <v>5681</v>
      </c>
      <c r="I155" s="4">
        <f t="shared" si="16"/>
        <v>31.000176025347649</v>
      </c>
      <c r="J155" t="s">
        <v>9</v>
      </c>
      <c r="K155" t="s">
        <v>10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21</v>
      </c>
      <c r="S155" t="str">
        <f t="shared" si="17"/>
        <v>theater</v>
      </c>
      <c r="T155" t="str">
        <f t="shared" si="14"/>
        <v>plays</v>
      </c>
    </row>
    <row r="156" spans="1:20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 s="5">
        <f t="shared" si="15"/>
        <v>58.756567425569173</v>
      </c>
      <c r="G156" t="s">
        <v>2</v>
      </c>
      <c r="H156">
        <v>1059</v>
      </c>
      <c r="I156" s="4">
        <f t="shared" si="16"/>
        <v>95.042492917847028</v>
      </c>
      <c r="J156" t="s">
        <v>9</v>
      </c>
      <c r="K156" t="s">
        <v>10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48</v>
      </c>
      <c r="S156" t="str">
        <f t="shared" si="17"/>
        <v>music</v>
      </c>
      <c r="T156" t="str">
        <f t="shared" si="14"/>
        <v>indie rock</v>
      </c>
    </row>
    <row r="157" spans="1:20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 s="5">
        <f t="shared" si="15"/>
        <v>65.022222222222226</v>
      </c>
      <c r="G157" t="s">
        <v>2</v>
      </c>
      <c r="H157">
        <v>1194</v>
      </c>
      <c r="I157" s="4">
        <f t="shared" si="16"/>
        <v>75.968174204355108</v>
      </c>
      <c r="J157" t="s">
        <v>9</v>
      </c>
      <c r="K157" t="s">
        <v>10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21</v>
      </c>
      <c r="S157" t="str">
        <f t="shared" si="17"/>
        <v>theater</v>
      </c>
      <c r="T157" t="str">
        <f t="shared" si="14"/>
        <v>plays</v>
      </c>
    </row>
    <row r="158" spans="1:20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 s="5">
        <f t="shared" si="15"/>
        <v>73.939560439560438</v>
      </c>
      <c r="G158" t="s">
        <v>62</v>
      </c>
      <c r="H158">
        <v>379</v>
      </c>
      <c r="I158" s="4">
        <f t="shared" si="16"/>
        <v>71.013192612137203</v>
      </c>
      <c r="J158" t="s">
        <v>14</v>
      </c>
      <c r="K158" t="s">
        <v>15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11</v>
      </c>
      <c r="S158" t="str">
        <f t="shared" si="17"/>
        <v>music</v>
      </c>
      <c r="T158" t="str">
        <f t="shared" si="14"/>
        <v>rock</v>
      </c>
    </row>
    <row r="159" spans="1:20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 s="5">
        <f t="shared" si="15"/>
        <v>52.666666666666664</v>
      </c>
      <c r="G159" t="s">
        <v>2</v>
      </c>
      <c r="H159">
        <v>30</v>
      </c>
      <c r="I159" s="4">
        <f t="shared" si="16"/>
        <v>73.733333333333334</v>
      </c>
      <c r="J159" t="s">
        <v>14</v>
      </c>
      <c r="K159" t="s">
        <v>15</v>
      </c>
      <c r="L159">
        <v>1388383200</v>
      </c>
      <c r="M159">
        <v>1389420000</v>
      </c>
      <c r="N159" s="8">
        <f t="shared" si="12"/>
        <v>41638.25</v>
      </c>
      <c r="O159" s="8">
        <f t="shared" si="13"/>
        <v>41650.25</v>
      </c>
      <c r="P159" t="b">
        <v>0</v>
      </c>
      <c r="Q159" t="b">
        <v>0</v>
      </c>
      <c r="R159" t="s">
        <v>110</v>
      </c>
      <c r="S159" t="str">
        <f t="shared" si="17"/>
        <v>photography</v>
      </c>
      <c r="T159" t="str">
        <f t="shared" si="14"/>
        <v>photography books</v>
      </c>
    </row>
    <row r="160" spans="1:20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 s="5">
        <f t="shared" si="15"/>
        <v>220.95238095238096</v>
      </c>
      <c r="G160" t="s">
        <v>8</v>
      </c>
      <c r="H160">
        <v>41</v>
      </c>
      <c r="I160" s="4">
        <f t="shared" si="16"/>
        <v>113.17073170731707</v>
      </c>
      <c r="J160" t="s">
        <v>9</v>
      </c>
      <c r="K160" t="s">
        <v>10</v>
      </c>
      <c r="L160">
        <v>1449554400</v>
      </c>
      <c r="M160">
        <v>1449640800</v>
      </c>
      <c r="N160" s="8">
        <f t="shared" si="12"/>
        <v>42346.25</v>
      </c>
      <c r="O160" s="8">
        <f t="shared" si="13"/>
        <v>42347.25</v>
      </c>
      <c r="P160" t="b">
        <v>0</v>
      </c>
      <c r="Q160" t="b">
        <v>0</v>
      </c>
      <c r="R160" t="s">
        <v>11</v>
      </c>
      <c r="S160" t="str">
        <f t="shared" si="17"/>
        <v>music</v>
      </c>
      <c r="T160" t="str">
        <f t="shared" si="14"/>
        <v>rock</v>
      </c>
    </row>
    <row r="161" spans="1:20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 s="5">
        <f t="shared" si="15"/>
        <v>100.01150627615063</v>
      </c>
      <c r="G161" t="s">
        <v>8</v>
      </c>
      <c r="H161">
        <v>1821</v>
      </c>
      <c r="I161" s="4">
        <f t="shared" si="16"/>
        <v>105.00933552992861</v>
      </c>
      <c r="J161" t="s">
        <v>9</v>
      </c>
      <c r="K161" t="s">
        <v>10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21</v>
      </c>
      <c r="S161" t="str">
        <f t="shared" si="17"/>
        <v>theater</v>
      </c>
      <c r="T161" t="str">
        <f t="shared" si="14"/>
        <v>plays</v>
      </c>
    </row>
    <row r="162" spans="1:20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 s="5">
        <f t="shared" si="15"/>
        <v>162.3125</v>
      </c>
      <c r="G162" t="s">
        <v>8</v>
      </c>
      <c r="H162">
        <v>164</v>
      </c>
      <c r="I162" s="4">
        <f t="shared" si="16"/>
        <v>79.176829268292678</v>
      </c>
      <c r="J162" t="s">
        <v>9</v>
      </c>
      <c r="K162" t="s">
        <v>10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53</v>
      </c>
      <c r="S162" t="str">
        <f t="shared" si="17"/>
        <v>technology</v>
      </c>
      <c r="T162" t="str">
        <f t="shared" si="14"/>
        <v>wearables</v>
      </c>
    </row>
    <row r="163" spans="1:20" ht="31.2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 s="5">
        <f t="shared" si="15"/>
        <v>78.181818181818187</v>
      </c>
      <c r="G163" t="s">
        <v>2</v>
      </c>
      <c r="H163">
        <v>75</v>
      </c>
      <c r="I163" s="4">
        <f t="shared" si="16"/>
        <v>57.333333333333336</v>
      </c>
      <c r="J163" t="s">
        <v>9</v>
      </c>
      <c r="K163" t="s">
        <v>10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16</v>
      </c>
      <c r="S163" t="str">
        <f t="shared" si="17"/>
        <v>technology</v>
      </c>
      <c r="T163" t="str">
        <f t="shared" si="14"/>
        <v>web</v>
      </c>
    </row>
    <row r="164" spans="1:20" ht="31.2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 s="5">
        <f t="shared" si="15"/>
        <v>149.73770491803279</v>
      </c>
      <c r="G164" t="s">
        <v>8</v>
      </c>
      <c r="H164">
        <v>157</v>
      </c>
      <c r="I164" s="4">
        <f t="shared" si="16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8">
        <f t="shared" si="12"/>
        <v>43442.25</v>
      </c>
      <c r="O164" s="8">
        <f t="shared" si="13"/>
        <v>43472.25</v>
      </c>
      <c r="P164" t="b">
        <v>0</v>
      </c>
      <c r="Q164" t="b">
        <v>0</v>
      </c>
      <c r="R164" t="s">
        <v>11</v>
      </c>
      <c r="S164" t="str">
        <f t="shared" si="17"/>
        <v>music</v>
      </c>
      <c r="T164" t="str">
        <f t="shared" si="14"/>
        <v>rock</v>
      </c>
    </row>
    <row r="165" spans="1:20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 s="5">
        <f t="shared" si="15"/>
        <v>253.25714285714284</v>
      </c>
      <c r="G165" t="s">
        <v>8</v>
      </c>
      <c r="H165">
        <v>246</v>
      </c>
      <c r="I165" s="4">
        <f t="shared" si="16"/>
        <v>36.032520325203251</v>
      </c>
      <c r="J165" t="s">
        <v>9</v>
      </c>
      <c r="K165" t="s">
        <v>10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110</v>
      </c>
      <c r="S165" t="str">
        <f t="shared" si="17"/>
        <v>photography</v>
      </c>
      <c r="T165" t="str">
        <f t="shared" si="14"/>
        <v>photography books</v>
      </c>
    </row>
    <row r="166" spans="1:20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 s="5">
        <f t="shared" si="15"/>
        <v>100.16943521594683</v>
      </c>
      <c r="G166" t="s">
        <v>8</v>
      </c>
      <c r="H166">
        <v>1396</v>
      </c>
      <c r="I166" s="4">
        <f t="shared" si="16"/>
        <v>107.99068767908309</v>
      </c>
      <c r="J166" t="s">
        <v>9</v>
      </c>
      <c r="K166" t="s">
        <v>10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21</v>
      </c>
      <c r="S166" t="str">
        <f t="shared" si="17"/>
        <v>theater</v>
      </c>
      <c r="T166" t="str">
        <f t="shared" si="14"/>
        <v>plays</v>
      </c>
    </row>
    <row r="167" spans="1:20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 s="5">
        <f t="shared" si="15"/>
        <v>121.99004424778761</v>
      </c>
      <c r="G167" t="s">
        <v>8</v>
      </c>
      <c r="H167">
        <v>2506</v>
      </c>
      <c r="I167" s="4">
        <f t="shared" si="16"/>
        <v>44.005985634477256</v>
      </c>
      <c r="J167" t="s">
        <v>9</v>
      </c>
      <c r="K167" t="s">
        <v>10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16</v>
      </c>
      <c r="S167" t="str">
        <f t="shared" si="17"/>
        <v>technology</v>
      </c>
      <c r="T167" t="str">
        <f t="shared" si="14"/>
        <v>web</v>
      </c>
    </row>
    <row r="168" spans="1:20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 s="5">
        <f t="shared" si="15"/>
        <v>137.13265306122449</v>
      </c>
      <c r="G168" t="s">
        <v>8</v>
      </c>
      <c r="H168">
        <v>244</v>
      </c>
      <c r="I168" s="4">
        <f t="shared" si="16"/>
        <v>55.077868852459019</v>
      </c>
      <c r="J168" t="s">
        <v>9</v>
      </c>
      <c r="K168" t="s">
        <v>10</v>
      </c>
      <c r="L168">
        <v>1292997600</v>
      </c>
      <c r="M168">
        <v>1293343200</v>
      </c>
      <c r="N168" s="8">
        <f t="shared" si="12"/>
        <v>40534.25</v>
      </c>
      <c r="O168" s="8">
        <f t="shared" si="13"/>
        <v>40538.25</v>
      </c>
      <c r="P168" t="b">
        <v>0</v>
      </c>
      <c r="Q168" t="b">
        <v>0</v>
      </c>
      <c r="R168" t="s">
        <v>110</v>
      </c>
      <c r="S168" t="str">
        <f t="shared" si="17"/>
        <v>photography</v>
      </c>
      <c r="T168" t="str">
        <f t="shared" si="14"/>
        <v>photography books</v>
      </c>
    </row>
    <row r="169" spans="1:20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 s="5">
        <f t="shared" si="15"/>
        <v>415.53846153846149</v>
      </c>
      <c r="G169" t="s">
        <v>8</v>
      </c>
      <c r="H169">
        <v>146</v>
      </c>
      <c r="I169" s="4">
        <f t="shared" si="16"/>
        <v>74</v>
      </c>
      <c r="J169" t="s">
        <v>14</v>
      </c>
      <c r="K169" t="s">
        <v>15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21</v>
      </c>
      <c r="S169" t="str">
        <f t="shared" si="17"/>
        <v>theater</v>
      </c>
      <c r="T169" t="str">
        <f t="shared" si="14"/>
        <v>plays</v>
      </c>
    </row>
    <row r="170" spans="1:20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 s="5">
        <f t="shared" si="15"/>
        <v>31.30913348946136</v>
      </c>
      <c r="G170" t="s">
        <v>2</v>
      </c>
      <c r="H170">
        <v>955</v>
      </c>
      <c r="I170" s="4">
        <f t="shared" si="16"/>
        <v>41.996858638743454</v>
      </c>
      <c r="J170" t="s">
        <v>24</v>
      </c>
      <c r="K170" t="s">
        <v>25</v>
      </c>
      <c r="L170">
        <v>1550815200</v>
      </c>
      <c r="M170">
        <v>1552798800</v>
      </c>
      <c r="N170" s="8">
        <f t="shared" si="12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48</v>
      </c>
      <c r="S170" t="str">
        <f t="shared" si="17"/>
        <v>music</v>
      </c>
      <c r="T170" t="str">
        <f t="shared" si="14"/>
        <v>indie rock</v>
      </c>
    </row>
    <row r="171" spans="1:20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 s="5">
        <f t="shared" si="15"/>
        <v>424.08154506437768</v>
      </c>
      <c r="G171" t="s">
        <v>8</v>
      </c>
      <c r="H171">
        <v>1267</v>
      </c>
      <c r="I171" s="4">
        <f t="shared" si="16"/>
        <v>77.988161010260455</v>
      </c>
      <c r="J171" t="s">
        <v>9</v>
      </c>
      <c r="K171" t="s">
        <v>10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88</v>
      </c>
      <c r="S171" t="str">
        <f t="shared" si="17"/>
        <v>film &amp; video</v>
      </c>
      <c r="T171" t="str">
        <f t="shared" si="14"/>
        <v>shorts</v>
      </c>
    </row>
    <row r="172" spans="1:20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 s="5">
        <f t="shared" si="15"/>
        <v>2.93886230728336</v>
      </c>
      <c r="G172" t="s">
        <v>2</v>
      </c>
      <c r="H172">
        <v>67</v>
      </c>
      <c r="I172" s="4">
        <f t="shared" si="16"/>
        <v>82.507462686567166</v>
      </c>
      <c r="J172" t="s">
        <v>9</v>
      </c>
      <c r="K172" t="s">
        <v>10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48</v>
      </c>
      <c r="S172" t="str">
        <f t="shared" si="17"/>
        <v>music</v>
      </c>
      <c r="T172" t="str">
        <f t="shared" si="14"/>
        <v>indie rock</v>
      </c>
    </row>
    <row r="173" spans="1:20" ht="31.2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 s="5">
        <f t="shared" si="15"/>
        <v>10.63265306122449</v>
      </c>
      <c r="G173" t="s">
        <v>2</v>
      </c>
      <c r="H173">
        <v>5</v>
      </c>
      <c r="I173" s="4">
        <f t="shared" si="16"/>
        <v>104.2</v>
      </c>
      <c r="J173" t="s">
        <v>9</v>
      </c>
      <c r="K173" t="s">
        <v>10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194</v>
      </c>
      <c r="S173" t="str">
        <f t="shared" si="17"/>
        <v>publishing</v>
      </c>
      <c r="T173" t="str">
        <f t="shared" si="14"/>
        <v>translations</v>
      </c>
    </row>
    <row r="174" spans="1:20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 s="5">
        <f t="shared" si="15"/>
        <v>82.875</v>
      </c>
      <c r="G174" t="s">
        <v>2</v>
      </c>
      <c r="H174">
        <v>26</v>
      </c>
      <c r="I174" s="4">
        <f t="shared" si="16"/>
        <v>25.5</v>
      </c>
      <c r="J174" t="s">
        <v>9</v>
      </c>
      <c r="K174" t="s">
        <v>10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30</v>
      </c>
      <c r="S174" t="str">
        <f t="shared" si="17"/>
        <v>film &amp; video</v>
      </c>
      <c r="T174" t="str">
        <f t="shared" si="14"/>
        <v>documentary</v>
      </c>
    </row>
    <row r="175" spans="1:20" ht="31.2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 s="5">
        <f t="shared" si="15"/>
        <v>163.01447776628748</v>
      </c>
      <c r="G175" t="s">
        <v>8</v>
      </c>
      <c r="H175">
        <v>1561</v>
      </c>
      <c r="I175" s="4">
        <f t="shared" si="16"/>
        <v>100.98334401024984</v>
      </c>
      <c r="J175" t="s">
        <v>9</v>
      </c>
      <c r="K175" t="s">
        <v>10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21</v>
      </c>
      <c r="S175" t="str">
        <f t="shared" si="17"/>
        <v>theater</v>
      </c>
      <c r="T175" t="str">
        <f t="shared" si="14"/>
        <v>plays</v>
      </c>
    </row>
    <row r="176" spans="1:20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 s="5">
        <f t="shared" si="15"/>
        <v>894.66666666666674</v>
      </c>
      <c r="G176" t="s">
        <v>8</v>
      </c>
      <c r="H176">
        <v>48</v>
      </c>
      <c r="I176" s="4">
        <f t="shared" si="16"/>
        <v>111.83333333333333</v>
      </c>
      <c r="J176" t="s">
        <v>9</v>
      </c>
      <c r="K176" t="s">
        <v>10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53</v>
      </c>
      <c r="S176" t="str">
        <f t="shared" si="17"/>
        <v>technology</v>
      </c>
      <c r="T176" t="str">
        <f t="shared" si="14"/>
        <v>wearables</v>
      </c>
    </row>
    <row r="177" spans="1:20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 s="5">
        <f t="shared" si="15"/>
        <v>26.191501103752756</v>
      </c>
      <c r="G177" t="s">
        <v>2</v>
      </c>
      <c r="H177">
        <v>1130</v>
      </c>
      <c r="I177" s="4">
        <f t="shared" si="16"/>
        <v>41.999115044247787</v>
      </c>
      <c r="J177" t="s">
        <v>9</v>
      </c>
      <c r="K177" t="s">
        <v>10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21</v>
      </c>
      <c r="S177" t="str">
        <f t="shared" si="17"/>
        <v>theater</v>
      </c>
      <c r="T177" t="str">
        <f t="shared" si="14"/>
        <v>plays</v>
      </c>
    </row>
    <row r="178" spans="1:20" ht="31.2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 s="5">
        <f t="shared" si="15"/>
        <v>74.834782608695647</v>
      </c>
      <c r="G178" t="s">
        <v>2</v>
      </c>
      <c r="H178">
        <v>782</v>
      </c>
      <c r="I178" s="4">
        <f t="shared" si="16"/>
        <v>110.05115089514067</v>
      </c>
      <c r="J178" t="s">
        <v>9</v>
      </c>
      <c r="K178" t="s">
        <v>10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21</v>
      </c>
      <c r="S178" t="str">
        <f t="shared" si="17"/>
        <v>theater</v>
      </c>
      <c r="T178" t="str">
        <f t="shared" si="14"/>
        <v>plays</v>
      </c>
    </row>
    <row r="179" spans="1:20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 s="5">
        <f t="shared" si="15"/>
        <v>416.47680412371136</v>
      </c>
      <c r="G179" t="s">
        <v>8</v>
      </c>
      <c r="H179">
        <v>2739</v>
      </c>
      <c r="I179" s="4">
        <f t="shared" si="16"/>
        <v>58.997079225994888</v>
      </c>
      <c r="J179" t="s">
        <v>9</v>
      </c>
      <c r="K179" t="s">
        <v>10</v>
      </c>
      <c r="L179">
        <v>1289800800</v>
      </c>
      <c r="M179">
        <v>1291960800</v>
      </c>
      <c r="N179" s="8">
        <f t="shared" si="12"/>
        <v>40497.25</v>
      </c>
      <c r="O179" s="8">
        <f t="shared" si="13"/>
        <v>40522.25</v>
      </c>
      <c r="P179" t="b">
        <v>0</v>
      </c>
      <c r="Q179" t="b">
        <v>0</v>
      </c>
      <c r="R179" t="s">
        <v>21</v>
      </c>
      <c r="S179" t="str">
        <f t="shared" si="17"/>
        <v>theater</v>
      </c>
      <c r="T179" t="str">
        <f t="shared" si="14"/>
        <v>plays</v>
      </c>
    </row>
    <row r="180" spans="1:20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 s="5">
        <f t="shared" si="15"/>
        <v>96.208333333333329</v>
      </c>
      <c r="G180" t="s">
        <v>2</v>
      </c>
      <c r="H180">
        <v>210</v>
      </c>
      <c r="I180" s="4">
        <f t="shared" si="16"/>
        <v>32.985714285714288</v>
      </c>
      <c r="J180" t="s">
        <v>9</v>
      </c>
      <c r="K180" t="s">
        <v>10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5</v>
      </c>
      <c r="S180" t="str">
        <f t="shared" si="17"/>
        <v>food</v>
      </c>
      <c r="T180" t="str">
        <f t="shared" si="14"/>
        <v>food trucks</v>
      </c>
    </row>
    <row r="181" spans="1:20" ht="31.2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 s="5">
        <f t="shared" si="15"/>
        <v>357.71910112359546</v>
      </c>
      <c r="G181" t="s">
        <v>8</v>
      </c>
      <c r="H181">
        <v>3537</v>
      </c>
      <c r="I181" s="4">
        <f t="shared" si="16"/>
        <v>45.005654509471306</v>
      </c>
      <c r="J181" t="s">
        <v>3</v>
      </c>
      <c r="K181" t="s">
        <v>4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21</v>
      </c>
      <c r="S181" t="str">
        <f t="shared" si="17"/>
        <v>theater</v>
      </c>
      <c r="T181" t="str">
        <f t="shared" si="14"/>
        <v>plays</v>
      </c>
    </row>
    <row r="182" spans="1:20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 s="5">
        <f t="shared" si="15"/>
        <v>308.45714285714286</v>
      </c>
      <c r="G182" t="s">
        <v>8</v>
      </c>
      <c r="H182">
        <v>2107</v>
      </c>
      <c r="I182" s="4">
        <f t="shared" si="16"/>
        <v>81.98196487897485</v>
      </c>
      <c r="J182" t="s">
        <v>14</v>
      </c>
      <c r="K182" t="s">
        <v>15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53</v>
      </c>
      <c r="S182" t="str">
        <f t="shared" si="17"/>
        <v>technology</v>
      </c>
      <c r="T182" t="str">
        <f t="shared" si="14"/>
        <v>wearables</v>
      </c>
    </row>
    <row r="183" spans="1:20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 s="5">
        <f t="shared" si="15"/>
        <v>61.802325581395344</v>
      </c>
      <c r="G183" t="s">
        <v>2</v>
      </c>
      <c r="H183">
        <v>136</v>
      </c>
      <c r="I183" s="4">
        <f t="shared" si="16"/>
        <v>39.080882352941174</v>
      </c>
      <c r="J183" t="s">
        <v>9</v>
      </c>
      <c r="K183" t="s">
        <v>10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16</v>
      </c>
      <c r="S183" t="str">
        <f t="shared" si="17"/>
        <v>technology</v>
      </c>
      <c r="T183" t="str">
        <f t="shared" si="14"/>
        <v>web</v>
      </c>
    </row>
    <row r="184" spans="1:20" ht="31.2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 s="5">
        <f t="shared" si="15"/>
        <v>722.32472324723244</v>
      </c>
      <c r="G184" t="s">
        <v>8</v>
      </c>
      <c r="H184">
        <v>3318</v>
      </c>
      <c r="I184" s="4">
        <f t="shared" si="16"/>
        <v>58.996383363471971</v>
      </c>
      <c r="J184" t="s">
        <v>24</v>
      </c>
      <c r="K184" t="s">
        <v>25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21</v>
      </c>
      <c r="S184" t="str">
        <f t="shared" si="17"/>
        <v>theater</v>
      </c>
      <c r="T184" t="str">
        <f t="shared" si="14"/>
        <v>plays</v>
      </c>
    </row>
    <row r="185" spans="1:20" ht="31.2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 s="5">
        <f t="shared" si="15"/>
        <v>69.117647058823522</v>
      </c>
      <c r="G185" t="s">
        <v>2</v>
      </c>
      <c r="H185">
        <v>86</v>
      </c>
      <c r="I185" s="4">
        <f t="shared" si="16"/>
        <v>40.988372093023258</v>
      </c>
      <c r="J185" t="s">
        <v>3</v>
      </c>
      <c r="K185" t="s">
        <v>4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11</v>
      </c>
      <c r="S185" t="str">
        <f t="shared" si="17"/>
        <v>music</v>
      </c>
      <c r="T185" t="str">
        <f t="shared" si="14"/>
        <v>rock</v>
      </c>
    </row>
    <row r="186" spans="1:20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 s="5">
        <f t="shared" si="15"/>
        <v>293.05555555555554</v>
      </c>
      <c r="G186" t="s">
        <v>8</v>
      </c>
      <c r="H186">
        <v>340</v>
      </c>
      <c r="I186" s="4">
        <f t="shared" si="16"/>
        <v>31.029411764705884</v>
      </c>
      <c r="J186" t="s">
        <v>9</v>
      </c>
      <c r="K186" t="s">
        <v>10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21</v>
      </c>
      <c r="S186" t="str">
        <f t="shared" si="17"/>
        <v>theater</v>
      </c>
      <c r="T186" t="str">
        <f t="shared" si="14"/>
        <v>plays</v>
      </c>
    </row>
    <row r="187" spans="1:20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 s="5">
        <f t="shared" si="15"/>
        <v>71.8</v>
      </c>
      <c r="G187" t="s">
        <v>2</v>
      </c>
      <c r="H187">
        <v>19</v>
      </c>
      <c r="I187" s="4">
        <f t="shared" si="16"/>
        <v>37.789473684210527</v>
      </c>
      <c r="J187" t="s">
        <v>9</v>
      </c>
      <c r="K187" t="s">
        <v>10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257</v>
      </c>
      <c r="S187" t="str">
        <f t="shared" si="17"/>
        <v>film &amp; video</v>
      </c>
      <c r="T187" t="str">
        <f t="shared" si="14"/>
        <v>television</v>
      </c>
    </row>
    <row r="188" spans="1:20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 s="5">
        <f t="shared" si="15"/>
        <v>31.934684684684683</v>
      </c>
      <c r="G188" t="s">
        <v>2</v>
      </c>
      <c r="H188">
        <v>886</v>
      </c>
      <c r="I188" s="4">
        <f t="shared" si="16"/>
        <v>32.006772009029348</v>
      </c>
      <c r="J188" t="s">
        <v>9</v>
      </c>
      <c r="K188" t="s">
        <v>10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21</v>
      </c>
      <c r="S188" t="str">
        <f t="shared" si="17"/>
        <v>theater</v>
      </c>
      <c r="T188" t="str">
        <f t="shared" si="14"/>
        <v>plays</v>
      </c>
    </row>
    <row r="189" spans="1:20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 s="5">
        <f t="shared" si="15"/>
        <v>229.87375415282392</v>
      </c>
      <c r="G189" t="s">
        <v>8</v>
      </c>
      <c r="H189">
        <v>1442</v>
      </c>
      <c r="I189" s="4">
        <f t="shared" si="16"/>
        <v>95.966712898751737</v>
      </c>
      <c r="J189" t="s">
        <v>3</v>
      </c>
      <c r="K189" t="s">
        <v>4</v>
      </c>
      <c r="L189">
        <v>1361599200</v>
      </c>
      <c r="M189">
        <v>1364014800</v>
      </c>
      <c r="N189" s="8">
        <f t="shared" si="12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88</v>
      </c>
      <c r="S189" t="str">
        <f t="shared" si="17"/>
        <v>film &amp; video</v>
      </c>
      <c r="T189" t="str">
        <f t="shared" si="14"/>
        <v>shorts</v>
      </c>
    </row>
    <row r="190" spans="1:20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 s="5">
        <f t="shared" si="15"/>
        <v>32.012195121951223</v>
      </c>
      <c r="G190" t="s">
        <v>2</v>
      </c>
      <c r="H190">
        <v>35</v>
      </c>
      <c r="I190" s="4">
        <f t="shared" si="16"/>
        <v>75</v>
      </c>
      <c r="J190" t="s">
        <v>95</v>
      </c>
      <c r="K190" t="s">
        <v>96</v>
      </c>
      <c r="L190">
        <v>1417500000</v>
      </c>
      <c r="M190">
        <v>1417586400</v>
      </c>
      <c r="N190" s="8">
        <f t="shared" si="12"/>
        <v>41975.25</v>
      </c>
      <c r="O190" s="8">
        <f t="shared" si="13"/>
        <v>41976.25</v>
      </c>
      <c r="P190" t="b">
        <v>0</v>
      </c>
      <c r="Q190" t="b">
        <v>0</v>
      </c>
      <c r="R190" t="s">
        <v>21</v>
      </c>
      <c r="S190" t="str">
        <f t="shared" si="17"/>
        <v>theater</v>
      </c>
      <c r="T190" t="str">
        <f t="shared" si="14"/>
        <v>plays</v>
      </c>
    </row>
    <row r="191" spans="1:20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 s="5">
        <f t="shared" si="15"/>
        <v>23.525352848928385</v>
      </c>
      <c r="G191" t="s">
        <v>62</v>
      </c>
      <c r="H191">
        <v>441</v>
      </c>
      <c r="I191" s="4">
        <f t="shared" si="16"/>
        <v>102.0498866213152</v>
      </c>
      <c r="J191" t="s">
        <v>9</v>
      </c>
      <c r="K191" t="s">
        <v>10</v>
      </c>
      <c r="L191">
        <v>1457071200</v>
      </c>
      <c r="M191">
        <v>1457071200</v>
      </c>
      <c r="N191" s="8">
        <f t="shared" si="12"/>
        <v>42433.25</v>
      </c>
      <c r="O191" s="8">
        <f t="shared" si="13"/>
        <v>42433.25</v>
      </c>
      <c r="P191" t="b">
        <v>0</v>
      </c>
      <c r="Q191" t="b">
        <v>0</v>
      </c>
      <c r="R191" t="s">
        <v>21</v>
      </c>
      <c r="S191" t="str">
        <f t="shared" si="17"/>
        <v>theater</v>
      </c>
      <c r="T191" t="str">
        <f t="shared" si="14"/>
        <v>plays</v>
      </c>
    </row>
    <row r="192" spans="1:20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 s="5">
        <f t="shared" si="15"/>
        <v>68.594594594594597</v>
      </c>
      <c r="G192" t="s">
        <v>2</v>
      </c>
      <c r="H192">
        <v>24</v>
      </c>
      <c r="I192" s="4">
        <f t="shared" si="16"/>
        <v>105.75</v>
      </c>
      <c r="J192" t="s">
        <v>9</v>
      </c>
      <c r="K192" t="s">
        <v>10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21</v>
      </c>
      <c r="S192" t="str">
        <f t="shared" si="17"/>
        <v>theater</v>
      </c>
      <c r="T192" t="str">
        <f t="shared" si="14"/>
        <v>plays</v>
      </c>
    </row>
    <row r="193" spans="1:20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 s="5">
        <f t="shared" si="15"/>
        <v>37.952380952380956</v>
      </c>
      <c r="G193" t="s">
        <v>2</v>
      </c>
      <c r="H193">
        <v>86</v>
      </c>
      <c r="I193" s="4">
        <f t="shared" si="16"/>
        <v>37.069767441860463</v>
      </c>
      <c r="J193" t="s">
        <v>95</v>
      </c>
      <c r="K193" t="s">
        <v>96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21</v>
      </c>
      <c r="S193" t="str">
        <f t="shared" si="17"/>
        <v>theater</v>
      </c>
      <c r="T193" t="str">
        <f t="shared" si="14"/>
        <v>plays</v>
      </c>
    </row>
    <row r="194" spans="1:20" ht="31.2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 s="5">
        <f t="shared" si="15"/>
        <v>19.992957746478872</v>
      </c>
      <c r="G194" t="s">
        <v>2</v>
      </c>
      <c r="H194">
        <v>243</v>
      </c>
      <c r="I194" s="4">
        <f t="shared" si="16"/>
        <v>35.049382716049379</v>
      </c>
      <c r="J194" t="s">
        <v>9</v>
      </c>
      <c r="K194" t="s">
        <v>10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11</v>
      </c>
      <c r="S194" t="str">
        <f t="shared" si="17"/>
        <v>music</v>
      </c>
      <c r="T194" t="str">
        <f t="shared" si="14"/>
        <v>rock</v>
      </c>
    </row>
    <row r="195" spans="1:20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 s="5">
        <f t="shared" si="15"/>
        <v>45.636363636363633</v>
      </c>
      <c r="G195" t="s">
        <v>2</v>
      </c>
      <c r="H195">
        <v>65</v>
      </c>
      <c r="I195" s="4">
        <f t="shared" si="16"/>
        <v>46.338461538461537</v>
      </c>
      <c r="J195" t="s">
        <v>9</v>
      </c>
      <c r="K195" t="s">
        <v>10</v>
      </c>
      <c r="L195">
        <v>1523163600</v>
      </c>
      <c r="M195">
        <v>1523509200</v>
      </c>
      <c r="N195" s="8">
        <f t="shared" ref="N195:N258" si="18">(((L195/60)/60)/24)+DATE(1970,1,1)</f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si="17"/>
        <v>music</v>
      </c>
      <c r="T195" t="str">
        <f t="shared" ref="T195:T258" si="20">RIGHT(R195,LEN(R195)-SEARCH("/",R195))</f>
        <v>indie rock</v>
      </c>
    </row>
    <row r="196" spans="1:20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 s="5">
        <f t="shared" ref="F196:F259" si="21">E196/D196*100</f>
        <v>122.7605633802817</v>
      </c>
      <c r="G196" t="s">
        <v>8</v>
      </c>
      <c r="H196">
        <v>126</v>
      </c>
      <c r="I196" s="4">
        <f t="shared" ref="I196:I259" si="22">E196/H196</f>
        <v>69.174603174603178</v>
      </c>
      <c r="J196" t="s">
        <v>9</v>
      </c>
      <c r="K196" t="s">
        <v>10</v>
      </c>
      <c r="L196">
        <v>1442206800</v>
      </c>
      <c r="M196">
        <v>1443589200</v>
      </c>
      <c r="N196" s="8">
        <f t="shared" si="18"/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136</v>
      </c>
      <c r="S196" t="str">
        <f t="shared" si="17"/>
        <v>music</v>
      </c>
      <c r="T196" t="str">
        <f t="shared" si="20"/>
        <v>metal</v>
      </c>
    </row>
    <row r="197" spans="1:20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 s="5">
        <f t="shared" si="21"/>
        <v>361.75316455696202</v>
      </c>
      <c r="G197" t="s">
        <v>8</v>
      </c>
      <c r="H197">
        <v>524</v>
      </c>
      <c r="I197" s="4">
        <f t="shared" si="22"/>
        <v>109.07824427480917</v>
      </c>
      <c r="J197" t="s">
        <v>9</v>
      </c>
      <c r="K197" t="s">
        <v>10</v>
      </c>
      <c r="L197">
        <v>1532840400</v>
      </c>
      <c r="M197">
        <v>1533445200</v>
      </c>
      <c r="N197" s="8">
        <f t="shared" si="18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38</v>
      </c>
      <c r="S197" t="str">
        <f t="shared" ref="S197:S260" si="23">LEFT(R197,SEARCH("/",R197)-1)</f>
        <v>music</v>
      </c>
      <c r="T197" t="str">
        <f t="shared" si="20"/>
        <v>electric music</v>
      </c>
    </row>
    <row r="198" spans="1:20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 s="5">
        <f t="shared" si="21"/>
        <v>63.146341463414636</v>
      </c>
      <c r="G198" t="s">
        <v>2</v>
      </c>
      <c r="H198">
        <v>100</v>
      </c>
      <c r="I198" s="4">
        <f t="shared" si="22"/>
        <v>51.78</v>
      </c>
      <c r="J198" t="s">
        <v>24</v>
      </c>
      <c r="K198" t="s">
        <v>25</v>
      </c>
      <c r="L198">
        <v>1472878800</v>
      </c>
      <c r="M198">
        <v>1474520400</v>
      </c>
      <c r="N198" s="8">
        <f t="shared" si="18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53</v>
      </c>
      <c r="S198" t="str">
        <f t="shared" si="23"/>
        <v>technology</v>
      </c>
      <c r="T198" t="str">
        <f t="shared" si="20"/>
        <v>wearables</v>
      </c>
    </row>
    <row r="199" spans="1:20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 s="5">
        <f t="shared" si="21"/>
        <v>298.20475319926874</v>
      </c>
      <c r="G199" t="s">
        <v>8</v>
      </c>
      <c r="H199">
        <v>1989</v>
      </c>
      <c r="I199" s="4">
        <f t="shared" si="22"/>
        <v>82.010055304172951</v>
      </c>
      <c r="J199" t="s">
        <v>9</v>
      </c>
      <c r="K199" t="s">
        <v>10</v>
      </c>
      <c r="L199">
        <v>1498194000</v>
      </c>
      <c r="M199">
        <v>1499403600</v>
      </c>
      <c r="N199" s="8">
        <f t="shared" si="18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41</v>
      </c>
      <c r="S199" t="str">
        <f t="shared" si="23"/>
        <v>film &amp; video</v>
      </c>
      <c r="T199" t="str">
        <f t="shared" si="20"/>
        <v>drama</v>
      </c>
    </row>
    <row r="200" spans="1:20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 s="5">
        <f t="shared" si="21"/>
        <v>9.5585443037974684</v>
      </c>
      <c r="G200" t="s">
        <v>2</v>
      </c>
      <c r="H200">
        <v>168</v>
      </c>
      <c r="I200" s="4">
        <f t="shared" si="22"/>
        <v>35.958333333333336</v>
      </c>
      <c r="J200" t="s">
        <v>9</v>
      </c>
      <c r="K200" t="s">
        <v>10</v>
      </c>
      <c r="L200">
        <v>1281070800</v>
      </c>
      <c r="M200">
        <v>1283576400</v>
      </c>
      <c r="N200" s="8">
        <f t="shared" si="18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38</v>
      </c>
      <c r="S200" t="str">
        <f t="shared" si="23"/>
        <v>music</v>
      </c>
      <c r="T200" t="str">
        <f t="shared" si="20"/>
        <v>electric music</v>
      </c>
    </row>
    <row r="201" spans="1:20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 s="5">
        <f t="shared" si="21"/>
        <v>53.777777777777779</v>
      </c>
      <c r="G201" t="s">
        <v>2</v>
      </c>
      <c r="H201">
        <v>13</v>
      </c>
      <c r="I201" s="4">
        <f t="shared" si="22"/>
        <v>74.461538461538467</v>
      </c>
      <c r="J201" t="s">
        <v>9</v>
      </c>
      <c r="K201" t="s">
        <v>10</v>
      </c>
      <c r="L201">
        <v>1436245200</v>
      </c>
      <c r="M201">
        <v>1436590800</v>
      </c>
      <c r="N201" s="8">
        <f t="shared" si="18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11</v>
      </c>
      <c r="S201" t="str">
        <f t="shared" si="23"/>
        <v>music</v>
      </c>
      <c r="T201" t="str">
        <f t="shared" si="20"/>
        <v>rock</v>
      </c>
    </row>
    <row r="202" spans="1:20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 s="5">
        <f t="shared" si="21"/>
        <v>2</v>
      </c>
      <c r="G202" t="s">
        <v>2</v>
      </c>
      <c r="H202">
        <v>1</v>
      </c>
      <c r="I202" s="4">
        <f t="shared" si="22"/>
        <v>2</v>
      </c>
      <c r="J202" t="s">
        <v>3</v>
      </c>
      <c r="K202" t="s">
        <v>4</v>
      </c>
      <c r="L202">
        <v>1269493200</v>
      </c>
      <c r="M202">
        <v>1270443600</v>
      </c>
      <c r="N202" s="8">
        <f t="shared" si="18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21</v>
      </c>
      <c r="S202" t="str">
        <f t="shared" si="23"/>
        <v>theater</v>
      </c>
      <c r="T202" t="str">
        <f t="shared" si="20"/>
        <v>plays</v>
      </c>
    </row>
    <row r="203" spans="1:20" ht="31.2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 s="5">
        <f t="shared" si="21"/>
        <v>681.19047619047615</v>
      </c>
      <c r="G203" t="s">
        <v>8</v>
      </c>
      <c r="H203">
        <v>157</v>
      </c>
      <c r="I203" s="4">
        <f t="shared" si="22"/>
        <v>91.114649681528661</v>
      </c>
      <c r="J203" t="s">
        <v>9</v>
      </c>
      <c r="K203" t="s">
        <v>10</v>
      </c>
      <c r="L203">
        <v>1406264400</v>
      </c>
      <c r="M203">
        <v>1407819600</v>
      </c>
      <c r="N203" s="8">
        <f t="shared" si="18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16</v>
      </c>
      <c r="S203" t="str">
        <f t="shared" si="23"/>
        <v>technology</v>
      </c>
      <c r="T203" t="str">
        <f t="shared" si="20"/>
        <v>web</v>
      </c>
    </row>
    <row r="204" spans="1:20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 s="5">
        <f t="shared" si="21"/>
        <v>78.831325301204828</v>
      </c>
      <c r="G204" t="s">
        <v>62</v>
      </c>
      <c r="H204">
        <v>82</v>
      </c>
      <c r="I204" s="4">
        <f t="shared" si="22"/>
        <v>79.792682926829272</v>
      </c>
      <c r="J204" t="s">
        <v>9</v>
      </c>
      <c r="K204" t="s">
        <v>10</v>
      </c>
      <c r="L204">
        <v>1317531600</v>
      </c>
      <c r="M204">
        <v>1317877200</v>
      </c>
      <c r="N204" s="8">
        <f t="shared" si="18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5</v>
      </c>
      <c r="S204" t="str">
        <f t="shared" si="23"/>
        <v>food</v>
      </c>
      <c r="T204" t="str">
        <f t="shared" si="20"/>
        <v>food trucks</v>
      </c>
    </row>
    <row r="205" spans="1:20" ht="31.2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5">
        <f t="shared" si="21"/>
        <v>134.40792216817235</v>
      </c>
      <c r="G205" t="s">
        <v>8</v>
      </c>
      <c r="H205">
        <v>4498</v>
      </c>
      <c r="I205" s="4">
        <f t="shared" si="22"/>
        <v>42.999777678968428</v>
      </c>
      <c r="J205" t="s">
        <v>14</v>
      </c>
      <c r="K205" t="s">
        <v>15</v>
      </c>
      <c r="L205">
        <v>1484632800</v>
      </c>
      <c r="M205">
        <v>1484805600</v>
      </c>
      <c r="N205" s="8">
        <f t="shared" si="18"/>
        <v>42752.25</v>
      </c>
      <c r="O205" s="8">
        <f t="shared" si="19"/>
        <v>42754.25</v>
      </c>
      <c r="P205" t="b">
        <v>0</v>
      </c>
      <c r="Q205" t="b">
        <v>0</v>
      </c>
      <c r="R205" t="s">
        <v>21</v>
      </c>
      <c r="S205" t="str">
        <f t="shared" si="23"/>
        <v>theater</v>
      </c>
      <c r="T205" t="str">
        <f t="shared" si="20"/>
        <v>plays</v>
      </c>
    </row>
    <row r="206" spans="1:20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5">
        <f t="shared" si="21"/>
        <v>3.3719999999999999</v>
      </c>
      <c r="G206" t="s">
        <v>2</v>
      </c>
      <c r="H206">
        <v>40</v>
      </c>
      <c r="I206" s="4">
        <f t="shared" si="22"/>
        <v>63.225000000000001</v>
      </c>
      <c r="J206" t="s">
        <v>9</v>
      </c>
      <c r="K206" t="s">
        <v>10</v>
      </c>
      <c r="L206">
        <v>1301806800</v>
      </c>
      <c r="M206">
        <v>1302670800</v>
      </c>
      <c r="N206" s="8">
        <f t="shared" si="18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147</v>
      </c>
      <c r="S206" t="str">
        <f t="shared" si="23"/>
        <v>music</v>
      </c>
      <c r="T206" t="str">
        <f t="shared" si="20"/>
        <v>jazz</v>
      </c>
    </row>
    <row r="207" spans="1:20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 s="5">
        <f t="shared" si="21"/>
        <v>431.84615384615387</v>
      </c>
      <c r="G207" t="s">
        <v>8</v>
      </c>
      <c r="H207">
        <v>80</v>
      </c>
      <c r="I207" s="4">
        <f t="shared" si="22"/>
        <v>70.174999999999997</v>
      </c>
      <c r="J207" t="s">
        <v>9</v>
      </c>
      <c r="K207" t="s">
        <v>10</v>
      </c>
      <c r="L207">
        <v>1539752400</v>
      </c>
      <c r="M207">
        <v>1540789200</v>
      </c>
      <c r="N207" s="8">
        <f t="shared" si="18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21</v>
      </c>
      <c r="S207" t="str">
        <f t="shared" si="23"/>
        <v>theater</v>
      </c>
      <c r="T207" t="str">
        <f t="shared" si="20"/>
        <v>plays</v>
      </c>
    </row>
    <row r="208" spans="1:20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 s="5">
        <f t="shared" si="21"/>
        <v>38.844444444444441</v>
      </c>
      <c r="G208" t="s">
        <v>62</v>
      </c>
      <c r="H208">
        <v>57</v>
      </c>
      <c r="I208" s="4">
        <f t="shared" si="22"/>
        <v>61.333333333333336</v>
      </c>
      <c r="J208" t="s">
        <v>9</v>
      </c>
      <c r="K208" t="s">
        <v>10</v>
      </c>
      <c r="L208">
        <v>1267250400</v>
      </c>
      <c r="M208">
        <v>1268028000</v>
      </c>
      <c r="N208" s="8">
        <f t="shared" si="18"/>
        <v>40236.25</v>
      </c>
      <c r="O208" s="8">
        <f t="shared" si="19"/>
        <v>40245.25</v>
      </c>
      <c r="P208" t="b">
        <v>0</v>
      </c>
      <c r="Q208" t="b">
        <v>0</v>
      </c>
      <c r="R208" t="s">
        <v>107</v>
      </c>
      <c r="S208" t="str">
        <f t="shared" si="23"/>
        <v>publishing</v>
      </c>
      <c r="T208" t="str">
        <f t="shared" si="20"/>
        <v>fiction</v>
      </c>
    </row>
    <row r="209" spans="1:20" ht="31.2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 s="5">
        <f t="shared" si="21"/>
        <v>425.7</v>
      </c>
      <c r="G209" t="s">
        <v>8</v>
      </c>
      <c r="H209">
        <v>43</v>
      </c>
      <c r="I209" s="4">
        <f t="shared" si="22"/>
        <v>99</v>
      </c>
      <c r="J209" t="s">
        <v>9</v>
      </c>
      <c r="K209" t="s">
        <v>10</v>
      </c>
      <c r="L209">
        <v>1535432400</v>
      </c>
      <c r="M209">
        <v>1537160400</v>
      </c>
      <c r="N209" s="8">
        <f t="shared" si="18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11</v>
      </c>
      <c r="S209" t="str">
        <f t="shared" si="23"/>
        <v>music</v>
      </c>
      <c r="T209" t="str">
        <f t="shared" si="20"/>
        <v>rock</v>
      </c>
    </row>
    <row r="210" spans="1:20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 s="5">
        <f t="shared" si="21"/>
        <v>101.12239715591672</v>
      </c>
      <c r="G210" t="s">
        <v>8</v>
      </c>
      <c r="H210">
        <v>2053</v>
      </c>
      <c r="I210" s="4">
        <f t="shared" si="22"/>
        <v>96.984900146127615</v>
      </c>
      <c r="J210" t="s">
        <v>9</v>
      </c>
      <c r="K210" t="s">
        <v>10</v>
      </c>
      <c r="L210">
        <v>1510207200</v>
      </c>
      <c r="M210">
        <v>1512280800</v>
      </c>
      <c r="N210" s="8">
        <f t="shared" si="18"/>
        <v>43048.25</v>
      </c>
      <c r="O210" s="8">
        <f t="shared" si="19"/>
        <v>43072.25</v>
      </c>
      <c r="P210" t="b">
        <v>0</v>
      </c>
      <c r="Q210" t="b">
        <v>0</v>
      </c>
      <c r="R210" t="s">
        <v>30</v>
      </c>
      <c r="S210" t="str">
        <f t="shared" si="23"/>
        <v>film &amp; video</v>
      </c>
      <c r="T210" t="str">
        <f t="shared" si="20"/>
        <v>documentary</v>
      </c>
    </row>
    <row r="211" spans="1:20" ht="31.2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5">
        <f t="shared" si="21"/>
        <v>21.188688946015425</v>
      </c>
      <c r="G211" t="s">
        <v>35</v>
      </c>
      <c r="H211">
        <v>808</v>
      </c>
      <c r="I211" s="4">
        <f t="shared" si="22"/>
        <v>51.004950495049506</v>
      </c>
      <c r="J211" t="s">
        <v>14</v>
      </c>
      <c r="K211" t="s">
        <v>15</v>
      </c>
      <c r="L211">
        <v>1462510800</v>
      </c>
      <c r="M211">
        <v>1463115600</v>
      </c>
      <c r="N211" s="8">
        <f t="shared" si="18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30</v>
      </c>
      <c r="S211" t="str">
        <f t="shared" si="23"/>
        <v>film &amp; video</v>
      </c>
      <c r="T211" t="str">
        <f t="shared" si="20"/>
        <v>documentary</v>
      </c>
    </row>
    <row r="212" spans="1:20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 s="5">
        <f t="shared" si="21"/>
        <v>67.425531914893625</v>
      </c>
      <c r="G212" t="s">
        <v>2</v>
      </c>
      <c r="H212">
        <v>226</v>
      </c>
      <c r="I212" s="4">
        <f t="shared" si="22"/>
        <v>28.044247787610619</v>
      </c>
      <c r="J212" t="s">
        <v>24</v>
      </c>
      <c r="K212" t="s">
        <v>25</v>
      </c>
      <c r="L212">
        <v>1488520800</v>
      </c>
      <c r="M212">
        <v>1490850000</v>
      </c>
      <c r="N212" s="8">
        <f t="shared" si="18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462</v>
      </c>
      <c r="S212" t="str">
        <f t="shared" si="23"/>
        <v>film &amp; video</v>
      </c>
      <c r="T212" t="str">
        <f t="shared" si="20"/>
        <v>science fiction</v>
      </c>
    </row>
    <row r="213" spans="1:20" ht="31.2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 s="5">
        <f t="shared" si="21"/>
        <v>94.923371647509583</v>
      </c>
      <c r="G213" t="s">
        <v>2</v>
      </c>
      <c r="H213">
        <v>1625</v>
      </c>
      <c r="I213" s="4">
        <f t="shared" si="22"/>
        <v>60.984615384615381</v>
      </c>
      <c r="J213" t="s">
        <v>9</v>
      </c>
      <c r="K213" t="s">
        <v>10</v>
      </c>
      <c r="L213">
        <v>1377579600</v>
      </c>
      <c r="M213">
        <v>1379653200</v>
      </c>
      <c r="N213" s="8">
        <f t="shared" si="18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21</v>
      </c>
      <c r="S213" t="str">
        <f t="shared" si="23"/>
        <v>theater</v>
      </c>
      <c r="T213" t="str">
        <f t="shared" si="20"/>
        <v>plays</v>
      </c>
    </row>
    <row r="214" spans="1:20" ht="31.2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 s="5">
        <f t="shared" si="21"/>
        <v>151.85185185185185</v>
      </c>
      <c r="G214" t="s">
        <v>8</v>
      </c>
      <c r="H214">
        <v>168</v>
      </c>
      <c r="I214" s="4">
        <f t="shared" si="22"/>
        <v>73.214285714285708</v>
      </c>
      <c r="J214" t="s">
        <v>9</v>
      </c>
      <c r="K214" t="s">
        <v>10</v>
      </c>
      <c r="L214">
        <v>1576389600</v>
      </c>
      <c r="M214">
        <v>1580364000</v>
      </c>
      <c r="N214" s="8">
        <f t="shared" si="18"/>
        <v>43814.25</v>
      </c>
      <c r="O214" s="8">
        <f t="shared" si="19"/>
        <v>43860.25</v>
      </c>
      <c r="P214" t="b">
        <v>0</v>
      </c>
      <c r="Q214" t="b">
        <v>0</v>
      </c>
      <c r="R214" t="s">
        <v>21</v>
      </c>
      <c r="S214" t="str">
        <f t="shared" si="23"/>
        <v>theater</v>
      </c>
      <c r="T214" t="str">
        <f t="shared" si="20"/>
        <v>plays</v>
      </c>
    </row>
    <row r="215" spans="1:20" ht="31.2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 s="5">
        <f t="shared" si="21"/>
        <v>195.16382252559728</v>
      </c>
      <c r="G215" t="s">
        <v>8</v>
      </c>
      <c r="H215">
        <v>4289</v>
      </c>
      <c r="I215" s="4">
        <f t="shared" si="22"/>
        <v>39.997435299603637</v>
      </c>
      <c r="J215" t="s">
        <v>9</v>
      </c>
      <c r="K215" t="s">
        <v>10</v>
      </c>
      <c r="L215">
        <v>1289019600</v>
      </c>
      <c r="M215">
        <v>1289714400</v>
      </c>
      <c r="N215" s="8">
        <f t="shared" si="18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48</v>
      </c>
      <c r="S215" t="str">
        <f t="shared" si="23"/>
        <v>music</v>
      </c>
      <c r="T215" t="str">
        <f t="shared" si="20"/>
        <v>indie rock</v>
      </c>
    </row>
    <row r="216" spans="1:20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 s="5">
        <f t="shared" si="21"/>
        <v>1023.1428571428571</v>
      </c>
      <c r="G216" t="s">
        <v>8</v>
      </c>
      <c r="H216">
        <v>165</v>
      </c>
      <c r="I216" s="4">
        <f t="shared" si="22"/>
        <v>86.812121212121212</v>
      </c>
      <c r="J216" t="s">
        <v>9</v>
      </c>
      <c r="K216" t="s">
        <v>10</v>
      </c>
      <c r="L216">
        <v>1282194000</v>
      </c>
      <c r="M216">
        <v>1282712400</v>
      </c>
      <c r="N216" s="8">
        <f t="shared" si="18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11</v>
      </c>
      <c r="S216" t="str">
        <f t="shared" si="23"/>
        <v>music</v>
      </c>
      <c r="T216" t="str">
        <f t="shared" si="20"/>
        <v>rock</v>
      </c>
    </row>
    <row r="217" spans="1:20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 s="5">
        <f t="shared" si="21"/>
        <v>3.841836734693878</v>
      </c>
      <c r="G217" t="s">
        <v>2</v>
      </c>
      <c r="H217">
        <v>143</v>
      </c>
      <c r="I217" s="4">
        <f t="shared" si="22"/>
        <v>42.125874125874127</v>
      </c>
      <c r="J217" t="s">
        <v>9</v>
      </c>
      <c r="K217" t="s">
        <v>10</v>
      </c>
      <c r="L217">
        <v>1550037600</v>
      </c>
      <c r="M217">
        <v>1550210400</v>
      </c>
      <c r="N217" s="8">
        <f t="shared" si="18"/>
        <v>43509.25</v>
      </c>
      <c r="O217" s="8">
        <f t="shared" si="19"/>
        <v>43511.25</v>
      </c>
      <c r="P217" t="b">
        <v>0</v>
      </c>
      <c r="Q217" t="b">
        <v>0</v>
      </c>
      <c r="R217" t="s">
        <v>21</v>
      </c>
      <c r="S217" t="str">
        <f t="shared" si="23"/>
        <v>theater</v>
      </c>
      <c r="T217" t="str">
        <f t="shared" si="20"/>
        <v>plays</v>
      </c>
    </row>
    <row r="218" spans="1:20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 s="5">
        <f t="shared" si="21"/>
        <v>155.07066557107643</v>
      </c>
      <c r="G218" t="s">
        <v>8</v>
      </c>
      <c r="H218">
        <v>1815</v>
      </c>
      <c r="I218" s="4">
        <f t="shared" si="22"/>
        <v>103.97851239669421</v>
      </c>
      <c r="J218" t="s">
        <v>9</v>
      </c>
      <c r="K218" t="s">
        <v>10</v>
      </c>
      <c r="L218">
        <v>1321941600</v>
      </c>
      <c r="M218">
        <v>1322114400</v>
      </c>
      <c r="N218" s="8">
        <f t="shared" si="18"/>
        <v>40869.25</v>
      </c>
      <c r="O218" s="8">
        <f t="shared" si="19"/>
        <v>40871.25</v>
      </c>
      <c r="P218" t="b">
        <v>0</v>
      </c>
      <c r="Q218" t="b">
        <v>0</v>
      </c>
      <c r="R218" t="s">
        <v>21</v>
      </c>
      <c r="S218" t="str">
        <f t="shared" si="23"/>
        <v>theater</v>
      </c>
      <c r="T218" t="str">
        <f t="shared" si="20"/>
        <v>plays</v>
      </c>
    </row>
    <row r="219" spans="1:20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 s="5">
        <f t="shared" si="21"/>
        <v>44.753477588871718</v>
      </c>
      <c r="G219" t="s">
        <v>2</v>
      </c>
      <c r="H219">
        <v>934</v>
      </c>
      <c r="I219" s="4">
        <f t="shared" si="22"/>
        <v>62.003211991434689</v>
      </c>
      <c r="J219" t="s">
        <v>9</v>
      </c>
      <c r="K219" t="s">
        <v>10</v>
      </c>
      <c r="L219">
        <v>1556427600</v>
      </c>
      <c r="M219">
        <v>1557205200</v>
      </c>
      <c r="N219" s="8">
        <f t="shared" si="18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462</v>
      </c>
      <c r="S219" t="str">
        <f t="shared" si="23"/>
        <v>film &amp; video</v>
      </c>
      <c r="T219" t="str">
        <f t="shared" si="20"/>
        <v>science fiction</v>
      </c>
    </row>
    <row r="220" spans="1:20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 s="5">
        <f t="shared" si="21"/>
        <v>215.94736842105263</v>
      </c>
      <c r="G220" t="s">
        <v>8</v>
      </c>
      <c r="H220">
        <v>397</v>
      </c>
      <c r="I220" s="4">
        <f t="shared" si="22"/>
        <v>31.005037783375315</v>
      </c>
      <c r="J220" t="s">
        <v>28</v>
      </c>
      <c r="K220" t="s">
        <v>29</v>
      </c>
      <c r="L220">
        <v>1320991200</v>
      </c>
      <c r="M220">
        <v>1323928800</v>
      </c>
      <c r="N220" s="8">
        <f t="shared" si="18"/>
        <v>40858.25</v>
      </c>
      <c r="O220" s="8">
        <f t="shared" si="19"/>
        <v>40892.25</v>
      </c>
      <c r="P220" t="b">
        <v>0</v>
      </c>
      <c r="Q220" t="b">
        <v>1</v>
      </c>
      <c r="R220" t="s">
        <v>88</v>
      </c>
      <c r="S220" t="str">
        <f t="shared" si="23"/>
        <v>film &amp; video</v>
      </c>
      <c r="T220" t="str">
        <f t="shared" si="20"/>
        <v>shorts</v>
      </c>
    </row>
    <row r="221" spans="1:20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 s="5">
        <f t="shared" si="21"/>
        <v>332.12709832134288</v>
      </c>
      <c r="G221" t="s">
        <v>8</v>
      </c>
      <c r="H221">
        <v>1539</v>
      </c>
      <c r="I221" s="4">
        <f t="shared" si="22"/>
        <v>89.991552956465242</v>
      </c>
      <c r="J221" t="s">
        <v>9</v>
      </c>
      <c r="K221" t="s">
        <v>10</v>
      </c>
      <c r="L221">
        <v>1345093200</v>
      </c>
      <c r="M221">
        <v>1346130000</v>
      </c>
      <c r="N221" s="8">
        <f t="shared" si="18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59</v>
      </c>
      <c r="S221" t="str">
        <f t="shared" si="23"/>
        <v>film &amp; video</v>
      </c>
      <c r="T221" t="str">
        <f t="shared" si="20"/>
        <v>animation</v>
      </c>
    </row>
    <row r="222" spans="1:20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 s="5">
        <f t="shared" si="21"/>
        <v>8.4430379746835449</v>
      </c>
      <c r="G222" t="s">
        <v>2</v>
      </c>
      <c r="H222">
        <v>17</v>
      </c>
      <c r="I222" s="4">
        <f t="shared" si="22"/>
        <v>39.235294117647058</v>
      </c>
      <c r="J222" t="s">
        <v>9</v>
      </c>
      <c r="K222" t="s">
        <v>10</v>
      </c>
      <c r="L222">
        <v>1309496400</v>
      </c>
      <c r="M222">
        <v>1311051600</v>
      </c>
      <c r="N222" s="8">
        <f t="shared" si="18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21</v>
      </c>
      <c r="S222" t="str">
        <f t="shared" si="23"/>
        <v>theater</v>
      </c>
      <c r="T222" t="str">
        <f t="shared" si="20"/>
        <v>plays</v>
      </c>
    </row>
    <row r="223" spans="1:20" ht="31.2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 s="5">
        <f t="shared" si="21"/>
        <v>98.625514403292186</v>
      </c>
      <c r="G223" t="s">
        <v>2</v>
      </c>
      <c r="H223">
        <v>2179</v>
      </c>
      <c r="I223" s="4">
        <f t="shared" si="22"/>
        <v>54.993116108306566</v>
      </c>
      <c r="J223" t="s">
        <v>9</v>
      </c>
      <c r="K223" t="s">
        <v>10</v>
      </c>
      <c r="L223">
        <v>1340254800</v>
      </c>
      <c r="M223">
        <v>1340427600</v>
      </c>
      <c r="N223" s="8">
        <f t="shared" si="18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5</v>
      </c>
      <c r="S223" t="str">
        <f t="shared" si="23"/>
        <v>food</v>
      </c>
      <c r="T223" t="str">
        <f t="shared" si="20"/>
        <v>food trucks</v>
      </c>
    </row>
    <row r="224" spans="1:20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 s="5">
        <f t="shared" si="21"/>
        <v>137.97916666666669</v>
      </c>
      <c r="G224" t="s">
        <v>8</v>
      </c>
      <c r="H224">
        <v>138</v>
      </c>
      <c r="I224" s="4">
        <f t="shared" si="22"/>
        <v>47.992753623188406</v>
      </c>
      <c r="J224" t="s">
        <v>9</v>
      </c>
      <c r="K224" t="s">
        <v>10</v>
      </c>
      <c r="L224">
        <v>1412226000</v>
      </c>
      <c r="M224">
        <v>1412312400</v>
      </c>
      <c r="N224" s="8">
        <f t="shared" si="18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110</v>
      </c>
      <c r="S224" t="str">
        <f t="shared" si="23"/>
        <v>photography</v>
      </c>
      <c r="T224" t="str">
        <f t="shared" si="20"/>
        <v>photography books</v>
      </c>
    </row>
    <row r="225" spans="1:20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 s="5">
        <f t="shared" si="21"/>
        <v>93.81099656357388</v>
      </c>
      <c r="G225" t="s">
        <v>2</v>
      </c>
      <c r="H225">
        <v>931</v>
      </c>
      <c r="I225" s="4">
        <f t="shared" si="22"/>
        <v>87.966702470461868</v>
      </c>
      <c r="J225" t="s">
        <v>9</v>
      </c>
      <c r="K225" t="s">
        <v>10</v>
      </c>
      <c r="L225">
        <v>1458104400</v>
      </c>
      <c r="M225">
        <v>1459314000</v>
      </c>
      <c r="N225" s="8">
        <f t="shared" si="18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21</v>
      </c>
      <c r="S225" t="str">
        <f t="shared" si="23"/>
        <v>theater</v>
      </c>
      <c r="T225" t="str">
        <f t="shared" si="20"/>
        <v>plays</v>
      </c>
    </row>
    <row r="226" spans="1:20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 s="5">
        <f t="shared" si="21"/>
        <v>403.63930885529157</v>
      </c>
      <c r="G226" t="s">
        <v>8</v>
      </c>
      <c r="H226">
        <v>3594</v>
      </c>
      <c r="I226" s="4">
        <f t="shared" si="22"/>
        <v>51.999165275459099</v>
      </c>
      <c r="J226" t="s">
        <v>9</v>
      </c>
      <c r="K226" t="s">
        <v>10</v>
      </c>
      <c r="L226">
        <v>1411534800</v>
      </c>
      <c r="M226">
        <v>1415426400</v>
      </c>
      <c r="N226" s="8">
        <f t="shared" si="18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462</v>
      </c>
      <c r="S226" t="str">
        <f t="shared" si="23"/>
        <v>film &amp; video</v>
      </c>
      <c r="T226" t="str">
        <f t="shared" si="20"/>
        <v>science fiction</v>
      </c>
    </row>
    <row r="227" spans="1:20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 s="5">
        <f t="shared" si="21"/>
        <v>260.1740412979351</v>
      </c>
      <c r="G227" t="s">
        <v>8</v>
      </c>
      <c r="H227">
        <v>5880</v>
      </c>
      <c r="I227" s="4">
        <f t="shared" si="22"/>
        <v>29.999659863945578</v>
      </c>
      <c r="J227" t="s">
        <v>9</v>
      </c>
      <c r="K227" t="s">
        <v>10</v>
      </c>
      <c r="L227">
        <v>1399093200</v>
      </c>
      <c r="M227">
        <v>1399093200</v>
      </c>
      <c r="N227" s="8">
        <f t="shared" si="18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11</v>
      </c>
      <c r="S227" t="str">
        <f t="shared" si="23"/>
        <v>music</v>
      </c>
      <c r="T227" t="str">
        <f t="shared" si="20"/>
        <v>rock</v>
      </c>
    </row>
    <row r="228" spans="1:20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 s="5">
        <f t="shared" si="21"/>
        <v>366.63333333333333</v>
      </c>
      <c r="G228" t="s">
        <v>8</v>
      </c>
      <c r="H228">
        <v>112</v>
      </c>
      <c r="I228" s="4">
        <f t="shared" si="22"/>
        <v>98.205357142857139</v>
      </c>
      <c r="J228" t="s">
        <v>9</v>
      </c>
      <c r="K228" t="s">
        <v>10</v>
      </c>
      <c r="L228">
        <v>1270702800</v>
      </c>
      <c r="M228">
        <v>1273899600</v>
      </c>
      <c r="N228" s="8">
        <f t="shared" si="18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110</v>
      </c>
      <c r="S228" t="str">
        <f t="shared" si="23"/>
        <v>photography</v>
      </c>
      <c r="T228" t="str">
        <f t="shared" si="20"/>
        <v>photography books</v>
      </c>
    </row>
    <row r="229" spans="1:20" ht="31.2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 s="5">
        <f t="shared" si="21"/>
        <v>168.72085385878489</v>
      </c>
      <c r="G229" t="s">
        <v>8</v>
      </c>
      <c r="H229">
        <v>943</v>
      </c>
      <c r="I229" s="4">
        <f t="shared" si="22"/>
        <v>108.96182396606575</v>
      </c>
      <c r="J229" t="s">
        <v>9</v>
      </c>
      <c r="K229" t="s">
        <v>10</v>
      </c>
      <c r="L229">
        <v>1431666000</v>
      </c>
      <c r="M229">
        <v>1432184400</v>
      </c>
      <c r="N229" s="8">
        <f t="shared" si="18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280</v>
      </c>
      <c r="S229" t="str">
        <f t="shared" si="23"/>
        <v>games</v>
      </c>
      <c r="T229" t="str">
        <f t="shared" si="20"/>
        <v>mobile games</v>
      </c>
    </row>
    <row r="230" spans="1:20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 s="5">
        <f t="shared" si="21"/>
        <v>119.90717911530093</v>
      </c>
      <c r="G230" t="s">
        <v>8</v>
      </c>
      <c r="H230">
        <v>2468</v>
      </c>
      <c r="I230" s="4">
        <f t="shared" si="22"/>
        <v>66.998379254457049</v>
      </c>
      <c r="J230" t="s">
        <v>9</v>
      </c>
      <c r="K230" t="s">
        <v>10</v>
      </c>
      <c r="L230">
        <v>1472619600</v>
      </c>
      <c r="M230">
        <v>1474779600</v>
      </c>
      <c r="N230" s="8">
        <f t="shared" si="18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59</v>
      </c>
      <c r="S230" t="str">
        <f t="shared" si="23"/>
        <v>film &amp; video</v>
      </c>
      <c r="T230" t="str">
        <f t="shared" si="20"/>
        <v>animation</v>
      </c>
    </row>
    <row r="231" spans="1:20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 s="5">
        <f t="shared" si="21"/>
        <v>193.68925233644859</v>
      </c>
      <c r="G231" t="s">
        <v>8</v>
      </c>
      <c r="H231">
        <v>2551</v>
      </c>
      <c r="I231" s="4">
        <f t="shared" si="22"/>
        <v>64.99333594668758</v>
      </c>
      <c r="J231" t="s">
        <v>9</v>
      </c>
      <c r="K231" t="s">
        <v>10</v>
      </c>
      <c r="L231">
        <v>1496293200</v>
      </c>
      <c r="M231">
        <v>1500440400</v>
      </c>
      <c r="N231" s="8">
        <f t="shared" si="18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280</v>
      </c>
      <c r="S231" t="str">
        <f t="shared" si="23"/>
        <v>games</v>
      </c>
      <c r="T231" t="str">
        <f t="shared" si="20"/>
        <v>mobile games</v>
      </c>
    </row>
    <row r="232" spans="1:20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 s="5">
        <f t="shared" si="21"/>
        <v>420.16666666666669</v>
      </c>
      <c r="G232" t="s">
        <v>8</v>
      </c>
      <c r="H232">
        <v>101</v>
      </c>
      <c r="I232" s="4">
        <f t="shared" si="22"/>
        <v>99.841584158415841</v>
      </c>
      <c r="J232" t="s">
        <v>9</v>
      </c>
      <c r="K232" t="s">
        <v>10</v>
      </c>
      <c r="L232">
        <v>1575612000</v>
      </c>
      <c r="M232">
        <v>1575612000</v>
      </c>
      <c r="N232" s="8">
        <f t="shared" si="18"/>
        <v>43805.25</v>
      </c>
      <c r="O232" s="8">
        <f t="shared" si="19"/>
        <v>43805.25</v>
      </c>
      <c r="P232" t="b">
        <v>0</v>
      </c>
      <c r="Q232" t="b">
        <v>0</v>
      </c>
      <c r="R232" t="s">
        <v>77</v>
      </c>
      <c r="S232" t="str">
        <f t="shared" si="23"/>
        <v>games</v>
      </c>
      <c r="T232" t="str">
        <f t="shared" si="20"/>
        <v>video games</v>
      </c>
    </row>
    <row r="233" spans="1:20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 s="5">
        <f t="shared" si="21"/>
        <v>76.708333333333329</v>
      </c>
      <c r="G233" t="s">
        <v>62</v>
      </c>
      <c r="H233">
        <v>67</v>
      </c>
      <c r="I233" s="4">
        <f t="shared" si="22"/>
        <v>82.432835820895519</v>
      </c>
      <c r="J233" t="s">
        <v>9</v>
      </c>
      <c r="K233" t="s">
        <v>10</v>
      </c>
      <c r="L233">
        <v>1369112400</v>
      </c>
      <c r="M233">
        <v>1374123600</v>
      </c>
      <c r="N233" s="8">
        <f t="shared" si="18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21</v>
      </c>
      <c r="S233" t="str">
        <f t="shared" si="23"/>
        <v>theater</v>
      </c>
      <c r="T233" t="str">
        <f t="shared" si="20"/>
        <v>plays</v>
      </c>
    </row>
    <row r="234" spans="1:20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 s="5">
        <f t="shared" si="21"/>
        <v>171.26470588235293</v>
      </c>
      <c r="G234" t="s">
        <v>8</v>
      </c>
      <c r="H234">
        <v>92</v>
      </c>
      <c r="I234" s="4">
        <f t="shared" si="22"/>
        <v>63.293478260869563</v>
      </c>
      <c r="J234" t="s">
        <v>9</v>
      </c>
      <c r="K234" t="s">
        <v>10</v>
      </c>
      <c r="L234">
        <v>1469422800</v>
      </c>
      <c r="M234">
        <v>1469509200</v>
      </c>
      <c r="N234" s="8">
        <f t="shared" si="18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21</v>
      </c>
      <c r="S234" t="str">
        <f t="shared" si="23"/>
        <v>theater</v>
      </c>
      <c r="T234" t="str">
        <f t="shared" si="20"/>
        <v>plays</v>
      </c>
    </row>
    <row r="235" spans="1:20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 s="5">
        <f t="shared" si="21"/>
        <v>157.89473684210526</v>
      </c>
      <c r="G235" t="s">
        <v>8</v>
      </c>
      <c r="H235">
        <v>62</v>
      </c>
      <c r="I235" s="4">
        <f t="shared" si="22"/>
        <v>96.774193548387103</v>
      </c>
      <c r="J235" t="s">
        <v>9</v>
      </c>
      <c r="K235" t="s">
        <v>10</v>
      </c>
      <c r="L235">
        <v>1307854800</v>
      </c>
      <c r="M235">
        <v>1309237200</v>
      </c>
      <c r="N235" s="8">
        <f t="shared" si="18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59</v>
      </c>
      <c r="S235" t="str">
        <f t="shared" si="23"/>
        <v>film &amp; video</v>
      </c>
      <c r="T235" t="str">
        <f t="shared" si="20"/>
        <v>animation</v>
      </c>
    </row>
    <row r="236" spans="1:20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 s="5">
        <f t="shared" si="21"/>
        <v>109.08</v>
      </c>
      <c r="G236" t="s">
        <v>8</v>
      </c>
      <c r="H236">
        <v>149</v>
      </c>
      <c r="I236" s="4">
        <f t="shared" si="22"/>
        <v>54.906040268456373</v>
      </c>
      <c r="J236" t="s">
        <v>95</v>
      </c>
      <c r="K236" t="s">
        <v>96</v>
      </c>
      <c r="L236">
        <v>1503378000</v>
      </c>
      <c r="M236">
        <v>1503982800</v>
      </c>
      <c r="N236" s="8">
        <f t="shared" si="18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77</v>
      </c>
      <c r="S236" t="str">
        <f t="shared" si="23"/>
        <v>games</v>
      </c>
      <c r="T236" t="str">
        <f t="shared" si="20"/>
        <v>video games</v>
      </c>
    </row>
    <row r="237" spans="1:20" ht="31.2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 s="5">
        <f t="shared" si="21"/>
        <v>41.732558139534881</v>
      </c>
      <c r="G237" t="s">
        <v>2</v>
      </c>
      <c r="H237">
        <v>92</v>
      </c>
      <c r="I237" s="4">
        <f t="shared" si="22"/>
        <v>39.010869565217391</v>
      </c>
      <c r="J237" t="s">
        <v>9</v>
      </c>
      <c r="K237" t="s">
        <v>10</v>
      </c>
      <c r="L237">
        <v>1486965600</v>
      </c>
      <c r="M237">
        <v>1487397600</v>
      </c>
      <c r="N237" s="8">
        <f t="shared" si="18"/>
        <v>42779.25</v>
      </c>
      <c r="O237" s="8">
        <f t="shared" si="19"/>
        <v>42784.25</v>
      </c>
      <c r="P237" t="b">
        <v>0</v>
      </c>
      <c r="Q237" t="b">
        <v>0</v>
      </c>
      <c r="R237" t="s">
        <v>59</v>
      </c>
      <c r="S237" t="str">
        <f t="shared" si="23"/>
        <v>film &amp; video</v>
      </c>
      <c r="T237" t="str">
        <f t="shared" si="20"/>
        <v>animation</v>
      </c>
    </row>
    <row r="238" spans="1:20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 s="5">
        <f t="shared" si="21"/>
        <v>10.944303797468354</v>
      </c>
      <c r="G238" t="s">
        <v>2</v>
      </c>
      <c r="H238">
        <v>57</v>
      </c>
      <c r="I238" s="4">
        <f t="shared" si="22"/>
        <v>75.84210526315789</v>
      </c>
      <c r="J238" t="s">
        <v>14</v>
      </c>
      <c r="K238" t="s">
        <v>15</v>
      </c>
      <c r="L238">
        <v>1561438800</v>
      </c>
      <c r="M238">
        <v>1562043600</v>
      </c>
      <c r="N238" s="8">
        <f t="shared" si="18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11</v>
      </c>
      <c r="S238" t="str">
        <f t="shared" si="23"/>
        <v>music</v>
      </c>
      <c r="T238" t="str">
        <f t="shared" si="20"/>
        <v>rock</v>
      </c>
    </row>
    <row r="239" spans="1:20" ht="31.2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 s="5">
        <f t="shared" si="21"/>
        <v>159.3763440860215</v>
      </c>
      <c r="G239" t="s">
        <v>8</v>
      </c>
      <c r="H239">
        <v>329</v>
      </c>
      <c r="I239" s="4">
        <f t="shared" si="22"/>
        <v>45.051671732522799</v>
      </c>
      <c r="J239" t="s">
        <v>9</v>
      </c>
      <c r="K239" t="s">
        <v>10</v>
      </c>
      <c r="L239">
        <v>1398402000</v>
      </c>
      <c r="M239">
        <v>1398574800</v>
      </c>
      <c r="N239" s="8">
        <f t="shared" si="18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59</v>
      </c>
      <c r="S239" t="str">
        <f t="shared" si="23"/>
        <v>film &amp; video</v>
      </c>
      <c r="T239" t="str">
        <f t="shared" si="20"/>
        <v>animation</v>
      </c>
    </row>
    <row r="240" spans="1:20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 s="5">
        <f t="shared" si="21"/>
        <v>422.41666666666669</v>
      </c>
      <c r="G240" t="s">
        <v>8</v>
      </c>
      <c r="H240">
        <v>97</v>
      </c>
      <c r="I240" s="4">
        <f t="shared" si="22"/>
        <v>104.51546391752578</v>
      </c>
      <c r="J240" t="s">
        <v>24</v>
      </c>
      <c r="K240" t="s">
        <v>25</v>
      </c>
      <c r="L240">
        <v>1513231200</v>
      </c>
      <c r="M240">
        <v>1515391200</v>
      </c>
      <c r="N240" s="8">
        <f t="shared" si="18"/>
        <v>43083.25</v>
      </c>
      <c r="O240" s="8">
        <f t="shared" si="19"/>
        <v>43108.25</v>
      </c>
      <c r="P240" t="b">
        <v>0</v>
      </c>
      <c r="Q240" t="b">
        <v>1</v>
      </c>
      <c r="R240" t="s">
        <v>21</v>
      </c>
      <c r="S240" t="str">
        <f t="shared" si="23"/>
        <v>theater</v>
      </c>
      <c r="T240" t="str">
        <f t="shared" si="20"/>
        <v>plays</v>
      </c>
    </row>
    <row r="241" spans="1:20" ht="31.2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 s="5">
        <f t="shared" si="21"/>
        <v>97.71875</v>
      </c>
      <c r="G241" t="s">
        <v>2</v>
      </c>
      <c r="H241">
        <v>41</v>
      </c>
      <c r="I241" s="4">
        <f t="shared" si="22"/>
        <v>76.268292682926827</v>
      </c>
      <c r="J241" t="s">
        <v>9</v>
      </c>
      <c r="K241" t="s">
        <v>10</v>
      </c>
      <c r="L241">
        <v>1440824400</v>
      </c>
      <c r="M241">
        <v>1441170000</v>
      </c>
      <c r="N241" s="8">
        <f t="shared" si="18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53</v>
      </c>
      <c r="S241" t="str">
        <f t="shared" si="23"/>
        <v>technology</v>
      </c>
      <c r="T241" t="str">
        <f t="shared" si="20"/>
        <v>wearables</v>
      </c>
    </row>
    <row r="242" spans="1:20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 s="5">
        <f t="shared" si="21"/>
        <v>418.78911564625849</v>
      </c>
      <c r="G242" t="s">
        <v>8</v>
      </c>
      <c r="H242">
        <v>1784</v>
      </c>
      <c r="I242" s="4">
        <f t="shared" si="22"/>
        <v>69.015695067264573</v>
      </c>
      <c r="J242" t="s">
        <v>9</v>
      </c>
      <c r="K242" t="s">
        <v>10</v>
      </c>
      <c r="L242">
        <v>1281070800</v>
      </c>
      <c r="M242">
        <v>1281157200</v>
      </c>
      <c r="N242" s="8">
        <f t="shared" si="18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21</v>
      </c>
      <c r="S242" t="str">
        <f t="shared" si="23"/>
        <v>theater</v>
      </c>
      <c r="T242" t="str">
        <f t="shared" si="20"/>
        <v>plays</v>
      </c>
    </row>
    <row r="243" spans="1:20" ht="31.2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 s="5">
        <f t="shared" si="21"/>
        <v>101.91632047477745</v>
      </c>
      <c r="G243" t="s">
        <v>8</v>
      </c>
      <c r="H243">
        <v>1684</v>
      </c>
      <c r="I243" s="4">
        <f t="shared" si="22"/>
        <v>101.97684085510689</v>
      </c>
      <c r="J243" t="s">
        <v>14</v>
      </c>
      <c r="K243" t="s">
        <v>15</v>
      </c>
      <c r="L243">
        <v>1397365200</v>
      </c>
      <c r="M243">
        <v>1398229200</v>
      </c>
      <c r="N243" s="8">
        <f t="shared" si="18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56</v>
      </c>
      <c r="S243" t="str">
        <f t="shared" si="23"/>
        <v>publishing</v>
      </c>
      <c r="T243" t="str">
        <f t="shared" si="20"/>
        <v>nonfiction</v>
      </c>
    </row>
    <row r="244" spans="1:20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 s="5">
        <f t="shared" si="21"/>
        <v>127.72619047619047</v>
      </c>
      <c r="G244" t="s">
        <v>8</v>
      </c>
      <c r="H244">
        <v>250</v>
      </c>
      <c r="I244" s="4">
        <f t="shared" si="22"/>
        <v>42.915999999999997</v>
      </c>
      <c r="J244" t="s">
        <v>9</v>
      </c>
      <c r="K244" t="s">
        <v>10</v>
      </c>
      <c r="L244">
        <v>1494392400</v>
      </c>
      <c r="M244">
        <v>1495256400</v>
      </c>
      <c r="N244" s="8">
        <f t="shared" si="18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11</v>
      </c>
      <c r="S244" t="str">
        <f t="shared" si="23"/>
        <v>music</v>
      </c>
      <c r="T244" t="str">
        <f t="shared" si="20"/>
        <v>rock</v>
      </c>
    </row>
    <row r="245" spans="1:20" ht="31.2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 s="5">
        <f t="shared" si="21"/>
        <v>445.21739130434781</v>
      </c>
      <c r="G245" t="s">
        <v>8</v>
      </c>
      <c r="H245">
        <v>238</v>
      </c>
      <c r="I245" s="4">
        <f t="shared" si="22"/>
        <v>43.025210084033617</v>
      </c>
      <c r="J245" t="s">
        <v>9</v>
      </c>
      <c r="K245" t="s">
        <v>10</v>
      </c>
      <c r="L245">
        <v>1520143200</v>
      </c>
      <c r="M245">
        <v>1520402400</v>
      </c>
      <c r="N245" s="8">
        <f t="shared" si="18"/>
        <v>43163.25</v>
      </c>
      <c r="O245" s="8">
        <f t="shared" si="19"/>
        <v>43166.25</v>
      </c>
      <c r="P245" t="b">
        <v>0</v>
      </c>
      <c r="Q245" t="b">
        <v>0</v>
      </c>
      <c r="R245" t="s">
        <v>21</v>
      </c>
      <c r="S245" t="str">
        <f t="shared" si="23"/>
        <v>theater</v>
      </c>
      <c r="T245" t="str">
        <f t="shared" si="20"/>
        <v>plays</v>
      </c>
    </row>
    <row r="246" spans="1:20" ht="31.2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 s="5">
        <f t="shared" si="21"/>
        <v>569.71428571428578</v>
      </c>
      <c r="G246" t="s">
        <v>8</v>
      </c>
      <c r="H246">
        <v>53</v>
      </c>
      <c r="I246" s="4">
        <f t="shared" si="22"/>
        <v>75.245283018867923</v>
      </c>
      <c r="J246" t="s">
        <v>9</v>
      </c>
      <c r="K246" t="s">
        <v>10</v>
      </c>
      <c r="L246">
        <v>1405314000</v>
      </c>
      <c r="M246">
        <v>1409806800</v>
      </c>
      <c r="N246" s="8">
        <f t="shared" si="18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21</v>
      </c>
      <c r="S246" t="str">
        <f t="shared" si="23"/>
        <v>theater</v>
      </c>
      <c r="T246" t="str">
        <f t="shared" si="20"/>
        <v>plays</v>
      </c>
    </row>
    <row r="247" spans="1:20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 s="5">
        <f t="shared" si="21"/>
        <v>509.34482758620686</v>
      </c>
      <c r="G247" t="s">
        <v>8</v>
      </c>
      <c r="H247">
        <v>214</v>
      </c>
      <c r="I247" s="4">
        <f t="shared" si="22"/>
        <v>69.023364485981304</v>
      </c>
      <c r="J247" t="s">
        <v>9</v>
      </c>
      <c r="K247" t="s">
        <v>10</v>
      </c>
      <c r="L247">
        <v>1396846800</v>
      </c>
      <c r="M247">
        <v>1396933200</v>
      </c>
      <c r="N247" s="8">
        <f t="shared" si="18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21</v>
      </c>
      <c r="S247" t="str">
        <f t="shared" si="23"/>
        <v>theater</v>
      </c>
      <c r="T247" t="str">
        <f t="shared" si="20"/>
        <v>plays</v>
      </c>
    </row>
    <row r="248" spans="1:20" ht="31.2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 s="5">
        <f t="shared" si="21"/>
        <v>325.5333333333333</v>
      </c>
      <c r="G248" t="s">
        <v>8</v>
      </c>
      <c r="H248">
        <v>222</v>
      </c>
      <c r="I248" s="4">
        <f t="shared" si="22"/>
        <v>65.986486486486484</v>
      </c>
      <c r="J248" t="s">
        <v>9</v>
      </c>
      <c r="K248" t="s">
        <v>10</v>
      </c>
      <c r="L248">
        <v>1375678800</v>
      </c>
      <c r="M248">
        <v>1376024400</v>
      </c>
      <c r="N248" s="8">
        <f t="shared" si="18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16</v>
      </c>
      <c r="S248" t="str">
        <f t="shared" si="23"/>
        <v>technology</v>
      </c>
      <c r="T248" t="str">
        <f t="shared" si="20"/>
        <v>web</v>
      </c>
    </row>
    <row r="249" spans="1:20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 s="5">
        <f t="shared" si="21"/>
        <v>932.61616161616166</v>
      </c>
      <c r="G249" t="s">
        <v>8</v>
      </c>
      <c r="H249">
        <v>1884</v>
      </c>
      <c r="I249" s="4">
        <f t="shared" si="22"/>
        <v>98.013800424628457</v>
      </c>
      <c r="J249" t="s">
        <v>9</v>
      </c>
      <c r="K249" t="s">
        <v>10</v>
      </c>
      <c r="L249">
        <v>1482386400</v>
      </c>
      <c r="M249">
        <v>1483682400</v>
      </c>
      <c r="N249" s="8">
        <f t="shared" si="18"/>
        <v>42726.25</v>
      </c>
      <c r="O249" s="8">
        <f t="shared" si="19"/>
        <v>42741.25</v>
      </c>
      <c r="P249" t="b">
        <v>0</v>
      </c>
      <c r="Q249" t="b">
        <v>1</v>
      </c>
      <c r="R249" t="s">
        <v>107</v>
      </c>
      <c r="S249" t="str">
        <f t="shared" si="23"/>
        <v>publishing</v>
      </c>
      <c r="T249" t="str">
        <f t="shared" si="20"/>
        <v>fiction</v>
      </c>
    </row>
    <row r="250" spans="1:20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 s="5">
        <f t="shared" si="21"/>
        <v>211.33870967741933</v>
      </c>
      <c r="G250" t="s">
        <v>8</v>
      </c>
      <c r="H250">
        <v>218</v>
      </c>
      <c r="I250" s="4">
        <f t="shared" si="22"/>
        <v>60.105504587155963</v>
      </c>
      <c r="J250" t="s">
        <v>14</v>
      </c>
      <c r="K250" t="s">
        <v>15</v>
      </c>
      <c r="L250">
        <v>1420005600</v>
      </c>
      <c r="M250">
        <v>1420437600</v>
      </c>
      <c r="N250" s="8">
        <f t="shared" si="18"/>
        <v>42004.25</v>
      </c>
      <c r="O250" s="8">
        <f t="shared" si="19"/>
        <v>42009.25</v>
      </c>
      <c r="P250" t="b">
        <v>0</v>
      </c>
      <c r="Q250" t="b">
        <v>0</v>
      </c>
      <c r="R250" t="s">
        <v>280</v>
      </c>
      <c r="S250" t="str">
        <f t="shared" si="23"/>
        <v>games</v>
      </c>
      <c r="T250" t="str">
        <f t="shared" si="20"/>
        <v>mobile games</v>
      </c>
    </row>
    <row r="251" spans="1:20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 s="5">
        <f t="shared" si="21"/>
        <v>273.32520325203251</v>
      </c>
      <c r="G251" t="s">
        <v>8</v>
      </c>
      <c r="H251">
        <v>6465</v>
      </c>
      <c r="I251" s="4">
        <f t="shared" si="22"/>
        <v>26.000773395204948</v>
      </c>
      <c r="J251" t="s">
        <v>9</v>
      </c>
      <c r="K251" t="s">
        <v>10</v>
      </c>
      <c r="L251">
        <v>1420178400</v>
      </c>
      <c r="M251">
        <v>1420783200</v>
      </c>
      <c r="N251" s="8">
        <f t="shared" si="18"/>
        <v>42006.25</v>
      </c>
      <c r="O251" s="8">
        <f t="shared" si="19"/>
        <v>42013.25</v>
      </c>
      <c r="P251" t="b">
        <v>0</v>
      </c>
      <c r="Q251" t="b">
        <v>0</v>
      </c>
      <c r="R251" t="s">
        <v>194</v>
      </c>
      <c r="S251" t="str">
        <f t="shared" si="23"/>
        <v>publishing</v>
      </c>
      <c r="T251" t="str">
        <f t="shared" si="20"/>
        <v>translations</v>
      </c>
    </row>
    <row r="252" spans="1:20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 s="5">
        <f t="shared" si="21"/>
        <v>3</v>
      </c>
      <c r="G252" t="s">
        <v>2</v>
      </c>
      <c r="H252">
        <v>1</v>
      </c>
      <c r="I252" s="4">
        <f t="shared" si="22"/>
        <v>3</v>
      </c>
      <c r="J252" t="s">
        <v>9</v>
      </c>
      <c r="K252" t="s">
        <v>10</v>
      </c>
      <c r="L252">
        <v>1264399200</v>
      </c>
      <c r="M252">
        <v>1267423200</v>
      </c>
      <c r="N252" s="8">
        <f t="shared" si="18"/>
        <v>40203.25</v>
      </c>
      <c r="O252" s="8">
        <f t="shared" si="19"/>
        <v>40238.25</v>
      </c>
      <c r="P252" t="b">
        <v>0</v>
      </c>
      <c r="Q252" t="b">
        <v>0</v>
      </c>
      <c r="R252" t="s">
        <v>11</v>
      </c>
      <c r="S252" t="str">
        <f t="shared" si="23"/>
        <v>music</v>
      </c>
      <c r="T252" t="str">
        <f t="shared" si="20"/>
        <v>rock</v>
      </c>
    </row>
    <row r="253" spans="1:20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 s="5">
        <f t="shared" si="21"/>
        <v>54.084507042253513</v>
      </c>
      <c r="G253" t="s">
        <v>2</v>
      </c>
      <c r="H253">
        <v>101</v>
      </c>
      <c r="I253" s="4">
        <f t="shared" si="22"/>
        <v>38.019801980198018</v>
      </c>
      <c r="J253" t="s">
        <v>9</v>
      </c>
      <c r="K253" t="s">
        <v>10</v>
      </c>
      <c r="L253">
        <v>1355032800</v>
      </c>
      <c r="M253">
        <v>1355205600</v>
      </c>
      <c r="N253" s="8">
        <f t="shared" si="18"/>
        <v>41252.25</v>
      </c>
      <c r="O253" s="8">
        <f t="shared" si="19"/>
        <v>41254.25</v>
      </c>
      <c r="P253" t="b">
        <v>0</v>
      </c>
      <c r="Q253" t="b">
        <v>0</v>
      </c>
      <c r="R253" t="s">
        <v>21</v>
      </c>
      <c r="S253" t="str">
        <f t="shared" si="23"/>
        <v>theater</v>
      </c>
      <c r="T253" t="str">
        <f t="shared" si="20"/>
        <v>plays</v>
      </c>
    </row>
    <row r="254" spans="1:20" ht="31.2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 s="5">
        <f t="shared" si="21"/>
        <v>626.29999999999995</v>
      </c>
      <c r="G254" t="s">
        <v>8</v>
      </c>
      <c r="H254">
        <v>59</v>
      </c>
      <c r="I254" s="4">
        <f t="shared" si="22"/>
        <v>106.15254237288136</v>
      </c>
      <c r="J254" t="s">
        <v>9</v>
      </c>
      <c r="K254" t="s">
        <v>10</v>
      </c>
      <c r="L254">
        <v>1382677200</v>
      </c>
      <c r="M254">
        <v>1383109200</v>
      </c>
      <c r="N254" s="8">
        <f t="shared" si="18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21</v>
      </c>
      <c r="S254" t="str">
        <f t="shared" si="23"/>
        <v>theater</v>
      </c>
      <c r="T254" t="str">
        <f t="shared" si="20"/>
        <v>plays</v>
      </c>
    </row>
    <row r="255" spans="1:20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 s="5">
        <f t="shared" si="21"/>
        <v>89.021399176954731</v>
      </c>
      <c r="G255" t="s">
        <v>2</v>
      </c>
      <c r="H255">
        <v>1335</v>
      </c>
      <c r="I255" s="4">
        <f t="shared" si="22"/>
        <v>81.019475655430711</v>
      </c>
      <c r="J255" t="s">
        <v>3</v>
      </c>
      <c r="K255" t="s">
        <v>4</v>
      </c>
      <c r="L255">
        <v>1302238800</v>
      </c>
      <c r="M255">
        <v>1303275600</v>
      </c>
      <c r="N255" s="8">
        <f t="shared" si="18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41</v>
      </c>
      <c r="S255" t="str">
        <f t="shared" si="23"/>
        <v>film &amp; video</v>
      </c>
      <c r="T255" t="str">
        <f t="shared" si="20"/>
        <v>drama</v>
      </c>
    </row>
    <row r="256" spans="1:20" ht="31.2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 s="5">
        <f t="shared" si="21"/>
        <v>184.89130434782609</v>
      </c>
      <c r="G256" t="s">
        <v>8</v>
      </c>
      <c r="H256">
        <v>88</v>
      </c>
      <c r="I256" s="4">
        <f t="shared" si="22"/>
        <v>96.647727272727266</v>
      </c>
      <c r="J256" t="s">
        <v>9</v>
      </c>
      <c r="K256" t="s">
        <v>10</v>
      </c>
      <c r="L256">
        <v>1487656800</v>
      </c>
      <c r="M256">
        <v>1487829600</v>
      </c>
      <c r="N256" s="8">
        <f t="shared" si="18"/>
        <v>42787.25</v>
      </c>
      <c r="O256" s="8">
        <f t="shared" si="19"/>
        <v>42789.25</v>
      </c>
      <c r="P256" t="b">
        <v>0</v>
      </c>
      <c r="Q256" t="b">
        <v>0</v>
      </c>
      <c r="R256" t="s">
        <v>56</v>
      </c>
      <c r="S256" t="str">
        <f t="shared" si="23"/>
        <v>publishing</v>
      </c>
      <c r="T256" t="str">
        <f t="shared" si="20"/>
        <v>nonfiction</v>
      </c>
    </row>
    <row r="257" spans="1:20" ht="31.2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 s="5">
        <f t="shared" si="21"/>
        <v>120.16770186335404</v>
      </c>
      <c r="G257" t="s">
        <v>8</v>
      </c>
      <c r="H257">
        <v>1697</v>
      </c>
      <c r="I257" s="4">
        <f t="shared" si="22"/>
        <v>57.003535651149086</v>
      </c>
      <c r="J257" t="s">
        <v>9</v>
      </c>
      <c r="K257" t="s">
        <v>10</v>
      </c>
      <c r="L257">
        <v>1297836000</v>
      </c>
      <c r="M257">
        <v>1298268000</v>
      </c>
      <c r="N257" s="8">
        <f t="shared" si="18"/>
        <v>40590.25</v>
      </c>
      <c r="O257" s="8">
        <f t="shared" si="19"/>
        <v>40595.25</v>
      </c>
      <c r="P257" t="b">
        <v>0</v>
      </c>
      <c r="Q257" t="b">
        <v>1</v>
      </c>
      <c r="R257" t="s">
        <v>11</v>
      </c>
      <c r="S257" t="str">
        <f t="shared" si="23"/>
        <v>music</v>
      </c>
      <c r="T257" t="str">
        <f t="shared" si="20"/>
        <v>rock</v>
      </c>
    </row>
    <row r="258" spans="1:20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 s="5">
        <f t="shared" si="21"/>
        <v>23.390243902439025</v>
      </c>
      <c r="G258" t="s">
        <v>2</v>
      </c>
      <c r="H258">
        <v>15</v>
      </c>
      <c r="I258" s="4">
        <f t="shared" si="22"/>
        <v>63.93333333333333</v>
      </c>
      <c r="J258" t="s">
        <v>28</v>
      </c>
      <c r="K258" t="s">
        <v>29</v>
      </c>
      <c r="L258">
        <v>1453615200</v>
      </c>
      <c r="M258">
        <v>1456812000</v>
      </c>
      <c r="N258" s="8">
        <f t="shared" si="18"/>
        <v>42393.25</v>
      </c>
      <c r="O258" s="8">
        <f t="shared" si="19"/>
        <v>42430.25</v>
      </c>
      <c r="P258" t="b">
        <v>0</v>
      </c>
      <c r="Q258" t="b">
        <v>0</v>
      </c>
      <c r="R258" t="s">
        <v>11</v>
      </c>
      <c r="S258" t="str">
        <f t="shared" si="23"/>
        <v>music</v>
      </c>
      <c r="T258" t="str">
        <f t="shared" si="20"/>
        <v>rock</v>
      </c>
    </row>
    <row r="259" spans="1:20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 s="5">
        <f t="shared" si="21"/>
        <v>146</v>
      </c>
      <c r="G259" t="s">
        <v>8</v>
      </c>
      <c r="H259">
        <v>92</v>
      </c>
      <c r="I259" s="4">
        <f t="shared" si="22"/>
        <v>90.456521739130437</v>
      </c>
      <c r="J259" t="s">
        <v>9</v>
      </c>
      <c r="K259" t="s">
        <v>10</v>
      </c>
      <c r="L259">
        <v>1362463200</v>
      </c>
      <c r="M259">
        <v>1363669200</v>
      </c>
      <c r="N259" s="8">
        <f t="shared" ref="N259:N322" si="24">(((L259/60)/60)/24)+DATE(1970,1,1)</f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si="23"/>
        <v>theater</v>
      </c>
      <c r="T259" t="str">
        <f t="shared" ref="T259:T322" si="26">RIGHT(R259,LEN(R259)-SEARCH("/",R259))</f>
        <v>plays</v>
      </c>
    </row>
    <row r="260" spans="1:20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 s="5">
        <f t="shared" ref="F260:F323" si="27">E260/D260*100</f>
        <v>268.48</v>
      </c>
      <c r="G260" t="s">
        <v>8</v>
      </c>
      <c r="H260">
        <v>186</v>
      </c>
      <c r="I260" s="4">
        <f t="shared" ref="I260:I323" si="28">E260/H260</f>
        <v>72.172043010752688</v>
      </c>
      <c r="J260" t="s">
        <v>9</v>
      </c>
      <c r="K260" t="s">
        <v>10</v>
      </c>
      <c r="L260">
        <v>1481176800</v>
      </c>
      <c r="M260">
        <v>1482904800</v>
      </c>
      <c r="N260" s="8">
        <f t="shared" si="24"/>
        <v>42712.25</v>
      </c>
      <c r="O260" s="8">
        <f t="shared" si="25"/>
        <v>42732.25</v>
      </c>
      <c r="P260" t="b">
        <v>0</v>
      </c>
      <c r="Q260" t="b">
        <v>1</v>
      </c>
      <c r="R260" t="s">
        <v>21</v>
      </c>
      <c r="S260" t="str">
        <f t="shared" si="23"/>
        <v>theater</v>
      </c>
      <c r="T260" t="str">
        <f t="shared" si="26"/>
        <v>plays</v>
      </c>
    </row>
    <row r="261" spans="1:20" ht="31.2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 s="5">
        <f t="shared" si="27"/>
        <v>597.5</v>
      </c>
      <c r="G261" t="s">
        <v>8</v>
      </c>
      <c r="H261">
        <v>138</v>
      </c>
      <c r="I261" s="4">
        <f t="shared" si="28"/>
        <v>77.934782608695656</v>
      </c>
      <c r="J261" t="s">
        <v>9</v>
      </c>
      <c r="K261" t="s">
        <v>10</v>
      </c>
      <c r="L261">
        <v>1354946400</v>
      </c>
      <c r="M261">
        <v>1356588000</v>
      </c>
      <c r="N261" s="8">
        <f t="shared" si="24"/>
        <v>41251.25</v>
      </c>
      <c r="O261" s="8">
        <f t="shared" si="25"/>
        <v>41270.25</v>
      </c>
      <c r="P261" t="b">
        <v>1</v>
      </c>
      <c r="Q261" t="b">
        <v>0</v>
      </c>
      <c r="R261" t="s">
        <v>110</v>
      </c>
      <c r="S261" t="str">
        <f t="shared" ref="S261:S324" si="29">LEFT(R261,SEARCH("/",R261)-1)</f>
        <v>photography</v>
      </c>
      <c r="T261" t="str">
        <f t="shared" si="26"/>
        <v>photography books</v>
      </c>
    </row>
    <row r="262" spans="1:20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 s="5">
        <f t="shared" si="27"/>
        <v>157.69841269841268</v>
      </c>
      <c r="G262" t="s">
        <v>8</v>
      </c>
      <c r="H262">
        <v>261</v>
      </c>
      <c r="I262" s="4">
        <f t="shared" si="28"/>
        <v>38.065134099616856</v>
      </c>
      <c r="J262" t="s">
        <v>9</v>
      </c>
      <c r="K262" t="s">
        <v>10</v>
      </c>
      <c r="L262">
        <v>1348808400</v>
      </c>
      <c r="M262">
        <v>1349845200</v>
      </c>
      <c r="N262" s="8">
        <f t="shared" si="24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11</v>
      </c>
      <c r="S262" t="str">
        <f t="shared" si="29"/>
        <v>music</v>
      </c>
      <c r="T262" t="str">
        <f t="shared" si="26"/>
        <v>rock</v>
      </c>
    </row>
    <row r="263" spans="1:20" ht="31.2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 s="5">
        <f t="shared" si="27"/>
        <v>31.201660735468568</v>
      </c>
      <c r="G263" t="s">
        <v>2</v>
      </c>
      <c r="H263">
        <v>454</v>
      </c>
      <c r="I263" s="4">
        <f t="shared" si="28"/>
        <v>57.936123348017624</v>
      </c>
      <c r="J263" t="s">
        <v>9</v>
      </c>
      <c r="K263" t="s">
        <v>10</v>
      </c>
      <c r="L263">
        <v>1282712400</v>
      </c>
      <c r="M263">
        <v>1283058000</v>
      </c>
      <c r="N263" s="8">
        <f t="shared" si="24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11</v>
      </c>
      <c r="S263" t="str">
        <f t="shared" si="29"/>
        <v>music</v>
      </c>
      <c r="T263" t="str">
        <f t="shared" si="26"/>
        <v>rock</v>
      </c>
    </row>
    <row r="264" spans="1:20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 s="5">
        <f t="shared" si="27"/>
        <v>313.41176470588238</v>
      </c>
      <c r="G264" t="s">
        <v>8</v>
      </c>
      <c r="H264">
        <v>107</v>
      </c>
      <c r="I264" s="4">
        <f t="shared" si="28"/>
        <v>49.794392523364486</v>
      </c>
      <c r="J264" t="s">
        <v>9</v>
      </c>
      <c r="K264" t="s">
        <v>10</v>
      </c>
      <c r="L264">
        <v>1301979600</v>
      </c>
      <c r="M264">
        <v>1304226000</v>
      </c>
      <c r="N264" s="8">
        <f t="shared" si="24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48</v>
      </c>
      <c r="S264" t="str">
        <f t="shared" si="29"/>
        <v>music</v>
      </c>
      <c r="T264" t="str">
        <f t="shared" si="26"/>
        <v>indie rock</v>
      </c>
    </row>
    <row r="265" spans="1:20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 s="5">
        <f t="shared" si="27"/>
        <v>370.89655172413791</v>
      </c>
      <c r="G265" t="s">
        <v>8</v>
      </c>
      <c r="H265">
        <v>199</v>
      </c>
      <c r="I265" s="4">
        <f t="shared" si="28"/>
        <v>54.050251256281406</v>
      </c>
      <c r="J265" t="s">
        <v>9</v>
      </c>
      <c r="K265" t="s">
        <v>10</v>
      </c>
      <c r="L265">
        <v>1263016800</v>
      </c>
      <c r="M265">
        <v>1263016800</v>
      </c>
      <c r="N265" s="8">
        <f t="shared" si="24"/>
        <v>40187.25</v>
      </c>
      <c r="O265" s="8">
        <f t="shared" si="25"/>
        <v>40187.25</v>
      </c>
      <c r="P265" t="b">
        <v>0</v>
      </c>
      <c r="Q265" t="b">
        <v>0</v>
      </c>
      <c r="R265" t="s">
        <v>110</v>
      </c>
      <c r="S265" t="str">
        <f t="shared" si="29"/>
        <v>photography</v>
      </c>
      <c r="T265" t="str">
        <f t="shared" si="26"/>
        <v>photography books</v>
      </c>
    </row>
    <row r="266" spans="1:20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 s="5">
        <f t="shared" si="27"/>
        <v>362.66447368421052</v>
      </c>
      <c r="G266" t="s">
        <v>8</v>
      </c>
      <c r="H266">
        <v>5512</v>
      </c>
      <c r="I266" s="4">
        <f t="shared" si="28"/>
        <v>30.002721335268504</v>
      </c>
      <c r="J266" t="s">
        <v>9</v>
      </c>
      <c r="K266" t="s">
        <v>10</v>
      </c>
      <c r="L266">
        <v>1360648800</v>
      </c>
      <c r="M266">
        <v>1362031200</v>
      </c>
      <c r="N266" s="8">
        <f t="shared" si="24"/>
        <v>41317.25</v>
      </c>
      <c r="O266" s="8">
        <f t="shared" si="25"/>
        <v>41333.25</v>
      </c>
      <c r="P266" t="b">
        <v>0</v>
      </c>
      <c r="Q266" t="b">
        <v>0</v>
      </c>
      <c r="R266" t="s">
        <v>21</v>
      </c>
      <c r="S266" t="str">
        <f t="shared" si="29"/>
        <v>theater</v>
      </c>
      <c r="T266" t="str">
        <f t="shared" si="26"/>
        <v>plays</v>
      </c>
    </row>
    <row r="267" spans="1:20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 s="5">
        <f t="shared" si="27"/>
        <v>123.08163265306122</v>
      </c>
      <c r="G267" t="s">
        <v>8</v>
      </c>
      <c r="H267">
        <v>86</v>
      </c>
      <c r="I267" s="4">
        <f t="shared" si="28"/>
        <v>70.127906976744185</v>
      </c>
      <c r="J267" t="s">
        <v>9</v>
      </c>
      <c r="K267" t="s">
        <v>10</v>
      </c>
      <c r="L267">
        <v>1451800800</v>
      </c>
      <c r="M267">
        <v>1455602400</v>
      </c>
      <c r="N267" s="8">
        <f t="shared" si="24"/>
        <v>42372.25</v>
      </c>
      <c r="O267" s="8">
        <f t="shared" si="25"/>
        <v>42416.25</v>
      </c>
      <c r="P267" t="b">
        <v>0</v>
      </c>
      <c r="Q267" t="b">
        <v>0</v>
      </c>
      <c r="R267" t="s">
        <v>21</v>
      </c>
      <c r="S267" t="str">
        <f t="shared" si="29"/>
        <v>theater</v>
      </c>
      <c r="T267" t="str">
        <f t="shared" si="26"/>
        <v>plays</v>
      </c>
    </row>
    <row r="268" spans="1:20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 s="5">
        <f t="shared" si="27"/>
        <v>76.766756032171585</v>
      </c>
      <c r="G268" t="s">
        <v>2</v>
      </c>
      <c r="H268">
        <v>3182</v>
      </c>
      <c r="I268" s="4">
        <f t="shared" si="28"/>
        <v>26.996228786926462</v>
      </c>
      <c r="J268" t="s">
        <v>95</v>
      </c>
      <c r="K268" t="s">
        <v>96</v>
      </c>
      <c r="L268">
        <v>1415340000</v>
      </c>
      <c r="M268">
        <v>1418191200</v>
      </c>
      <c r="N268" s="8">
        <f t="shared" si="24"/>
        <v>41950.25</v>
      </c>
      <c r="O268" s="8">
        <f t="shared" si="25"/>
        <v>41983.25</v>
      </c>
      <c r="P268" t="b">
        <v>0</v>
      </c>
      <c r="Q268" t="b">
        <v>1</v>
      </c>
      <c r="R268" t="s">
        <v>147</v>
      </c>
      <c r="S268" t="str">
        <f t="shared" si="29"/>
        <v>music</v>
      </c>
      <c r="T268" t="str">
        <f t="shared" si="26"/>
        <v>jazz</v>
      </c>
    </row>
    <row r="269" spans="1:20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 s="5">
        <f t="shared" si="27"/>
        <v>233.62012987012989</v>
      </c>
      <c r="G269" t="s">
        <v>8</v>
      </c>
      <c r="H269">
        <v>2768</v>
      </c>
      <c r="I269" s="4">
        <f t="shared" si="28"/>
        <v>51.990606936416185</v>
      </c>
      <c r="J269" t="s">
        <v>14</v>
      </c>
      <c r="K269" t="s">
        <v>15</v>
      </c>
      <c r="L269">
        <v>1351054800</v>
      </c>
      <c r="M269">
        <v>1352440800</v>
      </c>
      <c r="N269" s="8">
        <f t="shared" si="24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21</v>
      </c>
      <c r="S269" t="str">
        <f t="shared" si="29"/>
        <v>theater</v>
      </c>
      <c r="T269" t="str">
        <f t="shared" si="26"/>
        <v>plays</v>
      </c>
    </row>
    <row r="270" spans="1:20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 s="5">
        <f t="shared" si="27"/>
        <v>180.53333333333333</v>
      </c>
      <c r="G270" t="s">
        <v>8</v>
      </c>
      <c r="H270">
        <v>48</v>
      </c>
      <c r="I270" s="4">
        <f t="shared" si="28"/>
        <v>56.416666666666664</v>
      </c>
      <c r="J270" t="s">
        <v>9</v>
      </c>
      <c r="K270" t="s">
        <v>10</v>
      </c>
      <c r="L270">
        <v>1349326800</v>
      </c>
      <c r="M270">
        <v>1353304800</v>
      </c>
      <c r="N270" s="8">
        <f t="shared" si="24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30</v>
      </c>
      <c r="S270" t="str">
        <f t="shared" si="29"/>
        <v>film &amp; video</v>
      </c>
      <c r="T270" t="str">
        <f t="shared" si="26"/>
        <v>documentary</v>
      </c>
    </row>
    <row r="271" spans="1:20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 s="5">
        <f t="shared" si="27"/>
        <v>252.62857142857143</v>
      </c>
      <c r="G271" t="s">
        <v>8</v>
      </c>
      <c r="H271">
        <v>87</v>
      </c>
      <c r="I271" s="4">
        <f t="shared" si="28"/>
        <v>101.63218390804597</v>
      </c>
      <c r="J271" t="s">
        <v>9</v>
      </c>
      <c r="K271" t="s">
        <v>10</v>
      </c>
      <c r="L271">
        <v>1548914400</v>
      </c>
      <c r="M271">
        <v>1550728800</v>
      </c>
      <c r="N271" s="8">
        <f t="shared" si="24"/>
        <v>43496.25</v>
      </c>
      <c r="O271" s="8">
        <f t="shared" si="25"/>
        <v>43517.25</v>
      </c>
      <c r="P271" t="b">
        <v>0</v>
      </c>
      <c r="Q271" t="b">
        <v>0</v>
      </c>
      <c r="R271" t="s">
        <v>257</v>
      </c>
      <c r="S271" t="str">
        <f t="shared" si="29"/>
        <v>film &amp; video</v>
      </c>
      <c r="T271" t="str">
        <f t="shared" si="26"/>
        <v>television</v>
      </c>
    </row>
    <row r="272" spans="1:20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 s="5">
        <f t="shared" si="27"/>
        <v>27.176538240368025</v>
      </c>
      <c r="G272" t="s">
        <v>62</v>
      </c>
      <c r="H272">
        <v>1890</v>
      </c>
      <c r="I272" s="4">
        <f t="shared" si="28"/>
        <v>25.005291005291006</v>
      </c>
      <c r="J272" t="s">
        <v>9</v>
      </c>
      <c r="K272" t="s">
        <v>10</v>
      </c>
      <c r="L272">
        <v>1291269600</v>
      </c>
      <c r="M272">
        <v>1291442400</v>
      </c>
      <c r="N272" s="8">
        <f t="shared" si="24"/>
        <v>40514.25</v>
      </c>
      <c r="O272" s="8">
        <f t="shared" si="25"/>
        <v>40516.25</v>
      </c>
      <c r="P272" t="b">
        <v>0</v>
      </c>
      <c r="Q272" t="b">
        <v>0</v>
      </c>
      <c r="R272" t="s">
        <v>77</v>
      </c>
      <c r="S272" t="str">
        <f t="shared" si="29"/>
        <v>games</v>
      </c>
      <c r="T272" t="str">
        <f t="shared" si="26"/>
        <v>video games</v>
      </c>
    </row>
    <row r="273" spans="1:20" ht="31.2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5">
        <f t="shared" si="27"/>
        <v>1.2706571242680547</v>
      </c>
      <c r="G273" t="s">
        <v>35</v>
      </c>
      <c r="H273">
        <v>61</v>
      </c>
      <c r="I273" s="4">
        <f t="shared" si="28"/>
        <v>32.016393442622949</v>
      </c>
      <c r="J273" t="s">
        <v>9</v>
      </c>
      <c r="K273" t="s">
        <v>10</v>
      </c>
      <c r="L273">
        <v>1449468000</v>
      </c>
      <c r="M273">
        <v>1452146400</v>
      </c>
      <c r="N273" s="8">
        <f t="shared" si="24"/>
        <v>42345.25</v>
      </c>
      <c r="O273" s="8">
        <f t="shared" si="25"/>
        <v>42376.25</v>
      </c>
      <c r="P273" t="b">
        <v>0</v>
      </c>
      <c r="Q273" t="b">
        <v>0</v>
      </c>
      <c r="R273" t="s">
        <v>110</v>
      </c>
      <c r="S273" t="str">
        <f t="shared" si="29"/>
        <v>photography</v>
      </c>
      <c r="T273" t="str">
        <f t="shared" si="26"/>
        <v>photography books</v>
      </c>
    </row>
    <row r="274" spans="1:20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 s="5">
        <f t="shared" si="27"/>
        <v>304.0097847358121</v>
      </c>
      <c r="G274" t="s">
        <v>8</v>
      </c>
      <c r="H274">
        <v>1894</v>
      </c>
      <c r="I274" s="4">
        <f t="shared" si="28"/>
        <v>82.021647307286173</v>
      </c>
      <c r="J274" t="s">
        <v>9</v>
      </c>
      <c r="K274" t="s">
        <v>10</v>
      </c>
      <c r="L274">
        <v>1562734800</v>
      </c>
      <c r="M274">
        <v>1564894800</v>
      </c>
      <c r="N274" s="8">
        <f t="shared" si="24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21</v>
      </c>
      <c r="S274" t="str">
        <f t="shared" si="29"/>
        <v>theater</v>
      </c>
      <c r="T274" t="str">
        <f t="shared" si="26"/>
        <v>plays</v>
      </c>
    </row>
    <row r="275" spans="1:20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 s="5">
        <f t="shared" si="27"/>
        <v>137.23076923076923</v>
      </c>
      <c r="G275" t="s">
        <v>8</v>
      </c>
      <c r="H275">
        <v>282</v>
      </c>
      <c r="I275" s="4">
        <f t="shared" si="28"/>
        <v>37.957446808510639</v>
      </c>
      <c r="J275" t="s">
        <v>3</v>
      </c>
      <c r="K275" t="s">
        <v>4</v>
      </c>
      <c r="L275">
        <v>1505624400</v>
      </c>
      <c r="M275">
        <v>1505883600</v>
      </c>
      <c r="N275" s="8">
        <f t="shared" si="24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21</v>
      </c>
      <c r="S275" t="str">
        <f t="shared" si="29"/>
        <v>theater</v>
      </c>
      <c r="T275" t="str">
        <f t="shared" si="26"/>
        <v>plays</v>
      </c>
    </row>
    <row r="276" spans="1:20" ht="31.2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 s="5">
        <f t="shared" si="27"/>
        <v>32.208333333333336</v>
      </c>
      <c r="G276" t="s">
        <v>2</v>
      </c>
      <c r="H276">
        <v>15</v>
      </c>
      <c r="I276" s="4">
        <f t="shared" si="28"/>
        <v>51.533333333333331</v>
      </c>
      <c r="J276" t="s">
        <v>9</v>
      </c>
      <c r="K276" t="s">
        <v>10</v>
      </c>
      <c r="L276">
        <v>1509948000</v>
      </c>
      <c r="M276">
        <v>1510380000</v>
      </c>
      <c r="N276" s="8">
        <f t="shared" si="24"/>
        <v>43045.25</v>
      </c>
      <c r="O276" s="8">
        <f t="shared" si="25"/>
        <v>43050.25</v>
      </c>
      <c r="P276" t="b">
        <v>0</v>
      </c>
      <c r="Q276" t="b">
        <v>0</v>
      </c>
      <c r="R276" t="s">
        <v>21</v>
      </c>
      <c r="S276" t="str">
        <f t="shared" si="29"/>
        <v>theater</v>
      </c>
      <c r="T276" t="str">
        <f t="shared" si="26"/>
        <v>plays</v>
      </c>
    </row>
    <row r="277" spans="1:20" ht="31.2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 s="5">
        <f t="shared" si="27"/>
        <v>241.51282051282053</v>
      </c>
      <c r="G277" t="s">
        <v>8</v>
      </c>
      <c r="H277">
        <v>116</v>
      </c>
      <c r="I277" s="4">
        <f t="shared" si="28"/>
        <v>81.198275862068968</v>
      </c>
      <c r="J277" t="s">
        <v>9</v>
      </c>
      <c r="K277" t="s">
        <v>10</v>
      </c>
      <c r="L277">
        <v>1554526800</v>
      </c>
      <c r="M277">
        <v>1555218000</v>
      </c>
      <c r="N277" s="8">
        <f t="shared" si="24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194</v>
      </c>
      <c r="S277" t="str">
        <f t="shared" si="29"/>
        <v>publishing</v>
      </c>
      <c r="T277" t="str">
        <f t="shared" si="26"/>
        <v>translations</v>
      </c>
    </row>
    <row r="278" spans="1:20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 s="5">
        <f t="shared" si="27"/>
        <v>96.8</v>
      </c>
      <c r="G278" t="s">
        <v>2</v>
      </c>
      <c r="H278">
        <v>133</v>
      </c>
      <c r="I278" s="4">
        <f t="shared" si="28"/>
        <v>40.030075187969928</v>
      </c>
      <c r="J278" t="s">
        <v>9</v>
      </c>
      <c r="K278" t="s">
        <v>10</v>
      </c>
      <c r="L278">
        <v>1334811600</v>
      </c>
      <c r="M278">
        <v>1335243600</v>
      </c>
      <c r="N278" s="8">
        <f t="shared" si="24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77</v>
      </c>
      <c r="S278" t="str">
        <f t="shared" si="29"/>
        <v>games</v>
      </c>
      <c r="T278" t="str">
        <f t="shared" si="26"/>
        <v>video games</v>
      </c>
    </row>
    <row r="279" spans="1:20" ht="31.2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 s="5">
        <f t="shared" si="27"/>
        <v>1066.4285714285716</v>
      </c>
      <c r="G279" t="s">
        <v>8</v>
      </c>
      <c r="H279">
        <v>83</v>
      </c>
      <c r="I279" s="4">
        <f t="shared" si="28"/>
        <v>89.939759036144579</v>
      </c>
      <c r="J279" t="s">
        <v>9</v>
      </c>
      <c r="K279" t="s">
        <v>10</v>
      </c>
      <c r="L279">
        <v>1279515600</v>
      </c>
      <c r="M279">
        <v>1279688400</v>
      </c>
      <c r="N279" s="8">
        <f t="shared" si="24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21</v>
      </c>
      <c r="S279" t="str">
        <f t="shared" si="29"/>
        <v>theater</v>
      </c>
      <c r="T279" t="str">
        <f t="shared" si="26"/>
        <v>plays</v>
      </c>
    </row>
    <row r="280" spans="1:20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 s="5">
        <f t="shared" si="27"/>
        <v>325.88888888888891</v>
      </c>
      <c r="G280" t="s">
        <v>8</v>
      </c>
      <c r="H280">
        <v>91</v>
      </c>
      <c r="I280" s="4">
        <f t="shared" si="28"/>
        <v>96.692307692307693</v>
      </c>
      <c r="J280" t="s">
        <v>9</v>
      </c>
      <c r="K280" t="s">
        <v>10</v>
      </c>
      <c r="L280">
        <v>1353909600</v>
      </c>
      <c r="M280">
        <v>1356069600</v>
      </c>
      <c r="N280" s="8">
        <f t="shared" si="24"/>
        <v>41239.25</v>
      </c>
      <c r="O280" s="8">
        <f t="shared" si="25"/>
        <v>41264.25</v>
      </c>
      <c r="P280" t="b">
        <v>0</v>
      </c>
      <c r="Q280" t="b">
        <v>0</v>
      </c>
      <c r="R280" t="s">
        <v>16</v>
      </c>
      <c r="S280" t="str">
        <f t="shared" si="29"/>
        <v>technology</v>
      </c>
      <c r="T280" t="str">
        <f t="shared" si="26"/>
        <v>web</v>
      </c>
    </row>
    <row r="281" spans="1:20" ht="31.2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 s="5">
        <f t="shared" si="27"/>
        <v>170.70000000000002</v>
      </c>
      <c r="G281" t="s">
        <v>8</v>
      </c>
      <c r="H281">
        <v>546</v>
      </c>
      <c r="I281" s="4">
        <f t="shared" si="28"/>
        <v>25.010989010989011</v>
      </c>
      <c r="J281" t="s">
        <v>9</v>
      </c>
      <c r="K281" t="s">
        <v>10</v>
      </c>
      <c r="L281">
        <v>1535950800</v>
      </c>
      <c r="M281">
        <v>1536210000</v>
      </c>
      <c r="N281" s="8">
        <f t="shared" si="24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21</v>
      </c>
      <c r="S281" t="str">
        <f t="shared" si="29"/>
        <v>theater</v>
      </c>
      <c r="T281" t="str">
        <f t="shared" si="26"/>
        <v>plays</v>
      </c>
    </row>
    <row r="282" spans="1:20" ht="31.2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 s="5">
        <f t="shared" si="27"/>
        <v>581.44000000000005</v>
      </c>
      <c r="G282" t="s">
        <v>8</v>
      </c>
      <c r="H282">
        <v>393</v>
      </c>
      <c r="I282" s="4">
        <f t="shared" si="28"/>
        <v>36.987277353689571</v>
      </c>
      <c r="J282" t="s">
        <v>9</v>
      </c>
      <c r="K282" t="s">
        <v>10</v>
      </c>
      <c r="L282">
        <v>1511244000</v>
      </c>
      <c r="M282">
        <v>1511762400</v>
      </c>
      <c r="N282" s="8">
        <f t="shared" si="24"/>
        <v>43060.25</v>
      </c>
      <c r="O282" s="8">
        <f t="shared" si="25"/>
        <v>43066.25</v>
      </c>
      <c r="P282" t="b">
        <v>0</v>
      </c>
      <c r="Q282" t="b">
        <v>0</v>
      </c>
      <c r="R282" t="s">
        <v>59</v>
      </c>
      <c r="S282" t="str">
        <f t="shared" si="29"/>
        <v>film &amp; video</v>
      </c>
      <c r="T282" t="str">
        <f t="shared" si="26"/>
        <v>animation</v>
      </c>
    </row>
    <row r="283" spans="1:20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 s="5">
        <f t="shared" si="27"/>
        <v>91.520972644376897</v>
      </c>
      <c r="G283" t="s">
        <v>2</v>
      </c>
      <c r="H283">
        <v>2062</v>
      </c>
      <c r="I283" s="4">
        <f t="shared" si="28"/>
        <v>73.012609117361791</v>
      </c>
      <c r="J283" t="s">
        <v>9</v>
      </c>
      <c r="K283" t="s">
        <v>10</v>
      </c>
      <c r="L283">
        <v>1331445600</v>
      </c>
      <c r="M283">
        <v>1333256400</v>
      </c>
      <c r="N283" s="8">
        <f t="shared" si="24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21</v>
      </c>
      <c r="S283" t="str">
        <f t="shared" si="29"/>
        <v>theater</v>
      </c>
      <c r="T283" t="str">
        <f t="shared" si="26"/>
        <v>plays</v>
      </c>
    </row>
    <row r="284" spans="1:20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 s="5">
        <f t="shared" si="27"/>
        <v>108.04761904761904</v>
      </c>
      <c r="G284" t="s">
        <v>8</v>
      </c>
      <c r="H284">
        <v>133</v>
      </c>
      <c r="I284" s="4">
        <f t="shared" si="28"/>
        <v>68.240601503759393</v>
      </c>
      <c r="J284" t="s">
        <v>9</v>
      </c>
      <c r="K284" t="s">
        <v>10</v>
      </c>
      <c r="L284">
        <v>1480226400</v>
      </c>
      <c r="M284">
        <v>1480744800</v>
      </c>
      <c r="N284" s="8">
        <f t="shared" si="24"/>
        <v>42701.25</v>
      </c>
      <c r="O284" s="8">
        <f t="shared" si="25"/>
        <v>42707.25</v>
      </c>
      <c r="P284" t="b">
        <v>0</v>
      </c>
      <c r="Q284" t="b">
        <v>1</v>
      </c>
      <c r="R284" t="s">
        <v>257</v>
      </c>
      <c r="S284" t="str">
        <f t="shared" si="29"/>
        <v>film &amp; video</v>
      </c>
      <c r="T284" t="str">
        <f t="shared" si="26"/>
        <v>television</v>
      </c>
    </row>
    <row r="285" spans="1:20" ht="31.2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 s="5">
        <f t="shared" si="27"/>
        <v>18.728395061728396</v>
      </c>
      <c r="G285" t="s">
        <v>2</v>
      </c>
      <c r="H285">
        <v>29</v>
      </c>
      <c r="I285" s="4">
        <f t="shared" si="28"/>
        <v>52.310344827586206</v>
      </c>
      <c r="J285" t="s">
        <v>24</v>
      </c>
      <c r="K285" t="s">
        <v>25</v>
      </c>
      <c r="L285">
        <v>1464584400</v>
      </c>
      <c r="M285">
        <v>1465016400</v>
      </c>
      <c r="N285" s="8">
        <f t="shared" si="24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11</v>
      </c>
      <c r="S285" t="str">
        <f t="shared" si="29"/>
        <v>music</v>
      </c>
      <c r="T285" t="str">
        <f t="shared" si="26"/>
        <v>rock</v>
      </c>
    </row>
    <row r="286" spans="1:20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 s="5">
        <f t="shared" si="27"/>
        <v>83.193877551020407</v>
      </c>
      <c r="G286" t="s">
        <v>2</v>
      </c>
      <c r="H286">
        <v>132</v>
      </c>
      <c r="I286" s="4">
        <f t="shared" si="28"/>
        <v>61.765151515151516</v>
      </c>
      <c r="J286" t="s">
        <v>9</v>
      </c>
      <c r="K286" t="s">
        <v>10</v>
      </c>
      <c r="L286">
        <v>1335848400</v>
      </c>
      <c r="M286">
        <v>1336280400</v>
      </c>
      <c r="N286" s="8">
        <f t="shared" si="24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16</v>
      </c>
      <c r="S286" t="str">
        <f t="shared" si="29"/>
        <v>technology</v>
      </c>
      <c r="T286" t="str">
        <f t="shared" si="26"/>
        <v>web</v>
      </c>
    </row>
    <row r="287" spans="1:20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 s="5">
        <f t="shared" si="27"/>
        <v>706.33333333333337</v>
      </c>
      <c r="G287" t="s">
        <v>8</v>
      </c>
      <c r="H287">
        <v>254</v>
      </c>
      <c r="I287" s="4">
        <f t="shared" si="28"/>
        <v>25.027559055118111</v>
      </c>
      <c r="J287" t="s">
        <v>9</v>
      </c>
      <c r="K287" t="s">
        <v>10</v>
      </c>
      <c r="L287">
        <v>1473483600</v>
      </c>
      <c r="M287">
        <v>1476766800</v>
      </c>
      <c r="N287" s="8">
        <f t="shared" si="24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21</v>
      </c>
      <c r="S287" t="str">
        <f t="shared" si="29"/>
        <v>theater</v>
      </c>
      <c r="T287" t="str">
        <f t="shared" si="26"/>
        <v>plays</v>
      </c>
    </row>
    <row r="288" spans="1:20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 s="5">
        <f t="shared" si="27"/>
        <v>17.446030330062445</v>
      </c>
      <c r="G288" t="s">
        <v>62</v>
      </c>
      <c r="H288">
        <v>184</v>
      </c>
      <c r="I288" s="4">
        <f t="shared" si="28"/>
        <v>106.28804347826087</v>
      </c>
      <c r="J288" t="s">
        <v>9</v>
      </c>
      <c r="K288" t="s">
        <v>10</v>
      </c>
      <c r="L288">
        <v>1479880800</v>
      </c>
      <c r="M288">
        <v>1480485600</v>
      </c>
      <c r="N288" s="8">
        <f t="shared" si="24"/>
        <v>42697.25</v>
      </c>
      <c r="O288" s="8">
        <f t="shared" si="25"/>
        <v>42704.25</v>
      </c>
      <c r="P288" t="b">
        <v>0</v>
      </c>
      <c r="Q288" t="b">
        <v>0</v>
      </c>
      <c r="R288" t="s">
        <v>21</v>
      </c>
      <c r="S288" t="str">
        <f t="shared" si="29"/>
        <v>theater</v>
      </c>
      <c r="T288" t="str">
        <f t="shared" si="26"/>
        <v>plays</v>
      </c>
    </row>
    <row r="289" spans="1:20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 s="5">
        <f t="shared" si="27"/>
        <v>209.73015873015873</v>
      </c>
      <c r="G289" t="s">
        <v>8</v>
      </c>
      <c r="H289">
        <v>176</v>
      </c>
      <c r="I289" s="4">
        <f t="shared" si="28"/>
        <v>75.07386363636364</v>
      </c>
      <c r="J289" t="s">
        <v>9</v>
      </c>
      <c r="K289" t="s">
        <v>10</v>
      </c>
      <c r="L289">
        <v>1430197200</v>
      </c>
      <c r="M289">
        <v>1430197200</v>
      </c>
      <c r="N289" s="8">
        <f t="shared" si="24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38</v>
      </c>
      <c r="S289" t="str">
        <f t="shared" si="29"/>
        <v>music</v>
      </c>
      <c r="T289" t="str">
        <f t="shared" si="26"/>
        <v>electric music</v>
      </c>
    </row>
    <row r="290" spans="1:20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 s="5">
        <f t="shared" si="27"/>
        <v>97.785714285714292</v>
      </c>
      <c r="G290" t="s">
        <v>2</v>
      </c>
      <c r="H290">
        <v>137</v>
      </c>
      <c r="I290" s="4">
        <f t="shared" si="28"/>
        <v>39.970802919708028</v>
      </c>
      <c r="J290" t="s">
        <v>24</v>
      </c>
      <c r="K290" t="s">
        <v>25</v>
      </c>
      <c r="L290">
        <v>1331701200</v>
      </c>
      <c r="M290">
        <v>1331787600</v>
      </c>
      <c r="N290" s="8">
        <f t="shared" si="24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136</v>
      </c>
      <c r="S290" t="str">
        <f t="shared" si="29"/>
        <v>music</v>
      </c>
      <c r="T290" t="str">
        <f t="shared" si="26"/>
        <v>metal</v>
      </c>
    </row>
    <row r="291" spans="1:20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 s="5">
        <f t="shared" si="27"/>
        <v>1684.25</v>
      </c>
      <c r="G291" t="s">
        <v>8</v>
      </c>
      <c r="H291">
        <v>337</v>
      </c>
      <c r="I291" s="4">
        <f t="shared" si="28"/>
        <v>39.982195845697326</v>
      </c>
      <c r="J291" t="s">
        <v>3</v>
      </c>
      <c r="K291" t="s">
        <v>4</v>
      </c>
      <c r="L291">
        <v>1438578000</v>
      </c>
      <c r="M291">
        <v>1438837200</v>
      </c>
      <c r="N291" s="8">
        <f t="shared" si="24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21</v>
      </c>
      <c r="S291" t="str">
        <f t="shared" si="29"/>
        <v>theater</v>
      </c>
      <c r="T291" t="str">
        <f t="shared" si="26"/>
        <v>plays</v>
      </c>
    </row>
    <row r="292" spans="1:20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 s="5">
        <f t="shared" si="27"/>
        <v>54.402135231316727</v>
      </c>
      <c r="G292" t="s">
        <v>2</v>
      </c>
      <c r="H292">
        <v>908</v>
      </c>
      <c r="I292" s="4">
        <f t="shared" si="28"/>
        <v>101.01541850220265</v>
      </c>
      <c r="J292" t="s">
        <v>9</v>
      </c>
      <c r="K292" t="s">
        <v>10</v>
      </c>
      <c r="L292">
        <v>1368162000</v>
      </c>
      <c r="M292">
        <v>1370926800</v>
      </c>
      <c r="N292" s="8">
        <f t="shared" si="24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30</v>
      </c>
      <c r="S292" t="str">
        <f t="shared" si="29"/>
        <v>film &amp; video</v>
      </c>
      <c r="T292" t="str">
        <f t="shared" si="26"/>
        <v>documentary</v>
      </c>
    </row>
    <row r="293" spans="1:20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 s="5">
        <f t="shared" si="27"/>
        <v>456.61111111111109</v>
      </c>
      <c r="G293" t="s">
        <v>8</v>
      </c>
      <c r="H293">
        <v>107</v>
      </c>
      <c r="I293" s="4">
        <f t="shared" si="28"/>
        <v>76.813084112149539</v>
      </c>
      <c r="J293" t="s">
        <v>9</v>
      </c>
      <c r="K293" t="s">
        <v>10</v>
      </c>
      <c r="L293">
        <v>1318654800</v>
      </c>
      <c r="M293">
        <v>1319000400</v>
      </c>
      <c r="N293" s="8">
        <f t="shared" si="24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16</v>
      </c>
      <c r="S293" t="str">
        <f t="shared" si="29"/>
        <v>technology</v>
      </c>
      <c r="T293" t="str">
        <f t="shared" si="26"/>
        <v>web</v>
      </c>
    </row>
    <row r="294" spans="1:20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 s="5">
        <f t="shared" si="27"/>
        <v>9.8219178082191778</v>
      </c>
      <c r="G294" t="s">
        <v>2</v>
      </c>
      <c r="H294">
        <v>10</v>
      </c>
      <c r="I294" s="4">
        <f t="shared" si="28"/>
        <v>71.7</v>
      </c>
      <c r="J294" t="s">
        <v>9</v>
      </c>
      <c r="K294" t="s">
        <v>10</v>
      </c>
      <c r="L294">
        <v>1331874000</v>
      </c>
      <c r="M294">
        <v>1333429200</v>
      </c>
      <c r="N294" s="8">
        <f t="shared" si="24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5</v>
      </c>
      <c r="S294" t="str">
        <f t="shared" si="29"/>
        <v>food</v>
      </c>
      <c r="T294" t="str">
        <f t="shared" si="26"/>
        <v>food trucks</v>
      </c>
    </row>
    <row r="295" spans="1:20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 s="5">
        <f t="shared" si="27"/>
        <v>16.384615384615383</v>
      </c>
      <c r="G295" t="s">
        <v>62</v>
      </c>
      <c r="H295">
        <v>32</v>
      </c>
      <c r="I295" s="4">
        <f t="shared" si="28"/>
        <v>33.28125</v>
      </c>
      <c r="J295" t="s">
        <v>95</v>
      </c>
      <c r="K295" t="s">
        <v>96</v>
      </c>
      <c r="L295">
        <v>1286254800</v>
      </c>
      <c r="M295">
        <v>1287032400</v>
      </c>
      <c r="N295" s="8">
        <f t="shared" si="24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21</v>
      </c>
      <c r="S295" t="str">
        <f t="shared" si="29"/>
        <v>theater</v>
      </c>
      <c r="T295" t="str">
        <f t="shared" si="26"/>
        <v>plays</v>
      </c>
    </row>
    <row r="296" spans="1:20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 s="5">
        <f t="shared" si="27"/>
        <v>1339.6666666666667</v>
      </c>
      <c r="G296" t="s">
        <v>8</v>
      </c>
      <c r="H296">
        <v>183</v>
      </c>
      <c r="I296" s="4">
        <f t="shared" si="28"/>
        <v>43.923497267759565</v>
      </c>
      <c r="J296" t="s">
        <v>9</v>
      </c>
      <c r="K296" t="s">
        <v>10</v>
      </c>
      <c r="L296">
        <v>1540530000</v>
      </c>
      <c r="M296">
        <v>1541570400</v>
      </c>
      <c r="N296" s="8">
        <f t="shared" si="24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21</v>
      </c>
      <c r="S296" t="str">
        <f t="shared" si="29"/>
        <v>theater</v>
      </c>
      <c r="T296" t="str">
        <f t="shared" si="26"/>
        <v>plays</v>
      </c>
    </row>
    <row r="297" spans="1:20" ht="31.2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 s="5">
        <f t="shared" si="27"/>
        <v>35.650077760497666</v>
      </c>
      <c r="G297" t="s">
        <v>2</v>
      </c>
      <c r="H297">
        <v>1910</v>
      </c>
      <c r="I297" s="4">
        <f t="shared" si="28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8">
        <f t="shared" si="24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21</v>
      </c>
      <c r="S297" t="str">
        <f t="shared" si="29"/>
        <v>theater</v>
      </c>
      <c r="T297" t="str">
        <f t="shared" si="26"/>
        <v>plays</v>
      </c>
    </row>
    <row r="298" spans="1:20" ht="31.2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 s="5">
        <f t="shared" si="27"/>
        <v>54.950819672131146</v>
      </c>
      <c r="G298" t="s">
        <v>2</v>
      </c>
      <c r="H298">
        <v>38</v>
      </c>
      <c r="I298" s="4">
        <f t="shared" si="28"/>
        <v>88.21052631578948</v>
      </c>
      <c r="J298" t="s">
        <v>14</v>
      </c>
      <c r="K298" t="s">
        <v>15</v>
      </c>
      <c r="L298">
        <v>1548655200</v>
      </c>
      <c r="M298">
        <v>1550556000</v>
      </c>
      <c r="N298" s="8">
        <f t="shared" si="24"/>
        <v>43493.25</v>
      </c>
      <c r="O298" s="8">
        <f t="shared" si="25"/>
        <v>43515.25</v>
      </c>
      <c r="P298" t="b">
        <v>0</v>
      </c>
      <c r="Q298" t="b">
        <v>0</v>
      </c>
      <c r="R298" t="s">
        <v>21</v>
      </c>
      <c r="S298" t="str">
        <f t="shared" si="29"/>
        <v>theater</v>
      </c>
      <c r="T298" t="str">
        <f t="shared" si="26"/>
        <v>plays</v>
      </c>
    </row>
    <row r="299" spans="1:20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 s="5">
        <f t="shared" si="27"/>
        <v>94.236111111111114</v>
      </c>
      <c r="G299" t="s">
        <v>2</v>
      </c>
      <c r="H299">
        <v>104</v>
      </c>
      <c r="I299" s="4">
        <f t="shared" si="28"/>
        <v>65.240384615384613</v>
      </c>
      <c r="J299" t="s">
        <v>14</v>
      </c>
      <c r="K299" t="s">
        <v>15</v>
      </c>
      <c r="L299">
        <v>1389679200</v>
      </c>
      <c r="M299">
        <v>1390456800</v>
      </c>
      <c r="N299" s="8">
        <f t="shared" si="24"/>
        <v>41653.25</v>
      </c>
      <c r="O299" s="8">
        <f t="shared" si="25"/>
        <v>41662.25</v>
      </c>
      <c r="P299" t="b">
        <v>0</v>
      </c>
      <c r="Q299" t="b">
        <v>1</v>
      </c>
      <c r="R299" t="s">
        <v>21</v>
      </c>
      <c r="S299" t="str">
        <f t="shared" si="29"/>
        <v>theater</v>
      </c>
      <c r="T299" t="str">
        <f t="shared" si="26"/>
        <v>plays</v>
      </c>
    </row>
    <row r="300" spans="1:20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 s="5">
        <f t="shared" si="27"/>
        <v>143.91428571428571</v>
      </c>
      <c r="G300" t="s">
        <v>8</v>
      </c>
      <c r="H300">
        <v>72</v>
      </c>
      <c r="I300" s="4">
        <f t="shared" si="28"/>
        <v>69.958333333333329</v>
      </c>
      <c r="J300" t="s">
        <v>9</v>
      </c>
      <c r="K300" t="s">
        <v>10</v>
      </c>
      <c r="L300">
        <v>1456466400</v>
      </c>
      <c r="M300">
        <v>1458018000</v>
      </c>
      <c r="N300" s="8">
        <f t="shared" si="24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11</v>
      </c>
      <c r="S300" t="str">
        <f t="shared" si="29"/>
        <v>music</v>
      </c>
      <c r="T300" t="str">
        <f t="shared" si="26"/>
        <v>rock</v>
      </c>
    </row>
    <row r="301" spans="1:20" ht="31.2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 s="5">
        <f t="shared" si="27"/>
        <v>51.421052631578945</v>
      </c>
      <c r="G301" t="s">
        <v>2</v>
      </c>
      <c r="H301">
        <v>49</v>
      </c>
      <c r="I301" s="4">
        <f t="shared" si="28"/>
        <v>39.877551020408163</v>
      </c>
      <c r="J301" t="s">
        <v>9</v>
      </c>
      <c r="K301" t="s">
        <v>10</v>
      </c>
      <c r="L301">
        <v>1456984800</v>
      </c>
      <c r="M301">
        <v>1461819600</v>
      </c>
      <c r="N301" s="8">
        <f t="shared" si="24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5</v>
      </c>
      <c r="S301" t="str">
        <f t="shared" si="29"/>
        <v>food</v>
      </c>
      <c r="T301" t="str">
        <f t="shared" si="26"/>
        <v>food trucks</v>
      </c>
    </row>
    <row r="302" spans="1:20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 s="5">
        <f t="shared" si="27"/>
        <v>5</v>
      </c>
      <c r="G302" t="s">
        <v>2</v>
      </c>
      <c r="H302">
        <v>1</v>
      </c>
      <c r="I302" s="4">
        <f t="shared" si="28"/>
        <v>5</v>
      </c>
      <c r="J302" t="s">
        <v>24</v>
      </c>
      <c r="K302" t="s">
        <v>25</v>
      </c>
      <c r="L302">
        <v>1504069200</v>
      </c>
      <c r="M302">
        <v>1504155600</v>
      </c>
      <c r="N302" s="8">
        <f t="shared" si="24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56</v>
      </c>
      <c r="S302" t="str">
        <f t="shared" si="29"/>
        <v>publishing</v>
      </c>
      <c r="T302" t="str">
        <f t="shared" si="26"/>
        <v>nonfiction</v>
      </c>
    </row>
    <row r="303" spans="1:20" ht="31.2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 s="5">
        <f t="shared" si="27"/>
        <v>1344.6666666666667</v>
      </c>
      <c r="G303" t="s">
        <v>8</v>
      </c>
      <c r="H303">
        <v>295</v>
      </c>
      <c r="I303" s="4">
        <f t="shared" si="28"/>
        <v>41.023728813559323</v>
      </c>
      <c r="J303" t="s">
        <v>9</v>
      </c>
      <c r="K303" t="s">
        <v>10</v>
      </c>
      <c r="L303">
        <v>1424930400</v>
      </c>
      <c r="M303">
        <v>1426395600</v>
      </c>
      <c r="N303" s="8">
        <f t="shared" si="24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30</v>
      </c>
      <c r="S303" t="str">
        <f t="shared" si="29"/>
        <v>film &amp; video</v>
      </c>
      <c r="T303" t="str">
        <f t="shared" si="26"/>
        <v>documentary</v>
      </c>
    </row>
    <row r="304" spans="1:20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 s="5">
        <f t="shared" si="27"/>
        <v>31.844940867279899</v>
      </c>
      <c r="G304" t="s">
        <v>2</v>
      </c>
      <c r="H304">
        <v>245</v>
      </c>
      <c r="I304" s="4">
        <f t="shared" si="28"/>
        <v>98.914285714285711</v>
      </c>
      <c r="J304" t="s">
        <v>9</v>
      </c>
      <c r="K304" t="s">
        <v>10</v>
      </c>
      <c r="L304">
        <v>1535864400</v>
      </c>
      <c r="M304">
        <v>1537074000</v>
      </c>
      <c r="N304" s="8">
        <f t="shared" si="24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21</v>
      </c>
      <c r="S304" t="str">
        <f t="shared" si="29"/>
        <v>theater</v>
      </c>
      <c r="T304" t="str">
        <f t="shared" si="26"/>
        <v>plays</v>
      </c>
    </row>
    <row r="305" spans="1:20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 s="5">
        <f t="shared" si="27"/>
        <v>82.617647058823536</v>
      </c>
      <c r="G305" t="s">
        <v>2</v>
      </c>
      <c r="H305">
        <v>32</v>
      </c>
      <c r="I305" s="4">
        <f t="shared" si="28"/>
        <v>87.78125</v>
      </c>
      <c r="J305" t="s">
        <v>9</v>
      </c>
      <c r="K305" t="s">
        <v>10</v>
      </c>
      <c r="L305">
        <v>1452146400</v>
      </c>
      <c r="M305">
        <v>1452578400</v>
      </c>
      <c r="N305" s="8">
        <f t="shared" si="24"/>
        <v>42376.25</v>
      </c>
      <c r="O305" s="8">
        <f t="shared" si="25"/>
        <v>42381.25</v>
      </c>
      <c r="P305" t="b">
        <v>0</v>
      </c>
      <c r="Q305" t="b">
        <v>0</v>
      </c>
      <c r="R305" t="s">
        <v>48</v>
      </c>
      <c r="S305" t="str">
        <f t="shared" si="29"/>
        <v>music</v>
      </c>
      <c r="T305" t="str">
        <f t="shared" si="26"/>
        <v>indie rock</v>
      </c>
    </row>
    <row r="306" spans="1:20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 s="5">
        <f t="shared" si="27"/>
        <v>546.14285714285722</v>
      </c>
      <c r="G306" t="s">
        <v>8</v>
      </c>
      <c r="H306">
        <v>142</v>
      </c>
      <c r="I306" s="4">
        <f t="shared" si="28"/>
        <v>80.767605633802816</v>
      </c>
      <c r="J306" t="s">
        <v>9</v>
      </c>
      <c r="K306" t="s">
        <v>10</v>
      </c>
      <c r="L306">
        <v>1470546000</v>
      </c>
      <c r="M306">
        <v>1474088400</v>
      </c>
      <c r="N306" s="8">
        <f t="shared" si="24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30</v>
      </c>
      <c r="S306" t="str">
        <f t="shared" si="29"/>
        <v>film &amp; video</v>
      </c>
      <c r="T306" t="str">
        <f t="shared" si="26"/>
        <v>documentary</v>
      </c>
    </row>
    <row r="307" spans="1:20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 s="5">
        <f t="shared" si="27"/>
        <v>286.21428571428572</v>
      </c>
      <c r="G307" t="s">
        <v>8</v>
      </c>
      <c r="H307">
        <v>85</v>
      </c>
      <c r="I307" s="4">
        <f t="shared" si="28"/>
        <v>94.28235294117647</v>
      </c>
      <c r="J307" t="s">
        <v>9</v>
      </c>
      <c r="K307" t="s">
        <v>10</v>
      </c>
      <c r="L307">
        <v>1458363600</v>
      </c>
      <c r="M307">
        <v>1461906000</v>
      </c>
      <c r="N307" s="8">
        <f t="shared" si="24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21</v>
      </c>
      <c r="S307" t="str">
        <f t="shared" si="29"/>
        <v>theater</v>
      </c>
      <c r="T307" t="str">
        <f t="shared" si="26"/>
        <v>plays</v>
      </c>
    </row>
    <row r="308" spans="1:20" ht="31.2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 s="5">
        <f t="shared" si="27"/>
        <v>7.9076923076923071</v>
      </c>
      <c r="G308" t="s">
        <v>2</v>
      </c>
      <c r="H308">
        <v>7</v>
      </c>
      <c r="I308" s="4">
        <f t="shared" si="28"/>
        <v>73.428571428571431</v>
      </c>
      <c r="J308" t="s">
        <v>9</v>
      </c>
      <c r="K308" t="s">
        <v>10</v>
      </c>
      <c r="L308">
        <v>1500008400</v>
      </c>
      <c r="M308">
        <v>1500267600</v>
      </c>
      <c r="N308" s="8">
        <f t="shared" si="24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21</v>
      </c>
      <c r="S308" t="str">
        <f t="shared" si="29"/>
        <v>theater</v>
      </c>
      <c r="T308" t="str">
        <f t="shared" si="26"/>
        <v>plays</v>
      </c>
    </row>
    <row r="309" spans="1:20" ht="31.2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 s="5">
        <f t="shared" si="27"/>
        <v>132.13677811550153</v>
      </c>
      <c r="G309" t="s">
        <v>8</v>
      </c>
      <c r="H309">
        <v>659</v>
      </c>
      <c r="I309" s="4">
        <f t="shared" si="28"/>
        <v>65.968133535660087</v>
      </c>
      <c r="J309" t="s">
        <v>24</v>
      </c>
      <c r="K309" t="s">
        <v>25</v>
      </c>
      <c r="L309">
        <v>1338958800</v>
      </c>
      <c r="M309">
        <v>1340686800</v>
      </c>
      <c r="N309" s="8">
        <f t="shared" si="24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107</v>
      </c>
      <c r="S309" t="str">
        <f t="shared" si="29"/>
        <v>publishing</v>
      </c>
      <c r="T309" t="str">
        <f t="shared" si="26"/>
        <v>fiction</v>
      </c>
    </row>
    <row r="310" spans="1:20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 s="5">
        <f t="shared" si="27"/>
        <v>74.077834179357026</v>
      </c>
      <c r="G310" t="s">
        <v>2</v>
      </c>
      <c r="H310">
        <v>803</v>
      </c>
      <c r="I310" s="4">
        <f t="shared" si="28"/>
        <v>109.04109589041096</v>
      </c>
      <c r="J310" t="s">
        <v>9</v>
      </c>
      <c r="K310" t="s">
        <v>10</v>
      </c>
      <c r="L310">
        <v>1303102800</v>
      </c>
      <c r="M310">
        <v>1303189200</v>
      </c>
      <c r="N310" s="8">
        <f t="shared" si="24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21</v>
      </c>
      <c r="S310" t="str">
        <f t="shared" si="29"/>
        <v>theater</v>
      </c>
      <c r="T310" t="str">
        <f t="shared" si="26"/>
        <v>plays</v>
      </c>
    </row>
    <row r="311" spans="1:20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 s="5">
        <f t="shared" si="27"/>
        <v>75.292682926829272</v>
      </c>
      <c r="G311" t="s">
        <v>62</v>
      </c>
      <c r="H311">
        <v>75</v>
      </c>
      <c r="I311" s="4">
        <f t="shared" si="28"/>
        <v>41.16</v>
      </c>
      <c r="J311" t="s">
        <v>9</v>
      </c>
      <c r="K311" t="s">
        <v>10</v>
      </c>
      <c r="L311">
        <v>1316581200</v>
      </c>
      <c r="M311">
        <v>1318309200</v>
      </c>
      <c r="N311" s="8">
        <f t="shared" si="24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48</v>
      </c>
      <c r="S311" t="str">
        <f t="shared" si="29"/>
        <v>music</v>
      </c>
      <c r="T311" t="str">
        <f t="shared" si="26"/>
        <v>indie rock</v>
      </c>
    </row>
    <row r="312" spans="1:20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 s="5">
        <f t="shared" si="27"/>
        <v>20.333333333333332</v>
      </c>
      <c r="G312" t="s">
        <v>2</v>
      </c>
      <c r="H312">
        <v>16</v>
      </c>
      <c r="I312" s="4">
        <f t="shared" si="28"/>
        <v>99.125</v>
      </c>
      <c r="J312" t="s">
        <v>9</v>
      </c>
      <c r="K312" t="s">
        <v>10</v>
      </c>
      <c r="L312">
        <v>1270789200</v>
      </c>
      <c r="M312">
        <v>1272171600</v>
      </c>
      <c r="N312" s="8">
        <f t="shared" si="24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77</v>
      </c>
      <c r="S312" t="str">
        <f t="shared" si="29"/>
        <v>games</v>
      </c>
      <c r="T312" t="str">
        <f t="shared" si="26"/>
        <v>video games</v>
      </c>
    </row>
    <row r="313" spans="1:20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 s="5">
        <f t="shared" si="27"/>
        <v>203.36507936507937</v>
      </c>
      <c r="G313" t="s">
        <v>8</v>
      </c>
      <c r="H313">
        <v>121</v>
      </c>
      <c r="I313" s="4">
        <f t="shared" si="28"/>
        <v>105.88429752066116</v>
      </c>
      <c r="J313" t="s">
        <v>9</v>
      </c>
      <c r="K313" t="s">
        <v>10</v>
      </c>
      <c r="L313">
        <v>1297836000</v>
      </c>
      <c r="M313">
        <v>1298872800</v>
      </c>
      <c r="N313" s="8">
        <f t="shared" si="24"/>
        <v>40590.25</v>
      </c>
      <c r="O313" s="8">
        <f t="shared" si="25"/>
        <v>40602.25</v>
      </c>
      <c r="P313" t="b">
        <v>0</v>
      </c>
      <c r="Q313" t="b">
        <v>0</v>
      </c>
      <c r="R313" t="s">
        <v>21</v>
      </c>
      <c r="S313" t="str">
        <f t="shared" si="29"/>
        <v>theater</v>
      </c>
      <c r="T313" t="str">
        <f t="shared" si="26"/>
        <v>plays</v>
      </c>
    </row>
    <row r="314" spans="1:20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 s="5">
        <f t="shared" si="27"/>
        <v>310.2284263959391</v>
      </c>
      <c r="G314" t="s">
        <v>8</v>
      </c>
      <c r="H314">
        <v>3742</v>
      </c>
      <c r="I314" s="4">
        <f t="shared" si="28"/>
        <v>48.996525921966864</v>
      </c>
      <c r="J314" t="s">
        <v>9</v>
      </c>
      <c r="K314" t="s">
        <v>10</v>
      </c>
      <c r="L314">
        <v>1382677200</v>
      </c>
      <c r="M314">
        <v>1383282000</v>
      </c>
      <c r="N314" s="8">
        <f t="shared" si="24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21</v>
      </c>
      <c r="S314" t="str">
        <f t="shared" si="29"/>
        <v>theater</v>
      </c>
      <c r="T314" t="str">
        <f t="shared" si="26"/>
        <v>plays</v>
      </c>
    </row>
    <row r="315" spans="1:20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 s="5">
        <f t="shared" si="27"/>
        <v>395.31818181818181</v>
      </c>
      <c r="G315" t="s">
        <v>8</v>
      </c>
      <c r="H315">
        <v>223</v>
      </c>
      <c r="I315" s="4">
        <f t="shared" si="28"/>
        <v>39</v>
      </c>
      <c r="J315" t="s">
        <v>9</v>
      </c>
      <c r="K315" t="s">
        <v>10</v>
      </c>
      <c r="L315">
        <v>1330322400</v>
      </c>
      <c r="M315">
        <v>1330495200</v>
      </c>
      <c r="N315" s="8">
        <f t="shared" si="24"/>
        <v>40966.25</v>
      </c>
      <c r="O315" s="8">
        <f t="shared" si="25"/>
        <v>40968.25</v>
      </c>
      <c r="P315" t="b">
        <v>0</v>
      </c>
      <c r="Q315" t="b">
        <v>0</v>
      </c>
      <c r="R315" t="s">
        <v>11</v>
      </c>
      <c r="S315" t="str">
        <f t="shared" si="29"/>
        <v>music</v>
      </c>
      <c r="T315" t="str">
        <f t="shared" si="26"/>
        <v>rock</v>
      </c>
    </row>
    <row r="316" spans="1:20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 s="5">
        <f t="shared" si="27"/>
        <v>294.71428571428572</v>
      </c>
      <c r="G316" t="s">
        <v>8</v>
      </c>
      <c r="H316">
        <v>133</v>
      </c>
      <c r="I316" s="4">
        <f t="shared" si="28"/>
        <v>31.022556390977442</v>
      </c>
      <c r="J316" t="s">
        <v>9</v>
      </c>
      <c r="K316" t="s">
        <v>10</v>
      </c>
      <c r="L316">
        <v>1552366800</v>
      </c>
      <c r="M316">
        <v>1552798800</v>
      </c>
      <c r="N316" s="8">
        <f t="shared" si="24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30</v>
      </c>
      <c r="S316" t="str">
        <f t="shared" si="29"/>
        <v>film &amp; video</v>
      </c>
      <c r="T316" t="str">
        <f t="shared" si="26"/>
        <v>documentary</v>
      </c>
    </row>
    <row r="317" spans="1:20" ht="31.2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 s="5">
        <f t="shared" si="27"/>
        <v>33.89473684210526</v>
      </c>
      <c r="G317" t="s">
        <v>2</v>
      </c>
      <c r="H317">
        <v>31</v>
      </c>
      <c r="I317" s="4">
        <f t="shared" si="28"/>
        <v>103.87096774193549</v>
      </c>
      <c r="J317" t="s">
        <v>9</v>
      </c>
      <c r="K317" t="s">
        <v>10</v>
      </c>
      <c r="L317">
        <v>1400907600</v>
      </c>
      <c r="M317">
        <v>1403413200</v>
      </c>
      <c r="N317" s="8">
        <f t="shared" si="24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21</v>
      </c>
      <c r="S317" t="str">
        <f t="shared" si="29"/>
        <v>theater</v>
      </c>
      <c r="T317" t="str">
        <f t="shared" si="26"/>
        <v>plays</v>
      </c>
    </row>
    <row r="318" spans="1:20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 s="5">
        <f t="shared" si="27"/>
        <v>66.677083333333329</v>
      </c>
      <c r="G318" t="s">
        <v>2</v>
      </c>
      <c r="H318">
        <v>108</v>
      </c>
      <c r="I318" s="4">
        <f t="shared" si="28"/>
        <v>59.268518518518519</v>
      </c>
      <c r="J318" t="s">
        <v>95</v>
      </c>
      <c r="K318" t="s">
        <v>96</v>
      </c>
      <c r="L318">
        <v>1574143200</v>
      </c>
      <c r="M318">
        <v>1574229600</v>
      </c>
      <c r="N318" s="8">
        <f t="shared" si="24"/>
        <v>43788.25</v>
      </c>
      <c r="O318" s="8">
        <f t="shared" si="25"/>
        <v>43789.25</v>
      </c>
      <c r="P318" t="b">
        <v>0</v>
      </c>
      <c r="Q318" t="b">
        <v>1</v>
      </c>
      <c r="R318" t="s">
        <v>5</v>
      </c>
      <c r="S318" t="str">
        <f t="shared" si="29"/>
        <v>food</v>
      </c>
      <c r="T318" t="str">
        <f t="shared" si="26"/>
        <v>food trucks</v>
      </c>
    </row>
    <row r="319" spans="1:20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 s="5">
        <f t="shared" si="27"/>
        <v>19.227272727272727</v>
      </c>
      <c r="G319" t="s">
        <v>2</v>
      </c>
      <c r="H319">
        <v>30</v>
      </c>
      <c r="I319" s="4">
        <f t="shared" si="28"/>
        <v>42.3</v>
      </c>
      <c r="J319" t="s">
        <v>9</v>
      </c>
      <c r="K319" t="s">
        <v>10</v>
      </c>
      <c r="L319">
        <v>1494738000</v>
      </c>
      <c r="M319">
        <v>1495861200</v>
      </c>
      <c r="N319" s="8">
        <f t="shared" si="24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21</v>
      </c>
      <c r="S319" t="str">
        <f t="shared" si="29"/>
        <v>theater</v>
      </c>
      <c r="T319" t="str">
        <f t="shared" si="26"/>
        <v>plays</v>
      </c>
    </row>
    <row r="320" spans="1:20" ht="31.2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 s="5">
        <f t="shared" si="27"/>
        <v>15.842105263157894</v>
      </c>
      <c r="G320" t="s">
        <v>2</v>
      </c>
      <c r="H320">
        <v>17</v>
      </c>
      <c r="I320" s="4">
        <f t="shared" si="28"/>
        <v>53.117647058823529</v>
      </c>
      <c r="J320" t="s">
        <v>9</v>
      </c>
      <c r="K320" t="s">
        <v>10</v>
      </c>
      <c r="L320">
        <v>1392357600</v>
      </c>
      <c r="M320">
        <v>1392530400</v>
      </c>
      <c r="N320" s="8">
        <f t="shared" si="24"/>
        <v>41684.25</v>
      </c>
      <c r="O320" s="8">
        <f t="shared" si="25"/>
        <v>41686.25</v>
      </c>
      <c r="P320" t="b">
        <v>0</v>
      </c>
      <c r="Q320" t="b">
        <v>0</v>
      </c>
      <c r="R320" t="s">
        <v>11</v>
      </c>
      <c r="S320" t="str">
        <f t="shared" si="29"/>
        <v>music</v>
      </c>
      <c r="T320" t="str">
        <f t="shared" si="26"/>
        <v>rock</v>
      </c>
    </row>
    <row r="321" spans="1:20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 s="5">
        <f t="shared" si="27"/>
        <v>38.702380952380956</v>
      </c>
      <c r="G321" t="s">
        <v>62</v>
      </c>
      <c r="H321">
        <v>64</v>
      </c>
      <c r="I321" s="4">
        <f t="shared" si="28"/>
        <v>50.796875</v>
      </c>
      <c r="J321" t="s">
        <v>9</v>
      </c>
      <c r="K321" t="s">
        <v>10</v>
      </c>
      <c r="L321">
        <v>1281589200</v>
      </c>
      <c r="M321">
        <v>1283662800</v>
      </c>
      <c r="N321" s="8">
        <f t="shared" si="24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16</v>
      </c>
      <c r="S321" t="str">
        <f t="shared" si="29"/>
        <v>technology</v>
      </c>
      <c r="T321" t="str">
        <f t="shared" si="26"/>
        <v>web</v>
      </c>
    </row>
    <row r="322" spans="1:20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 s="5">
        <f t="shared" si="27"/>
        <v>9.5876777251184837</v>
      </c>
      <c r="G322" t="s">
        <v>2</v>
      </c>
      <c r="H322">
        <v>80</v>
      </c>
      <c r="I322" s="4">
        <f t="shared" si="28"/>
        <v>101.15</v>
      </c>
      <c r="J322" t="s">
        <v>9</v>
      </c>
      <c r="K322" t="s">
        <v>10</v>
      </c>
      <c r="L322">
        <v>1305003600</v>
      </c>
      <c r="M322">
        <v>1305781200</v>
      </c>
      <c r="N322" s="8">
        <f t="shared" si="24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107</v>
      </c>
      <c r="S322" t="str">
        <f t="shared" si="29"/>
        <v>publishing</v>
      </c>
      <c r="T322" t="str">
        <f t="shared" si="26"/>
        <v>fiction</v>
      </c>
    </row>
    <row r="323" spans="1:20" ht="31.2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 s="5">
        <f t="shared" si="27"/>
        <v>94.144366197183089</v>
      </c>
      <c r="G323" t="s">
        <v>2</v>
      </c>
      <c r="H323">
        <v>2468</v>
      </c>
      <c r="I323" s="4">
        <f t="shared" si="28"/>
        <v>65.000810372771468</v>
      </c>
      <c r="J323" t="s">
        <v>9</v>
      </c>
      <c r="K323" t="s">
        <v>10</v>
      </c>
      <c r="L323">
        <v>1301634000</v>
      </c>
      <c r="M323">
        <v>1302325200</v>
      </c>
      <c r="N323" s="8">
        <f t="shared" ref="N323:N386" si="30">(((L323/60)/60)/24)+DATE(1970,1,1)</f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si="29"/>
        <v>film &amp; video</v>
      </c>
      <c r="T323" t="str">
        <f t="shared" ref="T323:T386" si="32">RIGHT(R323,LEN(R323)-SEARCH("/",R323))</f>
        <v>shorts</v>
      </c>
    </row>
    <row r="324" spans="1:20" ht="31.2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 s="5">
        <f t="shared" ref="F324:F387" si="33">E324/D324*100</f>
        <v>166.56234096692114</v>
      </c>
      <c r="G324" t="s">
        <v>8</v>
      </c>
      <c r="H324">
        <v>5168</v>
      </c>
      <c r="I324" s="4">
        <f t="shared" ref="I324:I387" si="34">E324/H324</f>
        <v>37.998645510835914</v>
      </c>
      <c r="J324" t="s">
        <v>9</v>
      </c>
      <c r="K324" t="s">
        <v>10</v>
      </c>
      <c r="L324">
        <v>1290664800</v>
      </c>
      <c r="M324">
        <v>1291788000</v>
      </c>
      <c r="N324" s="8">
        <f t="shared" si="30"/>
        <v>40507.25</v>
      </c>
      <c r="O324" s="8">
        <f t="shared" si="31"/>
        <v>40520.25</v>
      </c>
      <c r="P324" t="b">
        <v>0</v>
      </c>
      <c r="Q324" t="b">
        <v>0</v>
      </c>
      <c r="R324" t="s">
        <v>21</v>
      </c>
      <c r="S324" t="str">
        <f t="shared" si="29"/>
        <v>theater</v>
      </c>
      <c r="T324" t="str">
        <f t="shared" si="32"/>
        <v>plays</v>
      </c>
    </row>
    <row r="325" spans="1:20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 s="5">
        <f t="shared" si="33"/>
        <v>24.134831460674157</v>
      </c>
      <c r="G325" t="s">
        <v>2</v>
      </c>
      <c r="H325">
        <v>26</v>
      </c>
      <c r="I325" s="4">
        <f t="shared" si="34"/>
        <v>82.615384615384613</v>
      </c>
      <c r="J325" t="s">
        <v>28</v>
      </c>
      <c r="K325" t="s">
        <v>29</v>
      </c>
      <c r="L325">
        <v>1395896400</v>
      </c>
      <c r="M325">
        <v>1396069200</v>
      </c>
      <c r="N325" s="8">
        <f t="shared" si="30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30</v>
      </c>
      <c r="S325" t="str">
        <f t="shared" ref="S325:S388" si="35">LEFT(R325,SEARCH("/",R325)-1)</f>
        <v>film &amp; video</v>
      </c>
      <c r="T325" t="str">
        <f t="shared" si="32"/>
        <v>documentary</v>
      </c>
    </row>
    <row r="326" spans="1:20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 s="5">
        <f t="shared" si="33"/>
        <v>164.05633802816902</v>
      </c>
      <c r="G326" t="s">
        <v>8</v>
      </c>
      <c r="H326">
        <v>307</v>
      </c>
      <c r="I326" s="4">
        <f t="shared" si="34"/>
        <v>37.941368078175898</v>
      </c>
      <c r="J326" t="s">
        <v>9</v>
      </c>
      <c r="K326" t="s">
        <v>10</v>
      </c>
      <c r="L326">
        <v>1434862800</v>
      </c>
      <c r="M326">
        <v>1435899600</v>
      </c>
      <c r="N326" s="8">
        <f t="shared" si="30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21</v>
      </c>
      <c r="S326" t="str">
        <f t="shared" si="35"/>
        <v>theater</v>
      </c>
      <c r="T326" t="str">
        <f t="shared" si="32"/>
        <v>plays</v>
      </c>
    </row>
    <row r="327" spans="1:20" ht="31.2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 s="5">
        <f t="shared" si="33"/>
        <v>90.723076923076931</v>
      </c>
      <c r="G327" t="s">
        <v>2</v>
      </c>
      <c r="H327">
        <v>73</v>
      </c>
      <c r="I327" s="4">
        <f t="shared" si="34"/>
        <v>80.780821917808225</v>
      </c>
      <c r="J327" t="s">
        <v>9</v>
      </c>
      <c r="K327" t="s">
        <v>10</v>
      </c>
      <c r="L327">
        <v>1529125200</v>
      </c>
      <c r="M327">
        <v>1531112400</v>
      </c>
      <c r="N327" s="8">
        <f t="shared" si="30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21</v>
      </c>
      <c r="S327" t="str">
        <f t="shared" si="35"/>
        <v>theater</v>
      </c>
      <c r="T327" t="str">
        <f t="shared" si="32"/>
        <v>plays</v>
      </c>
    </row>
    <row r="328" spans="1:20" ht="31.2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 s="5">
        <f t="shared" si="33"/>
        <v>46.194444444444443</v>
      </c>
      <c r="G328" t="s">
        <v>2</v>
      </c>
      <c r="H328">
        <v>128</v>
      </c>
      <c r="I328" s="4">
        <f t="shared" si="34"/>
        <v>25.984375</v>
      </c>
      <c r="J328" t="s">
        <v>9</v>
      </c>
      <c r="K328" t="s">
        <v>10</v>
      </c>
      <c r="L328">
        <v>1451109600</v>
      </c>
      <c r="M328">
        <v>1451628000</v>
      </c>
      <c r="N328" s="8">
        <f t="shared" si="30"/>
        <v>42364.25</v>
      </c>
      <c r="O328" s="8">
        <f t="shared" si="31"/>
        <v>42370.25</v>
      </c>
      <c r="P328" t="b">
        <v>0</v>
      </c>
      <c r="Q328" t="b">
        <v>0</v>
      </c>
      <c r="R328" t="s">
        <v>59</v>
      </c>
      <c r="S328" t="str">
        <f t="shared" si="35"/>
        <v>film &amp; video</v>
      </c>
      <c r="T328" t="str">
        <f t="shared" si="32"/>
        <v>animation</v>
      </c>
    </row>
    <row r="329" spans="1:20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 s="5">
        <f t="shared" si="33"/>
        <v>38.53846153846154</v>
      </c>
      <c r="G329" t="s">
        <v>2</v>
      </c>
      <c r="H329">
        <v>33</v>
      </c>
      <c r="I329" s="4">
        <f t="shared" si="34"/>
        <v>30.363636363636363</v>
      </c>
      <c r="J329" t="s">
        <v>9</v>
      </c>
      <c r="K329" t="s">
        <v>10</v>
      </c>
      <c r="L329">
        <v>1566968400</v>
      </c>
      <c r="M329">
        <v>1567314000</v>
      </c>
      <c r="N329" s="8">
        <f t="shared" si="30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21</v>
      </c>
      <c r="S329" t="str">
        <f t="shared" si="35"/>
        <v>theater</v>
      </c>
      <c r="T329" t="str">
        <f t="shared" si="32"/>
        <v>plays</v>
      </c>
    </row>
    <row r="330" spans="1:20" ht="31.2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 s="5">
        <f t="shared" si="33"/>
        <v>133.56231003039514</v>
      </c>
      <c r="G330" t="s">
        <v>8</v>
      </c>
      <c r="H330">
        <v>2441</v>
      </c>
      <c r="I330" s="4">
        <f t="shared" si="34"/>
        <v>54.004916018025398</v>
      </c>
      <c r="J330" t="s">
        <v>9</v>
      </c>
      <c r="K330" t="s">
        <v>10</v>
      </c>
      <c r="L330">
        <v>1543557600</v>
      </c>
      <c r="M330">
        <v>1544508000</v>
      </c>
      <c r="N330" s="8">
        <f t="shared" si="30"/>
        <v>43434.25</v>
      </c>
      <c r="O330" s="8">
        <f t="shared" si="31"/>
        <v>43445.25</v>
      </c>
      <c r="P330" t="b">
        <v>0</v>
      </c>
      <c r="Q330" t="b">
        <v>0</v>
      </c>
      <c r="R330" t="s">
        <v>11</v>
      </c>
      <c r="S330" t="str">
        <f t="shared" si="35"/>
        <v>music</v>
      </c>
      <c r="T330" t="str">
        <f t="shared" si="32"/>
        <v>rock</v>
      </c>
    </row>
    <row r="331" spans="1:20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5">
        <f t="shared" si="33"/>
        <v>22.896588486140725</v>
      </c>
      <c r="G331" t="s">
        <v>35</v>
      </c>
      <c r="H331">
        <v>211</v>
      </c>
      <c r="I331" s="4">
        <f t="shared" si="34"/>
        <v>101.78672985781991</v>
      </c>
      <c r="J331" t="s">
        <v>9</v>
      </c>
      <c r="K331" t="s">
        <v>10</v>
      </c>
      <c r="L331">
        <v>1481522400</v>
      </c>
      <c r="M331">
        <v>1482472800</v>
      </c>
      <c r="N331" s="8">
        <f t="shared" si="30"/>
        <v>42716.25</v>
      </c>
      <c r="O331" s="8">
        <f t="shared" si="31"/>
        <v>42727.25</v>
      </c>
      <c r="P331" t="b">
        <v>0</v>
      </c>
      <c r="Q331" t="b">
        <v>0</v>
      </c>
      <c r="R331" t="s">
        <v>77</v>
      </c>
      <c r="S331" t="str">
        <f t="shared" si="35"/>
        <v>games</v>
      </c>
      <c r="T331" t="str">
        <f t="shared" si="32"/>
        <v>video games</v>
      </c>
    </row>
    <row r="332" spans="1:20" ht="31.2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 s="5">
        <f t="shared" si="33"/>
        <v>184.95548961424333</v>
      </c>
      <c r="G332" t="s">
        <v>8</v>
      </c>
      <c r="H332">
        <v>1385</v>
      </c>
      <c r="I332" s="4">
        <f t="shared" si="34"/>
        <v>45.003610108303249</v>
      </c>
      <c r="J332" t="s">
        <v>28</v>
      </c>
      <c r="K332" t="s">
        <v>29</v>
      </c>
      <c r="L332">
        <v>1512712800</v>
      </c>
      <c r="M332">
        <v>1512799200</v>
      </c>
      <c r="N332" s="8">
        <f t="shared" si="30"/>
        <v>43077.25</v>
      </c>
      <c r="O332" s="8">
        <f t="shared" si="31"/>
        <v>43078.25</v>
      </c>
      <c r="P332" t="b">
        <v>0</v>
      </c>
      <c r="Q332" t="b">
        <v>0</v>
      </c>
      <c r="R332" t="s">
        <v>30</v>
      </c>
      <c r="S332" t="str">
        <f t="shared" si="35"/>
        <v>film &amp; video</v>
      </c>
      <c r="T332" t="str">
        <f t="shared" si="32"/>
        <v>documentary</v>
      </c>
    </row>
    <row r="333" spans="1:20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 s="5">
        <f t="shared" si="33"/>
        <v>443.72727272727275</v>
      </c>
      <c r="G333" t="s">
        <v>8</v>
      </c>
      <c r="H333">
        <v>190</v>
      </c>
      <c r="I333" s="4">
        <f t="shared" si="34"/>
        <v>77.068421052631578</v>
      </c>
      <c r="J333" t="s">
        <v>9</v>
      </c>
      <c r="K333" t="s">
        <v>10</v>
      </c>
      <c r="L333">
        <v>1324274400</v>
      </c>
      <c r="M333">
        <v>1324360800</v>
      </c>
      <c r="N333" s="8">
        <f t="shared" si="30"/>
        <v>40896.25</v>
      </c>
      <c r="O333" s="8">
        <f t="shared" si="31"/>
        <v>40897.25</v>
      </c>
      <c r="P333" t="b">
        <v>0</v>
      </c>
      <c r="Q333" t="b">
        <v>0</v>
      </c>
      <c r="R333" t="s">
        <v>5</v>
      </c>
      <c r="S333" t="str">
        <f t="shared" si="35"/>
        <v>food</v>
      </c>
      <c r="T333" t="str">
        <f t="shared" si="32"/>
        <v>food trucks</v>
      </c>
    </row>
    <row r="334" spans="1:20" ht="31.2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 s="5">
        <f t="shared" si="33"/>
        <v>199.9806763285024</v>
      </c>
      <c r="G334" t="s">
        <v>8</v>
      </c>
      <c r="H334">
        <v>470</v>
      </c>
      <c r="I334" s="4">
        <f t="shared" si="34"/>
        <v>88.076595744680844</v>
      </c>
      <c r="J334" t="s">
        <v>9</v>
      </c>
      <c r="K334" t="s">
        <v>10</v>
      </c>
      <c r="L334">
        <v>1364446800</v>
      </c>
      <c r="M334">
        <v>1364533200</v>
      </c>
      <c r="N334" s="8">
        <f t="shared" si="30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53</v>
      </c>
      <c r="S334" t="str">
        <f t="shared" si="35"/>
        <v>technology</v>
      </c>
      <c r="T334" t="str">
        <f t="shared" si="32"/>
        <v>wearables</v>
      </c>
    </row>
    <row r="335" spans="1:20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 s="5">
        <f t="shared" si="33"/>
        <v>123.95833333333333</v>
      </c>
      <c r="G335" t="s">
        <v>8</v>
      </c>
      <c r="H335">
        <v>253</v>
      </c>
      <c r="I335" s="4">
        <f t="shared" si="34"/>
        <v>47.035573122529641</v>
      </c>
      <c r="J335" t="s">
        <v>9</v>
      </c>
      <c r="K335" t="s">
        <v>10</v>
      </c>
      <c r="L335">
        <v>1542693600</v>
      </c>
      <c r="M335">
        <v>1545112800</v>
      </c>
      <c r="N335" s="8">
        <f t="shared" si="30"/>
        <v>43424.25</v>
      </c>
      <c r="O335" s="8">
        <f t="shared" si="31"/>
        <v>43452.25</v>
      </c>
      <c r="P335" t="b">
        <v>0</v>
      </c>
      <c r="Q335" t="b">
        <v>0</v>
      </c>
      <c r="R335" t="s">
        <v>21</v>
      </c>
      <c r="S335" t="str">
        <f t="shared" si="35"/>
        <v>theater</v>
      </c>
      <c r="T335" t="str">
        <f t="shared" si="32"/>
        <v>plays</v>
      </c>
    </row>
    <row r="336" spans="1:20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 s="5">
        <f t="shared" si="33"/>
        <v>186.61329305135951</v>
      </c>
      <c r="G336" t="s">
        <v>8</v>
      </c>
      <c r="H336">
        <v>1113</v>
      </c>
      <c r="I336" s="4">
        <f t="shared" si="34"/>
        <v>110.99550763701707</v>
      </c>
      <c r="J336" t="s">
        <v>9</v>
      </c>
      <c r="K336" t="s">
        <v>10</v>
      </c>
      <c r="L336">
        <v>1515564000</v>
      </c>
      <c r="M336">
        <v>1516168800</v>
      </c>
      <c r="N336" s="8">
        <f t="shared" si="30"/>
        <v>43110.25</v>
      </c>
      <c r="O336" s="8">
        <f t="shared" si="31"/>
        <v>43117.25</v>
      </c>
      <c r="P336" t="b">
        <v>0</v>
      </c>
      <c r="Q336" t="b">
        <v>0</v>
      </c>
      <c r="R336" t="s">
        <v>11</v>
      </c>
      <c r="S336" t="str">
        <f t="shared" si="35"/>
        <v>music</v>
      </c>
      <c r="T336" t="str">
        <f t="shared" si="32"/>
        <v>rock</v>
      </c>
    </row>
    <row r="337" spans="1:20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 s="5">
        <f t="shared" si="33"/>
        <v>114.28538550057536</v>
      </c>
      <c r="G337" t="s">
        <v>8</v>
      </c>
      <c r="H337">
        <v>2283</v>
      </c>
      <c r="I337" s="4">
        <f t="shared" si="34"/>
        <v>87.003066141042481</v>
      </c>
      <c r="J337" t="s">
        <v>9</v>
      </c>
      <c r="K337" t="s">
        <v>10</v>
      </c>
      <c r="L337">
        <v>1573797600</v>
      </c>
      <c r="M337">
        <v>1574920800</v>
      </c>
      <c r="N337" s="8">
        <f t="shared" si="30"/>
        <v>43784.25</v>
      </c>
      <c r="O337" s="8">
        <f t="shared" si="31"/>
        <v>43797.25</v>
      </c>
      <c r="P337" t="b">
        <v>0</v>
      </c>
      <c r="Q337" t="b">
        <v>0</v>
      </c>
      <c r="R337" t="s">
        <v>11</v>
      </c>
      <c r="S337" t="str">
        <f t="shared" si="35"/>
        <v>music</v>
      </c>
      <c r="T337" t="str">
        <f t="shared" si="32"/>
        <v>rock</v>
      </c>
    </row>
    <row r="338" spans="1:20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 s="5">
        <f t="shared" si="33"/>
        <v>97.032531824611041</v>
      </c>
      <c r="G338" t="s">
        <v>2</v>
      </c>
      <c r="H338">
        <v>1072</v>
      </c>
      <c r="I338" s="4">
        <f t="shared" si="34"/>
        <v>63.994402985074629</v>
      </c>
      <c r="J338" t="s">
        <v>9</v>
      </c>
      <c r="K338" t="s">
        <v>10</v>
      </c>
      <c r="L338">
        <v>1292392800</v>
      </c>
      <c r="M338">
        <v>1292479200</v>
      </c>
      <c r="N338" s="8">
        <f t="shared" si="30"/>
        <v>40527.25</v>
      </c>
      <c r="O338" s="8">
        <f t="shared" si="31"/>
        <v>40528.25</v>
      </c>
      <c r="P338" t="b">
        <v>0</v>
      </c>
      <c r="Q338" t="b">
        <v>1</v>
      </c>
      <c r="R338" t="s">
        <v>11</v>
      </c>
      <c r="S338" t="str">
        <f t="shared" si="35"/>
        <v>music</v>
      </c>
      <c r="T338" t="str">
        <f t="shared" si="32"/>
        <v>rock</v>
      </c>
    </row>
    <row r="339" spans="1:20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 s="5">
        <f t="shared" si="33"/>
        <v>122.81904761904762</v>
      </c>
      <c r="G339" t="s">
        <v>8</v>
      </c>
      <c r="H339">
        <v>1095</v>
      </c>
      <c r="I339" s="4">
        <f t="shared" si="34"/>
        <v>105.9945205479452</v>
      </c>
      <c r="J339" t="s">
        <v>9</v>
      </c>
      <c r="K339" t="s">
        <v>10</v>
      </c>
      <c r="L339">
        <v>1573452000</v>
      </c>
      <c r="M339">
        <v>1573538400</v>
      </c>
      <c r="N339" s="8">
        <f t="shared" si="30"/>
        <v>43780.25</v>
      </c>
      <c r="O339" s="8">
        <f t="shared" si="31"/>
        <v>43781.25</v>
      </c>
      <c r="P339" t="b">
        <v>0</v>
      </c>
      <c r="Q339" t="b">
        <v>0</v>
      </c>
      <c r="R339" t="s">
        <v>21</v>
      </c>
      <c r="S339" t="str">
        <f t="shared" si="35"/>
        <v>theater</v>
      </c>
      <c r="T339" t="str">
        <f t="shared" si="32"/>
        <v>plays</v>
      </c>
    </row>
    <row r="340" spans="1:20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 s="5">
        <f t="shared" si="33"/>
        <v>179.14326647564468</v>
      </c>
      <c r="G340" t="s">
        <v>8</v>
      </c>
      <c r="H340">
        <v>1690</v>
      </c>
      <c r="I340" s="4">
        <f t="shared" si="34"/>
        <v>73.989349112426041</v>
      </c>
      <c r="J340" t="s">
        <v>9</v>
      </c>
      <c r="K340" t="s">
        <v>10</v>
      </c>
      <c r="L340">
        <v>1317790800</v>
      </c>
      <c r="M340">
        <v>1320382800</v>
      </c>
      <c r="N340" s="8">
        <f t="shared" si="30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21</v>
      </c>
      <c r="S340" t="str">
        <f t="shared" si="35"/>
        <v>theater</v>
      </c>
      <c r="T340" t="str">
        <f t="shared" si="32"/>
        <v>plays</v>
      </c>
    </row>
    <row r="341" spans="1:20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 s="5">
        <f t="shared" si="33"/>
        <v>79.951577402787962</v>
      </c>
      <c r="G341" t="s">
        <v>62</v>
      </c>
      <c r="H341">
        <v>1297</v>
      </c>
      <c r="I341" s="4">
        <f t="shared" si="34"/>
        <v>84.02004626060139</v>
      </c>
      <c r="J341" t="s">
        <v>3</v>
      </c>
      <c r="K341" t="s">
        <v>4</v>
      </c>
      <c r="L341">
        <v>1501650000</v>
      </c>
      <c r="M341">
        <v>1502859600</v>
      </c>
      <c r="N341" s="8">
        <f t="shared" si="30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21</v>
      </c>
      <c r="S341" t="str">
        <f t="shared" si="35"/>
        <v>theater</v>
      </c>
      <c r="T341" t="str">
        <f t="shared" si="32"/>
        <v>plays</v>
      </c>
    </row>
    <row r="342" spans="1:20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 s="5">
        <f t="shared" si="33"/>
        <v>94.242587601078171</v>
      </c>
      <c r="G342" t="s">
        <v>2</v>
      </c>
      <c r="H342">
        <v>393</v>
      </c>
      <c r="I342" s="4">
        <f t="shared" si="34"/>
        <v>88.966921119592882</v>
      </c>
      <c r="J342" t="s">
        <v>9</v>
      </c>
      <c r="K342" t="s">
        <v>10</v>
      </c>
      <c r="L342">
        <v>1323669600</v>
      </c>
      <c r="M342">
        <v>1323756000</v>
      </c>
      <c r="N342" s="8">
        <f t="shared" si="30"/>
        <v>40889.25</v>
      </c>
      <c r="O342" s="8">
        <f t="shared" si="31"/>
        <v>40890.25</v>
      </c>
      <c r="P342" t="b">
        <v>0</v>
      </c>
      <c r="Q342" t="b">
        <v>0</v>
      </c>
      <c r="R342" t="s">
        <v>110</v>
      </c>
      <c r="S342" t="str">
        <f t="shared" si="35"/>
        <v>photography</v>
      </c>
      <c r="T342" t="str">
        <f t="shared" si="32"/>
        <v>photography books</v>
      </c>
    </row>
    <row r="343" spans="1:20" ht="31.2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 s="5">
        <f t="shared" si="33"/>
        <v>84.669291338582681</v>
      </c>
      <c r="G343" t="s">
        <v>2</v>
      </c>
      <c r="H343">
        <v>1257</v>
      </c>
      <c r="I343" s="4">
        <f t="shared" si="34"/>
        <v>76.990453460620529</v>
      </c>
      <c r="J343" t="s">
        <v>9</v>
      </c>
      <c r="K343" t="s">
        <v>10</v>
      </c>
      <c r="L343">
        <v>1440738000</v>
      </c>
      <c r="M343">
        <v>1441342800</v>
      </c>
      <c r="N343" s="8">
        <f t="shared" si="30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48</v>
      </c>
      <c r="S343" t="str">
        <f t="shared" si="35"/>
        <v>music</v>
      </c>
      <c r="T343" t="str">
        <f t="shared" si="32"/>
        <v>indie rock</v>
      </c>
    </row>
    <row r="344" spans="1:20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 s="5">
        <f t="shared" si="33"/>
        <v>66.521920668058456</v>
      </c>
      <c r="G344" t="s">
        <v>2</v>
      </c>
      <c r="H344">
        <v>328</v>
      </c>
      <c r="I344" s="4">
        <f t="shared" si="34"/>
        <v>97.146341463414629</v>
      </c>
      <c r="J344" t="s">
        <v>9</v>
      </c>
      <c r="K344" t="s">
        <v>10</v>
      </c>
      <c r="L344">
        <v>1374296400</v>
      </c>
      <c r="M344">
        <v>1375333200</v>
      </c>
      <c r="N344" s="8">
        <f t="shared" si="30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21</v>
      </c>
      <c r="S344" t="str">
        <f t="shared" si="35"/>
        <v>theater</v>
      </c>
      <c r="T344" t="str">
        <f t="shared" si="32"/>
        <v>plays</v>
      </c>
    </row>
    <row r="345" spans="1:20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 s="5">
        <f t="shared" si="33"/>
        <v>53.922222222222224</v>
      </c>
      <c r="G345" t="s">
        <v>2</v>
      </c>
      <c r="H345">
        <v>147</v>
      </c>
      <c r="I345" s="4">
        <f t="shared" si="34"/>
        <v>33.013605442176868</v>
      </c>
      <c r="J345" t="s">
        <v>9</v>
      </c>
      <c r="K345" t="s">
        <v>10</v>
      </c>
      <c r="L345">
        <v>1384840800</v>
      </c>
      <c r="M345">
        <v>1389420000</v>
      </c>
      <c r="N345" s="8">
        <f t="shared" si="30"/>
        <v>41597.25</v>
      </c>
      <c r="O345" s="8">
        <f t="shared" si="31"/>
        <v>41650.25</v>
      </c>
      <c r="P345" t="b">
        <v>0</v>
      </c>
      <c r="Q345" t="b">
        <v>0</v>
      </c>
      <c r="R345" t="s">
        <v>21</v>
      </c>
      <c r="S345" t="str">
        <f t="shared" si="35"/>
        <v>theater</v>
      </c>
      <c r="T345" t="str">
        <f t="shared" si="32"/>
        <v>plays</v>
      </c>
    </row>
    <row r="346" spans="1:20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 s="5">
        <f t="shared" si="33"/>
        <v>41.983299595141702</v>
      </c>
      <c r="G346" t="s">
        <v>2</v>
      </c>
      <c r="H346">
        <v>830</v>
      </c>
      <c r="I346" s="4">
        <f t="shared" si="34"/>
        <v>99.950602409638549</v>
      </c>
      <c r="J346" t="s">
        <v>9</v>
      </c>
      <c r="K346" t="s">
        <v>10</v>
      </c>
      <c r="L346">
        <v>1516600800</v>
      </c>
      <c r="M346">
        <v>1520056800</v>
      </c>
      <c r="N346" s="8">
        <f t="shared" si="30"/>
        <v>43122.25</v>
      </c>
      <c r="O346" s="8">
        <f t="shared" si="31"/>
        <v>43162.25</v>
      </c>
      <c r="P346" t="b">
        <v>0</v>
      </c>
      <c r="Q346" t="b">
        <v>0</v>
      </c>
      <c r="R346" t="s">
        <v>77</v>
      </c>
      <c r="S346" t="str">
        <f t="shared" si="35"/>
        <v>games</v>
      </c>
      <c r="T346" t="str">
        <f t="shared" si="32"/>
        <v>video games</v>
      </c>
    </row>
    <row r="347" spans="1:20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 s="5">
        <f t="shared" si="33"/>
        <v>14.69479695431472</v>
      </c>
      <c r="G347" t="s">
        <v>2</v>
      </c>
      <c r="H347">
        <v>331</v>
      </c>
      <c r="I347" s="4">
        <f t="shared" si="34"/>
        <v>69.966767371601208</v>
      </c>
      <c r="J347" t="s">
        <v>28</v>
      </c>
      <c r="K347" t="s">
        <v>29</v>
      </c>
      <c r="L347">
        <v>1436418000</v>
      </c>
      <c r="M347">
        <v>1436504400</v>
      </c>
      <c r="N347" s="8">
        <f t="shared" si="30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41</v>
      </c>
      <c r="S347" t="str">
        <f t="shared" si="35"/>
        <v>film &amp; video</v>
      </c>
      <c r="T347" t="str">
        <f t="shared" si="32"/>
        <v>drama</v>
      </c>
    </row>
    <row r="348" spans="1:20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 s="5">
        <f t="shared" si="33"/>
        <v>34.475000000000001</v>
      </c>
      <c r="G348" t="s">
        <v>2</v>
      </c>
      <c r="H348">
        <v>25</v>
      </c>
      <c r="I348" s="4">
        <f t="shared" si="34"/>
        <v>110.32</v>
      </c>
      <c r="J348" t="s">
        <v>9</v>
      </c>
      <c r="K348" t="s">
        <v>10</v>
      </c>
      <c r="L348">
        <v>1503550800</v>
      </c>
      <c r="M348">
        <v>1508302800</v>
      </c>
      <c r="N348" s="8">
        <f t="shared" si="30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48</v>
      </c>
      <c r="S348" t="str">
        <f t="shared" si="35"/>
        <v>music</v>
      </c>
      <c r="T348" t="str">
        <f t="shared" si="32"/>
        <v>indie rock</v>
      </c>
    </row>
    <row r="349" spans="1:20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 s="5">
        <f t="shared" si="33"/>
        <v>1400.7777777777778</v>
      </c>
      <c r="G349" t="s">
        <v>8</v>
      </c>
      <c r="H349">
        <v>191</v>
      </c>
      <c r="I349" s="4">
        <f t="shared" si="34"/>
        <v>66.005235602094245</v>
      </c>
      <c r="J349" t="s">
        <v>9</v>
      </c>
      <c r="K349" t="s">
        <v>10</v>
      </c>
      <c r="L349">
        <v>1423634400</v>
      </c>
      <c r="M349">
        <v>1425708000</v>
      </c>
      <c r="N349" s="8">
        <f t="shared" si="30"/>
        <v>42046.25</v>
      </c>
      <c r="O349" s="8">
        <f t="shared" si="31"/>
        <v>42070.25</v>
      </c>
      <c r="P349" t="b">
        <v>0</v>
      </c>
      <c r="Q349" t="b">
        <v>0</v>
      </c>
      <c r="R349" t="s">
        <v>16</v>
      </c>
      <c r="S349" t="str">
        <f t="shared" si="35"/>
        <v>technology</v>
      </c>
      <c r="T349" t="str">
        <f t="shared" si="32"/>
        <v>web</v>
      </c>
    </row>
    <row r="350" spans="1:20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 s="5">
        <f t="shared" si="33"/>
        <v>71.770351758793964</v>
      </c>
      <c r="G350" t="s">
        <v>2</v>
      </c>
      <c r="H350">
        <v>3483</v>
      </c>
      <c r="I350" s="4">
        <f t="shared" si="34"/>
        <v>41.005742176284812</v>
      </c>
      <c r="J350" t="s">
        <v>9</v>
      </c>
      <c r="K350" t="s">
        <v>10</v>
      </c>
      <c r="L350">
        <v>1487224800</v>
      </c>
      <c r="M350">
        <v>1488348000</v>
      </c>
      <c r="N350" s="8">
        <f t="shared" si="30"/>
        <v>42782.25</v>
      </c>
      <c r="O350" s="8">
        <f t="shared" si="31"/>
        <v>42795.25</v>
      </c>
      <c r="P350" t="b">
        <v>0</v>
      </c>
      <c r="Q350" t="b">
        <v>0</v>
      </c>
      <c r="R350" t="s">
        <v>5</v>
      </c>
      <c r="S350" t="str">
        <f t="shared" si="35"/>
        <v>food</v>
      </c>
      <c r="T350" t="str">
        <f t="shared" si="32"/>
        <v>food trucks</v>
      </c>
    </row>
    <row r="351" spans="1:20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 s="5">
        <f t="shared" si="33"/>
        <v>53.074115044247783</v>
      </c>
      <c r="G351" t="s">
        <v>2</v>
      </c>
      <c r="H351">
        <v>923</v>
      </c>
      <c r="I351" s="4">
        <f t="shared" si="34"/>
        <v>103.96316359696641</v>
      </c>
      <c r="J351" t="s">
        <v>9</v>
      </c>
      <c r="K351" t="s">
        <v>10</v>
      </c>
      <c r="L351">
        <v>1500008400</v>
      </c>
      <c r="M351">
        <v>1502600400</v>
      </c>
      <c r="N351" s="8">
        <f t="shared" si="30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21</v>
      </c>
      <c r="S351" t="str">
        <f t="shared" si="35"/>
        <v>theater</v>
      </c>
      <c r="T351" t="str">
        <f t="shared" si="32"/>
        <v>plays</v>
      </c>
    </row>
    <row r="352" spans="1:20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 s="5">
        <f t="shared" si="33"/>
        <v>5</v>
      </c>
      <c r="G352" t="s">
        <v>2</v>
      </c>
      <c r="H352">
        <v>1</v>
      </c>
      <c r="I352" s="4">
        <f t="shared" si="34"/>
        <v>5</v>
      </c>
      <c r="J352" t="s">
        <v>9</v>
      </c>
      <c r="K352" t="s">
        <v>10</v>
      </c>
      <c r="L352">
        <v>1432098000</v>
      </c>
      <c r="M352">
        <v>1433653200</v>
      </c>
      <c r="N352" s="8">
        <f t="shared" si="30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147</v>
      </c>
      <c r="S352" t="str">
        <f t="shared" si="35"/>
        <v>music</v>
      </c>
      <c r="T352" t="str">
        <f t="shared" si="32"/>
        <v>jazz</v>
      </c>
    </row>
    <row r="353" spans="1:20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 s="5">
        <f t="shared" si="33"/>
        <v>127.70715249662618</v>
      </c>
      <c r="G353" t="s">
        <v>8</v>
      </c>
      <c r="H353">
        <v>2013</v>
      </c>
      <c r="I353" s="4">
        <f t="shared" si="34"/>
        <v>47.009935419771487</v>
      </c>
      <c r="J353" t="s">
        <v>9</v>
      </c>
      <c r="K353" t="s">
        <v>10</v>
      </c>
      <c r="L353">
        <v>1440392400</v>
      </c>
      <c r="M353">
        <v>1441602000</v>
      </c>
      <c r="N353" s="8">
        <f t="shared" si="30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11</v>
      </c>
      <c r="S353" t="str">
        <f t="shared" si="35"/>
        <v>music</v>
      </c>
      <c r="T353" t="str">
        <f t="shared" si="32"/>
        <v>rock</v>
      </c>
    </row>
    <row r="354" spans="1:20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 s="5">
        <f t="shared" si="33"/>
        <v>34.892857142857139</v>
      </c>
      <c r="G354" t="s">
        <v>2</v>
      </c>
      <c r="H354">
        <v>33</v>
      </c>
      <c r="I354" s="4">
        <f t="shared" si="34"/>
        <v>29.606060606060606</v>
      </c>
      <c r="J354" t="s">
        <v>3</v>
      </c>
      <c r="K354" t="s">
        <v>4</v>
      </c>
      <c r="L354">
        <v>1446876000</v>
      </c>
      <c r="M354">
        <v>1447567200</v>
      </c>
      <c r="N354" s="8">
        <f t="shared" si="30"/>
        <v>42315.25</v>
      </c>
      <c r="O354" s="8">
        <f t="shared" si="31"/>
        <v>42323.25</v>
      </c>
      <c r="P354" t="b">
        <v>0</v>
      </c>
      <c r="Q354" t="b">
        <v>0</v>
      </c>
      <c r="R354" t="s">
        <v>21</v>
      </c>
      <c r="S354" t="str">
        <f t="shared" si="35"/>
        <v>theater</v>
      </c>
      <c r="T354" t="str">
        <f t="shared" si="32"/>
        <v>plays</v>
      </c>
    </row>
    <row r="355" spans="1:20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 s="5">
        <f t="shared" si="33"/>
        <v>410.59821428571428</v>
      </c>
      <c r="G355" t="s">
        <v>8</v>
      </c>
      <c r="H355">
        <v>1703</v>
      </c>
      <c r="I355" s="4">
        <f t="shared" si="34"/>
        <v>81.010569583088667</v>
      </c>
      <c r="J355" t="s">
        <v>9</v>
      </c>
      <c r="K355" t="s">
        <v>10</v>
      </c>
      <c r="L355">
        <v>1562302800</v>
      </c>
      <c r="M355">
        <v>1562389200</v>
      </c>
      <c r="N355" s="8">
        <f t="shared" si="30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21</v>
      </c>
      <c r="S355" t="str">
        <f t="shared" si="35"/>
        <v>theater</v>
      </c>
      <c r="T355" t="str">
        <f t="shared" si="32"/>
        <v>plays</v>
      </c>
    </row>
    <row r="356" spans="1:20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 s="5">
        <f t="shared" si="33"/>
        <v>123.73770491803278</v>
      </c>
      <c r="G356" t="s">
        <v>8</v>
      </c>
      <c r="H356">
        <v>80</v>
      </c>
      <c r="I356" s="4">
        <f t="shared" si="34"/>
        <v>94.35</v>
      </c>
      <c r="J356" t="s">
        <v>24</v>
      </c>
      <c r="K356" t="s">
        <v>25</v>
      </c>
      <c r="L356">
        <v>1378184400</v>
      </c>
      <c r="M356">
        <v>1378789200</v>
      </c>
      <c r="N356" s="8">
        <f t="shared" si="30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30</v>
      </c>
      <c r="S356" t="str">
        <f t="shared" si="35"/>
        <v>film &amp; video</v>
      </c>
      <c r="T356" t="str">
        <f t="shared" si="32"/>
        <v>documentary</v>
      </c>
    </row>
    <row r="357" spans="1:20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5">
        <f t="shared" si="33"/>
        <v>58.973684210526315</v>
      </c>
      <c r="G357" t="s">
        <v>35</v>
      </c>
      <c r="H357">
        <v>86</v>
      </c>
      <c r="I357" s="4">
        <f t="shared" si="34"/>
        <v>26.058139534883722</v>
      </c>
      <c r="J357" t="s">
        <v>9</v>
      </c>
      <c r="K357" t="s">
        <v>10</v>
      </c>
      <c r="L357">
        <v>1485064800</v>
      </c>
      <c r="M357">
        <v>1488520800</v>
      </c>
      <c r="N357" s="8">
        <f t="shared" si="30"/>
        <v>42757.25</v>
      </c>
      <c r="O357" s="8">
        <f t="shared" si="31"/>
        <v>42797.25</v>
      </c>
      <c r="P357" t="b">
        <v>0</v>
      </c>
      <c r="Q357" t="b">
        <v>0</v>
      </c>
      <c r="R357" t="s">
        <v>53</v>
      </c>
      <c r="S357" t="str">
        <f t="shared" si="35"/>
        <v>technology</v>
      </c>
      <c r="T357" t="str">
        <f t="shared" si="32"/>
        <v>wearables</v>
      </c>
    </row>
    <row r="358" spans="1:20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 s="5">
        <f t="shared" si="33"/>
        <v>36.892473118279568</v>
      </c>
      <c r="G358" t="s">
        <v>2</v>
      </c>
      <c r="H358">
        <v>40</v>
      </c>
      <c r="I358" s="4">
        <f t="shared" si="34"/>
        <v>85.775000000000006</v>
      </c>
      <c r="J358" t="s">
        <v>95</v>
      </c>
      <c r="K358" t="s">
        <v>96</v>
      </c>
      <c r="L358">
        <v>1326520800</v>
      </c>
      <c r="M358">
        <v>1327298400</v>
      </c>
      <c r="N358" s="8">
        <f t="shared" si="30"/>
        <v>40922.25</v>
      </c>
      <c r="O358" s="8">
        <f t="shared" si="31"/>
        <v>40931.25</v>
      </c>
      <c r="P358" t="b">
        <v>0</v>
      </c>
      <c r="Q358" t="b">
        <v>0</v>
      </c>
      <c r="R358" t="s">
        <v>21</v>
      </c>
      <c r="S358" t="str">
        <f t="shared" si="35"/>
        <v>theater</v>
      </c>
      <c r="T358" t="str">
        <f t="shared" si="32"/>
        <v>plays</v>
      </c>
    </row>
    <row r="359" spans="1:20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 s="5">
        <f t="shared" si="33"/>
        <v>184.91304347826087</v>
      </c>
      <c r="G359" t="s">
        <v>8</v>
      </c>
      <c r="H359">
        <v>41</v>
      </c>
      <c r="I359" s="4">
        <f t="shared" si="34"/>
        <v>103.73170731707317</v>
      </c>
      <c r="J359" t="s">
        <v>9</v>
      </c>
      <c r="K359" t="s">
        <v>10</v>
      </c>
      <c r="L359">
        <v>1441256400</v>
      </c>
      <c r="M359">
        <v>1443416400</v>
      </c>
      <c r="N359" s="8">
        <f t="shared" si="30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77</v>
      </c>
      <c r="S359" t="str">
        <f t="shared" si="35"/>
        <v>games</v>
      </c>
      <c r="T359" t="str">
        <f t="shared" si="32"/>
        <v>video games</v>
      </c>
    </row>
    <row r="360" spans="1:20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 s="5">
        <f t="shared" si="33"/>
        <v>11.814432989690722</v>
      </c>
      <c r="G360" t="s">
        <v>2</v>
      </c>
      <c r="H360">
        <v>23</v>
      </c>
      <c r="I360" s="4">
        <f t="shared" si="34"/>
        <v>49.826086956521742</v>
      </c>
      <c r="J360" t="s">
        <v>3</v>
      </c>
      <c r="K360" t="s">
        <v>4</v>
      </c>
      <c r="L360">
        <v>1533877200</v>
      </c>
      <c r="M360">
        <v>1534136400</v>
      </c>
      <c r="N360" s="8">
        <f t="shared" si="30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110</v>
      </c>
      <c r="S360" t="str">
        <f t="shared" si="35"/>
        <v>photography</v>
      </c>
      <c r="T360" t="str">
        <f t="shared" si="32"/>
        <v>photography books</v>
      </c>
    </row>
    <row r="361" spans="1:20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 s="5">
        <f t="shared" si="33"/>
        <v>298.7</v>
      </c>
      <c r="G361" t="s">
        <v>8</v>
      </c>
      <c r="H361">
        <v>187</v>
      </c>
      <c r="I361" s="4">
        <f t="shared" si="34"/>
        <v>63.893048128342244</v>
      </c>
      <c r="J361" t="s">
        <v>9</v>
      </c>
      <c r="K361" t="s">
        <v>10</v>
      </c>
      <c r="L361">
        <v>1314421200</v>
      </c>
      <c r="M361">
        <v>1315026000</v>
      </c>
      <c r="N361" s="8">
        <f t="shared" si="30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59</v>
      </c>
      <c r="S361" t="str">
        <f t="shared" si="35"/>
        <v>film &amp; video</v>
      </c>
      <c r="T361" t="str">
        <f t="shared" si="32"/>
        <v>animation</v>
      </c>
    </row>
    <row r="362" spans="1:20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 s="5">
        <f t="shared" si="33"/>
        <v>226.35175879396985</v>
      </c>
      <c r="G362" t="s">
        <v>8</v>
      </c>
      <c r="H362">
        <v>2875</v>
      </c>
      <c r="I362" s="4">
        <f t="shared" si="34"/>
        <v>47.002434782608695</v>
      </c>
      <c r="J362" t="s">
        <v>28</v>
      </c>
      <c r="K362" t="s">
        <v>29</v>
      </c>
      <c r="L362">
        <v>1293861600</v>
      </c>
      <c r="M362">
        <v>1295071200</v>
      </c>
      <c r="N362" s="8">
        <f t="shared" si="30"/>
        <v>40544.25</v>
      </c>
      <c r="O362" s="8">
        <f t="shared" si="31"/>
        <v>40558.25</v>
      </c>
      <c r="P362" t="b">
        <v>0</v>
      </c>
      <c r="Q362" t="b">
        <v>1</v>
      </c>
      <c r="R362" t="s">
        <v>21</v>
      </c>
      <c r="S362" t="str">
        <f t="shared" si="35"/>
        <v>theater</v>
      </c>
      <c r="T362" t="str">
        <f t="shared" si="32"/>
        <v>plays</v>
      </c>
    </row>
    <row r="363" spans="1:20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 s="5">
        <f t="shared" si="33"/>
        <v>173.56363636363636</v>
      </c>
      <c r="G363" t="s">
        <v>8</v>
      </c>
      <c r="H363">
        <v>88</v>
      </c>
      <c r="I363" s="4">
        <f t="shared" si="34"/>
        <v>108.47727272727273</v>
      </c>
      <c r="J363" t="s">
        <v>9</v>
      </c>
      <c r="K363" t="s">
        <v>10</v>
      </c>
      <c r="L363">
        <v>1507352400</v>
      </c>
      <c r="M363">
        <v>1509426000</v>
      </c>
      <c r="N363" s="8">
        <f t="shared" si="30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21</v>
      </c>
      <c r="S363" t="str">
        <f t="shared" si="35"/>
        <v>theater</v>
      </c>
      <c r="T363" t="str">
        <f t="shared" si="32"/>
        <v>plays</v>
      </c>
    </row>
    <row r="364" spans="1:20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 s="5">
        <f t="shared" si="33"/>
        <v>371.75675675675677</v>
      </c>
      <c r="G364" t="s">
        <v>8</v>
      </c>
      <c r="H364">
        <v>191</v>
      </c>
      <c r="I364" s="4">
        <f t="shared" si="34"/>
        <v>72.015706806282722</v>
      </c>
      <c r="J364" t="s">
        <v>9</v>
      </c>
      <c r="K364" t="s">
        <v>10</v>
      </c>
      <c r="L364">
        <v>1296108000</v>
      </c>
      <c r="M364">
        <v>1299391200</v>
      </c>
      <c r="N364" s="8">
        <f t="shared" si="30"/>
        <v>40570.25</v>
      </c>
      <c r="O364" s="8">
        <f t="shared" si="31"/>
        <v>40608.25</v>
      </c>
      <c r="P364" t="b">
        <v>0</v>
      </c>
      <c r="Q364" t="b">
        <v>0</v>
      </c>
      <c r="R364" t="s">
        <v>11</v>
      </c>
      <c r="S364" t="str">
        <f t="shared" si="35"/>
        <v>music</v>
      </c>
      <c r="T364" t="str">
        <f t="shared" si="32"/>
        <v>rock</v>
      </c>
    </row>
    <row r="365" spans="1:20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 s="5">
        <f t="shared" si="33"/>
        <v>160.19230769230771</v>
      </c>
      <c r="G365" t="s">
        <v>8</v>
      </c>
      <c r="H365">
        <v>139</v>
      </c>
      <c r="I365" s="4">
        <f t="shared" si="34"/>
        <v>59.928057553956833</v>
      </c>
      <c r="J365" t="s">
        <v>9</v>
      </c>
      <c r="K365" t="s">
        <v>10</v>
      </c>
      <c r="L365">
        <v>1324965600</v>
      </c>
      <c r="M365">
        <v>1325052000</v>
      </c>
      <c r="N365" s="8">
        <f t="shared" si="30"/>
        <v>40904.25</v>
      </c>
      <c r="O365" s="8">
        <f t="shared" si="31"/>
        <v>40905.25</v>
      </c>
      <c r="P365" t="b">
        <v>0</v>
      </c>
      <c r="Q365" t="b">
        <v>0</v>
      </c>
      <c r="R365" t="s">
        <v>11</v>
      </c>
      <c r="S365" t="str">
        <f t="shared" si="35"/>
        <v>music</v>
      </c>
      <c r="T365" t="str">
        <f t="shared" si="32"/>
        <v>rock</v>
      </c>
    </row>
    <row r="366" spans="1:20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 s="5">
        <f t="shared" si="33"/>
        <v>1616.3333333333335</v>
      </c>
      <c r="G366" t="s">
        <v>8</v>
      </c>
      <c r="H366">
        <v>186</v>
      </c>
      <c r="I366" s="4">
        <f t="shared" si="34"/>
        <v>78.209677419354833</v>
      </c>
      <c r="J366" t="s">
        <v>9</v>
      </c>
      <c r="K366" t="s">
        <v>10</v>
      </c>
      <c r="L366">
        <v>1520229600</v>
      </c>
      <c r="M366">
        <v>1522818000</v>
      </c>
      <c r="N366" s="8">
        <f t="shared" si="30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48</v>
      </c>
      <c r="S366" t="str">
        <f t="shared" si="35"/>
        <v>music</v>
      </c>
      <c r="T366" t="str">
        <f t="shared" si="32"/>
        <v>indie rock</v>
      </c>
    </row>
    <row r="367" spans="1:20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 s="5">
        <f t="shared" si="33"/>
        <v>733.4375</v>
      </c>
      <c r="G367" t="s">
        <v>8</v>
      </c>
      <c r="H367">
        <v>112</v>
      </c>
      <c r="I367" s="4">
        <f t="shared" si="34"/>
        <v>104.77678571428571</v>
      </c>
      <c r="J367" t="s">
        <v>14</v>
      </c>
      <c r="K367" t="s">
        <v>15</v>
      </c>
      <c r="L367">
        <v>1482991200</v>
      </c>
      <c r="M367">
        <v>1485324000</v>
      </c>
      <c r="N367" s="8">
        <f t="shared" si="30"/>
        <v>42733.25</v>
      </c>
      <c r="O367" s="8">
        <f t="shared" si="31"/>
        <v>42760.25</v>
      </c>
      <c r="P367" t="b">
        <v>0</v>
      </c>
      <c r="Q367" t="b">
        <v>0</v>
      </c>
      <c r="R367" t="s">
        <v>21</v>
      </c>
      <c r="S367" t="str">
        <f t="shared" si="35"/>
        <v>theater</v>
      </c>
      <c r="T367" t="str">
        <f t="shared" si="32"/>
        <v>plays</v>
      </c>
    </row>
    <row r="368" spans="1:20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 s="5">
        <f t="shared" si="33"/>
        <v>592.11111111111109</v>
      </c>
      <c r="G368" t="s">
        <v>8</v>
      </c>
      <c r="H368">
        <v>101</v>
      </c>
      <c r="I368" s="4">
        <f t="shared" si="34"/>
        <v>105.52475247524752</v>
      </c>
      <c r="J368" t="s">
        <v>9</v>
      </c>
      <c r="K368" t="s">
        <v>10</v>
      </c>
      <c r="L368">
        <v>1294034400</v>
      </c>
      <c r="M368">
        <v>1294120800</v>
      </c>
      <c r="N368" s="8">
        <f t="shared" si="30"/>
        <v>40546.25</v>
      </c>
      <c r="O368" s="8">
        <f t="shared" si="31"/>
        <v>40547.25</v>
      </c>
      <c r="P368" t="b">
        <v>0</v>
      </c>
      <c r="Q368" t="b">
        <v>1</v>
      </c>
      <c r="R368" t="s">
        <v>21</v>
      </c>
      <c r="S368" t="str">
        <f t="shared" si="35"/>
        <v>theater</v>
      </c>
      <c r="T368" t="str">
        <f t="shared" si="32"/>
        <v>plays</v>
      </c>
    </row>
    <row r="369" spans="1:20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 s="5">
        <f t="shared" si="33"/>
        <v>18.888888888888889</v>
      </c>
      <c r="G369" t="s">
        <v>2</v>
      </c>
      <c r="H369">
        <v>75</v>
      </c>
      <c r="I369" s="4">
        <f t="shared" si="34"/>
        <v>24.933333333333334</v>
      </c>
      <c r="J369" t="s">
        <v>9</v>
      </c>
      <c r="K369" t="s">
        <v>10</v>
      </c>
      <c r="L369">
        <v>1413608400</v>
      </c>
      <c r="M369">
        <v>1415685600</v>
      </c>
      <c r="N369" s="8">
        <f t="shared" si="30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21</v>
      </c>
      <c r="S369" t="str">
        <f t="shared" si="35"/>
        <v>theater</v>
      </c>
      <c r="T369" t="str">
        <f t="shared" si="32"/>
        <v>plays</v>
      </c>
    </row>
    <row r="370" spans="1:20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 s="5">
        <f t="shared" si="33"/>
        <v>276.80769230769232</v>
      </c>
      <c r="G370" t="s">
        <v>8</v>
      </c>
      <c r="H370">
        <v>206</v>
      </c>
      <c r="I370" s="4">
        <f t="shared" si="34"/>
        <v>69.873786407766985</v>
      </c>
      <c r="J370" t="s">
        <v>28</v>
      </c>
      <c r="K370" t="s">
        <v>29</v>
      </c>
      <c r="L370">
        <v>1286946000</v>
      </c>
      <c r="M370">
        <v>1288933200</v>
      </c>
      <c r="N370" s="8">
        <f t="shared" si="30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30</v>
      </c>
      <c r="S370" t="str">
        <f t="shared" si="35"/>
        <v>film &amp; video</v>
      </c>
      <c r="T370" t="str">
        <f t="shared" si="32"/>
        <v>documentary</v>
      </c>
    </row>
    <row r="371" spans="1:20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 s="5">
        <f t="shared" si="33"/>
        <v>273.01851851851848</v>
      </c>
      <c r="G371" t="s">
        <v>8</v>
      </c>
      <c r="H371">
        <v>154</v>
      </c>
      <c r="I371" s="4">
        <f t="shared" si="34"/>
        <v>95.733766233766232</v>
      </c>
      <c r="J371" t="s">
        <v>9</v>
      </c>
      <c r="K371" t="s">
        <v>10</v>
      </c>
      <c r="L371">
        <v>1359871200</v>
      </c>
      <c r="M371">
        <v>1363237200</v>
      </c>
      <c r="N371" s="8">
        <f t="shared" si="30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257</v>
      </c>
      <c r="S371" t="str">
        <f t="shared" si="35"/>
        <v>film &amp; video</v>
      </c>
      <c r="T371" t="str">
        <f t="shared" si="32"/>
        <v>television</v>
      </c>
    </row>
    <row r="372" spans="1:20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 s="5">
        <f t="shared" si="33"/>
        <v>159.36331255565449</v>
      </c>
      <c r="G372" t="s">
        <v>8</v>
      </c>
      <c r="H372">
        <v>5966</v>
      </c>
      <c r="I372" s="4">
        <f t="shared" si="34"/>
        <v>29.997485752598056</v>
      </c>
      <c r="J372" t="s">
        <v>9</v>
      </c>
      <c r="K372" t="s">
        <v>10</v>
      </c>
      <c r="L372">
        <v>1555304400</v>
      </c>
      <c r="M372">
        <v>1555822800</v>
      </c>
      <c r="N372" s="8">
        <f t="shared" si="30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21</v>
      </c>
      <c r="S372" t="str">
        <f t="shared" si="35"/>
        <v>theater</v>
      </c>
      <c r="T372" t="str">
        <f t="shared" si="32"/>
        <v>plays</v>
      </c>
    </row>
    <row r="373" spans="1:20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 s="5">
        <f t="shared" si="33"/>
        <v>67.869978858350947</v>
      </c>
      <c r="G373" t="s">
        <v>2</v>
      </c>
      <c r="H373">
        <v>2176</v>
      </c>
      <c r="I373" s="4">
        <f t="shared" si="34"/>
        <v>59.011948529411768</v>
      </c>
      <c r="J373" t="s">
        <v>9</v>
      </c>
      <c r="K373" t="s">
        <v>10</v>
      </c>
      <c r="L373">
        <v>1423375200</v>
      </c>
      <c r="M373">
        <v>1427778000</v>
      </c>
      <c r="N373" s="8">
        <f t="shared" si="30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21</v>
      </c>
      <c r="S373" t="str">
        <f t="shared" si="35"/>
        <v>theater</v>
      </c>
      <c r="T373" t="str">
        <f t="shared" si="32"/>
        <v>plays</v>
      </c>
    </row>
    <row r="374" spans="1:20" ht="31.2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 s="5">
        <f t="shared" si="33"/>
        <v>1591.5555555555554</v>
      </c>
      <c r="G374" t="s">
        <v>8</v>
      </c>
      <c r="H374">
        <v>169</v>
      </c>
      <c r="I374" s="4">
        <f t="shared" si="34"/>
        <v>84.757396449704146</v>
      </c>
      <c r="J374" t="s">
        <v>9</v>
      </c>
      <c r="K374" t="s">
        <v>10</v>
      </c>
      <c r="L374">
        <v>1420696800</v>
      </c>
      <c r="M374">
        <v>1422424800</v>
      </c>
      <c r="N374" s="8">
        <f t="shared" si="30"/>
        <v>42012.25</v>
      </c>
      <c r="O374" s="8">
        <f t="shared" si="31"/>
        <v>42032.25</v>
      </c>
      <c r="P374" t="b">
        <v>0</v>
      </c>
      <c r="Q374" t="b">
        <v>1</v>
      </c>
      <c r="R374" t="s">
        <v>30</v>
      </c>
      <c r="S374" t="str">
        <f t="shared" si="35"/>
        <v>film &amp; video</v>
      </c>
      <c r="T374" t="str">
        <f t="shared" si="32"/>
        <v>documentary</v>
      </c>
    </row>
    <row r="375" spans="1:20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 s="5">
        <f t="shared" si="33"/>
        <v>730.18222222222221</v>
      </c>
      <c r="G375" t="s">
        <v>8</v>
      </c>
      <c r="H375">
        <v>2106</v>
      </c>
      <c r="I375" s="4">
        <f t="shared" si="34"/>
        <v>78.010921177587846</v>
      </c>
      <c r="J375" t="s">
        <v>9</v>
      </c>
      <c r="K375" t="s">
        <v>10</v>
      </c>
      <c r="L375">
        <v>1502946000</v>
      </c>
      <c r="M375">
        <v>1503637200</v>
      </c>
      <c r="N375" s="8">
        <f t="shared" si="30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21</v>
      </c>
      <c r="S375" t="str">
        <f t="shared" si="35"/>
        <v>theater</v>
      </c>
      <c r="T375" t="str">
        <f t="shared" si="32"/>
        <v>plays</v>
      </c>
    </row>
    <row r="376" spans="1:20" ht="31.2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 s="5">
        <f t="shared" si="33"/>
        <v>13.185782556750297</v>
      </c>
      <c r="G376" t="s">
        <v>2</v>
      </c>
      <c r="H376">
        <v>441</v>
      </c>
      <c r="I376" s="4">
        <f t="shared" si="34"/>
        <v>50.05215419501134</v>
      </c>
      <c r="J376" t="s">
        <v>9</v>
      </c>
      <c r="K376" t="s">
        <v>10</v>
      </c>
      <c r="L376">
        <v>1547186400</v>
      </c>
      <c r="M376">
        <v>1547618400</v>
      </c>
      <c r="N376" s="8">
        <f t="shared" si="30"/>
        <v>43476.25</v>
      </c>
      <c r="O376" s="8">
        <f t="shared" si="31"/>
        <v>43481.25</v>
      </c>
      <c r="P376" t="b">
        <v>0</v>
      </c>
      <c r="Q376" t="b">
        <v>1</v>
      </c>
      <c r="R376" t="s">
        <v>30</v>
      </c>
      <c r="S376" t="str">
        <f t="shared" si="35"/>
        <v>film &amp; video</v>
      </c>
      <c r="T376" t="str">
        <f t="shared" si="32"/>
        <v>documentary</v>
      </c>
    </row>
    <row r="377" spans="1:20" ht="31.2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 s="5">
        <f t="shared" si="33"/>
        <v>54.777777777777779</v>
      </c>
      <c r="G377" t="s">
        <v>2</v>
      </c>
      <c r="H377">
        <v>25</v>
      </c>
      <c r="I377" s="4">
        <f t="shared" si="34"/>
        <v>59.16</v>
      </c>
      <c r="J377" t="s">
        <v>9</v>
      </c>
      <c r="K377" t="s">
        <v>10</v>
      </c>
      <c r="L377">
        <v>1444971600</v>
      </c>
      <c r="M377">
        <v>1449900000</v>
      </c>
      <c r="N377" s="8">
        <f t="shared" si="30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48</v>
      </c>
      <c r="S377" t="str">
        <f t="shared" si="35"/>
        <v>music</v>
      </c>
      <c r="T377" t="str">
        <f t="shared" si="32"/>
        <v>indie rock</v>
      </c>
    </row>
    <row r="378" spans="1:20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 s="5">
        <f t="shared" si="33"/>
        <v>361.02941176470591</v>
      </c>
      <c r="G378" t="s">
        <v>8</v>
      </c>
      <c r="H378">
        <v>131</v>
      </c>
      <c r="I378" s="4">
        <f t="shared" si="34"/>
        <v>93.702290076335885</v>
      </c>
      <c r="J378" t="s">
        <v>9</v>
      </c>
      <c r="K378" t="s">
        <v>10</v>
      </c>
      <c r="L378">
        <v>1404622800</v>
      </c>
      <c r="M378">
        <v>1405141200</v>
      </c>
      <c r="N378" s="8">
        <f t="shared" si="30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11</v>
      </c>
      <c r="S378" t="str">
        <f t="shared" si="35"/>
        <v>music</v>
      </c>
      <c r="T378" t="str">
        <f t="shared" si="32"/>
        <v>rock</v>
      </c>
    </row>
    <row r="379" spans="1:20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 s="5">
        <f t="shared" si="33"/>
        <v>10.257545271629779</v>
      </c>
      <c r="G379" t="s">
        <v>2</v>
      </c>
      <c r="H379">
        <v>127</v>
      </c>
      <c r="I379" s="4">
        <f t="shared" si="34"/>
        <v>40.14173228346457</v>
      </c>
      <c r="J379" t="s">
        <v>9</v>
      </c>
      <c r="K379" t="s">
        <v>10</v>
      </c>
      <c r="L379">
        <v>1571720400</v>
      </c>
      <c r="M379">
        <v>1572933600</v>
      </c>
      <c r="N379" s="8">
        <f t="shared" si="30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21</v>
      </c>
      <c r="S379" t="str">
        <f t="shared" si="35"/>
        <v>theater</v>
      </c>
      <c r="T379" t="str">
        <f t="shared" si="32"/>
        <v>plays</v>
      </c>
    </row>
    <row r="380" spans="1:20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 s="5">
        <f t="shared" si="33"/>
        <v>13.962962962962964</v>
      </c>
      <c r="G380" t="s">
        <v>2</v>
      </c>
      <c r="H380">
        <v>355</v>
      </c>
      <c r="I380" s="4">
        <f t="shared" si="34"/>
        <v>70.090140845070422</v>
      </c>
      <c r="J380" t="s">
        <v>9</v>
      </c>
      <c r="K380" t="s">
        <v>10</v>
      </c>
      <c r="L380">
        <v>1526878800</v>
      </c>
      <c r="M380">
        <v>1530162000</v>
      </c>
      <c r="N380" s="8">
        <f t="shared" si="30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30</v>
      </c>
      <c r="S380" t="str">
        <f t="shared" si="35"/>
        <v>film &amp; video</v>
      </c>
      <c r="T380" t="str">
        <f t="shared" si="32"/>
        <v>documentary</v>
      </c>
    </row>
    <row r="381" spans="1:20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 s="5">
        <f t="shared" si="33"/>
        <v>40.444444444444443</v>
      </c>
      <c r="G381" t="s">
        <v>2</v>
      </c>
      <c r="H381">
        <v>44</v>
      </c>
      <c r="I381" s="4">
        <f t="shared" si="34"/>
        <v>66.181818181818187</v>
      </c>
      <c r="J381" t="s">
        <v>28</v>
      </c>
      <c r="K381" t="s">
        <v>29</v>
      </c>
      <c r="L381">
        <v>1319691600</v>
      </c>
      <c r="M381">
        <v>1320904800</v>
      </c>
      <c r="N381" s="8">
        <f t="shared" si="30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21</v>
      </c>
      <c r="S381" t="str">
        <f t="shared" si="35"/>
        <v>theater</v>
      </c>
      <c r="T381" t="str">
        <f t="shared" si="32"/>
        <v>plays</v>
      </c>
    </row>
    <row r="382" spans="1:20" ht="31.2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 s="5">
        <f t="shared" si="33"/>
        <v>160.32</v>
      </c>
      <c r="G382" t="s">
        <v>8</v>
      </c>
      <c r="H382">
        <v>84</v>
      </c>
      <c r="I382" s="4">
        <f t="shared" si="34"/>
        <v>47.714285714285715</v>
      </c>
      <c r="J382" t="s">
        <v>9</v>
      </c>
      <c r="K382" t="s">
        <v>10</v>
      </c>
      <c r="L382">
        <v>1371963600</v>
      </c>
      <c r="M382">
        <v>1372395600</v>
      </c>
      <c r="N382" s="8">
        <f t="shared" si="30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21</v>
      </c>
      <c r="S382" t="str">
        <f t="shared" si="35"/>
        <v>theater</v>
      </c>
      <c r="T382" t="str">
        <f t="shared" si="32"/>
        <v>plays</v>
      </c>
    </row>
    <row r="383" spans="1:20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 s="5">
        <f t="shared" si="33"/>
        <v>183.9433962264151</v>
      </c>
      <c r="G383" t="s">
        <v>8</v>
      </c>
      <c r="H383">
        <v>155</v>
      </c>
      <c r="I383" s="4">
        <f t="shared" si="34"/>
        <v>62.896774193548389</v>
      </c>
      <c r="J383" t="s">
        <v>9</v>
      </c>
      <c r="K383" t="s">
        <v>10</v>
      </c>
      <c r="L383">
        <v>1433739600</v>
      </c>
      <c r="M383">
        <v>1437714000</v>
      </c>
      <c r="N383" s="8">
        <f t="shared" si="30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21</v>
      </c>
      <c r="S383" t="str">
        <f t="shared" si="35"/>
        <v>theater</v>
      </c>
      <c r="T383" t="str">
        <f t="shared" si="32"/>
        <v>plays</v>
      </c>
    </row>
    <row r="384" spans="1:20" ht="31.2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 s="5">
        <f t="shared" si="33"/>
        <v>63.769230769230766</v>
      </c>
      <c r="G384" t="s">
        <v>2</v>
      </c>
      <c r="H384">
        <v>67</v>
      </c>
      <c r="I384" s="4">
        <f t="shared" si="34"/>
        <v>86.611940298507463</v>
      </c>
      <c r="J384" t="s">
        <v>9</v>
      </c>
      <c r="K384" t="s">
        <v>10</v>
      </c>
      <c r="L384">
        <v>1508130000</v>
      </c>
      <c r="M384">
        <v>1509771600</v>
      </c>
      <c r="N384" s="8">
        <f t="shared" si="30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110</v>
      </c>
      <c r="S384" t="str">
        <f t="shared" si="35"/>
        <v>photography</v>
      </c>
      <c r="T384" t="str">
        <f t="shared" si="32"/>
        <v>photography books</v>
      </c>
    </row>
    <row r="385" spans="1:20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 s="5">
        <f t="shared" si="33"/>
        <v>225.38095238095238</v>
      </c>
      <c r="G385" t="s">
        <v>8</v>
      </c>
      <c r="H385">
        <v>189</v>
      </c>
      <c r="I385" s="4">
        <f t="shared" si="34"/>
        <v>75.126984126984127</v>
      </c>
      <c r="J385" t="s">
        <v>9</v>
      </c>
      <c r="K385" t="s">
        <v>10</v>
      </c>
      <c r="L385">
        <v>1550037600</v>
      </c>
      <c r="M385">
        <v>1550556000</v>
      </c>
      <c r="N385" s="8">
        <f t="shared" si="30"/>
        <v>43509.25</v>
      </c>
      <c r="O385" s="8">
        <f t="shared" si="31"/>
        <v>43515.25</v>
      </c>
      <c r="P385" t="b">
        <v>0</v>
      </c>
      <c r="Q385" t="b">
        <v>1</v>
      </c>
      <c r="R385" t="s">
        <v>5</v>
      </c>
      <c r="S385" t="str">
        <f t="shared" si="35"/>
        <v>food</v>
      </c>
      <c r="T385" t="str">
        <f t="shared" si="32"/>
        <v>food trucks</v>
      </c>
    </row>
    <row r="386" spans="1:20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 s="5">
        <f t="shared" si="33"/>
        <v>172.00961538461539</v>
      </c>
      <c r="G386" t="s">
        <v>8</v>
      </c>
      <c r="H386">
        <v>4799</v>
      </c>
      <c r="I386" s="4">
        <f t="shared" si="34"/>
        <v>41.004167534903104</v>
      </c>
      <c r="J386" t="s">
        <v>9</v>
      </c>
      <c r="K386" t="s">
        <v>10</v>
      </c>
      <c r="L386">
        <v>1486706400</v>
      </c>
      <c r="M386">
        <v>1489039200</v>
      </c>
      <c r="N386" s="8">
        <f t="shared" si="30"/>
        <v>42776.25</v>
      </c>
      <c r="O386" s="8">
        <f t="shared" si="31"/>
        <v>42803.25</v>
      </c>
      <c r="P386" t="b">
        <v>1</v>
      </c>
      <c r="Q386" t="b">
        <v>1</v>
      </c>
      <c r="R386" t="s">
        <v>30</v>
      </c>
      <c r="S386" t="str">
        <f t="shared" si="35"/>
        <v>film &amp; video</v>
      </c>
      <c r="T386" t="str">
        <f t="shared" si="32"/>
        <v>documentary</v>
      </c>
    </row>
    <row r="387" spans="1:20" ht="31.2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 s="5">
        <f t="shared" si="33"/>
        <v>146.16709511568124</v>
      </c>
      <c r="G387" t="s">
        <v>8</v>
      </c>
      <c r="H387">
        <v>1137</v>
      </c>
      <c r="I387" s="4">
        <f t="shared" si="34"/>
        <v>50.007915567282325</v>
      </c>
      <c r="J387" t="s">
        <v>9</v>
      </c>
      <c r="K387" t="s">
        <v>10</v>
      </c>
      <c r="L387">
        <v>1553835600</v>
      </c>
      <c r="M387">
        <v>1556600400</v>
      </c>
      <c r="N387" s="8">
        <f t="shared" ref="N387:N450" si="36">(((L387/60)/60)/24)+DATE(1970,1,1)</f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si="35"/>
        <v>publishing</v>
      </c>
      <c r="T387" t="str">
        <f t="shared" ref="T387:T450" si="38">RIGHT(R387,LEN(R387)-SEARCH("/",R387))</f>
        <v>nonfiction</v>
      </c>
    </row>
    <row r="388" spans="1:20" ht="31.2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 s="5">
        <f t="shared" ref="F388:F451" si="39">E388/D388*100</f>
        <v>76.42361623616236</v>
      </c>
      <c r="G388" t="s">
        <v>2</v>
      </c>
      <c r="H388">
        <v>1068</v>
      </c>
      <c r="I388" s="4">
        <f t="shared" ref="I388:I451" si="40">E388/H388</f>
        <v>96.960674157303373</v>
      </c>
      <c r="J388" t="s">
        <v>9</v>
      </c>
      <c r="K388" t="s">
        <v>10</v>
      </c>
      <c r="L388">
        <v>1277528400</v>
      </c>
      <c r="M388">
        <v>1278565200</v>
      </c>
      <c r="N388" s="8">
        <f t="shared" si="36"/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21</v>
      </c>
      <c r="S388" t="str">
        <f t="shared" si="35"/>
        <v>theater</v>
      </c>
      <c r="T388" t="str">
        <f t="shared" si="38"/>
        <v>plays</v>
      </c>
    </row>
    <row r="389" spans="1:20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 s="5">
        <f t="shared" si="39"/>
        <v>39.261467889908261</v>
      </c>
      <c r="G389" t="s">
        <v>2</v>
      </c>
      <c r="H389">
        <v>424</v>
      </c>
      <c r="I389" s="4">
        <f t="shared" si="40"/>
        <v>100.93160377358491</v>
      </c>
      <c r="J389" t="s">
        <v>9</v>
      </c>
      <c r="K389" t="s">
        <v>10</v>
      </c>
      <c r="L389">
        <v>1339477200</v>
      </c>
      <c r="M389">
        <v>1339909200</v>
      </c>
      <c r="N389" s="8">
        <f t="shared" si="36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53</v>
      </c>
      <c r="S389" t="str">
        <f t="shared" ref="S389:S452" si="41">LEFT(R389,SEARCH("/",R389)-1)</f>
        <v>technology</v>
      </c>
      <c r="T389" t="str">
        <f t="shared" si="38"/>
        <v>wearables</v>
      </c>
    </row>
    <row r="390" spans="1:20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 s="5">
        <f t="shared" si="39"/>
        <v>11.270034843205574</v>
      </c>
      <c r="G390" t="s">
        <v>62</v>
      </c>
      <c r="H390">
        <v>145</v>
      </c>
      <c r="I390" s="4">
        <f t="shared" si="40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8">
        <f t="shared" si="36"/>
        <v>40912.25</v>
      </c>
      <c r="O390" s="8">
        <f t="shared" si="37"/>
        <v>40914.25</v>
      </c>
      <c r="P390" t="b">
        <v>0</v>
      </c>
      <c r="Q390" t="b">
        <v>0</v>
      </c>
      <c r="R390" t="s">
        <v>48</v>
      </c>
      <c r="S390" t="str">
        <f t="shared" si="41"/>
        <v>music</v>
      </c>
      <c r="T390" t="str">
        <f t="shared" si="38"/>
        <v>indie rock</v>
      </c>
    </row>
    <row r="391" spans="1:20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 s="5">
        <f t="shared" si="39"/>
        <v>122.11084337349398</v>
      </c>
      <c r="G391" t="s">
        <v>8</v>
      </c>
      <c r="H391">
        <v>1152</v>
      </c>
      <c r="I391" s="4">
        <f t="shared" si="40"/>
        <v>87.979166666666671</v>
      </c>
      <c r="J391" t="s">
        <v>9</v>
      </c>
      <c r="K391" t="s">
        <v>10</v>
      </c>
      <c r="L391">
        <v>1288242000</v>
      </c>
      <c r="M391">
        <v>1290578400</v>
      </c>
      <c r="N391" s="8">
        <f t="shared" si="36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21</v>
      </c>
      <c r="S391" t="str">
        <f t="shared" si="41"/>
        <v>theater</v>
      </c>
      <c r="T391" t="str">
        <f t="shared" si="38"/>
        <v>plays</v>
      </c>
    </row>
    <row r="392" spans="1:20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 s="5">
        <f t="shared" si="39"/>
        <v>186.54166666666669</v>
      </c>
      <c r="G392" t="s">
        <v>8</v>
      </c>
      <c r="H392">
        <v>50</v>
      </c>
      <c r="I392" s="4">
        <f t="shared" si="40"/>
        <v>89.54</v>
      </c>
      <c r="J392" t="s">
        <v>9</v>
      </c>
      <c r="K392" t="s">
        <v>10</v>
      </c>
      <c r="L392">
        <v>1379048400</v>
      </c>
      <c r="M392">
        <v>1380344400</v>
      </c>
      <c r="N392" s="8">
        <f t="shared" si="36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110</v>
      </c>
      <c r="S392" t="str">
        <f t="shared" si="41"/>
        <v>photography</v>
      </c>
      <c r="T392" t="str">
        <f t="shared" si="38"/>
        <v>photography books</v>
      </c>
    </row>
    <row r="393" spans="1:20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 s="5">
        <f t="shared" si="39"/>
        <v>7.2731788079470201</v>
      </c>
      <c r="G393" t="s">
        <v>2</v>
      </c>
      <c r="H393">
        <v>151</v>
      </c>
      <c r="I393" s="4">
        <f t="shared" si="40"/>
        <v>29.09271523178808</v>
      </c>
      <c r="J393" t="s">
        <v>9</v>
      </c>
      <c r="K393" t="s">
        <v>10</v>
      </c>
      <c r="L393">
        <v>1389679200</v>
      </c>
      <c r="M393">
        <v>1389852000</v>
      </c>
      <c r="N393" s="8">
        <f t="shared" si="36"/>
        <v>41653.25</v>
      </c>
      <c r="O393" s="8">
        <f t="shared" si="37"/>
        <v>41655.25</v>
      </c>
      <c r="P393" t="b">
        <v>0</v>
      </c>
      <c r="Q393" t="b">
        <v>0</v>
      </c>
      <c r="R393" t="s">
        <v>56</v>
      </c>
      <c r="S393" t="str">
        <f t="shared" si="41"/>
        <v>publishing</v>
      </c>
      <c r="T393" t="str">
        <f t="shared" si="38"/>
        <v>nonfiction</v>
      </c>
    </row>
    <row r="394" spans="1:20" ht="31.2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 s="5">
        <f t="shared" si="39"/>
        <v>65.642371234207957</v>
      </c>
      <c r="G394" t="s">
        <v>2</v>
      </c>
      <c r="H394">
        <v>1608</v>
      </c>
      <c r="I394" s="4">
        <f t="shared" si="40"/>
        <v>42.006218905472636</v>
      </c>
      <c r="J394" t="s">
        <v>9</v>
      </c>
      <c r="K394" t="s">
        <v>10</v>
      </c>
      <c r="L394">
        <v>1294293600</v>
      </c>
      <c r="M394">
        <v>1294466400</v>
      </c>
      <c r="N394" s="8">
        <f t="shared" si="36"/>
        <v>40549.25</v>
      </c>
      <c r="O394" s="8">
        <f t="shared" si="37"/>
        <v>40551.25</v>
      </c>
      <c r="P394" t="b">
        <v>0</v>
      </c>
      <c r="Q394" t="b">
        <v>0</v>
      </c>
      <c r="R394" t="s">
        <v>53</v>
      </c>
      <c r="S394" t="str">
        <f t="shared" si="41"/>
        <v>technology</v>
      </c>
      <c r="T394" t="str">
        <f t="shared" si="38"/>
        <v>wearables</v>
      </c>
    </row>
    <row r="395" spans="1:20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 s="5">
        <f t="shared" si="39"/>
        <v>228.96178343949046</v>
      </c>
      <c r="G395" t="s">
        <v>8</v>
      </c>
      <c r="H395">
        <v>3059</v>
      </c>
      <c r="I395" s="4">
        <f t="shared" si="40"/>
        <v>47.004903563255965</v>
      </c>
      <c r="J395" t="s">
        <v>3</v>
      </c>
      <c r="K395" t="s">
        <v>4</v>
      </c>
      <c r="L395">
        <v>1500267600</v>
      </c>
      <c r="M395">
        <v>1500354000</v>
      </c>
      <c r="N395" s="8">
        <f t="shared" si="36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147</v>
      </c>
      <c r="S395" t="str">
        <f t="shared" si="41"/>
        <v>music</v>
      </c>
      <c r="T395" t="str">
        <f t="shared" si="38"/>
        <v>jazz</v>
      </c>
    </row>
    <row r="396" spans="1:20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 s="5">
        <f t="shared" si="39"/>
        <v>469.37499999999994</v>
      </c>
      <c r="G396" t="s">
        <v>8</v>
      </c>
      <c r="H396">
        <v>34</v>
      </c>
      <c r="I396" s="4">
        <f t="shared" si="40"/>
        <v>110.44117647058823</v>
      </c>
      <c r="J396" t="s">
        <v>9</v>
      </c>
      <c r="K396" t="s">
        <v>10</v>
      </c>
      <c r="L396">
        <v>1375074000</v>
      </c>
      <c r="M396">
        <v>1375938000</v>
      </c>
      <c r="N396" s="8">
        <f t="shared" si="36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30</v>
      </c>
      <c r="S396" t="str">
        <f t="shared" si="41"/>
        <v>film &amp; video</v>
      </c>
      <c r="T396" t="str">
        <f t="shared" si="38"/>
        <v>documentary</v>
      </c>
    </row>
    <row r="397" spans="1:20" ht="31.2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 s="5">
        <f t="shared" si="39"/>
        <v>130.11267605633802</v>
      </c>
      <c r="G397" t="s">
        <v>8</v>
      </c>
      <c r="H397">
        <v>220</v>
      </c>
      <c r="I397" s="4">
        <f t="shared" si="40"/>
        <v>41.990909090909092</v>
      </c>
      <c r="J397" t="s">
        <v>9</v>
      </c>
      <c r="K397" t="s">
        <v>10</v>
      </c>
      <c r="L397">
        <v>1323324000</v>
      </c>
      <c r="M397">
        <v>1323410400</v>
      </c>
      <c r="N397" s="8">
        <f t="shared" si="36"/>
        <v>40885.25</v>
      </c>
      <c r="O397" s="8">
        <f t="shared" si="37"/>
        <v>40886.25</v>
      </c>
      <c r="P397" t="b">
        <v>1</v>
      </c>
      <c r="Q397" t="b">
        <v>0</v>
      </c>
      <c r="R397" t="s">
        <v>21</v>
      </c>
      <c r="S397" t="str">
        <f t="shared" si="41"/>
        <v>theater</v>
      </c>
      <c r="T397" t="str">
        <f t="shared" si="38"/>
        <v>plays</v>
      </c>
    </row>
    <row r="398" spans="1:20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 s="5">
        <f t="shared" si="39"/>
        <v>167.05422993492408</v>
      </c>
      <c r="G398" t="s">
        <v>8</v>
      </c>
      <c r="H398">
        <v>1604</v>
      </c>
      <c r="I398" s="4">
        <f t="shared" si="40"/>
        <v>48.012468827930178</v>
      </c>
      <c r="J398" t="s">
        <v>14</v>
      </c>
      <c r="K398" t="s">
        <v>15</v>
      </c>
      <c r="L398">
        <v>1538715600</v>
      </c>
      <c r="M398">
        <v>1539406800</v>
      </c>
      <c r="N398" s="8">
        <f t="shared" si="36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41</v>
      </c>
      <c r="S398" t="str">
        <f t="shared" si="41"/>
        <v>film &amp; video</v>
      </c>
      <c r="T398" t="str">
        <f t="shared" si="38"/>
        <v>drama</v>
      </c>
    </row>
    <row r="399" spans="1:20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 s="5">
        <f t="shared" si="39"/>
        <v>173.8641975308642</v>
      </c>
      <c r="G399" t="s">
        <v>8</v>
      </c>
      <c r="H399">
        <v>454</v>
      </c>
      <c r="I399" s="4">
        <f t="shared" si="40"/>
        <v>31.019823788546255</v>
      </c>
      <c r="J399" t="s">
        <v>9</v>
      </c>
      <c r="K399" t="s">
        <v>10</v>
      </c>
      <c r="L399">
        <v>1369285200</v>
      </c>
      <c r="M399">
        <v>1369803600</v>
      </c>
      <c r="N399" s="8">
        <f t="shared" si="36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11</v>
      </c>
      <c r="S399" t="str">
        <f t="shared" si="41"/>
        <v>music</v>
      </c>
      <c r="T399" t="str">
        <f t="shared" si="38"/>
        <v>rock</v>
      </c>
    </row>
    <row r="400" spans="1:20" ht="31.2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 s="5">
        <f t="shared" si="39"/>
        <v>717.76470588235293</v>
      </c>
      <c r="G400" t="s">
        <v>8</v>
      </c>
      <c r="H400">
        <v>123</v>
      </c>
      <c r="I400" s="4">
        <f t="shared" si="40"/>
        <v>99.203252032520325</v>
      </c>
      <c r="J400" t="s">
        <v>95</v>
      </c>
      <c r="K400" t="s">
        <v>96</v>
      </c>
      <c r="L400">
        <v>1525755600</v>
      </c>
      <c r="M400">
        <v>1525928400</v>
      </c>
      <c r="N400" s="8">
        <f t="shared" si="36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59</v>
      </c>
      <c r="S400" t="str">
        <f t="shared" si="41"/>
        <v>film &amp; video</v>
      </c>
      <c r="T400" t="str">
        <f t="shared" si="38"/>
        <v>animation</v>
      </c>
    </row>
    <row r="401" spans="1:20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 s="5">
        <f t="shared" si="39"/>
        <v>63.850976361767728</v>
      </c>
      <c r="G401" t="s">
        <v>2</v>
      </c>
      <c r="H401">
        <v>941</v>
      </c>
      <c r="I401" s="4">
        <f t="shared" si="40"/>
        <v>66.022316684378325</v>
      </c>
      <c r="J401" t="s">
        <v>9</v>
      </c>
      <c r="K401" t="s">
        <v>10</v>
      </c>
      <c r="L401">
        <v>1296626400</v>
      </c>
      <c r="M401">
        <v>1297231200</v>
      </c>
      <c r="N401" s="8">
        <f t="shared" si="36"/>
        <v>40576.25</v>
      </c>
      <c r="O401" s="8">
        <f t="shared" si="37"/>
        <v>40583.25</v>
      </c>
      <c r="P401" t="b">
        <v>0</v>
      </c>
      <c r="Q401" t="b">
        <v>0</v>
      </c>
      <c r="R401" t="s">
        <v>48</v>
      </c>
      <c r="S401" t="str">
        <f t="shared" si="41"/>
        <v>music</v>
      </c>
      <c r="T401" t="str">
        <f t="shared" si="38"/>
        <v>indie rock</v>
      </c>
    </row>
    <row r="402" spans="1:20" ht="31.2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 s="5">
        <f t="shared" si="39"/>
        <v>2</v>
      </c>
      <c r="G402" t="s">
        <v>2</v>
      </c>
      <c r="H402">
        <v>1</v>
      </c>
      <c r="I402" s="4">
        <f t="shared" si="40"/>
        <v>2</v>
      </c>
      <c r="J402" t="s">
        <v>9</v>
      </c>
      <c r="K402" t="s">
        <v>10</v>
      </c>
      <c r="L402">
        <v>1376629200</v>
      </c>
      <c r="M402">
        <v>1378530000</v>
      </c>
      <c r="N402" s="8">
        <f t="shared" si="36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110</v>
      </c>
      <c r="S402" t="str">
        <f t="shared" si="41"/>
        <v>photography</v>
      </c>
      <c r="T402" t="str">
        <f t="shared" si="38"/>
        <v>photography books</v>
      </c>
    </row>
    <row r="403" spans="1:20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 s="5">
        <f t="shared" si="39"/>
        <v>1530.2222222222222</v>
      </c>
      <c r="G403" t="s">
        <v>8</v>
      </c>
      <c r="H403">
        <v>299</v>
      </c>
      <c r="I403" s="4">
        <f t="shared" si="40"/>
        <v>46.060200668896321</v>
      </c>
      <c r="J403" t="s">
        <v>9</v>
      </c>
      <c r="K403" t="s">
        <v>10</v>
      </c>
      <c r="L403">
        <v>1572152400</v>
      </c>
      <c r="M403">
        <v>1572152400</v>
      </c>
      <c r="N403" s="8">
        <f t="shared" si="36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21</v>
      </c>
      <c r="S403" t="str">
        <f t="shared" si="41"/>
        <v>theater</v>
      </c>
      <c r="T403" t="str">
        <f t="shared" si="38"/>
        <v>plays</v>
      </c>
    </row>
    <row r="404" spans="1:20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 s="5">
        <f t="shared" si="39"/>
        <v>40.356164383561641</v>
      </c>
      <c r="G404" t="s">
        <v>2</v>
      </c>
      <c r="H404">
        <v>40</v>
      </c>
      <c r="I404" s="4">
        <f t="shared" si="40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8">
        <f t="shared" si="36"/>
        <v>40914.25</v>
      </c>
      <c r="O404" s="8">
        <f t="shared" si="37"/>
        <v>40961.25</v>
      </c>
      <c r="P404" t="b">
        <v>0</v>
      </c>
      <c r="Q404" t="b">
        <v>1</v>
      </c>
      <c r="R404" t="s">
        <v>88</v>
      </c>
      <c r="S404" t="str">
        <f t="shared" si="41"/>
        <v>film &amp; video</v>
      </c>
      <c r="T404" t="str">
        <f t="shared" si="38"/>
        <v>shorts</v>
      </c>
    </row>
    <row r="405" spans="1:20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 s="5">
        <f t="shared" si="39"/>
        <v>86.220633299284984</v>
      </c>
      <c r="G405" t="s">
        <v>2</v>
      </c>
      <c r="H405">
        <v>3015</v>
      </c>
      <c r="I405" s="4">
        <f t="shared" si="40"/>
        <v>55.99336650082919</v>
      </c>
      <c r="J405" t="s">
        <v>3</v>
      </c>
      <c r="K405" t="s">
        <v>4</v>
      </c>
      <c r="L405">
        <v>1273640400</v>
      </c>
      <c r="M405">
        <v>1276750800</v>
      </c>
      <c r="N405" s="8">
        <f t="shared" si="36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21</v>
      </c>
      <c r="S405" t="str">
        <f t="shared" si="41"/>
        <v>theater</v>
      </c>
      <c r="T405" t="str">
        <f t="shared" si="38"/>
        <v>plays</v>
      </c>
    </row>
    <row r="406" spans="1:20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 s="5">
        <f t="shared" si="39"/>
        <v>315.58486707566465</v>
      </c>
      <c r="G406" t="s">
        <v>8</v>
      </c>
      <c r="H406">
        <v>2237</v>
      </c>
      <c r="I406" s="4">
        <f t="shared" si="40"/>
        <v>68.985695127402778</v>
      </c>
      <c r="J406" t="s">
        <v>9</v>
      </c>
      <c r="K406" t="s">
        <v>10</v>
      </c>
      <c r="L406">
        <v>1510639200</v>
      </c>
      <c r="M406">
        <v>1510898400</v>
      </c>
      <c r="N406" s="8">
        <f t="shared" si="36"/>
        <v>43053.25</v>
      </c>
      <c r="O406" s="8">
        <f t="shared" si="37"/>
        <v>43056.25</v>
      </c>
      <c r="P406" t="b">
        <v>0</v>
      </c>
      <c r="Q406" t="b">
        <v>0</v>
      </c>
      <c r="R406" t="s">
        <v>21</v>
      </c>
      <c r="S406" t="str">
        <f t="shared" si="41"/>
        <v>theater</v>
      </c>
      <c r="T406" t="str">
        <f t="shared" si="38"/>
        <v>plays</v>
      </c>
    </row>
    <row r="407" spans="1:20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 s="5">
        <f t="shared" si="39"/>
        <v>89.618243243243242</v>
      </c>
      <c r="G407" t="s">
        <v>2</v>
      </c>
      <c r="H407">
        <v>435</v>
      </c>
      <c r="I407" s="4">
        <f t="shared" si="40"/>
        <v>60.981609195402299</v>
      </c>
      <c r="J407" t="s">
        <v>9</v>
      </c>
      <c r="K407" t="s">
        <v>10</v>
      </c>
      <c r="L407">
        <v>1528088400</v>
      </c>
      <c r="M407">
        <v>1532408400</v>
      </c>
      <c r="N407" s="8">
        <f t="shared" si="36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21</v>
      </c>
      <c r="S407" t="str">
        <f t="shared" si="41"/>
        <v>theater</v>
      </c>
      <c r="T407" t="str">
        <f t="shared" si="38"/>
        <v>plays</v>
      </c>
    </row>
    <row r="408" spans="1:20" ht="31.2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 s="5">
        <f t="shared" si="39"/>
        <v>182.14503816793894</v>
      </c>
      <c r="G408" t="s">
        <v>8</v>
      </c>
      <c r="H408">
        <v>645</v>
      </c>
      <c r="I408" s="4">
        <f t="shared" si="40"/>
        <v>110.98139534883721</v>
      </c>
      <c r="J408" t="s">
        <v>9</v>
      </c>
      <c r="K408" t="s">
        <v>10</v>
      </c>
      <c r="L408">
        <v>1359525600</v>
      </c>
      <c r="M408">
        <v>1360562400</v>
      </c>
      <c r="N408" s="8">
        <f t="shared" si="36"/>
        <v>41304.25</v>
      </c>
      <c r="O408" s="8">
        <f t="shared" si="37"/>
        <v>41316.25</v>
      </c>
      <c r="P408" t="b">
        <v>1</v>
      </c>
      <c r="Q408" t="b">
        <v>0</v>
      </c>
      <c r="R408" t="s">
        <v>30</v>
      </c>
      <c r="S408" t="str">
        <f t="shared" si="41"/>
        <v>film &amp; video</v>
      </c>
      <c r="T408" t="str">
        <f t="shared" si="38"/>
        <v>documentary</v>
      </c>
    </row>
    <row r="409" spans="1:20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 s="5">
        <f t="shared" si="39"/>
        <v>355.88235294117646</v>
      </c>
      <c r="G409" t="s">
        <v>8</v>
      </c>
      <c r="H409">
        <v>484</v>
      </c>
      <c r="I409" s="4">
        <f t="shared" si="40"/>
        <v>25</v>
      </c>
      <c r="J409" t="s">
        <v>24</v>
      </c>
      <c r="K409" t="s">
        <v>25</v>
      </c>
      <c r="L409">
        <v>1570942800</v>
      </c>
      <c r="M409">
        <v>1571547600</v>
      </c>
      <c r="N409" s="8">
        <f t="shared" si="36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21</v>
      </c>
      <c r="S409" t="str">
        <f t="shared" si="41"/>
        <v>theater</v>
      </c>
      <c r="T409" t="str">
        <f t="shared" si="38"/>
        <v>plays</v>
      </c>
    </row>
    <row r="410" spans="1:20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 s="5">
        <f t="shared" si="39"/>
        <v>131.83695652173913</v>
      </c>
      <c r="G410" t="s">
        <v>8</v>
      </c>
      <c r="H410">
        <v>154</v>
      </c>
      <c r="I410" s="4">
        <f t="shared" si="40"/>
        <v>78.759740259740255</v>
      </c>
      <c r="J410" t="s">
        <v>3</v>
      </c>
      <c r="K410" t="s">
        <v>4</v>
      </c>
      <c r="L410">
        <v>1466398800</v>
      </c>
      <c r="M410">
        <v>1468126800</v>
      </c>
      <c r="N410" s="8">
        <f t="shared" si="36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30</v>
      </c>
      <c r="S410" t="str">
        <f t="shared" si="41"/>
        <v>film &amp; video</v>
      </c>
      <c r="T410" t="str">
        <f t="shared" si="38"/>
        <v>documentary</v>
      </c>
    </row>
    <row r="411" spans="1:20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 s="5">
        <f t="shared" si="39"/>
        <v>46.315634218289084</v>
      </c>
      <c r="G411" t="s">
        <v>2</v>
      </c>
      <c r="H411">
        <v>714</v>
      </c>
      <c r="I411" s="4">
        <f t="shared" si="40"/>
        <v>87.960784313725483</v>
      </c>
      <c r="J411" t="s">
        <v>9</v>
      </c>
      <c r="K411" t="s">
        <v>10</v>
      </c>
      <c r="L411">
        <v>1492491600</v>
      </c>
      <c r="M411">
        <v>1492837200</v>
      </c>
      <c r="N411" s="8">
        <f t="shared" si="36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11</v>
      </c>
      <c r="S411" t="str">
        <f t="shared" si="41"/>
        <v>music</v>
      </c>
      <c r="T411" t="str">
        <f t="shared" si="38"/>
        <v>rock</v>
      </c>
    </row>
    <row r="412" spans="1:20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5">
        <f t="shared" si="39"/>
        <v>36.132726089785294</v>
      </c>
      <c r="G412" t="s">
        <v>35</v>
      </c>
      <c r="H412">
        <v>1111</v>
      </c>
      <c r="I412" s="4">
        <f t="shared" si="40"/>
        <v>49.987398739873989</v>
      </c>
      <c r="J412" t="s">
        <v>9</v>
      </c>
      <c r="K412" t="s">
        <v>10</v>
      </c>
      <c r="L412">
        <v>1430197200</v>
      </c>
      <c r="M412">
        <v>1430197200</v>
      </c>
      <c r="N412" s="8">
        <f t="shared" si="36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280</v>
      </c>
      <c r="S412" t="str">
        <f t="shared" si="41"/>
        <v>games</v>
      </c>
      <c r="T412" t="str">
        <f t="shared" si="38"/>
        <v>mobile games</v>
      </c>
    </row>
    <row r="413" spans="1:20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 s="5">
        <f t="shared" si="39"/>
        <v>104.62820512820512</v>
      </c>
      <c r="G413" t="s">
        <v>8</v>
      </c>
      <c r="H413">
        <v>82</v>
      </c>
      <c r="I413" s="4">
        <f t="shared" si="40"/>
        <v>99.524390243902445</v>
      </c>
      <c r="J413" t="s">
        <v>9</v>
      </c>
      <c r="K413" t="s">
        <v>10</v>
      </c>
      <c r="L413">
        <v>1496034000</v>
      </c>
      <c r="M413">
        <v>1496206800</v>
      </c>
      <c r="N413" s="8">
        <f t="shared" si="36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21</v>
      </c>
      <c r="S413" t="str">
        <f t="shared" si="41"/>
        <v>theater</v>
      </c>
      <c r="T413" t="str">
        <f t="shared" si="38"/>
        <v>plays</v>
      </c>
    </row>
    <row r="414" spans="1:20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 s="5">
        <f t="shared" si="39"/>
        <v>668.85714285714289</v>
      </c>
      <c r="G414" t="s">
        <v>8</v>
      </c>
      <c r="H414">
        <v>134</v>
      </c>
      <c r="I414" s="4">
        <f t="shared" si="40"/>
        <v>104.82089552238806</v>
      </c>
      <c r="J414" t="s">
        <v>9</v>
      </c>
      <c r="K414" t="s">
        <v>10</v>
      </c>
      <c r="L414">
        <v>1388728800</v>
      </c>
      <c r="M414">
        <v>1389592800</v>
      </c>
      <c r="N414" s="8">
        <f t="shared" si="36"/>
        <v>41642.25</v>
      </c>
      <c r="O414" s="8">
        <f t="shared" si="37"/>
        <v>41652.25</v>
      </c>
      <c r="P414" t="b">
        <v>0</v>
      </c>
      <c r="Q414" t="b">
        <v>0</v>
      </c>
      <c r="R414" t="s">
        <v>107</v>
      </c>
      <c r="S414" t="str">
        <f t="shared" si="41"/>
        <v>publishing</v>
      </c>
      <c r="T414" t="str">
        <f t="shared" si="38"/>
        <v>fiction</v>
      </c>
    </row>
    <row r="415" spans="1:20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5">
        <f t="shared" si="39"/>
        <v>62.072823218997364</v>
      </c>
      <c r="G415" t="s">
        <v>35</v>
      </c>
      <c r="H415">
        <v>1089</v>
      </c>
      <c r="I415" s="4">
        <f t="shared" si="40"/>
        <v>108.01469237832875</v>
      </c>
      <c r="J415" t="s">
        <v>9</v>
      </c>
      <c r="K415" t="s">
        <v>10</v>
      </c>
      <c r="L415">
        <v>1543298400</v>
      </c>
      <c r="M415">
        <v>1545631200</v>
      </c>
      <c r="N415" s="8">
        <f t="shared" si="36"/>
        <v>43431.25</v>
      </c>
      <c r="O415" s="8">
        <f t="shared" si="37"/>
        <v>43458.25</v>
      </c>
      <c r="P415" t="b">
        <v>0</v>
      </c>
      <c r="Q415" t="b">
        <v>0</v>
      </c>
      <c r="R415" t="s">
        <v>59</v>
      </c>
      <c r="S415" t="str">
        <f t="shared" si="41"/>
        <v>film &amp; video</v>
      </c>
      <c r="T415" t="str">
        <f t="shared" si="38"/>
        <v>animation</v>
      </c>
    </row>
    <row r="416" spans="1:20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 s="5">
        <f t="shared" si="39"/>
        <v>84.699787460148784</v>
      </c>
      <c r="G416" t="s">
        <v>2</v>
      </c>
      <c r="H416">
        <v>5497</v>
      </c>
      <c r="I416" s="4">
        <f t="shared" si="40"/>
        <v>28.998544660724033</v>
      </c>
      <c r="J416" t="s">
        <v>9</v>
      </c>
      <c r="K416" t="s">
        <v>10</v>
      </c>
      <c r="L416">
        <v>1271739600</v>
      </c>
      <c r="M416">
        <v>1272430800</v>
      </c>
      <c r="N416" s="8">
        <f t="shared" si="36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5</v>
      </c>
      <c r="S416" t="str">
        <f t="shared" si="41"/>
        <v>food</v>
      </c>
      <c r="T416" t="str">
        <f t="shared" si="38"/>
        <v>food trucks</v>
      </c>
    </row>
    <row r="417" spans="1:20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 s="5">
        <f t="shared" si="39"/>
        <v>11.059030837004405</v>
      </c>
      <c r="G417" t="s">
        <v>2</v>
      </c>
      <c r="H417">
        <v>418</v>
      </c>
      <c r="I417" s="4">
        <f t="shared" si="40"/>
        <v>30.028708133971293</v>
      </c>
      <c r="J417" t="s">
        <v>9</v>
      </c>
      <c r="K417" t="s">
        <v>10</v>
      </c>
      <c r="L417">
        <v>1326434400</v>
      </c>
      <c r="M417">
        <v>1327903200</v>
      </c>
      <c r="N417" s="8">
        <f t="shared" si="36"/>
        <v>40921.25</v>
      </c>
      <c r="O417" s="8">
        <f t="shared" si="37"/>
        <v>40938.25</v>
      </c>
      <c r="P417" t="b">
        <v>0</v>
      </c>
      <c r="Q417" t="b">
        <v>0</v>
      </c>
      <c r="R417" t="s">
        <v>21</v>
      </c>
      <c r="S417" t="str">
        <f t="shared" si="41"/>
        <v>theater</v>
      </c>
      <c r="T417" t="str">
        <f t="shared" si="38"/>
        <v>plays</v>
      </c>
    </row>
    <row r="418" spans="1:20" ht="31.2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 s="5">
        <f t="shared" si="39"/>
        <v>43.838781575037146</v>
      </c>
      <c r="G418" t="s">
        <v>2</v>
      </c>
      <c r="H418">
        <v>1439</v>
      </c>
      <c r="I418" s="4">
        <f t="shared" si="40"/>
        <v>41.005559416261292</v>
      </c>
      <c r="J418" t="s">
        <v>9</v>
      </c>
      <c r="K418" t="s">
        <v>10</v>
      </c>
      <c r="L418">
        <v>1295244000</v>
      </c>
      <c r="M418">
        <v>1296021600</v>
      </c>
      <c r="N418" s="8">
        <f t="shared" si="36"/>
        <v>40560.25</v>
      </c>
      <c r="O418" s="8">
        <f t="shared" si="37"/>
        <v>40569.25</v>
      </c>
      <c r="P418" t="b">
        <v>0</v>
      </c>
      <c r="Q418" t="b">
        <v>1</v>
      </c>
      <c r="R418" t="s">
        <v>30</v>
      </c>
      <c r="S418" t="str">
        <f t="shared" si="41"/>
        <v>film &amp; video</v>
      </c>
      <c r="T418" t="str">
        <f t="shared" si="38"/>
        <v>documentary</v>
      </c>
    </row>
    <row r="419" spans="1:20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 s="5">
        <f t="shared" si="39"/>
        <v>55.470588235294116</v>
      </c>
      <c r="G419" t="s">
        <v>2</v>
      </c>
      <c r="H419">
        <v>15</v>
      </c>
      <c r="I419" s="4">
        <f t="shared" si="40"/>
        <v>62.866666666666667</v>
      </c>
      <c r="J419" t="s">
        <v>9</v>
      </c>
      <c r="K419" t="s">
        <v>10</v>
      </c>
      <c r="L419">
        <v>1541221200</v>
      </c>
      <c r="M419">
        <v>1543298400</v>
      </c>
      <c r="N419" s="8">
        <f t="shared" si="36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21</v>
      </c>
      <c r="S419" t="str">
        <f t="shared" si="41"/>
        <v>theater</v>
      </c>
      <c r="T419" t="str">
        <f t="shared" si="38"/>
        <v>plays</v>
      </c>
    </row>
    <row r="420" spans="1:20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 s="5">
        <f t="shared" si="39"/>
        <v>57.399511301160658</v>
      </c>
      <c r="G420" t="s">
        <v>2</v>
      </c>
      <c r="H420">
        <v>1999</v>
      </c>
      <c r="I420" s="4">
        <f t="shared" si="40"/>
        <v>47.005002501250623</v>
      </c>
      <c r="J420" t="s">
        <v>3</v>
      </c>
      <c r="K420" t="s">
        <v>4</v>
      </c>
      <c r="L420">
        <v>1336280400</v>
      </c>
      <c r="M420">
        <v>1336366800</v>
      </c>
      <c r="N420" s="8">
        <f t="shared" si="36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30</v>
      </c>
      <c r="S420" t="str">
        <f t="shared" si="41"/>
        <v>film &amp; video</v>
      </c>
      <c r="T420" t="str">
        <f t="shared" si="38"/>
        <v>documentary</v>
      </c>
    </row>
    <row r="421" spans="1:20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 s="5">
        <f t="shared" si="39"/>
        <v>123.43497363796135</v>
      </c>
      <c r="G421" t="s">
        <v>8</v>
      </c>
      <c r="H421">
        <v>5203</v>
      </c>
      <c r="I421" s="4">
        <f t="shared" si="40"/>
        <v>26.997693638285604</v>
      </c>
      <c r="J421" t="s">
        <v>9</v>
      </c>
      <c r="K421" t="s">
        <v>10</v>
      </c>
      <c r="L421">
        <v>1324533600</v>
      </c>
      <c r="M421">
        <v>1325052000</v>
      </c>
      <c r="N421" s="8">
        <f t="shared" si="36"/>
        <v>40899.25</v>
      </c>
      <c r="O421" s="8">
        <f t="shared" si="37"/>
        <v>40905.25</v>
      </c>
      <c r="P421" t="b">
        <v>0</v>
      </c>
      <c r="Q421" t="b">
        <v>0</v>
      </c>
      <c r="R421" t="s">
        <v>16</v>
      </c>
      <c r="S421" t="str">
        <f t="shared" si="41"/>
        <v>technology</v>
      </c>
      <c r="T421" t="str">
        <f t="shared" si="38"/>
        <v>web</v>
      </c>
    </row>
    <row r="422" spans="1:20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 s="5">
        <f t="shared" si="39"/>
        <v>128.46</v>
      </c>
      <c r="G422" t="s">
        <v>8</v>
      </c>
      <c r="H422">
        <v>94</v>
      </c>
      <c r="I422" s="4">
        <f t="shared" si="40"/>
        <v>68.329787234042556</v>
      </c>
      <c r="J422" t="s">
        <v>9</v>
      </c>
      <c r="K422" t="s">
        <v>10</v>
      </c>
      <c r="L422">
        <v>1498366800</v>
      </c>
      <c r="M422">
        <v>1499576400</v>
      </c>
      <c r="N422" s="8">
        <f t="shared" si="36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21</v>
      </c>
      <c r="S422" t="str">
        <f t="shared" si="41"/>
        <v>theater</v>
      </c>
      <c r="T422" t="str">
        <f t="shared" si="38"/>
        <v>plays</v>
      </c>
    </row>
    <row r="423" spans="1:20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 s="5">
        <f t="shared" si="39"/>
        <v>63.989361702127653</v>
      </c>
      <c r="G423" t="s">
        <v>2</v>
      </c>
      <c r="H423">
        <v>118</v>
      </c>
      <c r="I423" s="4">
        <f t="shared" si="40"/>
        <v>50.974576271186443</v>
      </c>
      <c r="J423" t="s">
        <v>9</v>
      </c>
      <c r="K423" t="s">
        <v>10</v>
      </c>
      <c r="L423">
        <v>1498712400</v>
      </c>
      <c r="M423">
        <v>1501304400</v>
      </c>
      <c r="N423" s="8">
        <f t="shared" si="36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53</v>
      </c>
      <c r="S423" t="str">
        <f t="shared" si="41"/>
        <v>technology</v>
      </c>
      <c r="T423" t="str">
        <f t="shared" si="38"/>
        <v>wearables</v>
      </c>
    </row>
    <row r="424" spans="1:20" ht="31.2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 s="5">
        <f t="shared" si="39"/>
        <v>127.29885057471265</v>
      </c>
      <c r="G424" t="s">
        <v>8</v>
      </c>
      <c r="H424">
        <v>205</v>
      </c>
      <c r="I424" s="4">
        <f t="shared" si="40"/>
        <v>54.024390243902438</v>
      </c>
      <c r="J424" t="s">
        <v>9</v>
      </c>
      <c r="K424" t="s">
        <v>10</v>
      </c>
      <c r="L424">
        <v>1271480400</v>
      </c>
      <c r="M424">
        <v>1273208400</v>
      </c>
      <c r="N424" s="8">
        <f t="shared" si="36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21</v>
      </c>
      <c r="S424" t="str">
        <f t="shared" si="41"/>
        <v>theater</v>
      </c>
      <c r="T424" t="str">
        <f t="shared" si="38"/>
        <v>plays</v>
      </c>
    </row>
    <row r="425" spans="1:20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 s="5">
        <f t="shared" si="39"/>
        <v>10.638024357239512</v>
      </c>
      <c r="G425" t="s">
        <v>2</v>
      </c>
      <c r="H425">
        <v>162</v>
      </c>
      <c r="I425" s="4">
        <f t="shared" si="40"/>
        <v>97.055555555555557</v>
      </c>
      <c r="J425" t="s">
        <v>9</v>
      </c>
      <c r="K425" t="s">
        <v>10</v>
      </c>
      <c r="L425">
        <v>1316667600</v>
      </c>
      <c r="M425">
        <v>1316840400</v>
      </c>
      <c r="N425" s="8">
        <f t="shared" si="36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5</v>
      </c>
      <c r="S425" t="str">
        <f t="shared" si="41"/>
        <v>food</v>
      </c>
      <c r="T425" t="str">
        <f t="shared" si="38"/>
        <v>food trucks</v>
      </c>
    </row>
    <row r="426" spans="1:20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 s="5">
        <f t="shared" si="39"/>
        <v>40.470588235294116</v>
      </c>
      <c r="G426" t="s">
        <v>2</v>
      </c>
      <c r="H426">
        <v>83</v>
      </c>
      <c r="I426" s="4">
        <f t="shared" si="40"/>
        <v>24.867469879518072</v>
      </c>
      <c r="J426" t="s">
        <v>9</v>
      </c>
      <c r="K426" t="s">
        <v>10</v>
      </c>
      <c r="L426">
        <v>1524027600</v>
      </c>
      <c r="M426">
        <v>1524546000</v>
      </c>
      <c r="N426" s="8">
        <f t="shared" si="36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48</v>
      </c>
      <c r="S426" t="str">
        <f t="shared" si="41"/>
        <v>music</v>
      </c>
      <c r="T426" t="str">
        <f t="shared" si="38"/>
        <v>indie rock</v>
      </c>
    </row>
    <row r="427" spans="1:20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 s="5">
        <f t="shared" si="39"/>
        <v>287.66666666666663</v>
      </c>
      <c r="G427" t="s">
        <v>8</v>
      </c>
      <c r="H427">
        <v>92</v>
      </c>
      <c r="I427" s="4">
        <f t="shared" si="40"/>
        <v>84.423913043478265</v>
      </c>
      <c r="J427" t="s">
        <v>9</v>
      </c>
      <c r="K427" t="s">
        <v>10</v>
      </c>
      <c r="L427">
        <v>1438059600</v>
      </c>
      <c r="M427">
        <v>1438578000</v>
      </c>
      <c r="N427" s="8">
        <f t="shared" si="36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110</v>
      </c>
      <c r="S427" t="str">
        <f t="shared" si="41"/>
        <v>photography</v>
      </c>
      <c r="T427" t="str">
        <f t="shared" si="38"/>
        <v>photography books</v>
      </c>
    </row>
    <row r="428" spans="1:20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 s="5">
        <f t="shared" si="39"/>
        <v>572.94444444444446</v>
      </c>
      <c r="G428" t="s">
        <v>8</v>
      </c>
      <c r="H428">
        <v>219</v>
      </c>
      <c r="I428" s="4">
        <f t="shared" si="40"/>
        <v>47.091324200913242</v>
      </c>
      <c r="J428" t="s">
        <v>9</v>
      </c>
      <c r="K428" t="s">
        <v>10</v>
      </c>
      <c r="L428">
        <v>1361944800</v>
      </c>
      <c r="M428">
        <v>1362549600</v>
      </c>
      <c r="N428" s="8">
        <f t="shared" si="36"/>
        <v>41332.25</v>
      </c>
      <c r="O428" s="8">
        <f t="shared" si="37"/>
        <v>41339.25</v>
      </c>
      <c r="P428" t="b">
        <v>0</v>
      </c>
      <c r="Q428" t="b">
        <v>0</v>
      </c>
      <c r="R428" t="s">
        <v>21</v>
      </c>
      <c r="S428" t="str">
        <f t="shared" si="41"/>
        <v>theater</v>
      </c>
      <c r="T428" t="str">
        <f t="shared" si="38"/>
        <v>plays</v>
      </c>
    </row>
    <row r="429" spans="1:20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 s="5">
        <f t="shared" si="39"/>
        <v>112.90429799426933</v>
      </c>
      <c r="G429" t="s">
        <v>8</v>
      </c>
      <c r="H429">
        <v>2526</v>
      </c>
      <c r="I429" s="4">
        <f t="shared" si="40"/>
        <v>77.996041171813147</v>
      </c>
      <c r="J429" t="s">
        <v>9</v>
      </c>
      <c r="K429" t="s">
        <v>10</v>
      </c>
      <c r="L429">
        <v>1410584400</v>
      </c>
      <c r="M429">
        <v>1413349200</v>
      </c>
      <c r="N429" s="8">
        <f t="shared" si="36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21</v>
      </c>
      <c r="S429" t="str">
        <f t="shared" si="41"/>
        <v>theater</v>
      </c>
      <c r="T429" t="str">
        <f t="shared" si="38"/>
        <v>plays</v>
      </c>
    </row>
    <row r="430" spans="1:20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 s="5">
        <f t="shared" si="39"/>
        <v>46.387573964497044</v>
      </c>
      <c r="G430" t="s">
        <v>2</v>
      </c>
      <c r="H430">
        <v>747</v>
      </c>
      <c r="I430" s="4">
        <f t="shared" si="40"/>
        <v>62.967871485943775</v>
      </c>
      <c r="J430" t="s">
        <v>9</v>
      </c>
      <c r="K430" t="s">
        <v>10</v>
      </c>
      <c r="L430">
        <v>1297404000</v>
      </c>
      <c r="M430">
        <v>1298008800</v>
      </c>
      <c r="N430" s="8">
        <f t="shared" si="36"/>
        <v>40585.25</v>
      </c>
      <c r="O430" s="8">
        <f t="shared" si="37"/>
        <v>40592.25</v>
      </c>
      <c r="P430" t="b">
        <v>0</v>
      </c>
      <c r="Q430" t="b">
        <v>0</v>
      </c>
      <c r="R430" t="s">
        <v>59</v>
      </c>
      <c r="S430" t="str">
        <f t="shared" si="41"/>
        <v>film &amp; video</v>
      </c>
      <c r="T430" t="str">
        <f t="shared" si="38"/>
        <v>animation</v>
      </c>
    </row>
    <row r="431" spans="1:20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 s="5">
        <f t="shared" si="39"/>
        <v>90.675916230366497</v>
      </c>
      <c r="G431" t="s">
        <v>62</v>
      </c>
      <c r="H431">
        <v>2138</v>
      </c>
      <c r="I431" s="4">
        <f t="shared" si="40"/>
        <v>81.006080449017773</v>
      </c>
      <c r="J431" t="s">
        <v>9</v>
      </c>
      <c r="K431" t="s">
        <v>10</v>
      </c>
      <c r="L431">
        <v>1392012000</v>
      </c>
      <c r="M431">
        <v>1394427600</v>
      </c>
      <c r="N431" s="8">
        <f t="shared" si="36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110</v>
      </c>
      <c r="S431" t="str">
        <f t="shared" si="41"/>
        <v>photography</v>
      </c>
      <c r="T431" t="str">
        <f t="shared" si="38"/>
        <v>photography books</v>
      </c>
    </row>
    <row r="432" spans="1:20" ht="31.2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 s="5">
        <f t="shared" si="39"/>
        <v>67.740740740740748</v>
      </c>
      <c r="G432" t="s">
        <v>2</v>
      </c>
      <c r="H432">
        <v>84</v>
      </c>
      <c r="I432" s="4">
        <f t="shared" si="40"/>
        <v>65.321428571428569</v>
      </c>
      <c r="J432" t="s">
        <v>9</v>
      </c>
      <c r="K432" t="s">
        <v>10</v>
      </c>
      <c r="L432">
        <v>1569733200</v>
      </c>
      <c r="M432">
        <v>1572670800</v>
      </c>
      <c r="N432" s="8">
        <f t="shared" si="36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21</v>
      </c>
      <c r="S432" t="str">
        <f t="shared" si="41"/>
        <v>theater</v>
      </c>
      <c r="T432" t="str">
        <f t="shared" si="38"/>
        <v>plays</v>
      </c>
    </row>
    <row r="433" spans="1:20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 s="5">
        <f t="shared" si="39"/>
        <v>192.49019607843135</v>
      </c>
      <c r="G433" t="s">
        <v>8</v>
      </c>
      <c r="H433">
        <v>94</v>
      </c>
      <c r="I433" s="4">
        <f t="shared" si="40"/>
        <v>104.43617021276596</v>
      </c>
      <c r="J433" t="s">
        <v>9</v>
      </c>
      <c r="K433" t="s">
        <v>10</v>
      </c>
      <c r="L433">
        <v>1529643600</v>
      </c>
      <c r="M433">
        <v>1531112400</v>
      </c>
      <c r="N433" s="8">
        <f t="shared" si="36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21</v>
      </c>
      <c r="S433" t="str">
        <f t="shared" si="41"/>
        <v>theater</v>
      </c>
      <c r="T433" t="str">
        <f t="shared" si="38"/>
        <v>plays</v>
      </c>
    </row>
    <row r="434" spans="1:20" ht="31.2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 s="5">
        <f t="shared" si="39"/>
        <v>82.714285714285722</v>
      </c>
      <c r="G434" t="s">
        <v>2</v>
      </c>
      <c r="H434">
        <v>91</v>
      </c>
      <c r="I434" s="4">
        <f t="shared" si="40"/>
        <v>69.989010989010993</v>
      </c>
      <c r="J434" t="s">
        <v>9</v>
      </c>
      <c r="K434" t="s">
        <v>10</v>
      </c>
      <c r="L434">
        <v>1399006800</v>
      </c>
      <c r="M434">
        <v>1400734800</v>
      </c>
      <c r="N434" s="8">
        <f t="shared" si="36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21</v>
      </c>
      <c r="S434" t="str">
        <f t="shared" si="41"/>
        <v>theater</v>
      </c>
      <c r="T434" t="str">
        <f t="shared" si="38"/>
        <v>plays</v>
      </c>
    </row>
    <row r="435" spans="1:20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 s="5">
        <f t="shared" si="39"/>
        <v>54.163920922570021</v>
      </c>
      <c r="G435" t="s">
        <v>2</v>
      </c>
      <c r="H435">
        <v>792</v>
      </c>
      <c r="I435" s="4">
        <f t="shared" si="40"/>
        <v>83.023989898989896</v>
      </c>
      <c r="J435" t="s">
        <v>9</v>
      </c>
      <c r="K435" t="s">
        <v>10</v>
      </c>
      <c r="L435">
        <v>1385359200</v>
      </c>
      <c r="M435">
        <v>1386741600</v>
      </c>
      <c r="N435" s="8">
        <f t="shared" si="36"/>
        <v>41603.25</v>
      </c>
      <c r="O435" s="8">
        <f t="shared" si="37"/>
        <v>41619.25</v>
      </c>
      <c r="P435" t="b">
        <v>0</v>
      </c>
      <c r="Q435" t="b">
        <v>1</v>
      </c>
      <c r="R435" t="s">
        <v>30</v>
      </c>
      <c r="S435" t="str">
        <f t="shared" si="41"/>
        <v>film &amp; video</v>
      </c>
      <c r="T435" t="str">
        <f t="shared" si="38"/>
        <v>documentary</v>
      </c>
    </row>
    <row r="436" spans="1:20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 s="5">
        <f t="shared" si="39"/>
        <v>16.722222222222221</v>
      </c>
      <c r="G436" t="s">
        <v>62</v>
      </c>
      <c r="H436">
        <v>10</v>
      </c>
      <c r="I436" s="4">
        <f t="shared" si="40"/>
        <v>90.3</v>
      </c>
      <c r="J436" t="s">
        <v>3</v>
      </c>
      <c r="K436" t="s">
        <v>4</v>
      </c>
      <c r="L436">
        <v>1480572000</v>
      </c>
      <c r="M436">
        <v>1481781600</v>
      </c>
      <c r="N436" s="8">
        <f t="shared" si="36"/>
        <v>42705.25</v>
      </c>
      <c r="O436" s="8">
        <f t="shared" si="37"/>
        <v>42719.25</v>
      </c>
      <c r="P436" t="b">
        <v>1</v>
      </c>
      <c r="Q436" t="b">
        <v>0</v>
      </c>
      <c r="R436" t="s">
        <v>21</v>
      </c>
      <c r="S436" t="str">
        <f t="shared" si="41"/>
        <v>theater</v>
      </c>
      <c r="T436" t="str">
        <f t="shared" si="38"/>
        <v>plays</v>
      </c>
    </row>
    <row r="437" spans="1:20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 s="5">
        <f t="shared" si="39"/>
        <v>116.87664041994749</v>
      </c>
      <c r="G437" t="s">
        <v>8</v>
      </c>
      <c r="H437">
        <v>1713</v>
      </c>
      <c r="I437" s="4">
        <f t="shared" si="40"/>
        <v>103.98131932282546</v>
      </c>
      <c r="J437" t="s">
        <v>95</v>
      </c>
      <c r="K437" t="s">
        <v>96</v>
      </c>
      <c r="L437">
        <v>1418623200</v>
      </c>
      <c r="M437">
        <v>1419660000</v>
      </c>
      <c r="N437" s="8">
        <f t="shared" si="36"/>
        <v>41988.25</v>
      </c>
      <c r="O437" s="8">
        <f t="shared" si="37"/>
        <v>42000.25</v>
      </c>
      <c r="P437" t="b">
        <v>0</v>
      </c>
      <c r="Q437" t="b">
        <v>1</v>
      </c>
      <c r="R437" t="s">
        <v>21</v>
      </c>
      <c r="S437" t="str">
        <f t="shared" si="41"/>
        <v>theater</v>
      </c>
      <c r="T437" t="str">
        <f t="shared" si="38"/>
        <v>plays</v>
      </c>
    </row>
    <row r="438" spans="1:20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 s="5">
        <f t="shared" si="39"/>
        <v>1052.1538461538462</v>
      </c>
      <c r="G438" t="s">
        <v>8</v>
      </c>
      <c r="H438">
        <v>249</v>
      </c>
      <c r="I438" s="4">
        <f t="shared" si="40"/>
        <v>54.931726907630519</v>
      </c>
      <c r="J438" t="s">
        <v>9</v>
      </c>
      <c r="K438" t="s">
        <v>10</v>
      </c>
      <c r="L438">
        <v>1555736400</v>
      </c>
      <c r="M438">
        <v>1555822800</v>
      </c>
      <c r="N438" s="8">
        <f t="shared" si="36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147</v>
      </c>
      <c r="S438" t="str">
        <f t="shared" si="41"/>
        <v>music</v>
      </c>
      <c r="T438" t="str">
        <f t="shared" si="38"/>
        <v>jazz</v>
      </c>
    </row>
    <row r="439" spans="1:20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 s="5">
        <f t="shared" si="39"/>
        <v>123.07407407407408</v>
      </c>
      <c r="G439" t="s">
        <v>8</v>
      </c>
      <c r="H439">
        <v>192</v>
      </c>
      <c r="I439" s="4">
        <f t="shared" si="40"/>
        <v>51.921875</v>
      </c>
      <c r="J439" t="s">
        <v>9</v>
      </c>
      <c r="K439" t="s">
        <v>10</v>
      </c>
      <c r="L439">
        <v>1442120400</v>
      </c>
      <c r="M439">
        <v>1442379600</v>
      </c>
      <c r="N439" s="8">
        <f t="shared" si="36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59</v>
      </c>
      <c r="S439" t="str">
        <f t="shared" si="41"/>
        <v>film &amp; video</v>
      </c>
      <c r="T439" t="str">
        <f t="shared" si="38"/>
        <v>animation</v>
      </c>
    </row>
    <row r="440" spans="1:20" ht="31.2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 s="5">
        <f t="shared" si="39"/>
        <v>178.63855421686748</v>
      </c>
      <c r="G440" t="s">
        <v>8</v>
      </c>
      <c r="H440">
        <v>247</v>
      </c>
      <c r="I440" s="4">
        <f t="shared" si="40"/>
        <v>60.02834008097166</v>
      </c>
      <c r="J440" t="s">
        <v>9</v>
      </c>
      <c r="K440" t="s">
        <v>10</v>
      </c>
      <c r="L440">
        <v>1362376800</v>
      </c>
      <c r="M440">
        <v>1364965200</v>
      </c>
      <c r="N440" s="8">
        <f t="shared" si="36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21</v>
      </c>
      <c r="S440" t="str">
        <f t="shared" si="41"/>
        <v>theater</v>
      </c>
      <c r="T440" t="str">
        <f t="shared" si="38"/>
        <v>plays</v>
      </c>
    </row>
    <row r="441" spans="1:20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 s="5">
        <f t="shared" si="39"/>
        <v>355.28169014084506</v>
      </c>
      <c r="G441" t="s">
        <v>8</v>
      </c>
      <c r="H441">
        <v>2293</v>
      </c>
      <c r="I441" s="4">
        <f t="shared" si="40"/>
        <v>44.003488879197555</v>
      </c>
      <c r="J441" t="s">
        <v>9</v>
      </c>
      <c r="K441" t="s">
        <v>10</v>
      </c>
      <c r="L441">
        <v>1478408400</v>
      </c>
      <c r="M441">
        <v>1479016800</v>
      </c>
      <c r="N441" s="8">
        <f t="shared" si="36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462</v>
      </c>
      <c r="S441" t="str">
        <f t="shared" si="41"/>
        <v>film &amp; video</v>
      </c>
      <c r="T441" t="str">
        <f t="shared" si="38"/>
        <v>science fiction</v>
      </c>
    </row>
    <row r="442" spans="1:20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 s="5">
        <f t="shared" si="39"/>
        <v>161.90634146341463</v>
      </c>
      <c r="G442" t="s">
        <v>8</v>
      </c>
      <c r="H442">
        <v>3131</v>
      </c>
      <c r="I442" s="4">
        <f t="shared" si="40"/>
        <v>53.003513254551258</v>
      </c>
      <c r="J442" t="s">
        <v>9</v>
      </c>
      <c r="K442" t="s">
        <v>10</v>
      </c>
      <c r="L442">
        <v>1498798800</v>
      </c>
      <c r="M442">
        <v>1499662800</v>
      </c>
      <c r="N442" s="8">
        <f t="shared" si="36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257</v>
      </c>
      <c r="S442" t="str">
        <f t="shared" si="41"/>
        <v>film &amp; video</v>
      </c>
      <c r="T442" t="str">
        <f t="shared" si="38"/>
        <v>television</v>
      </c>
    </row>
    <row r="443" spans="1:20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 s="5">
        <f t="shared" si="39"/>
        <v>24.914285714285715</v>
      </c>
      <c r="G443" t="s">
        <v>2</v>
      </c>
      <c r="H443">
        <v>32</v>
      </c>
      <c r="I443" s="4">
        <f t="shared" si="40"/>
        <v>54.5</v>
      </c>
      <c r="J443" t="s">
        <v>9</v>
      </c>
      <c r="K443" t="s">
        <v>10</v>
      </c>
      <c r="L443">
        <v>1335416400</v>
      </c>
      <c r="M443">
        <v>1337835600</v>
      </c>
      <c r="N443" s="8">
        <f t="shared" si="36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53</v>
      </c>
      <c r="S443" t="str">
        <f t="shared" si="41"/>
        <v>technology</v>
      </c>
      <c r="T443" t="str">
        <f t="shared" si="38"/>
        <v>wearables</v>
      </c>
    </row>
    <row r="444" spans="1:20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 s="5">
        <f t="shared" si="39"/>
        <v>198.72222222222223</v>
      </c>
      <c r="G444" t="s">
        <v>8</v>
      </c>
      <c r="H444">
        <v>143</v>
      </c>
      <c r="I444" s="4">
        <f t="shared" si="40"/>
        <v>75.04195804195804</v>
      </c>
      <c r="J444" t="s">
        <v>95</v>
      </c>
      <c r="K444" t="s">
        <v>96</v>
      </c>
      <c r="L444">
        <v>1504328400</v>
      </c>
      <c r="M444">
        <v>1505710800</v>
      </c>
      <c r="N444" s="8">
        <f t="shared" si="36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21</v>
      </c>
      <c r="S444" t="str">
        <f t="shared" si="41"/>
        <v>theater</v>
      </c>
      <c r="T444" t="str">
        <f t="shared" si="38"/>
        <v>plays</v>
      </c>
    </row>
    <row r="445" spans="1:20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 s="5">
        <f t="shared" si="39"/>
        <v>34.752688172043008</v>
      </c>
      <c r="G445" t="s">
        <v>62</v>
      </c>
      <c r="H445">
        <v>90</v>
      </c>
      <c r="I445" s="4">
        <f t="shared" si="40"/>
        <v>35.911111111111111</v>
      </c>
      <c r="J445" t="s">
        <v>9</v>
      </c>
      <c r="K445" t="s">
        <v>10</v>
      </c>
      <c r="L445">
        <v>1285822800</v>
      </c>
      <c r="M445">
        <v>1287464400</v>
      </c>
      <c r="N445" s="8">
        <f t="shared" si="36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21</v>
      </c>
      <c r="S445" t="str">
        <f t="shared" si="41"/>
        <v>theater</v>
      </c>
      <c r="T445" t="str">
        <f t="shared" si="38"/>
        <v>plays</v>
      </c>
    </row>
    <row r="446" spans="1:20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 s="5">
        <f t="shared" si="39"/>
        <v>176.41935483870967</v>
      </c>
      <c r="G446" t="s">
        <v>8</v>
      </c>
      <c r="H446">
        <v>296</v>
      </c>
      <c r="I446" s="4">
        <f t="shared" si="40"/>
        <v>36.952702702702702</v>
      </c>
      <c r="J446" t="s">
        <v>9</v>
      </c>
      <c r="K446" t="s">
        <v>10</v>
      </c>
      <c r="L446">
        <v>1311483600</v>
      </c>
      <c r="M446">
        <v>1311656400</v>
      </c>
      <c r="N446" s="8">
        <f t="shared" si="36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48</v>
      </c>
      <c r="S446" t="str">
        <f t="shared" si="41"/>
        <v>music</v>
      </c>
      <c r="T446" t="str">
        <f t="shared" si="38"/>
        <v>indie rock</v>
      </c>
    </row>
    <row r="447" spans="1:20" ht="31.2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 s="5">
        <f t="shared" si="39"/>
        <v>511.38095238095235</v>
      </c>
      <c r="G447" t="s">
        <v>8</v>
      </c>
      <c r="H447">
        <v>170</v>
      </c>
      <c r="I447" s="4">
        <f t="shared" si="40"/>
        <v>63.170588235294119</v>
      </c>
      <c r="J447" t="s">
        <v>9</v>
      </c>
      <c r="K447" t="s">
        <v>10</v>
      </c>
      <c r="L447">
        <v>1291356000</v>
      </c>
      <c r="M447">
        <v>1293170400</v>
      </c>
      <c r="N447" s="8">
        <f t="shared" si="36"/>
        <v>40515.25</v>
      </c>
      <c r="O447" s="8">
        <f t="shared" si="37"/>
        <v>40536.25</v>
      </c>
      <c r="P447" t="b">
        <v>0</v>
      </c>
      <c r="Q447" t="b">
        <v>1</v>
      </c>
      <c r="R447" t="s">
        <v>21</v>
      </c>
      <c r="S447" t="str">
        <f t="shared" si="41"/>
        <v>theater</v>
      </c>
      <c r="T447" t="str">
        <f t="shared" si="38"/>
        <v>plays</v>
      </c>
    </row>
    <row r="448" spans="1:20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 s="5">
        <f t="shared" si="39"/>
        <v>82.044117647058826</v>
      </c>
      <c r="G448" t="s">
        <v>2</v>
      </c>
      <c r="H448">
        <v>186</v>
      </c>
      <c r="I448" s="4">
        <f t="shared" si="40"/>
        <v>29.99462365591398</v>
      </c>
      <c r="J448" t="s">
        <v>9</v>
      </c>
      <c r="K448" t="s">
        <v>10</v>
      </c>
      <c r="L448">
        <v>1355810400</v>
      </c>
      <c r="M448">
        <v>1355983200</v>
      </c>
      <c r="N448" s="8">
        <f t="shared" si="36"/>
        <v>41261.25</v>
      </c>
      <c r="O448" s="8">
        <f t="shared" si="37"/>
        <v>41263.25</v>
      </c>
      <c r="P448" t="b">
        <v>0</v>
      </c>
      <c r="Q448" t="b">
        <v>0</v>
      </c>
      <c r="R448" t="s">
        <v>53</v>
      </c>
      <c r="S448" t="str">
        <f t="shared" si="41"/>
        <v>technology</v>
      </c>
      <c r="T448" t="str">
        <f t="shared" si="38"/>
        <v>wearables</v>
      </c>
    </row>
    <row r="449" spans="1:20" ht="31.2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 s="5">
        <f t="shared" si="39"/>
        <v>24.326030927835053</v>
      </c>
      <c r="G449" t="s">
        <v>62</v>
      </c>
      <c r="H449">
        <v>439</v>
      </c>
      <c r="I449" s="4">
        <f t="shared" si="40"/>
        <v>86</v>
      </c>
      <c r="J449" t="s">
        <v>28</v>
      </c>
      <c r="K449" t="s">
        <v>29</v>
      </c>
      <c r="L449">
        <v>1513663200</v>
      </c>
      <c r="M449">
        <v>1515045600</v>
      </c>
      <c r="N449" s="8">
        <f t="shared" si="36"/>
        <v>43088.25</v>
      </c>
      <c r="O449" s="8">
        <f t="shared" si="37"/>
        <v>43104.25</v>
      </c>
      <c r="P449" t="b">
        <v>0</v>
      </c>
      <c r="Q449" t="b">
        <v>0</v>
      </c>
      <c r="R449" t="s">
        <v>257</v>
      </c>
      <c r="S449" t="str">
        <f t="shared" si="41"/>
        <v>film &amp; video</v>
      </c>
      <c r="T449" t="str">
        <f t="shared" si="38"/>
        <v>television</v>
      </c>
    </row>
    <row r="450" spans="1:20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 s="5">
        <f t="shared" si="39"/>
        <v>50.482758620689658</v>
      </c>
      <c r="G450" t="s">
        <v>2</v>
      </c>
      <c r="H450">
        <v>605</v>
      </c>
      <c r="I450" s="4">
        <f t="shared" si="40"/>
        <v>75.014876033057845</v>
      </c>
      <c r="J450" t="s">
        <v>9</v>
      </c>
      <c r="K450" t="s">
        <v>10</v>
      </c>
      <c r="L450">
        <v>1365915600</v>
      </c>
      <c r="M450">
        <v>1366088400</v>
      </c>
      <c r="N450" s="8">
        <f t="shared" si="36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77</v>
      </c>
      <c r="S450" t="str">
        <f t="shared" si="41"/>
        <v>games</v>
      </c>
      <c r="T450" t="str">
        <f t="shared" si="38"/>
        <v>video games</v>
      </c>
    </row>
    <row r="451" spans="1:20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 s="5">
        <f t="shared" si="39"/>
        <v>967</v>
      </c>
      <c r="G451" t="s">
        <v>8</v>
      </c>
      <c r="H451">
        <v>86</v>
      </c>
      <c r="I451" s="4">
        <f t="shared" si="40"/>
        <v>101.19767441860465</v>
      </c>
      <c r="J451" t="s">
        <v>24</v>
      </c>
      <c r="K451" t="s">
        <v>25</v>
      </c>
      <c r="L451">
        <v>1551852000</v>
      </c>
      <c r="M451">
        <v>1553317200</v>
      </c>
      <c r="N451" s="8">
        <f t="shared" ref="N451:N514" si="42">(((L451/60)/60)/24)+DATE(1970,1,1)</f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si="41"/>
        <v>games</v>
      </c>
      <c r="T451" t="str">
        <f t="shared" ref="T451:T514" si="44">RIGHT(R451,LEN(R451)-SEARCH("/",R451))</f>
        <v>video games</v>
      </c>
    </row>
    <row r="452" spans="1:20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 s="5">
        <f t="shared" ref="F452:F515" si="45">E452/D452*100</f>
        <v>4</v>
      </c>
      <c r="G452" t="s">
        <v>2</v>
      </c>
      <c r="H452">
        <v>1</v>
      </c>
      <c r="I452" s="4">
        <f t="shared" ref="I452:I515" si="46">E452/H452</f>
        <v>4</v>
      </c>
      <c r="J452" t="s">
        <v>3</v>
      </c>
      <c r="K452" t="s">
        <v>4</v>
      </c>
      <c r="L452">
        <v>1540098000</v>
      </c>
      <c r="M452">
        <v>1542088800</v>
      </c>
      <c r="N452" s="8">
        <f t="shared" si="42"/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59</v>
      </c>
      <c r="S452" t="str">
        <f t="shared" si="41"/>
        <v>film &amp; video</v>
      </c>
      <c r="T452" t="str">
        <f t="shared" si="44"/>
        <v>animation</v>
      </c>
    </row>
    <row r="453" spans="1:20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 s="5">
        <f t="shared" si="45"/>
        <v>122.84501347708894</v>
      </c>
      <c r="G453" t="s">
        <v>8</v>
      </c>
      <c r="H453">
        <v>6286</v>
      </c>
      <c r="I453" s="4">
        <f t="shared" si="46"/>
        <v>29.001272669424118</v>
      </c>
      <c r="J453" t="s">
        <v>9</v>
      </c>
      <c r="K453" t="s">
        <v>10</v>
      </c>
      <c r="L453">
        <v>1500440400</v>
      </c>
      <c r="M453">
        <v>1503118800</v>
      </c>
      <c r="N453" s="8">
        <f t="shared" si="42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11</v>
      </c>
      <c r="S453" t="str">
        <f t="shared" ref="S453:S516" si="47">LEFT(R453,SEARCH("/",R453)-1)</f>
        <v>music</v>
      </c>
      <c r="T453" t="str">
        <f t="shared" si="44"/>
        <v>rock</v>
      </c>
    </row>
    <row r="454" spans="1:20" ht="31.2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 s="5">
        <f t="shared" si="45"/>
        <v>63.4375</v>
      </c>
      <c r="G454" t="s">
        <v>2</v>
      </c>
      <c r="H454">
        <v>31</v>
      </c>
      <c r="I454" s="4">
        <f t="shared" si="46"/>
        <v>98.225806451612897</v>
      </c>
      <c r="J454" t="s">
        <v>9</v>
      </c>
      <c r="K454" t="s">
        <v>10</v>
      </c>
      <c r="L454">
        <v>1278392400</v>
      </c>
      <c r="M454">
        <v>1278478800</v>
      </c>
      <c r="N454" s="8">
        <f t="shared" si="42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41</v>
      </c>
      <c r="S454" t="str">
        <f t="shared" si="47"/>
        <v>film &amp; video</v>
      </c>
      <c r="T454" t="str">
        <f t="shared" si="44"/>
        <v>drama</v>
      </c>
    </row>
    <row r="455" spans="1:20" ht="31.2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 s="5">
        <f t="shared" si="45"/>
        <v>56.331688596491226</v>
      </c>
      <c r="G455" t="s">
        <v>2</v>
      </c>
      <c r="H455">
        <v>1181</v>
      </c>
      <c r="I455" s="4">
        <f t="shared" si="46"/>
        <v>87.001693480101608</v>
      </c>
      <c r="J455" t="s">
        <v>9</v>
      </c>
      <c r="K455" t="s">
        <v>10</v>
      </c>
      <c r="L455">
        <v>1480572000</v>
      </c>
      <c r="M455">
        <v>1484114400</v>
      </c>
      <c r="N455" s="8">
        <f t="shared" si="42"/>
        <v>42705.25</v>
      </c>
      <c r="O455" s="8">
        <f t="shared" si="43"/>
        <v>42746.25</v>
      </c>
      <c r="P455" t="b">
        <v>0</v>
      </c>
      <c r="Q455" t="b">
        <v>0</v>
      </c>
      <c r="R455" t="s">
        <v>462</v>
      </c>
      <c r="S455" t="str">
        <f t="shared" si="47"/>
        <v>film &amp; video</v>
      </c>
      <c r="T455" t="str">
        <f t="shared" si="44"/>
        <v>science fiction</v>
      </c>
    </row>
    <row r="456" spans="1:20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 s="5">
        <f t="shared" si="45"/>
        <v>44.074999999999996</v>
      </c>
      <c r="G456" t="s">
        <v>2</v>
      </c>
      <c r="H456">
        <v>39</v>
      </c>
      <c r="I456" s="4">
        <f t="shared" si="46"/>
        <v>45.205128205128204</v>
      </c>
      <c r="J456" t="s">
        <v>9</v>
      </c>
      <c r="K456" t="s">
        <v>10</v>
      </c>
      <c r="L456">
        <v>1382331600</v>
      </c>
      <c r="M456">
        <v>1385445600</v>
      </c>
      <c r="N456" s="8">
        <f t="shared" si="42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41</v>
      </c>
      <c r="S456" t="str">
        <f t="shared" si="47"/>
        <v>film &amp; video</v>
      </c>
      <c r="T456" t="str">
        <f t="shared" si="44"/>
        <v>drama</v>
      </c>
    </row>
    <row r="457" spans="1:20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 s="5">
        <f t="shared" si="45"/>
        <v>118.37253218884121</v>
      </c>
      <c r="G457" t="s">
        <v>8</v>
      </c>
      <c r="H457">
        <v>3727</v>
      </c>
      <c r="I457" s="4">
        <f t="shared" si="46"/>
        <v>37.001341561577675</v>
      </c>
      <c r="J457" t="s">
        <v>9</v>
      </c>
      <c r="K457" t="s">
        <v>10</v>
      </c>
      <c r="L457">
        <v>1316754000</v>
      </c>
      <c r="M457">
        <v>1318741200</v>
      </c>
      <c r="N457" s="8">
        <f t="shared" si="42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21</v>
      </c>
      <c r="S457" t="str">
        <f t="shared" si="47"/>
        <v>theater</v>
      </c>
      <c r="T457" t="str">
        <f t="shared" si="44"/>
        <v>plays</v>
      </c>
    </row>
    <row r="458" spans="1:20" ht="31.2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 s="5">
        <f t="shared" si="45"/>
        <v>104.1243169398907</v>
      </c>
      <c r="G458" t="s">
        <v>8</v>
      </c>
      <c r="H458">
        <v>1605</v>
      </c>
      <c r="I458" s="4">
        <f t="shared" si="46"/>
        <v>94.976947040498445</v>
      </c>
      <c r="J458" t="s">
        <v>9</v>
      </c>
      <c r="K458" t="s">
        <v>10</v>
      </c>
      <c r="L458">
        <v>1518242400</v>
      </c>
      <c r="M458">
        <v>1518242400</v>
      </c>
      <c r="N458" s="8">
        <f t="shared" si="42"/>
        <v>43141.25</v>
      </c>
      <c r="O458" s="8">
        <f t="shared" si="43"/>
        <v>43141.25</v>
      </c>
      <c r="P458" t="b">
        <v>0</v>
      </c>
      <c r="Q458" t="b">
        <v>1</v>
      </c>
      <c r="R458" t="s">
        <v>48</v>
      </c>
      <c r="S458" t="str">
        <f t="shared" si="47"/>
        <v>music</v>
      </c>
      <c r="T458" t="str">
        <f t="shared" si="44"/>
        <v>indie rock</v>
      </c>
    </row>
    <row r="459" spans="1:20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 s="5">
        <f t="shared" si="45"/>
        <v>26.640000000000004</v>
      </c>
      <c r="G459" t="s">
        <v>2</v>
      </c>
      <c r="H459">
        <v>46</v>
      </c>
      <c r="I459" s="4">
        <f t="shared" si="46"/>
        <v>28.956521739130434</v>
      </c>
      <c r="J459" t="s">
        <v>9</v>
      </c>
      <c r="K459" t="s">
        <v>10</v>
      </c>
      <c r="L459">
        <v>1476421200</v>
      </c>
      <c r="M459">
        <v>1476594000</v>
      </c>
      <c r="N459" s="8">
        <f t="shared" si="42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21</v>
      </c>
      <c r="S459" t="str">
        <f t="shared" si="47"/>
        <v>theater</v>
      </c>
      <c r="T459" t="str">
        <f t="shared" si="44"/>
        <v>plays</v>
      </c>
    </row>
    <row r="460" spans="1:20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 s="5">
        <f t="shared" si="45"/>
        <v>351.20118343195264</v>
      </c>
      <c r="G460" t="s">
        <v>8</v>
      </c>
      <c r="H460">
        <v>2120</v>
      </c>
      <c r="I460" s="4">
        <f t="shared" si="46"/>
        <v>55.993396226415094</v>
      </c>
      <c r="J460" t="s">
        <v>9</v>
      </c>
      <c r="K460" t="s">
        <v>10</v>
      </c>
      <c r="L460">
        <v>1269752400</v>
      </c>
      <c r="M460">
        <v>1273554000</v>
      </c>
      <c r="N460" s="8">
        <f t="shared" si="42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21</v>
      </c>
      <c r="S460" t="str">
        <f t="shared" si="47"/>
        <v>theater</v>
      </c>
      <c r="T460" t="str">
        <f t="shared" si="44"/>
        <v>plays</v>
      </c>
    </row>
    <row r="461" spans="1:20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 s="5">
        <f t="shared" si="45"/>
        <v>90.063492063492063</v>
      </c>
      <c r="G461" t="s">
        <v>2</v>
      </c>
      <c r="H461">
        <v>105</v>
      </c>
      <c r="I461" s="4">
        <f t="shared" si="46"/>
        <v>54.038095238095238</v>
      </c>
      <c r="J461" t="s">
        <v>9</v>
      </c>
      <c r="K461" t="s">
        <v>10</v>
      </c>
      <c r="L461">
        <v>1419746400</v>
      </c>
      <c r="M461">
        <v>1421906400</v>
      </c>
      <c r="N461" s="8">
        <f t="shared" si="42"/>
        <v>42001.25</v>
      </c>
      <c r="O461" s="8">
        <f t="shared" si="43"/>
        <v>42026.25</v>
      </c>
      <c r="P461" t="b">
        <v>0</v>
      </c>
      <c r="Q461" t="b">
        <v>0</v>
      </c>
      <c r="R461" t="s">
        <v>30</v>
      </c>
      <c r="S461" t="str">
        <f t="shared" si="47"/>
        <v>film &amp; video</v>
      </c>
      <c r="T461" t="str">
        <f t="shared" si="44"/>
        <v>documentary</v>
      </c>
    </row>
    <row r="462" spans="1:20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 s="5">
        <f t="shared" si="45"/>
        <v>171.625</v>
      </c>
      <c r="G462" t="s">
        <v>8</v>
      </c>
      <c r="H462">
        <v>50</v>
      </c>
      <c r="I462" s="4">
        <f t="shared" si="46"/>
        <v>82.38</v>
      </c>
      <c r="J462" t="s">
        <v>9</v>
      </c>
      <c r="K462" t="s">
        <v>10</v>
      </c>
      <c r="L462">
        <v>1281330000</v>
      </c>
      <c r="M462">
        <v>1281589200</v>
      </c>
      <c r="N462" s="8">
        <f t="shared" si="42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21</v>
      </c>
      <c r="S462" t="str">
        <f t="shared" si="47"/>
        <v>theater</v>
      </c>
      <c r="T462" t="str">
        <f t="shared" si="44"/>
        <v>plays</v>
      </c>
    </row>
    <row r="463" spans="1:20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 s="5">
        <f t="shared" si="45"/>
        <v>141.04655870445345</v>
      </c>
      <c r="G463" t="s">
        <v>8</v>
      </c>
      <c r="H463">
        <v>2080</v>
      </c>
      <c r="I463" s="4">
        <f t="shared" si="46"/>
        <v>66.997115384615384</v>
      </c>
      <c r="J463" t="s">
        <v>9</v>
      </c>
      <c r="K463" t="s">
        <v>10</v>
      </c>
      <c r="L463">
        <v>1398661200</v>
      </c>
      <c r="M463">
        <v>1400389200</v>
      </c>
      <c r="N463" s="8">
        <f t="shared" si="42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41</v>
      </c>
      <c r="S463" t="str">
        <f t="shared" si="47"/>
        <v>film &amp; video</v>
      </c>
      <c r="T463" t="str">
        <f t="shared" si="44"/>
        <v>drama</v>
      </c>
    </row>
    <row r="464" spans="1:20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 s="5">
        <f t="shared" si="45"/>
        <v>30.57944915254237</v>
      </c>
      <c r="G464" t="s">
        <v>2</v>
      </c>
      <c r="H464">
        <v>535</v>
      </c>
      <c r="I464" s="4">
        <f t="shared" si="46"/>
        <v>107.91401869158878</v>
      </c>
      <c r="J464" t="s">
        <v>9</v>
      </c>
      <c r="K464" t="s">
        <v>10</v>
      </c>
      <c r="L464">
        <v>1359525600</v>
      </c>
      <c r="M464">
        <v>1362808800</v>
      </c>
      <c r="N464" s="8">
        <f t="shared" si="42"/>
        <v>41304.25</v>
      </c>
      <c r="O464" s="8">
        <f t="shared" si="43"/>
        <v>41342.25</v>
      </c>
      <c r="P464" t="b">
        <v>0</v>
      </c>
      <c r="Q464" t="b">
        <v>0</v>
      </c>
      <c r="R464" t="s">
        <v>280</v>
      </c>
      <c r="S464" t="str">
        <f t="shared" si="47"/>
        <v>games</v>
      </c>
      <c r="T464" t="str">
        <f t="shared" si="44"/>
        <v>mobile games</v>
      </c>
    </row>
    <row r="465" spans="1:20" ht="31.2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 s="5">
        <f t="shared" si="45"/>
        <v>108.16455696202532</v>
      </c>
      <c r="G465" t="s">
        <v>8</v>
      </c>
      <c r="H465">
        <v>2105</v>
      </c>
      <c r="I465" s="4">
        <f t="shared" si="46"/>
        <v>69.009501187648453</v>
      </c>
      <c r="J465" t="s">
        <v>9</v>
      </c>
      <c r="K465" t="s">
        <v>10</v>
      </c>
      <c r="L465">
        <v>1388469600</v>
      </c>
      <c r="M465">
        <v>1388815200</v>
      </c>
      <c r="N465" s="8">
        <f t="shared" si="42"/>
        <v>41639.25</v>
      </c>
      <c r="O465" s="8">
        <f t="shared" si="43"/>
        <v>41643.25</v>
      </c>
      <c r="P465" t="b">
        <v>0</v>
      </c>
      <c r="Q465" t="b">
        <v>0</v>
      </c>
      <c r="R465" t="s">
        <v>59</v>
      </c>
      <c r="S465" t="str">
        <f t="shared" si="47"/>
        <v>film &amp; video</v>
      </c>
      <c r="T465" t="str">
        <f t="shared" si="44"/>
        <v>animation</v>
      </c>
    </row>
    <row r="466" spans="1:20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 s="5">
        <f t="shared" si="45"/>
        <v>133.45505617977528</v>
      </c>
      <c r="G466" t="s">
        <v>8</v>
      </c>
      <c r="H466">
        <v>2436</v>
      </c>
      <c r="I466" s="4">
        <f t="shared" si="46"/>
        <v>39.006568144499177</v>
      </c>
      <c r="J466" t="s">
        <v>9</v>
      </c>
      <c r="K466" t="s">
        <v>10</v>
      </c>
      <c r="L466">
        <v>1518328800</v>
      </c>
      <c r="M466">
        <v>1519538400</v>
      </c>
      <c r="N466" s="8">
        <f t="shared" si="42"/>
        <v>43142.25</v>
      </c>
      <c r="O466" s="8">
        <f t="shared" si="43"/>
        <v>43156.25</v>
      </c>
      <c r="P466" t="b">
        <v>0</v>
      </c>
      <c r="Q466" t="b">
        <v>0</v>
      </c>
      <c r="R466" t="s">
        <v>21</v>
      </c>
      <c r="S466" t="str">
        <f t="shared" si="47"/>
        <v>theater</v>
      </c>
      <c r="T466" t="str">
        <f t="shared" si="44"/>
        <v>plays</v>
      </c>
    </row>
    <row r="467" spans="1:20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 s="5">
        <f t="shared" si="45"/>
        <v>187.85106382978722</v>
      </c>
      <c r="G467" t="s">
        <v>8</v>
      </c>
      <c r="H467">
        <v>80</v>
      </c>
      <c r="I467" s="4">
        <f t="shared" si="46"/>
        <v>110.3625</v>
      </c>
      <c r="J467" t="s">
        <v>9</v>
      </c>
      <c r="K467" t="s">
        <v>10</v>
      </c>
      <c r="L467">
        <v>1517032800</v>
      </c>
      <c r="M467">
        <v>1517810400</v>
      </c>
      <c r="N467" s="8">
        <f t="shared" si="42"/>
        <v>43127.25</v>
      </c>
      <c r="O467" s="8">
        <f t="shared" si="43"/>
        <v>43136.25</v>
      </c>
      <c r="P467" t="b">
        <v>0</v>
      </c>
      <c r="Q467" t="b">
        <v>0</v>
      </c>
      <c r="R467" t="s">
        <v>194</v>
      </c>
      <c r="S467" t="str">
        <f t="shared" si="47"/>
        <v>publishing</v>
      </c>
      <c r="T467" t="str">
        <f t="shared" si="44"/>
        <v>translations</v>
      </c>
    </row>
    <row r="468" spans="1:20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 s="5">
        <f t="shared" si="45"/>
        <v>332</v>
      </c>
      <c r="G468" t="s">
        <v>8</v>
      </c>
      <c r="H468">
        <v>42</v>
      </c>
      <c r="I468" s="4">
        <f t="shared" si="46"/>
        <v>94.857142857142861</v>
      </c>
      <c r="J468" t="s">
        <v>9</v>
      </c>
      <c r="K468" t="s">
        <v>10</v>
      </c>
      <c r="L468">
        <v>1368594000</v>
      </c>
      <c r="M468">
        <v>1370581200</v>
      </c>
      <c r="N468" s="8">
        <f t="shared" si="42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53</v>
      </c>
      <c r="S468" t="str">
        <f t="shared" si="47"/>
        <v>technology</v>
      </c>
      <c r="T468" t="str">
        <f t="shared" si="44"/>
        <v>wearables</v>
      </c>
    </row>
    <row r="469" spans="1:20" ht="31.2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 s="5">
        <f t="shared" si="45"/>
        <v>575.21428571428578</v>
      </c>
      <c r="G469" t="s">
        <v>8</v>
      </c>
      <c r="H469">
        <v>139</v>
      </c>
      <c r="I469" s="4">
        <f t="shared" si="46"/>
        <v>57.935251798561154</v>
      </c>
      <c r="J469" t="s">
        <v>3</v>
      </c>
      <c r="K469" t="s">
        <v>4</v>
      </c>
      <c r="L469">
        <v>1448258400</v>
      </c>
      <c r="M469">
        <v>1448863200</v>
      </c>
      <c r="N469" s="8">
        <f t="shared" si="42"/>
        <v>42331.25</v>
      </c>
      <c r="O469" s="8">
        <f t="shared" si="43"/>
        <v>42338.25</v>
      </c>
      <c r="P469" t="b">
        <v>0</v>
      </c>
      <c r="Q469" t="b">
        <v>1</v>
      </c>
      <c r="R469" t="s">
        <v>16</v>
      </c>
      <c r="S469" t="str">
        <f t="shared" si="47"/>
        <v>technology</v>
      </c>
      <c r="T469" t="str">
        <f t="shared" si="44"/>
        <v>web</v>
      </c>
    </row>
    <row r="470" spans="1:20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 s="5">
        <f t="shared" si="45"/>
        <v>40.5</v>
      </c>
      <c r="G470" t="s">
        <v>2</v>
      </c>
      <c r="H470">
        <v>16</v>
      </c>
      <c r="I470" s="4">
        <f t="shared" si="46"/>
        <v>101.25</v>
      </c>
      <c r="J470" t="s">
        <v>9</v>
      </c>
      <c r="K470" t="s">
        <v>10</v>
      </c>
      <c r="L470">
        <v>1555218000</v>
      </c>
      <c r="M470">
        <v>1556600400</v>
      </c>
      <c r="N470" s="8">
        <f t="shared" si="42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21</v>
      </c>
      <c r="S470" t="str">
        <f t="shared" si="47"/>
        <v>theater</v>
      </c>
      <c r="T470" t="str">
        <f t="shared" si="44"/>
        <v>plays</v>
      </c>
    </row>
    <row r="471" spans="1:20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 s="5">
        <f t="shared" si="45"/>
        <v>184.42857142857144</v>
      </c>
      <c r="G471" t="s">
        <v>8</v>
      </c>
      <c r="H471">
        <v>159</v>
      </c>
      <c r="I471" s="4">
        <f t="shared" si="46"/>
        <v>64.95597484276729</v>
      </c>
      <c r="J471" t="s">
        <v>9</v>
      </c>
      <c r="K471" t="s">
        <v>10</v>
      </c>
      <c r="L471">
        <v>1431925200</v>
      </c>
      <c r="M471">
        <v>1432098000</v>
      </c>
      <c r="N471" s="8">
        <f t="shared" si="42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41</v>
      </c>
      <c r="S471" t="str">
        <f t="shared" si="47"/>
        <v>film &amp; video</v>
      </c>
      <c r="T471" t="str">
        <f t="shared" si="44"/>
        <v>drama</v>
      </c>
    </row>
    <row r="472" spans="1:20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 s="5">
        <f t="shared" si="45"/>
        <v>285.80555555555554</v>
      </c>
      <c r="G472" t="s">
        <v>8</v>
      </c>
      <c r="H472">
        <v>381</v>
      </c>
      <c r="I472" s="4">
        <f t="shared" si="46"/>
        <v>27.00524934383202</v>
      </c>
      <c r="J472" t="s">
        <v>9</v>
      </c>
      <c r="K472" t="s">
        <v>10</v>
      </c>
      <c r="L472">
        <v>1481522400</v>
      </c>
      <c r="M472">
        <v>1482127200</v>
      </c>
      <c r="N472" s="8">
        <f t="shared" si="42"/>
        <v>42716.25</v>
      </c>
      <c r="O472" s="8">
        <f t="shared" si="43"/>
        <v>42723.25</v>
      </c>
      <c r="P472" t="b">
        <v>0</v>
      </c>
      <c r="Q472" t="b">
        <v>0</v>
      </c>
      <c r="R472" t="s">
        <v>53</v>
      </c>
      <c r="S472" t="str">
        <f t="shared" si="47"/>
        <v>technology</v>
      </c>
      <c r="T472" t="str">
        <f t="shared" si="44"/>
        <v>wearables</v>
      </c>
    </row>
    <row r="473" spans="1:20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 s="5">
        <f t="shared" si="45"/>
        <v>319</v>
      </c>
      <c r="G473" t="s">
        <v>8</v>
      </c>
      <c r="H473">
        <v>194</v>
      </c>
      <c r="I473" s="4">
        <f t="shared" si="46"/>
        <v>50.97422680412371</v>
      </c>
      <c r="J473" t="s">
        <v>28</v>
      </c>
      <c r="K473" t="s">
        <v>29</v>
      </c>
      <c r="L473">
        <v>1335934800</v>
      </c>
      <c r="M473">
        <v>1335934800</v>
      </c>
      <c r="N473" s="8">
        <f t="shared" si="42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5</v>
      </c>
      <c r="S473" t="str">
        <f t="shared" si="47"/>
        <v>food</v>
      </c>
      <c r="T473" t="str">
        <f t="shared" si="44"/>
        <v>food trucks</v>
      </c>
    </row>
    <row r="474" spans="1:20" ht="31.2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 s="5">
        <f t="shared" si="45"/>
        <v>39.234070221066318</v>
      </c>
      <c r="G474" t="s">
        <v>2</v>
      </c>
      <c r="H474">
        <v>575</v>
      </c>
      <c r="I474" s="4">
        <f t="shared" si="46"/>
        <v>104.94260869565217</v>
      </c>
      <c r="J474" t="s">
        <v>9</v>
      </c>
      <c r="K474" t="s">
        <v>10</v>
      </c>
      <c r="L474">
        <v>1552280400</v>
      </c>
      <c r="M474">
        <v>1556946000</v>
      </c>
      <c r="N474" s="8">
        <f t="shared" si="42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11</v>
      </c>
      <c r="S474" t="str">
        <f t="shared" si="47"/>
        <v>music</v>
      </c>
      <c r="T474" t="str">
        <f t="shared" si="44"/>
        <v>rock</v>
      </c>
    </row>
    <row r="475" spans="1:20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 s="5">
        <f t="shared" si="45"/>
        <v>178.14000000000001</v>
      </c>
      <c r="G475" t="s">
        <v>8</v>
      </c>
      <c r="H475">
        <v>106</v>
      </c>
      <c r="I475" s="4">
        <f t="shared" si="46"/>
        <v>84.028301886792448</v>
      </c>
      <c r="J475" t="s">
        <v>9</v>
      </c>
      <c r="K475" t="s">
        <v>10</v>
      </c>
      <c r="L475">
        <v>1529989200</v>
      </c>
      <c r="M475">
        <v>1530075600</v>
      </c>
      <c r="N475" s="8">
        <f t="shared" si="42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38</v>
      </c>
      <c r="S475" t="str">
        <f t="shared" si="47"/>
        <v>music</v>
      </c>
      <c r="T475" t="str">
        <f t="shared" si="44"/>
        <v>electric music</v>
      </c>
    </row>
    <row r="476" spans="1:20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 s="5">
        <f t="shared" si="45"/>
        <v>365.15</v>
      </c>
      <c r="G476" t="s">
        <v>8</v>
      </c>
      <c r="H476">
        <v>142</v>
      </c>
      <c r="I476" s="4">
        <f t="shared" si="46"/>
        <v>102.85915492957747</v>
      </c>
      <c r="J476" t="s">
        <v>9</v>
      </c>
      <c r="K476" t="s">
        <v>10</v>
      </c>
      <c r="L476">
        <v>1418709600</v>
      </c>
      <c r="M476">
        <v>1418796000</v>
      </c>
      <c r="N476" s="8">
        <f t="shared" si="42"/>
        <v>41989.25</v>
      </c>
      <c r="O476" s="8">
        <f t="shared" si="43"/>
        <v>41990.25</v>
      </c>
      <c r="P476" t="b">
        <v>0</v>
      </c>
      <c r="Q476" t="b">
        <v>0</v>
      </c>
      <c r="R476" t="s">
        <v>257</v>
      </c>
      <c r="S476" t="str">
        <f t="shared" si="47"/>
        <v>film &amp; video</v>
      </c>
      <c r="T476" t="str">
        <f t="shared" si="44"/>
        <v>television</v>
      </c>
    </row>
    <row r="477" spans="1:20" ht="31.2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 s="5">
        <f t="shared" si="45"/>
        <v>113.94594594594594</v>
      </c>
      <c r="G477" t="s">
        <v>8</v>
      </c>
      <c r="H477">
        <v>211</v>
      </c>
      <c r="I477" s="4">
        <f t="shared" si="46"/>
        <v>39.962085308056871</v>
      </c>
      <c r="J477" t="s">
        <v>9</v>
      </c>
      <c r="K477" t="s">
        <v>10</v>
      </c>
      <c r="L477">
        <v>1372136400</v>
      </c>
      <c r="M477">
        <v>1372482000</v>
      </c>
      <c r="N477" s="8">
        <f t="shared" si="42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194</v>
      </c>
      <c r="S477" t="str">
        <f t="shared" si="47"/>
        <v>publishing</v>
      </c>
      <c r="T477" t="str">
        <f t="shared" si="44"/>
        <v>translations</v>
      </c>
    </row>
    <row r="478" spans="1:20" ht="31.2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 s="5">
        <f t="shared" si="45"/>
        <v>29.828720626631856</v>
      </c>
      <c r="G478" t="s">
        <v>2</v>
      </c>
      <c r="H478">
        <v>1120</v>
      </c>
      <c r="I478" s="4">
        <f t="shared" si="46"/>
        <v>51.001785714285717</v>
      </c>
      <c r="J478" t="s">
        <v>9</v>
      </c>
      <c r="K478" t="s">
        <v>10</v>
      </c>
      <c r="L478">
        <v>1533877200</v>
      </c>
      <c r="M478">
        <v>1534395600</v>
      </c>
      <c r="N478" s="8">
        <f t="shared" si="42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107</v>
      </c>
      <c r="S478" t="str">
        <f t="shared" si="47"/>
        <v>publishing</v>
      </c>
      <c r="T478" t="str">
        <f t="shared" si="44"/>
        <v>fiction</v>
      </c>
    </row>
    <row r="479" spans="1:20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 s="5">
        <f t="shared" si="45"/>
        <v>54.270588235294113</v>
      </c>
      <c r="G479" t="s">
        <v>2</v>
      </c>
      <c r="H479">
        <v>113</v>
      </c>
      <c r="I479" s="4">
        <f t="shared" si="46"/>
        <v>40.823008849557525</v>
      </c>
      <c r="J479" t="s">
        <v>9</v>
      </c>
      <c r="K479" t="s">
        <v>10</v>
      </c>
      <c r="L479">
        <v>1309064400</v>
      </c>
      <c r="M479">
        <v>1311397200</v>
      </c>
      <c r="N479" s="8">
        <f t="shared" si="42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462</v>
      </c>
      <c r="S479" t="str">
        <f t="shared" si="47"/>
        <v>film &amp; video</v>
      </c>
      <c r="T479" t="str">
        <f t="shared" si="44"/>
        <v>science fiction</v>
      </c>
    </row>
    <row r="480" spans="1:20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 s="5">
        <f t="shared" si="45"/>
        <v>236.34156976744185</v>
      </c>
      <c r="G480" t="s">
        <v>8</v>
      </c>
      <c r="H480">
        <v>2756</v>
      </c>
      <c r="I480" s="4">
        <f t="shared" si="46"/>
        <v>58.999637155297535</v>
      </c>
      <c r="J480" t="s">
        <v>9</v>
      </c>
      <c r="K480" t="s">
        <v>10</v>
      </c>
      <c r="L480">
        <v>1425877200</v>
      </c>
      <c r="M480">
        <v>1426914000</v>
      </c>
      <c r="N480" s="8">
        <f t="shared" si="42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53</v>
      </c>
      <c r="S480" t="str">
        <f t="shared" si="47"/>
        <v>technology</v>
      </c>
      <c r="T480" t="str">
        <f t="shared" si="44"/>
        <v>wearables</v>
      </c>
    </row>
    <row r="481" spans="1:20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 s="5">
        <f t="shared" si="45"/>
        <v>512.91666666666663</v>
      </c>
      <c r="G481" t="s">
        <v>8</v>
      </c>
      <c r="H481">
        <v>173</v>
      </c>
      <c r="I481" s="4">
        <f t="shared" si="46"/>
        <v>71.156069364161851</v>
      </c>
      <c r="J481" t="s">
        <v>28</v>
      </c>
      <c r="K481" t="s">
        <v>29</v>
      </c>
      <c r="L481">
        <v>1501304400</v>
      </c>
      <c r="M481">
        <v>1501477200</v>
      </c>
      <c r="N481" s="8">
        <f t="shared" si="42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5</v>
      </c>
      <c r="S481" t="str">
        <f t="shared" si="47"/>
        <v>food</v>
      </c>
      <c r="T481" t="str">
        <f t="shared" si="44"/>
        <v>food trucks</v>
      </c>
    </row>
    <row r="482" spans="1:20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 s="5">
        <f t="shared" si="45"/>
        <v>100.65116279069768</v>
      </c>
      <c r="G482" t="s">
        <v>8</v>
      </c>
      <c r="H482">
        <v>87</v>
      </c>
      <c r="I482" s="4">
        <f t="shared" si="46"/>
        <v>99.494252873563212</v>
      </c>
      <c r="J482" t="s">
        <v>9</v>
      </c>
      <c r="K482" t="s">
        <v>10</v>
      </c>
      <c r="L482">
        <v>1268287200</v>
      </c>
      <c r="M482">
        <v>1269061200</v>
      </c>
      <c r="N482" s="8">
        <f t="shared" si="42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110</v>
      </c>
      <c r="S482" t="str">
        <f t="shared" si="47"/>
        <v>photography</v>
      </c>
      <c r="T482" t="str">
        <f t="shared" si="44"/>
        <v>photography books</v>
      </c>
    </row>
    <row r="483" spans="1:20" ht="31.2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 s="5">
        <f t="shared" si="45"/>
        <v>81.348423194303152</v>
      </c>
      <c r="G483" t="s">
        <v>2</v>
      </c>
      <c r="H483">
        <v>1538</v>
      </c>
      <c r="I483" s="4">
        <f t="shared" si="46"/>
        <v>103.98634590377114</v>
      </c>
      <c r="J483" t="s">
        <v>9</v>
      </c>
      <c r="K483" t="s">
        <v>10</v>
      </c>
      <c r="L483">
        <v>1412139600</v>
      </c>
      <c r="M483">
        <v>1415772000</v>
      </c>
      <c r="N483" s="8">
        <f t="shared" si="42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21</v>
      </c>
      <c r="S483" t="str">
        <f t="shared" si="47"/>
        <v>theater</v>
      </c>
      <c r="T483" t="str">
        <f t="shared" si="44"/>
        <v>plays</v>
      </c>
    </row>
    <row r="484" spans="1:20" ht="31.2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 s="5">
        <f t="shared" si="45"/>
        <v>16.404761904761905</v>
      </c>
      <c r="G484" t="s">
        <v>2</v>
      </c>
      <c r="H484">
        <v>9</v>
      </c>
      <c r="I484" s="4">
        <f t="shared" si="46"/>
        <v>76.555555555555557</v>
      </c>
      <c r="J484" t="s">
        <v>9</v>
      </c>
      <c r="K484" t="s">
        <v>10</v>
      </c>
      <c r="L484">
        <v>1330063200</v>
      </c>
      <c r="M484">
        <v>1331013600</v>
      </c>
      <c r="N484" s="8">
        <f t="shared" si="42"/>
        <v>40963.25</v>
      </c>
      <c r="O484" s="8">
        <f t="shared" si="43"/>
        <v>40974.25</v>
      </c>
      <c r="P484" t="b">
        <v>0</v>
      </c>
      <c r="Q484" t="b">
        <v>1</v>
      </c>
      <c r="R484" t="s">
        <v>107</v>
      </c>
      <c r="S484" t="str">
        <f t="shared" si="47"/>
        <v>publishing</v>
      </c>
      <c r="T484" t="str">
        <f t="shared" si="44"/>
        <v>fiction</v>
      </c>
    </row>
    <row r="485" spans="1:20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 s="5">
        <f t="shared" si="45"/>
        <v>52.774617067833695</v>
      </c>
      <c r="G485" t="s">
        <v>2</v>
      </c>
      <c r="H485">
        <v>554</v>
      </c>
      <c r="I485" s="4">
        <f t="shared" si="46"/>
        <v>87.068592057761734</v>
      </c>
      <c r="J485" t="s">
        <v>9</v>
      </c>
      <c r="K485" t="s">
        <v>10</v>
      </c>
      <c r="L485">
        <v>1576130400</v>
      </c>
      <c r="M485">
        <v>1576735200</v>
      </c>
      <c r="N485" s="8">
        <f t="shared" si="42"/>
        <v>43811.25</v>
      </c>
      <c r="O485" s="8">
        <f t="shared" si="43"/>
        <v>43818.25</v>
      </c>
      <c r="P485" t="b">
        <v>0</v>
      </c>
      <c r="Q485" t="b">
        <v>0</v>
      </c>
      <c r="R485" t="s">
        <v>21</v>
      </c>
      <c r="S485" t="str">
        <f t="shared" si="47"/>
        <v>theater</v>
      </c>
      <c r="T485" t="str">
        <f t="shared" si="44"/>
        <v>plays</v>
      </c>
    </row>
    <row r="486" spans="1:20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 s="5">
        <f t="shared" si="45"/>
        <v>260.20608108108109</v>
      </c>
      <c r="G486" t="s">
        <v>8</v>
      </c>
      <c r="H486">
        <v>1572</v>
      </c>
      <c r="I486" s="4">
        <f t="shared" si="46"/>
        <v>48.99554707379135</v>
      </c>
      <c r="J486" t="s">
        <v>28</v>
      </c>
      <c r="K486" t="s">
        <v>29</v>
      </c>
      <c r="L486">
        <v>1407128400</v>
      </c>
      <c r="M486">
        <v>1411362000</v>
      </c>
      <c r="N486" s="8">
        <f t="shared" si="42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5</v>
      </c>
      <c r="S486" t="str">
        <f t="shared" si="47"/>
        <v>food</v>
      </c>
      <c r="T486" t="str">
        <f t="shared" si="44"/>
        <v>food trucks</v>
      </c>
    </row>
    <row r="487" spans="1:20" ht="31.2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 s="5">
        <f t="shared" si="45"/>
        <v>30.73289183222958</v>
      </c>
      <c r="G487" t="s">
        <v>2</v>
      </c>
      <c r="H487">
        <v>648</v>
      </c>
      <c r="I487" s="4">
        <f t="shared" si="46"/>
        <v>42.969135802469133</v>
      </c>
      <c r="J487" t="s">
        <v>28</v>
      </c>
      <c r="K487" t="s">
        <v>29</v>
      </c>
      <c r="L487">
        <v>1560142800</v>
      </c>
      <c r="M487">
        <v>1563685200</v>
      </c>
      <c r="N487" s="8">
        <f t="shared" si="42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21</v>
      </c>
      <c r="S487" t="str">
        <f t="shared" si="47"/>
        <v>theater</v>
      </c>
      <c r="T487" t="str">
        <f t="shared" si="44"/>
        <v>plays</v>
      </c>
    </row>
    <row r="488" spans="1:20" ht="31.2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 s="5">
        <f t="shared" si="45"/>
        <v>13.5</v>
      </c>
      <c r="G488" t="s">
        <v>2</v>
      </c>
      <c r="H488">
        <v>21</v>
      </c>
      <c r="I488" s="4">
        <f t="shared" si="46"/>
        <v>33.428571428571431</v>
      </c>
      <c r="J488" t="s">
        <v>28</v>
      </c>
      <c r="K488" t="s">
        <v>29</v>
      </c>
      <c r="L488">
        <v>1520575200</v>
      </c>
      <c r="M488">
        <v>1521867600</v>
      </c>
      <c r="N488" s="8">
        <f t="shared" si="42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194</v>
      </c>
      <c r="S488" t="str">
        <f t="shared" si="47"/>
        <v>publishing</v>
      </c>
      <c r="T488" t="str">
        <f t="shared" si="44"/>
        <v>translations</v>
      </c>
    </row>
    <row r="489" spans="1:20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 s="5">
        <f t="shared" si="45"/>
        <v>178.62556663644605</v>
      </c>
      <c r="G489" t="s">
        <v>8</v>
      </c>
      <c r="H489">
        <v>2346</v>
      </c>
      <c r="I489" s="4">
        <f t="shared" si="46"/>
        <v>83.982949701619773</v>
      </c>
      <c r="J489" t="s">
        <v>9</v>
      </c>
      <c r="K489" t="s">
        <v>10</v>
      </c>
      <c r="L489">
        <v>1492664400</v>
      </c>
      <c r="M489">
        <v>1495515600</v>
      </c>
      <c r="N489" s="8">
        <f t="shared" si="42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21</v>
      </c>
      <c r="S489" t="str">
        <f t="shared" si="47"/>
        <v>theater</v>
      </c>
      <c r="T489" t="str">
        <f t="shared" si="44"/>
        <v>plays</v>
      </c>
    </row>
    <row r="490" spans="1:20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 s="5">
        <f t="shared" si="45"/>
        <v>220.0566037735849</v>
      </c>
      <c r="G490" t="s">
        <v>8</v>
      </c>
      <c r="H490">
        <v>115</v>
      </c>
      <c r="I490" s="4">
        <f t="shared" si="46"/>
        <v>101.41739130434783</v>
      </c>
      <c r="J490" t="s">
        <v>9</v>
      </c>
      <c r="K490" t="s">
        <v>10</v>
      </c>
      <c r="L490">
        <v>1454479200</v>
      </c>
      <c r="M490">
        <v>1455948000</v>
      </c>
      <c r="N490" s="8">
        <f t="shared" si="42"/>
        <v>42403.25</v>
      </c>
      <c r="O490" s="8">
        <f t="shared" si="43"/>
        <v>42420.25</v>
      </c>
      <c r="P490" t="b">
        <v>0</v>
      </c>
      <c r="Q490" t="b">
        <v>0</v>
      </c>
      <c r="R490" t="s">
        <v>21</v>
      </c>
      <c r="S490" t="str">
        <f t="shared" si="47"/>
        <v>theater</v>
      </c>
      <c r="T490" t="str">
        <f t="shared" si="44"/>
        <v>plays</v>
      </c>
    </row>
    <row r="491" spans="1:20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 s="5">
        <f t="shared" si="45"/>
        <v>101.5108695652174</v>
      </c>
      <c r="G491" t="s">
        <v>8</v>
      </c>
      <c r="H491">
        <v>85</v>
      </c>
      <c r="I491" s="4">
        <f t="shared" si="46"/>
        <v>109.87058823529412</v>
      </c>
      <c r="J491" t="s">
        <v>95</v>
      </c>
      <c r="K491" t="s">
        <v>96</v>
      </c>
      <c r="L491">
        <v>1281934800</v>
      </c>
      <c r="M491">
        <v>1282366800</v>
      </c>
      <c r="N491" s="8">
        <f t="shared" si="42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53</v>
      </c>
      <c r="S491" t="str">
        <f t="shared" si="47"/>
        <v>technology</v>
      </c>
      <c r="T491" t="str">
        <f t="shared" si="44"/>
        <v>wearables</v>
      </c>
    </row>
    <row r="492" spans="1:20" ht="31.2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 s="5">
        <f t="shared" si="45"/>
        <v>191.5</v>
      </c>
      <c r="G492" t="s">
        <v>8</v>
      </c>
      <c r="H492">
        <v>144</v>
      </c>
      <c r="I492" s="4">
        <f t="shared" si="46"/>
        <v>31.916666666666668</v>
      </c>
      <c r="J492" t="s">
        <v>9</v>
      </c>
      <c r="K492" t="s">
        <v>10</v>
      </c>
      <c r="L492">
        <v>1573970400</v>
      </c>
      <c r="M492">
        <v>1574575200</v>
      </c>
      <c r="N492" s="8">
        <f t="shared" si="42"/>
        <v>43786.25</v>
      </c>
      <c r="O492" s="8">
        <f t="shared" si="43"/>
        <v>43793.25</v>
      </c>
      <c r="P492" t="b">
        <v>0</v>
      </c>
      <c r="Q492" t="b">
        <v>0</v>
      </c>
      <c r="R492" t="s">
        <v>1017</v>
      </c>
      <c r="S492" t="str">
        <f t="shared" si="47"/>
        <v>journalism</v>
      </c>
      <c r="T492" t="str">
        <f t="shared" si="44"/>
        <v>audio</v>
      </c>
    </row>
    <row r="493" spans="1:20" ht="31.2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 s="5">
        <f t="shared" si="45"/>
        <v>305.34683098591546</v>
      </c>
      <c r="G493" t="s">
        <v>8</v>
      </c>
      <c r="H493">
        <v>2443</v>
      </c>
      <c r="I493" s="4">
        <f t="shared" si="46"/>
        <v>70.993450675399103</v>
      </c>
      <c r="J493" t="s">
        <v>9</v>
      </c>
      <c r="K493" t="s">
        <v>10</v>
      </c>
      <c r="L493">
        <v>1372654800</v>
      </c>
      <c r="M493">
        <v>1374901200</v>
      </c>
      <c r="N493" s="8">
        <f t="shared" si="42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5</v>
      </c>
      <c r="S493" t="str">
        <f t="shared" si="47"/>
        <v>food</v>
      </c>
      <c r="T493" t="str">
        <f t="shared" si="44"/>
        <v>food trucks</v>
      </c>
    </row>
    <row r="494" spans="1:20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 s="5">
        <f t="shared" si="45"/>
        <v>23.995287958115181</v>
      </c>
      <c r="G494" t="s">
        <v>62</v>
      </c>
      <c r="H494">
        <v>595</v>
      </c>
      <c r="I494" s="4">
        <f t="shared" si="46"/>
        <v>77.026890756302521</v>
      </c>
      <c r="J494" t="s">
        <v>9</v>
      </c>
      <c r="K494" t="s">
        <v>10</v>
      </c>
      <c r="L494">
        <v>1275886800</v>
      </c>
      <c r="M494">
        <v>1278910800</v>
      </c>
      <c r="N494" s="8">
        <f t="shared" si="42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88</v>
      </c>
      <c r="S494" t="str">
        <f t="shared" si="47"/>
        <v>film &amp; video</v>
      </c>
      <c r="T494" t="str">
        <f t="shared" si="44"/>
        <v>shorts</v>
      </c>
    </row>
    <row r="495" spans="1:20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 s="5">
        <f t="shared" si="45"/>
        <v>723.77777777777771</v>
      </c>
      <c r="G495" t="s">
        <v>8</v>
      </c>
      <c r="H495">
        <v>64</v>
      </c>
      <c r="I495" s="4">
        <f t="shared" si="46"/>
        <v>101.78125</v>
      </c>
      <c r="J495" t="s">
        <v>9</v>
      </c>
      <c r="K495" t="s">
        <v>10</v>
      </c>
      <c r="L495">
        <v>1561784400</v>
      </c>
      <c r="M495">
        <v>1562907600</v>
      </c>
      <c r="N495" s="8">
        <f t="shared" si="42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110</v>
      </c>
      <c r="S495" t="str">
        <f t="shared" si="47"/>
        <v>photography</v>
      </c>
      <c r="T495" t="str">
        <f t="shared" si="44"/>
        <v>photography books</v>
      </c>
    </row>
    <row r="496" spans="1:20" ht="31.2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 s="5">
        <f t="shared" si="45"/>
        <v>547.36</v>
      </c>
      <c r="G496" t="s">
        <v>8</v>
      </c>
      <c r="H496">
        <v>268</v>
      </c>
      <c r="I496" s="4">
        <f t="shared" si="46"/>
        <v>51.059701492537314</v>
      </c>
      <c r="J496" t="s">
        <v>9</v>
      </c>
      <c r="K496" t="s">
        <v>10</v>
      </c>
      <c r="L496">
        <v>1332392400</v>
      </c>
      <c r="M496">
        <v>1332478800</v>
      </c>
      <c r="N496" s="8">
        <f t="shared" si="42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53</v>
      </c>
      <c r="S496" t="str">
        <f t="shared" si="47"/>
        <v>technology</v>
      </c>
      <c r="T496" t="str">
        <f t="shared" si="44"/>
        <v>wearables</v>
      </c>
    </row>
    <row r="497" spans="1:20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 s="5">
        <f t="shared" si="45"/>
        <v>414.49999999999994</v>
      </c>
      <c r="G497" t="s">
        <v>8</v>
      </c>
      <c r="H497">
        <v>195</v>
      </c>
      <c r="I497" s="4">
        <f t="shared" si="46"/>
        <v>68.02051282051282</v>
      </c>
      <c r="J497" t="s">
        <v>24</v>
      </c>
      <c r="K497" t="s">
        <v>25</v>
      </c>
      <c r="L497">
        <v>1402376400</v>
      </c>
      <c r="M497">
        <v>1402722000</v>
      </c>
      <c r="N497" s="8">
        <f t="shared" si="42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21</v>
      </c>
      <c r="S497" t="str">
        <f t="shared" si="47"/>
        <v>theater</v>
      </c>
      <c r="T497" t="str">
        <f t="shared" si="44"/>
        <v>plays</v>
      </c>
    </row>
    <row r="498" spans="1:20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 s="5">
        <f t="shared" si="45"/>
        <v>0.90696409140369971</v>
      </c>
      <c r="G498" t="s">
        <v>2</v>
      </c>
      <c r="H498">
        <v>54</v>
      </c>
      <c r="I498" s="4">
        <f t="shared" si="46"/>
        <v>30.87037037037037</v>
      </c>
      <c r="J498" t="s">
        <v>9</v>
      </c>
      <c r="K498" t="s">
        <v>10</v>
      </c>
      <c r="L498">
        <v>1495342800</v>
      </c>
      <c r="M498">
        <v>1496811600</v>
      </c>
      <c r="N498" s="8">
        <f t="shared" si="42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59</v>
      </c>
      <c r="S498" t="str">
        <f t="shared" si="47"/>
        <v>film &amp; video</v>
      </c>
      <c r="T498" t="str">
        <f t="shared" si="44"/>
        <v>animation</v>
      </c>
    </row>
    <row r="499" spans="1:20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 s="5">
        <f t="shared" si="45"/>
        <v>34.173469387755098</v>
      </c>
      <c r="G499" t="s">
        <v>2</v>
      </c>
      <c r="H499">
        <v>120</v>
      </c>
      <c r="I499" s="4">
        <f t="shared" si="46"/>
        <v>27.908333333333335</v>
      </c>
      <c r="J499" t="s">
        <v>9</v>
      </c>
      <c r="K499" t="s">
        <v>10</v>
      </c>
      <c r="L499">
        <v>1482213600</v>
      </c>
      <c r="M499">
        <v>1482213600</v>
      </c>
      <c r="N499" s="8">
        <f t="shared" si="42"/>
        <v>42724.25</v>
      </c>
      <c r="O499" s="8">
        <f t="shared" si="43"/>
        <v>42724.25</v>
      </c>
      <c r="P499" t="b">
        <v>0</v>
      </c>
      <c r="Q499" t="b">
        <v>1</v>
      </c>
      <c r="R499" t="s">
        <v>53</v>
      </c>
      <c r="S499" t="str">
        <f t="shared" si="47"/>
        <v>technology</v>
      </c>
      <c r="T499" t="str">
        <f t="shared" si="44"/>
        <v>wearables</v>
      </c>
    </row>
    <row r="500" spans="1:20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 s="5">
        <f t="shared" si="45"/>
        <v>23.948810754912099</v>
      </c>
      <c r="G500" t="s">
        <v>2</v>
      </c>
      <c r="H500">
        <v>579</v>
      </c>
      <c r="I500" s="4">
        <f t="shared" si="46"/>
        <v>79.994818652849744</v>
      </c>
      <c r="J500" t="s">
        <v>24</v>
      </c>
      <c r="K500" t="s">
        <v>25</v>
      </c>
      <c r="L500">
        <v>1420092000</v>
      </c>
      <c r="M500">
        <v>1420264800</v>
      </c>
      <c r="N500" s="8">
        <f t="shared" si="42"/>
        <v>42005.25</v>
      </c>
      <c r="O500" s="8">
        <f t="shared" si="43"/>
        <v>42007.25</v>
      </c>
      <c r="P500" t="b">
        <v>0</v>
      </c>
      <c r="Q500" t="b">
        <v>0</v>
      </c>
      <c r="R500" t="s">
        <v>16</v>
      </c>
      <c r="S500" t="str">
        <f t="shared" si="47"/>
        <v>technology</v>
      </c>
      <c r="T500" t="str">
        <f t="shared" si="44"/>
        <v>web</v>
      </c>
    </row>
    <row r="501" spans="1:20" ht="31.2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 s="5">
        <f t="shared" si="45"/>
        <v>48.072649572649574</v>
      </c>
      <c r="G501" t="s">
        <v>2</v>
      </c>
      <c r="H501">
        <v>2072</v>
      </c>
      <c r="I501" s="4">
        <f t="shared" si="46"/>
        <v>38.003378378378379</v>
      </c>
      <c r="J501" t="s">
        <v>9</v>
      </c>
      <c r="K501" t="s">
        <v>10</v>
      </c>
      <c r="L501">
        <v>1458018000</v>
      </c>
      <c r="M501">
        <v>1458450000</v>
      </c>
      <c r="N501" s="8">
        <f t="shared" si="42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30</v>
      </c>
      <c r="S501" t="str">
        <f t="shared" si="47"/>
        <v>film &amp; video</v>
      </c>
      <c r="T501" t="str">
        <f t="shared" si="44"/>
        <v>documentary</v>
      </c>
    </row>
    <row r="502" spans="1:20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 s="5">
        <f t="shared" si="45"/>
        <v>0</v>
      </c>
      <c r="G502" t="s">
        <v>2</v>
      </c>
      <c r="H502">
        <v>0</v>
      </c>
      <c r="I502" s="4" t="e">
        <f t="shared" si="46"/>
        <v>#DIV/0!</v>
      </c>
      <c r="J502" t="s">
        <v>9</v>
      </c>
      <c r="K502" t="s">
        <v>10</v>
      </c>
      <c r="L502">
        <v>1367384400</v>
      </c>
      <c r="M502">
        <v>1369803600</v>
      </c>
      <c r="N502" s="8">
        <f t="shared" si="42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21</v>
      </c>
      <c r="S502" t="str">
        <f t="shared" si="47"/>
        <v>theater</v>
      </c>
      <c r="T502" t="str">
        <f t="shared" si="44"/>
        <v>plays</v>
      </c>
    </row>
    <row r="503" spans="1:20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 s="5">
        <f t="shared" si="45"/>
        <v>70.145182291666657</v>
      </c>
      <c r="G503" t="s">
        <v>2</v>
      </c>
      <c r="H503">
        <v>1796</v>
      </c>
      <c r="I503" s="4">
        <f t="shared" si="46"/>
        <v>59.990534521158132</v>
      </c>
      <c r="J503" t="s">
        <v>9</v>
      </c>
      <c r="K503" t="s">
        <v>10</v>
      </c>
      <c r="L503">
        <v>1363064400</v>
      </c>
      <c r="M503">
        <v>1363237200</v>
      </c>
      <c r="N503" s="8">
        <f t="shared" si="42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30</v>
      </c>
      <c r="S503" t="str">
        <f t="shared" si="47"/>
        <v>film &amp; video</v>
      </c>
      <c r="T503" t="str">
        <f t="shared" si="44"/>
        <v>documentary</v>
      </c>
    </row>
    <row r="504" spans="1:20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 s="5">
        <f t="shared" si="45"/>
        <v>529.92307692307691</v>
      </c>
      <c r="G504" t="s">
        <v>8</v>
      </c>
      <c r="H504">
        <v>186</v>
      </c>
      <c r="I504" s="4">
        <f t="shared" si="46"/>
        <v>37.037634408602152</v>
      </c>
      <c r="J504" t="s">
        <v>14</v>
      </c>
      <c r="K504" t="s">
        <v>15</v>
      </c>
      <c r="L504">
        <v>1343365200</v>
      </c>
      <c r="M504">
        <v>1345870800</v>
      </c>
      <c r="N504" s="8">
        <f t="shared" si="42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77</v>
      </c>
      <c r="S504" t="str">
        <f t="shared" si="47"/>
        <v>games</v>
      </c>
      <c r="T504" t="str">
        <f t="shared" si="44"/>
        <v>video games</v>
      </c>
    </row>
    <row r="505" spans="1:20" ht="31.2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 s="5">
        <f t="shared" si="45"/>
        <v>180.32549019607845</v>
      </c>
      <c r="G505" t="s">
        <v>8</v>
      </c>
      <c r="H505">
        <v>460</v>
      </c>
      <c r="I505" s="4">
        <f t="shared" si="46"/>
        <v>99.963043478260872</v>
      </c>
      <c r="J505" t="s">
        <v>9</v>
      </c>
      <c r="K505" t="s">
        <v>10</v>
      </c>
      <c r="L505">
        <v>1435726800</v>
      </c>
      <c r="M505">
        <v>1437454800</v>
      </c>
      <c r="N505" s="8">
        <f t="shared" si="42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41</v>
      </c>
      <c r="S505" t="str">
        <f t="shared" si="47"/>
        <v>film &amp; video</v>
      </c>
      <c r="T505" t="str">
        <f t="shared" si="44"/>
        <v>drama</v>
      </c>
    </row>
    <row r="506" spans="1:20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 s="5">
        <f t="shared" si="45"/>
        <v>92.320000000000007</v>
      </c>
      <c r="G506" t="s">
        <v>2</v>
      </c>
      <c r="H506">
        <v>62</v>
      </c>
      <c r="I506" s="4">
        <f t="shared" si="46"/>
        <v>111.6774193548387</v>
      </c>
      <c r="J506" t="s">
        <v>95</v>
      </c>
      <c r="K506" t="s">
        <v>96</v>
      </c>
      <c r="L506">
        <v>1431925200</v>
      </c>
      <c r="M506">
        <v>1432011600</v>
      </c>
      <c r="N506" s="8">
        <f t="shared" si="42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11</v>
      </c>
      <c r="S506" t="str">
        <f t="shared" si="47"/>
        <v>music</v>
      </c>
      <c r="T506" t="str">
        <f t="shared" si="44"/>
        <v>rock</v>
      </c>
    </row>
    <row r="507" spans="1:20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 s="5">
        <f t="shared" si="45"/>
        <v>13.901001112347053</v>
      </c>
      <c r="G507" t="s">
        <v>2</v>
      </c>
      <c r="H507">
        <v>347</v>
      </c>
      <c r="I507" s="4">
        <f t="shared" si="46"/>
        <v>36.014409221902014</v>
      </c>
      <c r="J507" t="s">
        <v>9</v>
      </c>
      <c r="K507" t="s">
        <v>10</v>
      </c>
      <c r="L507">
        <v>1362722400</v>
      </c>
      <c r="M507">
        <v>1366347600</v>
      </c>
      <c r="N507" s="8">
        <f t="shared" si="42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121</v>
      </c>
      <c r="S507" t="str">
        <f t="shared" si="47"/>
        <v>publishing</v>
      </c>
      <c r="T507" t="str">
        <f t="shared" si="44"/>
        <v>radio &amp; podcasts</v>
      </c>
    </row>
    <row r="508" spans="1:20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 s="5">
        <f t="shared" si="45"/>
        <v>927.07777777777767</v>
      </c>
      <c r="G508" t="s">
        <v>8</v>
      </c>
      <c r="H508">
        <v>2528</v>
      </c>
      <c r="I508" s="4">
        <f t="shared" si="46"/>
        <v>66.010284810126578</v>
      </c>
      <c r="J508" t="s">
        <v>9</v>
      </c>
      <c r="K508" t="s">
        <v>10</v>
      </c>
      <c r="L508">
        <v>1511416800</v>
      </c>
      <c r="M508">
        <v>1512885600</v>
      </c>
      <c r="N508" s="8">
        <f t="shared" si="42"/>
        <v>43062.25</v>
      </c>
      <c r="O508" s="8">
        <f t="shared" si="43"/>
        <v>43079.25</v>
      </c>
      <c r="P508" t="b">
        <v>0</v>
      </c>
      <c r="Q508" t="b">
        <v>1</v>
      </c>
      <c r="R508" t="s">
        <v>21</v>
      </c>
      <c r="S508" t="str">
        <f t="shared" si="47"/>
        <v>theater</v>
      </c>
      <c r="T508" t="str">
        <f t="shared" si="44"/>
        <v>plays</v>
      </c>
    </row>
    <row r="509" spans="1:20" ht="31.2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 s="5">
        <f t="shared" si="45"/>
        <v>39.857142857142861</v>
      </c>
      <c r="G509" t="s">
        <v>2</v>
      </c>
      <c r="H509">
        <v>19</v>
      </c>
      <c r="I509" s="4">
        <f t="shared" si="46"/>
        <v>44.05263157894737</v>
      </c>
      <c r="J509" t="s">
        <v>9</v>
      </c>
      <c r="K509" t="s">
        <v>10</v>
      </c>
      <c r="L509">
        <v>1365483600</v>
      </c>
      <c r="M509">
        <v>1369717200</v>
      </c>
      <c r="N509" s="8">
        <f t="shared" si="42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16</v>
      </c>
      <c r="S509" t="str">
        <f t="shared" si="47"/>
        <v>technology</v>
      </c>
      <c r="T509" t="str">
        <f t="shared" si="44"/>
        <v>web</v>
      </c>
    </row>
    <row r="510" spans="1:20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 s="5">
        <f t="shared" si="45"/>
        <v>112.22929936305732</v>
      </c>
      <c r="G510" t="s">
        <v>8</v>
      </c>
      <c r="H510">
        <v>3657</v>
      </c>
      <c r="I510" s="4">
        <f t="shared" si="46"/>
        <v>52.999726551818434</v>
      </c>
      <c r="J510" t="s">
        <v>9</v>
      </c>
      <c r="K510" t="s">
        <v>10</v>
      </c>
      <c r="L510">
        <v>1532840400</v>
      </c>
      <c r="M510">
        <v>1534654800</v>
      </c>
      <c r="N510" s="8">
        <f t="shared" si="42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21</v>
      </c>
      <c r="S510" t="str">
        <f t="shared" si="47"/>
        <v>theater</v>
      </c>
      <c r="T510" t="str">
        <f t="shared" si="44"/>
        <v>plays</v>
      </c>
    </row>
    <row r="511" spans="1:20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 s="5">
        <f t="shared" si="45"/>
        <v>70.925816023738875</v>
      </c>
      <c r="G511" t="s">
        <v>2</v>
      </c>
      <c r="H511">
        <v>1258</v>
      </c>
      <c r="I511" s="4">
        <f t="shared" si="46"/>
        <v>95</v>
      </c>
      <c r="J511" t="s">
        <v>9</v>
      </c>
      <c r="K511" t="s">
        <v>10</v>
      </c>
      <c r="L511">
        <v>1336194000</v>
      </c>
      <c r="M511">
        <v>1337058000</v>
      </c>
      <c r="N511" s="8">
        <f t="shared" si="42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21</v>
      </c>
      <c r="S511" t="str">
        <f t="shared" si="47"/>
        <v>theater</v>
      </c>
      <c r="T511" t="str">
        <f t="shared" si="44"/>
        <v>plays</v>
      </c>
    </row>
    <row r="512" spans="1:20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 s="5">
        <f t="shared" si="45"/>
        <v>119.08974358974358</v>
      </c>
      <c r="G512" t="s">
        <v>8</v>
      </c>
      <c r="H512">
        <v>131</v>
      </c>
      <c r="I512" s="4">
        <f t="shared" si="46"/>
        <v>70.908396946564892</v>
      </c>
      <c r="J512" t="s">
        <v>14</v>
      </c>
      <c r="K512" t="s">
        <v>15</v>
      </c>
      <c r="L512">
        <v>1527742800</v>
      </c>
      <c r="M512">
        <v>1529816400</v>
      </c>
      <c r="N512" s="8">
        <f t="shared" si="42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41</v>
      </c>
      <c r="S512" t="str">
        <f t="shared" si="47"/>
        <v>film &amp; video</v>
      </c>
      <c r="T512" t="str">
        <f t="shared" si="44"/>
        <v>drama</v>
      </c>
    </row>
    <row r="513" spans="1:20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 s="5">
        <f t="shared" si="45"/>
        <v>24.017591339648174</v>
      </c>
      <c r="G513" t="s">
        <v>2</v>
      </c>
      <c r="H513">
        <v>362</v>
      </c>
      <c r="I513" s="4">
        <f t="shared" si="46"/>
        <v>98.060773480662988</v>
      </c>
      <c r="J513" t="s">
        <v>9</v>
      </c>
      <c r="K513" t="s">
        <v>10</v>
      </c>
      <c r="L513">
        <v>1564030800</v>
      </c>
      <c r="M513">
        <v>1564894800</v>
      </c>
      <c r="N513" s="8">
        <f t="shared" si="42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21</v>
      </c>
      <c r="S513" t="str">
        <f t="shared" si="47"/>
        <v>theater</v>
      </c>
      <c r="T513" t="str">
        <f t="shared" si="44"/>
        <v>plays</v>
      </c>
    </row>
    <row r="514" spans="1:20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 s="5">
        <f t="shared" si="45"/>
        <v>139.31868131868131</v>
      </c>
      <c r="G514" t="s">
        <v>8</v>
      </c>
      <c r="H514">
        <v>239</v>
      </c>
      <c r="I514" s="4">
        <f t="shared" si="46"/>
        <v>53.046025104602514</v>
      </c>
      <c r="J514" t="s">
        <v>9</v>
      </c>
      <c r="K514" t="s">
        <v>10</v>
      </c>
      <c r="L514">
        <v>1404536400</v>
      </c>
      <c r="M514">
        <v>1404622800</v>
      </c>
      <c r="N514" s="8">
        <f t="shared" si="42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77</v>
      </c>
      <c r="S514" t="str">
        <f t="shared" si="47"/>
        <v>games</v>
      </c>
      <c r="T514" t="str">
        <f t="shared" si="44"/>
        <v>video games</v>
      </c>
    </row>
    <row r="515" spans="1:20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 s="5">
        <f t="shared" si="45"/>
        <v>39.277108433734945</v>
      </c>
      <c r="G515" t="s">
        <v>62</v>
      </c>
      <c r="H515">
        <v>35</v>
      </c>
      <c r="I515" s="4">
        <f t="shared" si="46"/>
        <v>93.142857142857139</v>
      </c>
      <c r="J515" t="s">
        <v>9</v>
      </c>
      <c r="K515" t="s">
        <v>10</v>
      </c>
      <c r="L515">
        <v>1284008400</v>
      </c>
      <c r="M515">
        <v>1284181200</v>
      </c>
      <c r="N515" s="8">
        <f t="shared" ref="N515:N578" si="48">(((L515/60)/60)/24)+DATE(1970,1,1)</f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si="47"/>
        <v>film &amp; video</v>
      </c>
      <c r="T515" t="str">
        <f t="shared" ref="T515:T578" si="50">RIGHT(R515,LEN(R515)-SEARCH("/",R515))</f>
        <v>television</v>
      </c>
    </row>
    <row r="516" spans="1:20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 s="5">
        <f t="shared" ref="F516:F579" si="51">E516/D516*100</f>
        <v>22.439077144917089</v>
      </c>
      <c r="G516" t="s">
        <v>62</v>
      </c>
      <c r="H516">
        <v>528</v>
      </c>
      <c r="I516" s="4">
        <f t="shared" ref="I516:I579" si="52">E516/H516</f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8">
        <f t="shared" si="48"/>
        <v>41614.25</v>
      </c>
      <c r="O516" s="8">
        <f t="shared" si="49"/>
        <v>41619.25</v>
      </c>
      <c r="P516" t="b">
        <v>0</v>
      </c>
      <c r="Q516" t="b">
        <v>1</v>
      </c>
      <c r="R516" t="s">
        <v>11</v>
      </c>
      <c r="S516" t="str">
        <f t="shared" si="47"/>
        <v>music</v>
      </c>
      <c r="T516" t="str">
        <f t="shared" si="50"/>
        <v>rock</v>
      </c>
    </row>
    <row r="517" spans="1:20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 s="5">
        <f t="shared" si="51"/>
        <v>55.779069767441861</v>
      </c>
      <c r="G517" t="s">
        <v>2</v>
      </c>
      <c r="H517">
        <v>133</v>
      </c>
      <c r="I517" s="4">
        <f t="shared" si="52"/>
        <v>36.067669172932334</v>
      </c>
      <c r="J517" t="s">
        <v>3</v>
      </c>
      <c r="K517" t="s">
        <v>4</v>
      </c>
      <c r="L517">
        <v>1324620000</v>
      </c>
      <c r="M517">
        <v>1324792800</v>
      </c>
      <c r="N517" s="8">
        <f t="shared" si="48"/>
        <v>40900.25</v>
      </c>
      <c r="O517" s="8">
        <f t="shared" si="49"/>
        <v>40902.25</v>
      </c>
      <c r="P517" t="b">
        <v>0</v>
      </c>
      <c r="Q517" t="b">
        <v>1</v>
      </c>
      <c r="R517" t="s">
        <v>21</v>
      </c>
      <c r="S517" t="str">
        <f t="shared" ref="S517:S580" si="53">LEFT(R517,SEARCH("/",R517)-1)</f>
        <v>theater</v>
      </c>
      <c r="T517" t="str">
        <f t="shared" si="50"/>
        <v>plays</v>
      </c>
    </row>
    <row r="518" spans="1:20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 s="5">
        <f t="shared" si="51"/>
        <v>42.523125996810208</v>
      </c>
      <c r="G518" t="s">
        <v>2</v>
      </c>
      <c r="H518">
        <v>846</v>
      </c>
      <c r="I518" s="4">
        <f t="shared" si="52"/>
        <v>63.030732860520096</v>
      </c>
      <c r="J518" t="s">
        <v>9</v>
      </c>
      <c r="K518" t="s">
        <v>10</v>
      </c>
      <c r="L518">
        <v>1281070800</v>
      </c>
      <c r="M518">
        <v>1284354000</v>
      </c>
      <c r="N518" s="8">
        <f t="shared" si="48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56</v>
      </c>
      <c r="S518" t="str">
        <f t="shared" si="53"/>
        <v>publishing</v>
      </c>
      <c r="T518" t="str">
        <f t="shared" si="50"/>
        <v>nonfiction</v>
      </c>
    </row>
    <row r="519" spans="1:20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 s="5">
        <f t="shared" si="51"/>
        <v>112.00000000000001</v>
      </c>
      <c r="G519" t="s">
        <v>8</v>
      </c>
      <c r="H519">
        <v>78</v>
      </c>
      <c r="I519" s="4">
        <f t="shared" si="52"/>
        <v>84.717948717948715</v>
      </c>
      <c r="J519" t="s">
        <v>9</v>
      </c>
      <c r="K519" t="s">
        <v>10</v>
      </c>
      <c r="L519">
        <v>1493960400</v>
      </c>
      <c r="M519">
        <v>1494392400</v>
      </c>
      <c r="N519" s="8">
        <f t="shared" si="48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5</v>
      </c>
      <c r="S519" t="str">
        <f t="shared" si="53"/>
        <v>food</v>
      </c>
      <c r="T519" t="str">
        <f t="shared" si="50"/>
        <v>food trucks</v>
      </c>
    </row>
    <row r="520" spans="1:20" ht="31.2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 s="5">
        <f t="shared" si="51"/>
        <v>7.0681818181818183</v>
      </c>
      <c r="G520" t="s">
        <v>2</v>
      </c>
      <c r="H520">
        <v>10</v>
      </c>
      <c r="I520" s="4">
        <f t="shared" si="52"/>
        <v>62.2</v>
      </c>
      <c r="J520" t="s">
        <v>9</v>
      </c>
      <c r="K520" t="s">
        <v>10</v>
      </c>
      <c r="L520">
        <v>1519365600</v>
      </c>
      <c r="M520">
        <v>1519538400</v>
      </c>
      <c r="N520" s="8">
        <f t="shared" si="48"/>
        <v>43154.25</v>
      </c>
      <c r="O520" s="8">
        <f t="shared" si="49"/>
        <v>43156.25</v>
      </c>
      <c r="P520" t="b">
        <v>0</v>
      </c>
      <c r="Q520" t="b">
        <v>1</v>
      </c>
      <c r="R520" t="s">
        <v>59</v>
      </c>
      <c r="S520" t="str">
        <f t="shared" si="53"/>
        <v>film &amp; video</v>
      </c>
      <c r="T520" t="str">
        <f t="shared" si="50"/>
        <v>animation</v>
      </c>
    </row>
    <row r="521" spans="1:20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 s="5">
        <f t="shared" si="51"/>
        <v>101.74563871693867</v>
      </c>
      <c r="G521" t="s">
        <v>8</v>
      </c>
      <c r="H521">
        <v>1773</v>
      </c>
      <c r="I521" s="4">
        <f t="shared" si="52"/>
        <v>101.97518330513255</v>
      </c>
      <c r="J521" t="s">
        <v>9</v>
      </c>
      <c r="K521" t="s">
        <v>10</v>
      </c>
      <c r="L521">
        <v>1420696800</v>
      </c>
      <c r="M521">
        <v>1421906400</v>
      </c>
      <c r="N521" s="8">
        <f t="shared" si="48"/>
        <v>42012.25</v>
      </c>
      <c r="O521" s="8">
        <f t="shared" si="49"/>
        <v>42026.25</v>
      </c>
      <c r="P521" t="b">
        <v>0</v>
      </c>
      <c r="Q521" t="b">
        <v>1</v>
      </c>
      <c r="R521" t="s">
        <v>11</v>
      </c>
      <c r="S521" t="str">
        <f t="shared" si="53"/>
        <v>music</v>
      </c>
      <c r="T521" t="str">
        <f t="shared" si="50"/>
        <v>rock</v>
      </c>
    </row>
    <row r="522" spans="1:20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 s="5">
        <f t="shared" si="51"/>
        <v>425.75</v>
      </c>
      <c r="G522" t="s">
        <v>8</v>
      </c>
      <c r="H522">
        <v>32</v>
      </c>
      <c r="I522" s="4">
        <f t="shared" si="52"/>
        <v>106.4375</v>
      </c>
      <c r="J522" t="s">
        <v>9</v>
      </c>
      <c r="K522" t="s">
        <v>10</v>
      </c>
      <c r="L522">
        <v>1555650000</v>
      </c>
      <c r="M522">
        <v>1555909200</v>
      </c>
      <c r="N522" s="8">
        <f t="shared" si="48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21</v>
      </c>
      <c r="S522" t="str">
        <f t="shared" si="53"/>
        <v>theater</v>
      </c>
      <c r="T522" t="str">
        <f t="shared" si="50"/>
        <v>plays</v>
      </c>
    </row>
    <row r="523" spans="1:20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 s="5">
        <f t="shared" si="51"/>
        <v>145.53947368421052</v>
      </c>
      <c r="G523" t="s">
        <v>8</v>
      </c>
      <c r="H523">
        <v>369</v>
      </c>
      <c r="I523" s="4">
        <f t="shared" si="52"/>
        <v>29.975609756097562</v>
      </c>
      <c r="J523" t="s">
        <v>9</v>
      </c>
      <c r="K523" t="s">
        <v>10</v>
      </c>
      <c r="L523">
        <v>1471928400</v>
      </c>
      <c r="M523">
        <v>1472446800</v>
      </c>
      <c r="N523" s="8">
        <f t="shared" si="48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41</v>
      </c>
      <c r="S523" t="str">
        <f t="shared" si="53"/>
        <v>film &amp; video</v>
      </c>
      <c r="T523" t="str">
        <f t="shared" si="50"/>
        <v>drama</v>
      </c>
    </row>
    <row r="524" spans="1:20" ht="31.2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 s="5">
        <f t="shared" si="51"/>
        <v>32.453465346534657</v>
      </c>
      <c r="G524" t="s">
        <v>2</v>
      </c>
      <c r="H524">
        <v>191</v>
      </c>
      <c r="I524" s="4">
        <f t="shared" si="52"/>
        <v>85.806282722513089</v>
      </c>
      <c r="J524" t="s">
        <v>9</v>
      </c>
      <c r="K524" t="s">
        <v>10</v>
      </c>
      <c r="L524">
        <v>1341291600</v>
      </c>
      <c r="M524">
        <v>1342328400</v>
      </c>
      <c r="N524" s="8">
        <f t="shared" si="48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88</v>
      </c>
      <c r="S524" t="str">
        <f t="shared" si="53"/>
        <v>film &amp; video</v>
      </c>
      <c r="T524" t="str">
        <f t="shared" si="50"/>
        <v>shorts</v>
      </c>
    </row>
    <row r="525" spans="1:20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 s="5">
        <f t="shared" si="51"/>
        <v>700.33333333333326</v>
      </c>
      <c r="G525" t="s">
        <v>8</v>
      </c>
      <c r="H525">
        <v>89</v>
      </c>
      <c r="I525" s="4">
        <f t="shared" si="52"/>
        <v>70.82022471910112</v>
      </c>
      <c r="J525" t="s">
        <v>9</v>
      </c>
      <c r="K525" t="s">
        <v>10</v>
      </c>
      <c r="L525">
        <v>1267682400</v>
      </c>
      <c r="M525">
        <v>1268114400</v>
      </c>
      <c r="N525" s="8">
        <f t="shared" si="48"/>
        <v>40241.25</v>
      </c>
      <c r="O525" s="8">
        <f t="shared" si="49"/>
        <v>40246.25</v>
      </c>
      <c r="P525" t="b">
        <v>0</v>
      </c>
      <c r="Q525" t="b">
        <v>0</v>
      </c>
      <c r="R525" t="s">
        <v>88</v>
      </c>
      <c r="S525" t="str">
        <f t="shared" si="53"/>
        <v>film &amp; video</v>
      </c>
      <c r="T525" t="str">
        <f t="shared" si="50"/>
        <v>shorts</v>
      </c>
    </row>
    <row r="526" spans="1:20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 s="5">
        <f t="shared" si="51"/>
        <v>83.904860392967933</v>
      </c>
      <c r="G526" t="s">
        <v>2</v>
      </c>
      <c r="H526">
        <v>1979</v>
      </c>
      <c r="I526" s="4">
        <f t="shared" si="52"/>
        <v>40.998484082870135</v>
      </c>
      <c r="J526" t="s">
        <v>9</v>
      </c>
      <c r="K526" t="s">
        <v>10</v>
      </c>
      <c r="L526">
        <v>1272258000</v>
      </c>
      <c r="M526">
        <v>1273381200</v>
      </c>
      <c r="N526" s="8">
        <f t="shared" si="48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21</v>
      </c>
      <c r="S526" t="str">
        <f t="shared" si="53"/>
        <v>theater</v>
      </c>
      <c r="T526" t="str">
        <f t="shared" si="50"/>
        <v>plays</v>
      </c>
    </row>
    <row r="527" spans="1:20" ht="31.2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 s="5">
        <f t="shared" si="51"/>
        <v>84.19047619047619</v>
      </c>
      <c r="G527" t="s">
        <v>2</v>
      </c>
      <c r="H527">
        <v>63</v>
      </c>
      <c r="I527" s="4">
        <f t="shared" si="52"/>
        <v>28.063492063492063</v>
      </c>
      <c r="J527" t="s">
        <v>9</v>
      </c>
      <c r="K527" t="s">
        <v>10</v>
      </c>
      <c r="L527">
        <v>1290492000</v>
      </c>
      <c r="M527">
        <v>1290837600</v>
      </c>
      <c r="N527" s="8">
        <f t="shared" si="48"/>
        <v>40505.25</v>
      </c>
      <c r="O527" s="8">
        <f t="shared" si="49"/>
        <v>40509.25</v>
      </c>
      <c r="P527" t="b">
        <v>0</v>
      </c>
      <c r="Q527" t="b">
        <v>0</v>
      </c>
      <c r="R527" t="s">
        <v>53</v>
      </c>
      <c r="S527" t="str">
        <f t="shared" si="53"/>
        <v>technology</v>
      </c>
      <c r="T527" t="str">
        <f t="shared" si="50"/>
        <v>wearables</v>
      </c>
    </row>
    <row r="528" spans="1:20" ht="31.2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 s="5">
        <f t="shared" si="51"/>
        <v>155.95180722891567</v>
      </c>
      <c r="G528" t="s">
        <v>8</v>
      </c>
      <c r="H528">
        <v>147</v>
      </c>
      <c r="I528" s="4">
        <f t="shared" si="52"/>
        <v>88.054421768707485</v>
      </c>
      <c r="J528" t="s">
        <v>9</v>
      </c>
      <c r="K528" t="s">
        <v>10</v>
      </c>
      <c r="L528">
        <v>1451109600</v>
      </c>
      <c r="M528">
        <v>1454306400</v>
      </c>
      <c r="N528" s="8">
        <f t="shared" si="48"/>
        <v>42364.25</v>
      </c>
      <c r="O528" s="8">
        <f t="shared" si="49"/>
        <v>42401.25</v>
      </c>
      <c r="P528" t="b">
        <v>0</v>
      </c>
      <c r="Q528" t="b">
        <v>1</v>
      </c>
      <c r="R528" t="s">
        <v>21</v>
      </c>
      <c r="S528" t="str">
        <f t="shared" si="53"/>
        <v>theater</v>
      </c>
      <c r="T528" t="str">
        <f t="shared" si="50"/>
        <v>plays</v>
      </c>
    </row>
    <row r="529" spans="1:20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 s="5">
        <f t="shared" si="51"/>
        <v>99.619450317124731</v>
      </c>
      <c r="G529" t="s">
        <v>2</v>
      </c>
      <c r="H529">
        <v>6080</v>
      </c>
      <c r="I529" s="4">
        <f t="shared" si="52"/>
        <v>31</v>
      </c>
      <c r="J529" t="s">
        <v>3</v>
      </c>
      <c r="K529" t="s">
        <v>4</v>
      </c>
      <c r="L529">
        <v>1454652000</v>
      </c>
      <c r="M529">
        <v>1457762400</v>
      </c>
      <c r="N529" s="8">
        <f t="shared" si="48"/>
        <v>42405.25</v>
      </c>
      <c r="O529" s="8">
        <f t="shared" si="49"/>
        <v>42441.25</v>
      </c>
      <c r="P529" t="b">
        <v>0</v>
      </c>
      <c r="Q529" t="b">
        <v>0</v>
      </c>
      <c r="R529" t="s">
        <v>59</v>
      </c>
      <c r="S529" t="str">
        <f t="shared" si="53"/>
        <v>film &amp; video</v>
      </c>
      <c r="T529" t="str">
        <f t="shared" si="50"/>
        <v>animation</v>
      </c>
    </row>
    <row r="530" spans="1:20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 s="5">
        <f t="shared" si="51"/>
        <v>80.300000000000011</v>
      </c>
      <c r="G530" t="s">
        <v>2</v>
      </c>
      <c r="H530">
        <v>80</v>
      </c>
      <c r="I530" s="4">
        <f t="shared" si="52"/>
        <v>90.337500000000006</v>
      </c>
      <c r="J530" t="s">
        <v>28</v>
      </c>
      <c r="K530" t="s">
        <v>29</v>
      </c>
      <c r="L530">
        <v>1385186400</v>
      </c>
      <c r="M530">
        <v>1389074400</v>
      </c>
      <c r="N530" s="8">
        <f t="shared" si="48"/>
        <v>41601.25</v>
      </c>
      <c r="O530" s="8">
        <f t="shared" si="49"/>
        <v>41646.25</v>
      </c>
      <c r="P530" t="b">
        <v>0</v>
      </c>
      <c r="Q530" t="b">
        <v>0</v>
      </c>
      <c r="R530" t="s">
        <v>48</v>
      </c>
      <c r="S530" t="str">
        <f t="shared" si="53"/>
        <v>music</v>
      </c>
      <c r="T530" t="str">
        <f t="shared" si="50"/>
        <v>indie rock</v>
      </c>
    </row>
    <row r="531" spans="1:20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 s="5">
        <f t="shared" si="51"/>
        <v>11.254901960784313</v>
      </c>
      <c r="G531" t="s">
        <v>2</v>
      </c>
      <c r="H531">
        <v>9</v>
      </c>
      <c r="I531" s="4">
        <f t="shared" si="52"/>
        <v>63.777777777777779</v>
      </c>
      <c r="J531" t="s">
        <v>9</v>
      </c>
      <c r="K531" t="s">
        <v>10</v>
      </c>
      <c r="L531">
        <v>1399698000</v>
      </c>
      <c r="M531">
        <v>1402117200</v>
      </c>
      <c r="N531" s="8">
        <f t="shared" si="48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77</v>
      </c>
      <c r="S531" t="str">
        <f t="shared" si="53"/>
        <v>games</v>
      </c>
      <c r="T531" t="str">
        <f t="shared" si="50"/>
        <v>video games</v>
      </c>
    </row>
    <row r="532" spans="1:20" ht="31.2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 s="5">
        <f t="shared" si="51"/>
        <v>91.740952380952379</v>
      </c>
      <c r="G532" t="s">
        <v>2</v>
      </c>
      <c r="H532">
        <v>1784</v>
      </c>
      <c r="I532" s="4">
        <f t="shared" si="52"/>
        <v>53.995515695067262</v>
      </c>
      <c r="J532" t="s">
        <v>9</v>
      </c>
      <c r="K532" t="s">
        <v>10</v>
      </c>
      <c r="L532">
        <v>1283230800</v>
      </c>
      <c r="M532">
        <v>1284440400</v>
      </c>
      <c r="N532" s="8">
        <f t="shared" si="48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107</v>
      </c>
      <c r="S532" t="str">
        <f t="shared" si="53"/>
        <v>publishing</v>
      </c>
      <c r="T532" t="str">
        <f t="shared" si="50"/>
        <v>fiction</v>
      </c>
    </row>
    <row r="533" spans="1:20" ht="31.2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5">
        <f t="shared" si="51"/>
        <v>95.521156936261391</v>
      </c>
      <c r="G533" t="s">
        <v>35</v>
      </c>
      <c r="H533">
        <v>3640</v>
      </c>
      <c r="I533" s="4">
        <f t="shared" si="52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8">
        <f t="shared" si="48"/>
        <v>41589.25</v>
      </c>
      <c r="O533" s="8">
        <f t="shared" si="49"/>
        <v>41645.25</v>
      </c>
      <c r="P533" t="b">
        <v>0</v>
      </c>
      <c r="Q533" t="b">
        <v>0</v>
      </c>
      <c r="R533" t="s">
        <v>77</v>
      </c>
      <c r="S533" t="str">
        <f t="shared" si="53"/>
        <v>games</v>
      </c>
      <c r="T533" t="str">
        <f t="shared" si="50"/>
        <v>video games</v>
      </c>
    </row>
    <row r="534" spans="1:20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 s="5">
        <f t="shared" si="51"/>
        <v>502.87499999999994</v>
      </c>
      <c r="G534" t="s">
        <v>8</v>
      </c>
      <c r="H534">
        <v>126</v>
      </c>
      <c r="I534" s="4">
        <f t="shared" si="52"/>
        <v>63.857142857142854</v>
      </c>
      <c r="J534" t="s">
        <v>3</v>
      </c>
      <c r="K534" t="s">
        <v>4</v>
      </c>
      <c r="L534">
        <v>1516860000</v>
      </c>
      <c r="M534">
        <v>1516946400</v>
      </c>
      <c r="N534" s="8">
        <f t="shared" si="48"/>
        <v>43125.25</v>
      </c>
      <c r="O534" s="8">
        <f t="shared" si="49"/>
        <v>43126.25</v>
      </c>
      <c r="P534" t="b">
        <v>0</v>
      </c>
      <c r="Q534" t="b">
        <v>0</v>
      </c>
      <c r="R534" t="s">
        <v>21</v>
      </c>
      <c r="S534" t="str">
        <f t="shared" si="53"/>
        <v>theater</v>
      </c>
      <c r="T534" t="str">
        <f t="shared" si="50"/>
        <v>plays</v>
      </c>
    </row>
    <row r="535" spans="1:20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 s="5">
        <f t="shared" si="51"/>
        <v>159.24394463667818</v>
      </c>
      <c r="G535" t="s">
        <v>8</v>
      </c>
      <c r="H535">
        <v>2218</v>
      </c>
      <c r="I535" s="4">
        <f t="shared" si="52"/>
        <v>82.996393146979258</v>
      </c>
      <c r="J535" t="s">
        <v>28</v>
      </c>
      <c r="K535" t="s">
        <v>29</v>
      </c>
      <c r="L535">
        <v>1374642000</v>
      </c>
      <c r="M535">
        <v>1377752400</v>
      </c>
      <c r="N535" s="8">
        <f t="shared" si="48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48</v>
      </c>
      <c r="S535" t="str">
        <f t="shared" si="53"/>
        <v>music</v>
      </c>
      <c r="T535" t="str">
        <f t="shared" si="50"/>
        <v>indie rock</v>
      </c>
    </row>
    <row r="536" spans="1:20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 s="5">
        <f t="shared" si="51"/>
        <v>15.022446689113355</v>
      </c>
      <c r="G536" t="s">
        <v>2</v>
      </c>
      <c r="H536">
        <v>243</v>
      </c>
      <c r="I536" s="4">
        <f t="shared" si="52"/>
        <v>55.08230452674897</v>
      </c>
      <c r="J536" t="s">
        <v>9</v>
      </c>
      <c r="K536" t="s">
        <v>10</v>
      </c>
      <c r="L536">
        <v>1534482000</v>
      </c>
      <c r="M536">
        <v>1534568400</v>
      </c>
      <c r="N536" s="8">
        <f t="shared" si="48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41</v>
      </c>
      <c r="S536" t="str">
        <f t="shared" si="53"/>
        <v>film &amp; video</v>
      </c>
      <c r="T536" t="str">
        <f t="shared" si="50"/>
        <v>drama</v>
      </c>
    </row>
    <row r="537" spans="1:20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 s="5">
        <f t="shared" si="51"/>
        <v>482.03846153846149</v>
      </c>
      <c r="G537" t="s">
        <v>8</v>
      </c>
      <c r="H537">
        <v>202</v>
      </c>
      <c r="I537" s="4">
        <f t="shared" si="52"/>
        <v>62.044554455445542</v>
      </c>
      <c r="J537" t="s">
        <v>95</v>
      </c>
      <c r="K537" t="s">
        <v>96</v>
      </c>
      <c r="L537">
        <v>1528434000</v>
      </c>
      <c r="M537">
        <v>1528606800</v>
      </c>
      <c r="N537" s="8">
        <f t="shared" si="48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21</v>
      </c>
      <c r="S537" t="str">
        <f t="shared" si="53"/>
        <v>theater</v>
      </c>
      <c r="T537" t="str">
        <f t="shared" si="50"/>
        <v>plays</v>
      </c>
    </row>
    <row r="538" spans="1:20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 s="5">
        <f t="shared" si="51"/>
        <v>149.96938775510205</v>
      </c>
      <c r="G538" t="s">
        <v>8</v>
      </c>
      <c r="H538">
        <v>140</v>
      </c>
      <c r="I538" s="4">
        <f t="shared" si="52"/>
        <v>104.97857142857143</v>
      </c>
      <c r="J538" t="s">
        <v>95</v>
      </c>
      <c r="K538" t="s">
        <v>96</v>
      </c>
      <c r="L538">
        <v>1282626000</v>
      </c>
      <c r="M538">
        <v>1284872400</v>
      </c>
      <c r="N538" s="8">
        <f t="shared" si="48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107</v>
      </c>
      <c r="S538" t="str">
        <f t="shared" si="53"/>
        <v>publishing</v>
      </c>
      <c r="T538" t="str">
        <f t="shared" si="50"/>
        <v>fiction</v>
      </c>
    </row>
    <row r="539" spans="1:20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 s="5">
        <f t="shared" si="51"/>
        <v>117.22156398104266</v>
      </c>
      <c r="G539" t="s">
        <v>8</v>
      </c>
      <c r="H539">
        <v>1052</v>
      </c>
      <c r="I539" s="4">
        <f t="shared" si="52"/>
        <v>94.044676806083643</v>
      </c>
      <c r="J539" t="s">
        <v>24</v>
      </c>
      <c r="K539" t="s">
        <v>25</v>
      </c>
      <c r="L539">
        <v>1535605200</v>
      </c>
      <c r="M539">
        <v>1537592400</v>
      </c>
      <c r="N539" s="8">
        <f t="shared" si="48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30</v>
      </c>
      <c r="S539" t="str">
        <f t="shared" si="53"/>
        <v>film &amp; video</v>
      </c>
      <c r="T539" t="str">
        <f t="shared" si="50"/>
        <v>documentary</v>
      </c>
    </row>
    <row r="540" spans="1:20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 s="5">
        <f t="shared" si="51"/>
        <v>37.695968274950431</v>
      </c>
      <c r="G540" t="s">
        <v>2</v>
      </c>
      <c r="H540">
        <v>1296</v>
      </c>
      <c r="I540" s="4">
        <f t="shared" si="52"/>
        <v>44.007716049382715</v>
      </c>
      <c r="J540" t="s">
        <v>9</v>
      </c>
      <c r="K540" t="s">
        <v>10</v>
      </c>
      <c r="L540">
        <v>1379826000</v>
      </c>
      <c r="M540">
        <v>1381208400</v>
      </c>
      <c r="N540" s="8">
        <f t="shared" si="48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280</v>
      </c>
      <c r="S540" t="str">
        <f t="shared" si="53"/>
        <v>games</v>
      </c>
      <c r="T540" t="str">
        <f t="shared" si="50"/>
        <v>mobile games</v>
      </c>
    </row>
    <row r="541" spans="1:20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 s="5">
        <f t="shared" si="51"/>
        <v>72.653061224489804</v>
      </c>
      <c r="G541" t="s">
        <v>2</v>
      </c>
      <c r="H541">
        <v>77</v>
      </c>
      <c r="I541" s="4">
        <f t="shared" si="52"/>
        <v>92.467532467532465</v>
      </c>
      <c r="J541" t="s">
        <v>9</v>
      </c>
      <c r="K541" t="s">
        <v>10</v>
      </c>
      <c r="L541">
        <v>1561957200</v>
      </c>
      <c r="M541">
        <v>1562475600</v>
      </c>
      <c r="N541" s="8">
        <f t="shared" si="48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5</v>
      </c>
      <c r="S541" t="str">
        <f t="shared" si="53"/>
        <v>food</v>
      </c>
      <c r="T541" t="str">
        <f t="shared" si="50"/>
        <v>food trucks</v>
      </c>
    </row>
    <row r="542" spans="1:20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 s="5">
        <f t="shared" si="51"/>
        <v>265.98113207547169</v>
      </c>
      <c r="G542" t="s">
        <v>8</v>
      </c>
      <c r="H542">
        <v>247</v>
      </c>
      <c r="I542" s="4">
        <f t="shared" si="52"/>
        <v>57.072874493927124</v>
      </c>
      <c r="J542" t="s">
        <v>9</v>
      </c>
      <c r="K542" t="s">
        <v>10</v>
      </c>
      <c r="L542">
        <v>1525496400</v>
      </c>
      <c r="M542">
        <v>1527397200</v>
      </c>
      <c r="N542" s="8">
        <f t="shared" si="48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110</v>
      </c>
      <c r="S542" t="str">
        <f t="shared" si="53"/>
        <v>photography</v>
      </c>
      <c r="T542" t="str">
        <f t="shared" si="50"/>
        <v>photography books</v>
      </c>
    </row>
    <row r="543" spans="1:20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 s="5">
        <f t="shared" si="51"/>
        <v>24.205617977528089</v>
      </c>
      <c r="G543" t="s">
        <v>2</v>
      </c>
      <c r="H543">
        <v>395</v>
      </c>
      <c r="I543" s="4">
        <f t="shared" si="52"/>
        <v>109.07848101265823</v>
      </c>
      <c r="J543" t="s">
        <v>95</v>
      </c>
      <c r="K543" t="s">
        <v>96</v>
      </c>
      <c r="L543">
        <v>1433912400</v>
      </c>
      <c r="M543">
        <v>1436158800</v>
      </c>
      <c r="N543" s="8">
        <f t="shared" si="48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280</v>
      </c>
      <c r="S543" t="str">
        <f t="shared" si="53"/>
        <v>games</v>
      </c>
      <c r="T543" t="str">
        <f t="shared" si="50"/>
        <v>mobile games</v>
      </c>
    </row>
    <row r="544" spans="1:20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 s="5">
        <f t="shared" si="51"/>
        <v>2.5064935064935066</v>
      </c>
      <c r="G544" t="s">
        <v>2</v>
      </c>
      <c r="H544">
        <v>49</v>
      </c>
      <c r="I544" s="4">
        <f t="shared" si="52"/>
        <v>39.387755102040813</v>
      </c>
      <c r="J544" t="s">
        <v>28</v>
      </c>
      <c r="K544" t="s">
        <v>29</v>
      </c>
      <c r="L544">
        <v>1453442400</v>
      </c>
      <c r="M544">
        <v>1456034400</v>
      </c>
      <c r="N544" s="8">
        <f t="shared" si="48"/>
        <v>42391.25</v>
      </c>
      <c r="O544" s="8">
        <f t="shared" si="49"/>
        <v>42421.25</v>
      </c>
      <c r="P544" t="b">
        <v>0</v>
      </c>
      <c r="Q544" t="b">
        <v>0</v>
      </c>
      <c r="R544" t="s">
        <v>48</v>
      </c>
      <c r="S544" t="str">
        <f t="shared" si="53"/>
        <v>music</v>
      </c>
      <c r="T544" t="str">
        <f t="shared" si="50"/>
        <v>indie rock</v>
      </c>
    </row>
    <row r="545" spans="1:20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 s="5">
        <f t="shared" si="51"/>
        <v>16.329799764428738</v>
      </c>
      <c r="G545" t="s">
        <v>2</v>
      </c>
      <c r="H545">
        <v>180</v>
      </c>
      <c r="I545" s="4">
        <f t="shared" si="52"/>
        <v>77.022222222222226</v>
      </c>
      <c r="J545" t="s">
        <v>9</v>
      </c>
      <c r="K545" t="s">
        <v>10</v>
      </c>
      <c r="L545">
        <v>1378875600</v>
      </c>
      <c r="M545">
        <v>1380171600</v>
      </c>
      <c r="N545" s="8">
        <f t="shared" si="48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77</v>
      </c>
      <c r="S545" t="str">
        <f t="shared" si="53"/>
        <v>games</v>
      </c>
      <c r="T545" t="str">
        <f t="shared" si="50"/>
        <v>video games</v>
      </c>
    </row>
    <row r="546" spans="1:20" ht="31.2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 s="5">
        <f t="shared" si="51"/>
        <v>276.5</v>
      </c>
      <c r="G546" t="s">
        <v>8</v>
      </c>
      <c r="H546">
        <v>84</v>
      </c>
      <c r="I546" s="4">
        <f t="shared" si="52"/>
        <v>92.166666666666671</v>
      </c>
      <c r="J546" t="s">
        <v>9</v>
      </c>
      <c r="K546" t="s">
        <v>10</v>
      </c>
      <c r="L546">
        <v>1452232800</v>
      </c>
      <c r="M546">
        <v>1453356000</v>
      </c>
      <c r="N546" s="8">
        <f t="shared" si="48"/>
        <v>42377.25</v>
      </c>
      <c r="O546" s="8">
        <f t="shared" si="49"/>
        <v>42390.25</v>
      </c>
      <c r="P546" t="b">
        <v>0</v>
      </c>
      <c r="Q546" t="b">
        <v>0</v>
      </c>
      <c r="R546" t="s">
        <v>11</v>
      </c>
      <c r="S546" t="str">
        <f t="shared" si="53"/>
        <v>music</v>
      </c>
      <c r="T546" t="str">
        <f t="shared" si="50"/>
        <v>rock</v>
      </c>
    </row>
    <row r="547" spans="1:20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 s="5">
        <f t="shared" si="51"/>
        <v>88.803571428571431</v>
      </c>
      <c r="G547" t="s">
        <v>2</v>
      </c>
      <c r="H547">
        <v>2690</v>
      </c>
      <c r="I547" s="4">
        <f t="shared" si="52"/>
        <v>61.007063197026021</v>
      </c>
      <c r="J547" t="s">
        <v>9</v>
      </c>
      <c r="K547" t="s">
        <v>10</v>
      </c>
      <c r="L547">
        <v>1577253600</v>
      </c>
      <c r="M547">
        <v>1578981600</v>
      </c>
      <c r="N547" s="8">
        <f t="shared" si="48"/>
        <v>43824.25</v>
      </c>
      <c r="O547" s="8">
        <f t="shared" si="49"/>
        <v>43844.25</v>
      </c>
      <c r="P547" t="b">
        <v>0</v>
      </c>
      <c r="Q547" t="b">
        <v>0</v>
      </c>
      <c r="R547" t="s">
        <v>21</v>
      </c>
      <c r="S547" t="str">
        <f t="shared" si="53"/>
        <v>theater</v>
      </c>
      <c r="T547" t="str">
        <f t="shared" si="50"/>
        <v>plays</v>
      </c>
    </row>
    <row r="548" spans="1:20" ht="31.2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 s="5">
        <f t="shared" si="51"/>
        <v>163.57142857142856</v>
      </c>
      <c r="G548" t="s">
        <v>8</v>
      </c>
      <c r="H548">
        <v>88</v>
      </c>
      <c r="I548" s="4">
        <f t="shared" si="52"/>
        <v>78.068181818181813</v>
      </c>
      <c r="J548" t="s">
        <v>9</v>
      </c>
      <c r="K548" t="s">
        <v>10</v>
      </c>
      <c r="L548">
        <v>1537160400</v>
      </c>
      <c r="M548">
        <v>1537419600</v>
      </c>
      <c r="N548" s="8">
        <f t="shared" si="48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21</v>
      </c>
      <c r="S548" t="str">
        <f t="shared" si="53"/>
        <v>theater</v>
      </c>
      <c r="T548" t="str">
        <f t="shared" si="50"/>
        <v>plays</v>
      </c>
    </row>
    <row r="549" spans="1:20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 s="5">
        <f t="shared" si="51"/>
        <v>969</v>
      </c>
      <c r="G549" t="s">
        <v>8</v>
      </c>
      <c r="H549">
        <v>156</v>
      </c>
      <c r="I549" s="4">
        <f t="shared" si="52"/>
        <v>80.75</v>
      </c>
      <c r="J549" t="s">
        <v>9</v>
      </c>
      <c r="K549" t="s">
        <v>10</v>
      </c>
      <c r="L549">
        <v>1422165600</v>
      </c>
      <c r="M549">
        <v>1423202400</v>
      </c>
      <c r="N549" s="8">
        <f t="shared" si="48"/>
        <v>42029.25</v>
      </c>
      <c r="O549" s="8">
        <f t="shared" si="49"/>
        <v>42041.25</v>
      </c>
      <c r="P549" t="b">
        <v>0</v>
      </c>
      <c r="Q549" t="b">
        <v>0</v>
      </c>
      <c r="R549" t="s">
        <v>41</v>
      </c>
      <c r="S549" t="str">
        <f t="shared" si="53"/>
        <v>film &amp; video</v>
      </c>
      <c r="T549" t="str">
        <f t="shared" si="50"/>
        <v>drama</v>
      </c>
    </row>
    <row r="550" spans="1:20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 s="5">
        <f t="shared" si="51"/>
        <v>270.91376701966715</v>
      </c>
      <c r="G550" t="s">
        <v>8</v>
      </c>
      <c r="H550">
        <v>2985</v>
      </c>
      <c r="I550" s="4">
        <f t="shared" si="52"/>
        <v>59.991289782244557</v>
      </c>
      <c r="J550" t="s">
        <v>9</v>
      </c>
      <c r="K550" t="s">
        <v>10</v>
      </c>
      <c r="L550">
        <v>1459486800</v>
      </c>
      <c r="M550">
        <v>1460610000</v>
      </c>
      <c r="N550" s="8">
        <f t="shared" si="48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21</v>
      </c>
      <c r="S550" t="str">
        <f t="shared" si="53"/>
        <v>theater</v>
      </c>
      <c r="T550" t="str">
        <f t="shared" si="50"/>
        <v>plays</v>
      </c>
    </row>
    <row r="551" spans="1:20" ht="31.2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 s="5">
        <f t="shared" si="51"/>
        <v>284.21355932203392</v>
      </c>
      <c r="G551" t="s">
        <v>8</v>
      </c>
      <c r="H551">
        <v>762</v>
      </c>
      <c r="I551" s="4">
        <f t="shared" si="52"/>
        <v>110.03018372703411</v>
      </c>
      <c r="J551" t="s">
        <v>9</v>
      </c>
      <c r="K551" t="s">
        <v>10</v>
      </c>
      <c r="L551">
        <v>1369717200</v>
      </c>
      <c r="M551">
        <v>1370494800</v>
      </c>
      <c r="N551" s="8">
        <f t="shared" si="48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53</v>
      </c>
      <c r="S551" t="str">
        <f t="shared" si="53"/>
        <v>technology</v>
      </c>
      <c r="T551" t="str">
        <f t="shared" si="50"/>
        <v>wearables</v>
      </c>
    </row>
    <row r="552" spans="1:20" ht="31.2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 s="5">
        <f t="shared" si="51"/>
        <v>4</v>
      </c>
      <c r="G552" t="s">
        <v>62</v>
      </c>
      <c r="H552">
        <v>1</v>
      </c>
      <c r="I552" s="4">
        <f t="shared" si="52"/>
        <v>4</v>
      </c>
      <c r="J552" t="s">
        <v>86</v>
      </c>
      <c r="K552" t="s">
        <v>87</v>
      </c>
      <c r="L552">
        <v>1330495200</v>
      </c>
      <c r="M552">
        <v>1332306000</v>
      </c>
      <c r="N552" s="8">
        <f t="shared" si="48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48</v>
      </c>
      <c r="S552" t="str">
        <f t="shared" si="53"/>
        <v>music</v>
      </c>
      <c r="T552" t="str">
        <f t="shared" si="50"/>
        <v>indie rock</v>
      </c>
    </row>
    <row r="553" spans="1:20" ht="31.2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 s="5">
        <f t="shared" si="51"/>
        <v>58.6329816768462</v>
      </c>
      <c r="G553" t="s">
        <v>2</v>
      </c>
      <c r="H553">
        <v>2779</v>
      </c>
      <c r="I553" s="4">
        <f t="shared" si="52"/>
        <v>37.99856063332134</v>
      </c>
      <c r="J553" t="s">
        <v>14</v>
      </c>
      <c r="K553" t="s">
        <v>15</v>
      </c>
      <c r="L553">
        <v>1419055200</v>
      </c>
      <c r="M553">
        <v>1422511200</v>
      </c>
      <c r="N553" s="8">
        <f t="shared" si="48"/>
        <v>41993.25</v>
      </c>
      <c r="O553" s="8">
        <f t="shared" si="49"/>
        <v>42033.25</v>
      </c>
      <c r="P553" t="b">
        <v>0</v>
      </c>
      <c r="Q553" t="b">
        <v>1</v>
      </c>
      <c r="R553" t="s">
        <v>16</v>
      </c>
      <c r="S553" t="str">
        <f t="shared" si="53"/>
        <v>technology</v>
      </c>
      <c r="T553" t="str">
        <f t="shared" si="50"/>
        <v>web</v>
      </c>
    </row>
    <row r="554" spans="1:20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 s="5">
        <f t="shared" si="51"/>
        <v>98.51111111111112</v>
      </c>
      <c r="G554" t="s">
        <v>2</v>
      </c>
      <c r="H554">
        <v>92</v>
      </c>
      <c r="I554" s="4">
        <f t="shared" si="52"/>
        <v>96.369565217391298</v>
      </c>
      <c r="J554" t="s">
        <v>9</v>
      </c>
      <c r="K554" t="s">
        <v>10</v>
      </c>
      <c r="L554">
        <v>1480140000</v>
      </c>
      <c r="M554">
        <v>1480312800</v>
      </c>
      <c r="N554" s="8">
        <f t="shared" si="48"/>
        <v>42700.25</v>
      </c>
      <c r="O554" s="8">
        <f t="shared" si="49"/>
        <v>42702.25</v>
      </c>
      <c r="P554" t="b">
        <v>0</v>
      </c>
      <c r="Q554" t="b">
        <v>0</v>
      </c>
      <c r="R554" t="s">
        <v>21</v>
      </c>
      <c r="S554" t="str">
        <f t="shared" si="53"/>
        <v>theater</v>
      </c>
      <c r="T554" t="str">
        <f t="shared" si="50"/>
        <v>plays</v>
      </c>
    </row>
    <row r="555" spans="1:20" ht="31.2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 s="5">
        <f t="shared" si="51"/>
        <v>43.975381008206334</v>
      </c>
      <c r="G555" t="s">
        <v>2</v>
      </c>
      <c r="H555">
        <v>1028</v>
      </c>
      <c r="I555" s="4">
        <f t="shared" si="52"/>
        <v>72.978599221789878</v>
      </c>
      <c r="J555" t="s">
        <v>9</v>
      </c>
      <c r="K555" t="s">
        <v>10</v>
      </c>
      <c r="L555">
        <v>1293948000</v>
      </c>
      <c r="M555">
        <v>1294034400</v>
      </c>
      <c r="N555" s="8">
        <f t="shared" si="48"/>
        <v>40545.25</v>
      </c>
      <c r="O555" s="8">
        <f t="shared" si="49"/>
        <v>40546.25</v>
      </c>
      <c r="P555" t="b">
        <v>0</v>
      </c>
      <c r="Q555" t="b">
        <v>0</v>
      </c>
      <c r="R555" t="s">
        <v>11</v>
      </c>
      <c r="S555" t="str">
        <f t="shared" si="53"/>
        <v>music</v>
      </c>
      <c r="T555" t="str">
        <f t="shared" si="50"/>
        <v>rock</v>
      </c>
    </row>
    <row r="556" spans="1:20" ht="31.2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 s="5">
        <f t="shared" si="51"/>
        <v>151.66315789473683</v>
      </c>
      <c r="G556" t="s">
        <v>8</v>
      </c>
      <c r="H556">
        <v>554</v>
      </c>
      <c r="I556" s="4">
        <f t="shared" si="52"/>
        <v>26.007220216606498</v>
      </c>
      <c r="J556" t="s">
        <v>3</v>
      </c>
      <c r="K556" t="s">
        <v>4</v>
      </c>
      <c r="L556">
        <v>1482127200</v>
      </c>
      <c r="M556">
        <v>1482645600</v>
      </c>
      <c r="N556" s="8">
        <f t="shared" si="48"/>
        <v>42723.25</v>
      </c>
      <c r="O556" s="8">
        <f t="shared" si="49"/>
        <v>42729.25</v>
      </c>
      <c r="P556" t="b">
        <v>0</v>
      </c>
      <c r="Q556" t="b">
        <v>0</v>
      </c>
      <c r="R556" t="s">
        <v>48</v>
      </c>
      <c r="S556" t="str">
        <f t="shared" si="53"/>
        <v>music</v>
      </c>
      <c r="T556" t="str">
        <f t="shared" si="50"/>
        <v>indie rock</v>
      </c>
    </row>
    <row r="557" spans="1:20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 s="5">
        <f t="shared" si="51"/>
        <v>223.63492063492063</v>
      </c>
      <c r="G557" t="s">
        <v>8</v>
      </c>
      <c r="H557">
        <v>135</v>
      </c>
      <c r="I557" s="4">
        <f t="shared" si="52"/>
        <v>104.36296296296297</v>
      </c>
      <c r="J557" t="s">
        <v>24</v>
      </c>
      <c r="K557" t="s">
        <v>25</v>
      </c>
      <c r="L557">
        <v>1396414800</v>
      </c>
      <c r="M557">
        <v>1399093200</v>
      </c>
      <c r="N557" s="8">
        <f t="shared" si="48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11</v>
      </c>
      <c r="S557" t="str">
        <f t="shared" si="53"/>
        <v>music</v>
      </c>
      <c r="T557" t="str">
        <f t="shared" si="50"/>
        <v>rock</v>
      </c>
    </row>
    <row r="558" spans="1:20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 s="5">
        <f t="shared" si="51"/>
        <v>239.75</v>
      </c>
      <c r="G558" t="s">
        <v>8</v>
      </c>
      <c r="H558">
        <v>122</v>
      </c>
      <c r="I558" s="4">
        <f t="shared" si="52"/>
        <v>102.18852459016394</v>
      </c>
      <c r="J558" t="s">
        <v>9</v>
      </c>
      <c r="K558" t="s">
        <v>10</v>
      </c>
      <c r="L558">
        <v>1315285200</v>
      </c>
      <c r="M558">
        <v>1315890000</v>
      </c>
      <c r="N558" s="8">
        <f t="shared" si="48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194</v>
      </c>
      <c r="S558" t="str">
        <f t="shared" si="53"/>
        <v>publishing</v>
      </c>
      <c r="T558" t="str">
        <f t="shared" si="50"/>
        <v>translations</v>
      </c>
    </row>
    <row r="559" spans="1:20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 s="5">
        <f t="shared" si="51"/>
        <v>199.33333333333334</v>
      </c>
      <c r="G559" t="s">
        <v>8</v>
      </c>
      <c r="H559">
        <v>221</v>
      </c>
      <c r="I559" s="4">
        <f t="shared" si="52"/>
        <v>54.117647058823529</v>
      </c>
      <c r="J559" t="s">
        <v>9</v>
      </c>
      <c r="K559" t="s">
        <v>10</v>
      </c>
      <c r="L559">
        <v>1443762000</v>
      </c>
      <c r="M559">
        <v>1444021200</v>
      </c>
      <c r="N559" s="8">
        <f t="shared" si="48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462</v>
      </c>
      <c r="S559" t="str">
        <f t="shared" si="53"/>
        <v>film &amp; video</v>
      </c>
      <c r="T559" t="str">
        <f t="shared" si="50"/>
        <v>science fiction</v>
      </c>
    </row>
    <row r="560" spans="1:20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 s="5">
        <f t="shared" si="51"/>
        <v>137.34482758620689</v>
      </c>
      <c r="G560" t="s">
        <v>8</v>
      </c>
      <c r="H560">
        <v>126</v>
      </c>
      <c r="I560" s="4">
        <f t="shared" si="52"/>
        <v>63.222222222222221</v>
      </c>
      <c r="J560" t="s">
        <v>9</v>
      </c>
      <c r="K560" t="s">
        <v>10</v>
      </c>
      <c r="L560">
        <v>1456293600</v>
      </c>
      <c r="M560">
        <v>1460005200</v>
      </c>
      <c r="N560" s="8">
        <f t="shared" si="48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21</v>
      </c>
      <c r="S560" t="str">
        <f t="shared" si="53"/>
        <v>theater</v>
      </c>
      <c r="T560" t="str">
        <f t="shared" si="50"/>
        <v>plays</v>
      </c>
    </row>
    <row r="561" spans="1:20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 s="5">
        <f t="shared" si="51"/>
        <v>100.9696106362773</v>
      </c>
      <c r="G561" t="s">
        <v>8</v>
      </c>
      <c r="H561">
        <v>1022</v>
      </c>
      <c r="I561" s="4">
        <f t="shared" si="52"/>
        <v>104.03228962818004</v>
      </c>
      <c r="J561" t="s">
        <v>9</v>
      </c>
      <c r="K561" t="s">
        <v>10</v>
      </c>
      <c r="L561">
        <v>1470114000</v>
      </c>
      <c r="M561">
        <v>1470718800</v>
      </c>
      <c r="N561" s="8">
        <f t="shared" si="48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21</v>
      </c>
      <c r="S561" t="str">
        <f t="shared" si="53"/>
        <v>theater</v>
      </c>
      <c r="T561" t="str">
        <f t="shared" si="50"/>
        <v>plays</v>
      </c>
    </row>
    <row r="562" spans="1:20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 s="5">
        <f t="shared" si="51"/>
        <v>794.16</v>
      </c>
      <c r="G562" t="s">
        <v>8</v>
      </c>
      <c r="H562">
        <v>3177</v>
      </c>
      <c r="I562" s="4">
        <f t="shared" si="52"/>
        <v>49.994334277620396</v>
      </c>
      <c r="J562" t="s">
        <v>9</v>
      </c>
      <c r="K562" t="s">
        <v>10</v>
      </c>
      <c r="L562">
        <v>1321596000</v>
      </c>
      <c r="M562">
        <v>1325052000</v>
      </c>
      <c r="N562" s="8">
        <f t="shared" si="48"/>
        <v>40865.25</v>
      </c>
      <c r="O562" s="8">
        <f t="shared" si="49"/>
        <v>40905.25</v>
      </c>
      <c r="P562" t="b">
        <v>0</v>
      </c>
      <c r="Q562" t="b">
        <v>0</v>
      </c>
      <c r="R562" t="s">
        <v>59</v>
      </c>
      <c r="S562" t="str">
        <f t="shared" si="53"/>
        <v>film &amp; video</v>
      </c>
      <c r="T562" t="str">
        <f t="shared" si="50"/>
        <v>animation</v>
      </c>
    </row>
    <row r="563" spans="1:20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 s="5">
        <f t="shared" si="51"/>
        <v>369.7</v>
      </c>
      <c r="G563" t="s">
        <v>8</v>
      </c>
      <c r="H563">
        <v>198</v>
      </c>
      <c r="I563" s="4">
        <f t="shared" si="52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8">
        <f t="shared" si="48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21</v>
      </c>
      <c r="S563" t="str">
        <f t="shared" si="53"/>
        <v>theater</v>
      </c>
      <c r="T563" t="str">
        <f t="shared" si="50"/>
        <v>plays</v>
      </c>
    </row>
    <row r="564" spans="1:20" ht="31.2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 s="5">
        <f t="shared" si="51"/>
        <v>12.818181818181817</v>
      </c>
      <c r="G564" t="s">
        <v>2</v>
      </c>
      <c r="H564">
        <v>26</v>
      </c>
      <c r="I564" s="4">
        <f t="shared" si="52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8">
        <f t="shared" si="48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11</v>
      </c>
      <c r="S564" t="str">
        <f t="shared" si="53"/>
        <v>music</v>
      </c>
      <c r="T564" t="str">
        <f t="shared" si="50"/>
        <v>rock</v>
      </c>
    </row>
    <row r="565" spans="1:20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 s="5">
        <f t="shared" si="51"/>
        <v>138.02702702702703</v>
      </c>
      <c r="G565" t="s">
        <v>8</v>
      </c>
      <c r="H565">
        <v>85</v>
      </c>
      <c r="I565" s="4">
        <f t="shared" si="52"/>
        <v>60.082352941176474</v>
      </c>
      <c r="J565" t="s">
        <v>14</v>
      </c>
      <c r="K565" t="s">
        <v>15</v>
      </c>
      <c r="L565">
        <v>1542088800</v>
      </c>
      <c r="M565">
        <v>1543816800</v>
      </c>
      <c r="N565" s="8">
        <f t="shared" si="48"/>
        <v>43417.25</v>
      </c>
      <c r="O565" s="8">
        <f t="shared" si="49"/>
        <v>43437.25</v>
      </c>
      <c r="P565" t="b">
        <v>0</v>
      </c>
      <c r="Q565" t="b">
        <v>0</v>
      </c>
      <c r="R565" t="s">
        <v>30</v>
      </c>
      <c r="S565" t="str">
        <f t="shared" si="53"/>
        <v>film &amp; video</v>
      </c>
      <c r="T565" t="str">
        <f t="shared" si="50"/>
        <v>documentary</v>
      </c>
    </row>
    <row r="566" spans="1:20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 s="5">
        <f t="shared" si="51"/>
        <v>83.813278008298752</v>
      </c>
      <c r="G566" t="s">
        <v>2</v>
      </c>
      <c r="H566">
        <v>1790</v>
      </c>
      <c r="I566" s="4">
        <f t="shared" si="52"/>
        <v>78.990502793296088</v>
      </c>
      <c r="J566" t="s">
        <v>9</v>
      </c>
      <c r="K566" t="s">
        <v>10</v>
      </c>
      <c r="L566">
        <v>1426395600</v>
      </c>
      <c r="M566">
        <v>1427086800</v>
      </c>
      <c r="N566" s="8">
        <f t="shared" si="48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21</v>
      </c>
      <c r="S566" t="str">
        <f t="shared" si="53"/>
        <v>theater</v>
      </c>
      <c r="T566" t="str">
        <f t="shared" si="50"/>
        <v>plays</v>
      </c>
    </row>
    <row r="567" spans="1:20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 s="5">
        <f t="shared" si="51"/>
        <v>204.60063224446787</v>
      </c>
      <c r="G567" t="s">
        <v>8</v>
      </c>
      <c r="H567">
        <v>3596</v>
      </c>
      <c r="I567" s="4">
        <f t="shared" si="52"/>
        <v>53.99499443826474</v>
      </c>
      <c r="J567" t="s">
        <v>9</v>
      </c>
      <c r="K567" t="s">
        <v>10</v>
      </c>
      <c r="L567">
        <v>1321336800</v>
      </c>
      <c r="M567">
        <v>1323064800</v>
      </c>
      <c r="N567" s="8">
        <f t="shared" si="48"/>
        <v>40862.25</v>
      </c>
      <c r="O567" s="8">
        <f t="shared" si="49"/>
        <v>40882.25</v>
      </c>
      <c r="P567" t="b">
        <v>0</v>
      </c>
      <c r="Q567" t="b">
        <v>0</v>
      </c>
      <c r="R567" t="s">
        <v>21</v>
      </c>
      <c r="S567" t="str">
        <f t="shared" si="53"/>
        <v>theater</v>
      </c>
      <c r="T567" t="str">
        <f t="shared" si="50"/>
        <v>plays</v>
      </c>
    </row>
    <row r="568" spans="1:20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 s="5">
        <f t="shared" si="51"/>
        <v>44.344086021505376</v>
      </c>
      <c r="G568" t="s">
        <v>2</v>
      </c>
      <c r="H568">
        <v>37</v>
      </c>
      <c r="I568" s="4">
        <f t="shared" si="52"/>
        <v>111.45945945945945</v>
      </c>
      <c r="J568" t="s">
        <v>9</v>
      </c>
      <c r="K568" t="s">
        <v>10</v>
      </c>
      <c r="L568">
        <v>1456293600</v>
      </c>
      <c r="M568">
        <v>1458277200</v>
      </c>
      <c r="N568" s="8">
        <f t="shared" si="48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38</v>
      </c>
      <c r="S568" t="str">
        <f t="shared" si="53"/>
        <v>music</v>
      </c>
      <c r="T568" t="str">
        <f t="shared" si="50"/>
        <v>electric music</v>
      </c>
    </row>
    <row r="569" spans="1:20" ht="31.2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 s="5">
        <f t="shared" si="51"/>
        <v>218.60294117647058</v>
      </c>
      <c r="G569" t="s">
        <v>8</v>
      </c>
      <c r="H569">
        <v>244</v>
      </c>
      <c r="I569" s="4">
        <f t="shared" si="52"/>
        <v>60.922131147540981</v>
      </c>
      <c r="J569" t="s">
        <v>9</v>
      </c>
      <c r="K569" t="s">
        <v>10</v>
      </c>
      <c r="L569">
        <v>1404968400</v>
      </c>
      <c r="M569">
        <v>1405141200</v>
      </c>
      <c r="N569" s="8">
        <f t="shared" si="48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11</v>
      </c>
      <c r="S569" t="str">
        <f t="shared" si="53"/>
        <v>music</v>
      </c>
      <c r="T569" t="str">
        <f t="shared" si="50"/>
        <v>rock</v>
      </c>
    </row>
    <row r="570" spans="1:20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 s="5">
        <f t="shared" si="51"/>
        <v>186.03314917127071</v>
      </c>
      <c r="G570" t="s">
        <v>8</v>
      </c>
      <c r="H570">
        <v>5180</v>
      </c>
      <c r="I570" s="4">
        <f t="shared" si="52"/>
        <v>26.0015444015444</v>
      </c>
      <c r="J570" t="s">
        <v>9</v>
      </c>
      <c r="K570" t="s">
        <v>10</v>
      </c>
      <c r="L570">
        <v>1279170000</v>
      </c>
      <c r="M570">
        <v>1283058000</v>
      </c>
      <c r="N570" s="8">
        <f t="shared" si="48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21</v>
      </c>
      <c r="S570" t="str">
        <f t="shared" si="53"/>
        <v>theater</v>
      </c>
      <c r="T570" t="str">
        <f t="shared" si="50"/>
        <v>plays</v>
      </c>
    </row>
    <row r="571" spans="1:20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 s="5">
        <f t="shared" si="51"/>
        <v>237.33830845771143</v>
      </c>
      <c r="G571" t="s">
        <v>8</v>
      </c>
      <c r="H571">
        <v>589</v>
      </c>
      <c r="I571" s="4">
        <f t="shared" si="52"/>
        <v>80.993208828522924</v>
      </c>
      <c r="J571" t="s">
        <v>95</v>
      </c>
      <c r="K571" t="s">
        <v>96</v>
      </c>
      <c r="L571">
        <v>1294725600</v>
      </c>
      <c r="M571">
        <v>1295762400</v>
      </c>
      <c r="N571" s="8">
        <f t="shared" si="48"/>
        <v>40554.25</v>
      </c>
      <c r="O571" s="8">
        <f t="shared" si="49"/>
        <v>40566.25</v>
      </c>
      <c r="P571" t="b">
        <v>0</v>
      </c>
      <c r="Q571" t="b">
        <v>0</v>
      </c>
      <c r="R571" t="s">
        <v>59</v>
      </c>
      <c r="S571" t="str">
        <f t="shared" si="53"/>
        <v>film &amp; video</v>
      </c>
      <c r="T571" t="str">
        <f t="shared" si="50"/>
        <v>animation</v>
      </c>
    </row>
    <row r="572" spans="1:20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 s="5">
        <f t="shared" si="51"/>
        <v>305.65384615384613</v>
      </c>
      <c r="G572" t="s">
        <v>8</v>
      </c>
      <c r="H572">
        <v>2725</v>
      </c>
      <c r="I572" s="4">
        <f t="shared" si="52"/>
        <v>34.995963302752294</v>
      </c>
      <c r="J572" t="s">
        <v>9</v>
      </c>
      <c r="K572" t="s">
        <v>10</v>
      </c>
      <c r="L572">
        <v>1419055200</v>
      </c>
      <c r="M572">
        <v>1419573600</v>
      </c>
      <c r="N572" s="8">
        <f t="shared" si="48"/>
        <v>41993.25</v>
      </c>
      <c r="O572" s="8">
        <f t="shared" si="49"/>
        <v>41999.25</v>
      </c>
      <c r="P572" t="b">
        <v>0</v>
      </c>
      <c r="Q572" t="b">
        <v>1</v>
      </c>
      <c r="R572" t="s">
        <v>11</v>
      </c>
      <c r="S572" t="str">
        <f t="shared" si="53"/>
        <v>music</v>
      </c>
      <c r="T572" t="str">
        <f t="shared" si="50"/>
        <v>rock</v>
      </c>
    </row>
    <row r="573" spans="1:20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 s="5">
        <f t="shared" si="51"/>
        <v>94.142857142857139</v>
      </c>
      <c r="G573" t="s">
        <v>2</v>
      </c>
      <c r="H573">
        <v>35</v>
      </c>
      <c r="I573" s="4">
        <f t="shared" si="52"/>
        <v>94.142857142857139</v>
      </c>
      <c r="J573" t="s">
        <v>95</v>
      </c>
      <c r="K573" t="s">
        <v>96</v>
      </c>
      <c r="L573">
        <v>1434690000</v>
      </c>
      <c r="M573">
        <v>1438750800</v>
      </c>
      <c r="N573" s="8">
        <f t="shared" si="48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88</v>
      </c>
      <c r="S573" t="str">
        <f t="shared" si="53"/>
        <v>film &amp; video</v>
      </c>
      <c r="T573" t="str">
        <f t="shared" si="50"/>
        <v>shorts</v>
      </c>
    </row>
    <row r="574" spans="1:20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 s="5">
        <f t="shared" si="51"/>
        <v>54.400000000000006</v>
      </c>
      <c r="G574" t="s">
        <v>62</v>
      </c>
      <c r="H574">
        <v>94</v>
      </c>
      <c r="I574" s="4">
        <f t="shared" si="52"/>
        <v>52.085106382978722</v>
      </c>
      <c r="J574" t="s">
        <v>9</v>
      </c>
      <c r="K574" t="s">
        <v>10</v>
      </c>
      <c r="L574">
        <v>1443416400</v>
      </c>
      <c r="M574">
        <v>1444798800</v>
      </c>
      <c r="N574" s="8">
        <f t="shared" si="48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11</v>
      </c>
      <c r="S574" t="str">
        <f t="shared" si="53"/>
        <v>music</v>
      </c>
      <c r="T574" t="str">
        <f t="shared" si="50"/>
        <v>rock</v>
      </c>
    </row>
    <row r="575" spans="1:20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 s="5">
        <f t="shared" si="51"/>
        <v>111.88059701492537</v>
      </c>
      <c r="G575" t="s">
        <v>8</v>
      </c>
      <c r="H575">
        <v>300</v>
      </c>
      <c r="I575" s="4">
        <f t="shared" si="52"/>
        <v>24.986666666666668</v>
      </c>
      <c r="J575" t="s">
        <v>9</v>
      </c>
      <c r="K575" t="s">
        <v>10</v>
      </c>
      <c r="L575">
        <v>1399006800</v>
      </c>
      <c r="M575">
        <v>1399179600</v>
      </c>
      <c r="N575" s="8">
        <f t="shared" si="48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1017</v>
      </c>
      <c r="S575" t="str">
        <f t="shared" si="53"/>
        <v>journalism</v>
      </c>
      <c r="T575" t="str">
        <f t="shared" si="50"/>
        <v>audio</v>
      </c>
    </row>
    <row r="576" spans="1:20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 s="5">
        <f t="shared" si="51"/>
        <v>369.14814814814815</v>
      </c>
      <c r="G576" t="s">
        <v>8</v>
      </c>
      <c r="H576">
        <v>144</v>
      </c>
      <c r="I576" s="4">
        <f t="shared" si="52"/>
        <v>69.215277777777771</v>
      </c>
      <c r="J576" t="s">
        <v>9</v>
      </c>
      <c r="K576" t="s">
        <v>10</v>
      </c>
      <c r="L576">
        <v>1575698400</v>
      </c>
      <c r="M576">
        <v>1576562400</v>
      </c>
      <c r="N576" s="8">
        <f t="shared" si="48"/>
        <v>43806.25</v>
      </c>
      <c r="O576" s="8">
        <f t="shared" si="49"/>
        <v>43816.25</v>
      </c>
      <c r="P576" t="b">
        <v>0</v>
      </c>
      <c r="Q576" t="b">
        <v>1</v>
      </c>
      <c r="R576" t="s">
        <v>5</v>
      </c>
      <c r="S576" t="str">
        <f t="shared" si="53"/>
        <v>food</v>
      </c>
      <c r="T576" t="str">
        <f t="shared" si="50"/>
        <v>food trucks</v>
      </c>
    </row>
    <row r="577" spans="1:20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 s="5">
        <f t="shared" si="51"/>
        <v>62.930372148859547</v>
      </c>
      <c r="G577" t="s">
        <v>2</v>
      </c>
      <c r="H577">
        <v>558</v>
      </c>
      <c r="I577" s="4">
        <f t="shared" si="52"/>
        <v>93.944444444444443</v>
      </c>
      <c r="J577" t="s">
        <v>9</v>
      </c>
      <c r="K577" t="s">
        <v>10</v>
      </c>
      <c r="L577">
        <v>1400562000</v>
      </c>
      <c r="M577">
        <v>1400821200</v>
      </c>
      <c r="N577" s="8">
        <f t="shared" si="48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21</v>
      </c>
      <c r="S577" t="str">
        <f t="shared" si="53"/>
        <v>theater</v>
      </c>
      <c r="T577" t="str">
        <f t="shared" si="50"/>
        <v>plays</v>
      </c>
    </row>
    <row r="578" spans="1:20" ht="31.2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 s="5">
        <f t="shared" si="51"/>
        <v>64.927835051546396</v>
      </c>
      <c r="G578" t="s">
        <v>2</v>
      </c>
      <c r="H578">
        <v>64</v>
      </c>
      <c r="I578" s="4">
        <f t="shared" si="52"/>
        <v>98.40625</v>
      </c>
      <c r="J578" t="s">
        <v>9</v>
      </c>
      <c r="K578" t="s">
        <v>10</v>
      </c>
      <c r="L578">
        <v>1509512400</v>
      </c>
      <c r="M578">
        <v>1510984800</v>
      </c>
      <c r="N578" s="8">
        <f t="shared" si="48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21</v>
      </c>
      <c r="S578" t="str">
        <f t="shared" si="53"/>
        <v>theater</v>
      </c>
      <c r="T578" t="str">
        <f t="shared" si="50"/>
        <v>plays</v>
      </c>
    </row>
    <row r="579" spans="1:20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 s="5">
        <f t="shared" si="51"/>
        <v>18.853658536585368</v>
      </c>
      <c r="G579" t="s">
        <v>62</v>
      </c>
      <c r="H579">
        <v>37</v>
      </c>
      <c r="I579" s="4">
        <f t="shared" si="52"/>
        <v>41.783783783783782</v>
      </c>
      <c r="J579" t="s">
        <v>9</v>
      </c>
      <c r="K579" t="s">
        <v>10</v>
      </c>
      <c r="L579">
        <v>1299823200</v>
      </c>
      <c r="M579">
        <v>1302066000</v>
      </c>
      <c r="N579" s="8">
        <f t="shared" ref="N579:N642" si="54">(((L579/60)/60)/24)+DATE(1970,1,1)</f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si="53"/>
        <v>music</v>
      </c>
      <c r="T579" t="str">
        <f t="shared" ref="T579:T642" si="56">RIGHT(R579,LEN(R579)-SEARCH("/",R579))</f>
        <v>jazz</v>
      </c>
    </row>
    <row r="580" spans="1:20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 s="5">
        <f t="shared" ref="F580:F643" si="57">E580/D580*100</f>
        <v>16.754404145077721</v>
      </c>
      <c r="G580" t="s">
        <v>2</v>
      </c>
      <c r="H580">
        <v>245</v>
      </c>
      <c r="I580" s="4">
        <f t="shared" ref="I580:I643" si="58">E580/H580</f>
        <v>65.991836734693877</v>
      </c>
      <c r="J580" t="s">
        <v>9</v>
      </c>
      <c r="K580" t="s">
        <v>10</v>
      </c>
      <c r="L580">
        <v>1322719200</v>
      </c>
      <c r="M580">
        <v>1322978400</v>
      </c>
      <c r="N580" s="8">
        <f t="shared" si="54"/>
        <v>40878.25</v>
      </c>
      <c r="O580" s="8">
        <f t="shared" si="55"/>
        <v>40881.25</v>
      </c>
      <c r="P580" t="b">
        <v>0</v>
      </c>
      <c r="Q580" t="b">
        <v>0</v>
      </c>
      <c r="R580" t="s">
        <v>462</v>
      </c>
      <c r="S580" t="str">
        <f t="shared" si="53"/>
        <v>film &amp; video</v>
      </c>
      <c r="T580" t="str">
        <f t="shared" si="56"/>
        <v>science fiction</v>
      </c>
    </row>
    <row r="581" spans="1:20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 s="5">
        <f t="shared" si="57"/>
        <v>101.11290322580646</v>
      </c>
      <c r="G581" t="s">
        <v>8</v>
      </c>
      <c r="H581">
        <v>87</v>
      </c>
      <c r="I581" s="4">
        <f t="shared" si="58"/>
        <v>72.05747126436782</v>
      </c>
      <c r="J581" t="s">
        <v>9</v>
      </c>
      <c r="K581" t="s">
        <v>10</v>
      </c>
      <c r="L581">
        <v>1312693200</v>
      </c>
      <c r="M581">
        <v>1313730000</v>
      </c>
      <c r="N581" s="8">
        <f t="shared" si="54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147</v>
      </c>
      <c r="S581" t="str">
        <f t="shared" ref="S581:S644" si="59">LEFT(R581,SEARCH("/",R581)-1)</f>
        <v>music</v>
      </c>
      <c r="T581" t="str">
        <f t="shared" si="56"/>
        <v>jazz</v>
      </c>
    </row>
    <row r="582" spans="1:20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 s="5">
        <f t="shared" si="57"/>
        <v>341.5022831050228</v>
      </c>
      <c r="G582" t="s">
        <v>8</v>
      </c>
      <c r="H582">
        <v>3116</v>
      </c>
      <c r="I582" s="4">
        <f t="shared" si="58"/>
        <v>48.003209242618745</v>
      </c>
      <c r="J582" t="s">
        <v>9</v>
      </c>
      <c r="K582" t="s">
        <v>10</v>
      </c>
      <c r="L582">
        <v>1393394400</v>
      </c>
      <c r="M582">
        <v>1394085600</v>
      </c>
      <c r="N582" s="8">
        <f t="shared" si="54"/>
        <v>41696.25</v>
      </c>
      <c r="O582" s="8">
        <f t="shared" si="55"/>
        <v>41704.25</v>
      </c>
      <c r="P582" t="b">
        <v>0</v>
      </c>
      <c r="Q582" t="b">
        <v>0</v>
      </c>
      <c r="R582" t="s">
        <v>21</v>
      </c>
      <c r="S582" t="str">
        <f t="shared" si="59"/>
        <v>theater</v>
      </c>
      <c r="T582" t="str">
        <f t="shared" si="56"/>
        <v>plays</v>
      </c>
    </row>
    <row r="583" spans="1:20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 s="5">
        <f t="shared" si="57"/>
        <v>64.016666666666666</v>
      </c>
      <c r="G583" t="s">
        <v>2</v>
      </c>
      <c r="H583">
        <v>71</v>
      </c>
      <c r="I583" s="4">
        <f t="shared" si="58"/>
        <v>54.098591549295776</v>
      </c>
      <c r="J583" t="s">
        <v>9</v>
      </c>
      <c r="K583" t="s">
        <v>10</v>
      </c>
      <c r="L583">
        <v>1304053200</v>
      </c>
      <c r="M583">
        <v>1305349200</v>
      </c>
      <c r="N583" s="8">
        <f t="shared" si="54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16</v>
      </c>
      <c r="S583" t="str">
        <f t="shared" si="59"/>
        <v>technology</v>
      </c>
      <c r="T583" t="str">
        <f t="shared" si="56"/>
        <v>web</v>
      </c>
    </row>
    <row r="584" spans="1:20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 s="5">
        <f t="shared" si="57"/>
        <v>52.080459770114942</v>
      </c>
      <c r="G584" t="s">
        <v>2</v>
      </c>
      <c r="H584">
        <v>42</v>
      </c>
      <c r="I584" s="4">
        <f t="shared" si="58"/>
        <v>107.88095238095238</v>
      </c>
      <c r="J584" t="s">
        <v>9</v>
      </c>
      <c r="K584" t="s">
        <v>10</v>
      </c>
      <c r="L584">
        <v>1433912400</v>
      </c>
      <c r="M584">
        <v>1434344400</v>
      </c>
      <c r="N584" s="8">
        <f t="shared" si="54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77</v>
      </c>
      <c r="S584" t="str">
        <f t="shared" si="59"/>
        <v>games</v>
      </c>
      <c r="T584" t="str">
        <f t="shared" si="56"/>
        <v>video games</v>
      </c>
    </row>
    <row r="585" spans="1:20" ht="31.2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 s="5">
        <f t="shared" si="57"/>
        <v>322.40211640211641</v>
      </c>
      <c r="G585" t="s">
        <v>8</v>
      </c>
      <c r="H585">
        <v>909</v>
      </c>
      <c r="I585" s="4">
        <f t="shared" si="58"/>
        <v>67.034103410341032</v>
      </c>
      <c r="J585" t="s">
        <v>9</v>
      </c>
      <c r="K585" t="s">
        <v>10</v>
      </c>
      <c r="L585">
        <v>1329717600</v>
      </c>
      <c r="M585">
        <v>1331186400</v>
      </c>
      <c r="N585" s="8">
        <f t="shared" si="54"/>
        <v>40959.25</v>
      </c>
      <c r="O585" s="8">
        <f t="shared" si="55"/>
        <v>40976.25</v>
      </c>
      <c r="P585" t="b">
        <v>0</v>
      </c>
      <c r="Q585" t="b">
        <v>0</v>
      </c>
      <c r="R585" t="s">
        <v>30</v>
      </c>
      <c r="S585" t="str">
        <f t="shared" si="59"/>
        <v>film &amp; video</v>
      </c>
      <c r="T585" t="str">
        <f t="shared" si="56"/>
        <v>documentary</v>
      </c>
    </row>
    <row r="586" spans="1:20" ht="31.2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 s="5">
        <f t="shared" si="57"/>
        <v>119.50810185185186</v>
      </c>
      <c r="G586" t="s">
        <v>8</v>
      </c>
      <c r="H586">
        <v>1613</v>
      </c>
      <c r="I586" s="4">
        <f t="shared" si="58"/>
        <v>64.01425914445133</v>
      </c>
      <c r="J586" t="s">
        <v>9</v>
      </c>
      <c r="K586" t="s">
        <v>10</v>
      </c>
      <c r="L586">
        <v>1335330000</v>
      </c>
      <c r="M586">
        <v>1336539600</v>
      </c>
      <c r="N586" s="8">
        <f t="shared" si="54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16</v>
      </c>
      <c r="S586" t="str">
        <f t="shared" si="59"/>
        <v>technology</v>
      </c>
      <c r="T586" t="str">
        <f t="shared" si="56"/>
        <v>web</v>
      </c>
    </row>
    <row r="587" spans="1:20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 s="5">
        <f t="shared" si="57"/>
        <v>146.79775280898878</v>
      </c>
      <c r="G587" t="s">
        <v>8</v>
      </c>
      <c r="H587">
        <v>136</v>
      </c>
      <c r="I587" s="4">
        <f t="shared" si="58"/>
        <v>96.066176470588232</v>
      </c>
      <c r="J587" t="s">
        <v>9</v>
      </c>
      <c r="K587" t="s">
        <v>10</v>
      </c>
      <c r="L587">
        <v>1268888400</v>
      </c>
      <c r="M587">
        <v>1269752400</v>
      </c>
      <c r="N587" s="8">
        <f t="shared" si="54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194</v>
      </c>
      <c r="S587" t="str">
        <f t="shared" si="59"/>
        <v>publishing</v>
      </c>
      <c r="T587" t="str">
        <f t="shared" si="56"/>
        <v>translations</v>
      </c>
    </row>
    <row r="588" spans="1:20" ht="31.2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 s="5">
        <f t="shared" si="57"/>
        <v>950.57142857142856</v>
      </c>
      <c r="G588" t="s">
        <v>8</v>
      </c>
      <c r="H588">
        <v>130</v>
      </c>
      <c r="I588" s="4">
        <f t="shared" si="58"/>
        <v>51.184615384615384</v>
      </c>
      <c r="J588" t="s">
        <v>9</v>
      </c>
      <c r="K588" t="s">
        <v>10</v>
      </c>
      <c r="L588">
        <v>1289973600</v>
      </c>
      <c r="M588">
        <v>1291615200</v>
      </c>
      <c r="N588" s="8">
        <f t="shared" si="54"/>
        <v>40499.25</v>
      </c>
      <c r="O588" s="8">
        <f t="shared" si="55"/>
        <v>40518.25</v>
      </c>
      <c r="P588" t="b">
        <v>0</v>
      </c>
      <c r="Q588" t="b">
        <v>0</v>
      </c>
      <c r="R588" t="s">
        <v>11</v>
      </c>
      <c r="S588" t="str">
        <f t="shared" si="59"/>
        <v>music</v>
      </c>
      <c r="T588" t="str">
        <f t="shared" si="56"/>
        <v>rock</v>
      </c>
    </row>
    <row r="589" spans="1:20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 s="5">
        <f t="shared" si="57"/>
        <v>72.893617021276597</v>
      </c>
      <c r="G589" t="s">
        <v>2</v>
      </c>
      <c r="H589">
        <v>156</v>
      </c>
      <c r="I589" s="4">
        <f t="shared" si="58"/>
        <v>43.92307692307692</v>
      </c>
      <c r="J589" t="s">
        <v>3</v>
      </c>
      <c r="K589" t="s">
        <v>4</v>
      </c>
      <c r="L589">
        <v>1547877600</v>
      </c>
      <c r="M589">
        <v>1552366800</v>
      </c>
      <c r="N589" s="8">
        <f t="shared" si="54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5</v>
      </c>
      <c r="S589" t="str">
        <f t="shared" si="59"/>
        <v>food</v>
      </c>
      <c r="T589" t="str">
        <f t="shared" si="56"/>
        <v>food trucks</v>
      </c>
    </row>
    <row r="590" spans="1:20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 s="5">
        <f t="shared" si="57"/>
        <v>79.008248730964468</v>
      </c>
      <c r="G590" t="s">
        <v>2</v>
      </c>
      <c r="H590">
        <v>1368</v>
      </c>
      <c r="I590" s="4">
        <f t="shared" si="58"/>
        <v>91.021198830409361</v>
      </c>
      <c r="J590" t="s">
        <v>28</v>
      </c>
      <c r="K590" t="s">
        <v>29</v>
      </c>
      <c r="L590">
        <v>1269493200</v>
      </c>
      <c r="M590">
        <v>1272171600</v>
      </c>
      <c r="N590" s="8">
        <f t="shared" si="54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21</v>
      </c>
      <c r="S590" t="str">
        <f t="shared" si="59"/>
        <v>theater</v>
      </c>
      <c r="T590" t="str">
        <f t="shared" si="56"/>
        <v>plays</v>
      </c>
    </row>
    <row r="591" spans="1:20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 s="5">
        <f t="shared" si="57"/>
        <v>64.721518987341781</v>
      </c>
      <c r="G591" t="s">
        <v>2</v>
      </c>
      <c r="H591">
        <v>102</v>
      </c>
      <c r="I591" s="4">
        <f t="shared" si="58"/>
        <v>50.127450980392155</v>
      </c>
      <c r="J591" t="s">
        <v>9</v>
      </c>
      <c r="K591" t="s">
        <v>10</v>
      </c>
      <c r="L591">
        <v>1436072400</v>
      </c>
      <c r="M591">
        <v>1436677200</v>
      </c>
      <c r="N591" s="8">
        <f t="shared" si="54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30</v>
      </c>
      <c r="S591" t="str">
        <f t="shared" si="59"/>
        <v>film &amp; video</v>
      </c>
      <c r="T591" t="str">
        <f t="shared" si="56"/>
        <v>documentary</v>
      </c>
    </row>
    <row r="592" spans="1:20" ht="31.2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 s="5">
        <f t="shared" si="57"/>
        <v>82.028169014084511</v>
      </c>
      <c r="G592" t="s">
        <v>2</v>
      </c>
      <c r="H592">
        <v>86</v>
      </c>
      <c r="I592" s="4">
        <f t="shared" si="58"/>
        <v>67.720930232558146</v>
      </c>
      <c r="J592" t="s">
        <v>14</v>
      </c>
      <c r="K592" t="s">
        <v>15</v>
      </c>
      <c r="L592">
        <v>1419141600</v>
      </c>
      <c r="M592">
        <v>1420092000</v>
      </c>
      <c r="N592" s="8">
        <f t="shared" si="54"/>
        <v>41994.25</v>
      </c>
      <c r="O592" s="8">
        <f t="shared" si="55"/>
        <v>42005.25</v>
      </c>
      <c r="P592" t="b">
        <v>0</v>
      </c>
      <c r="Q592" t="b">
        <v>0</v>
      </c>
      <c r="R592" t="s">
        <v>121</v>
      </c>
      <c r="S592" t="str">
        <f t="shared" si="59"/>
        <v>publishing</v>
      </c>
      <c r="T592" t="str">
        <f t="shared" si="56"/>
        <v>radio &amp; podcasts</v>
      </c>
    </row>
    <row r="593" spans="1:20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 s="5">
        <f t="shared" si="57"/>
        <v>1037.6666666666667</v>
      </c>
      <c r="G593" t="s">
        <v>8</v>
      </c>
      <c r="H593">
        <v>102</v>
      </c>
      <c r="I593" s="4">
        <f t="shared" si="58"/>
        <v>61.03921568627451</v>
      </c>
      <c r="J593" t="s">
        <v>9</v>
      </c>
      <c r="K593" t="s">
        <v>10</v>
      </c>
      <c r="L593">
        <v>1279083600</v>
      </c>
      <c r="M593">
        <v>1279947600</v>
      </c>
      <c r="N593" s="8">
        <f t="shared" si="54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77</v>
      </c>
      <c r="S593" t="str">
        <f t="shared" si="59"/>
        <v>games</v>
      </c>
      <c r="T593" t="str">
        <f t="shared" si="56"/>
        <v>video games</v>
      </c>
    </row>
    <row r="594" spans="1:20" ht="31.2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 s="5">
        <f t="shared" si="57"/>
        <v>12.910076530612244</v>
      </c>
      <c r="G594" t="s">
        <v>2</v>
      </c>
      <c r="H594">
        <v>253</v>
      </c>
      <c r="I594" s="4">
        <f t="shared" si="58"/>
        <v>80.011857707509876</v>
      </c>
      <c r="J594" t="s">
        <v>9</v>
      </c>
      <c r="K594" t="s">
        <v>10</v>
      </c>
      <c r="L594">
        <v>1401426000</v>
      </c>
      <c r="M594">
        <v>1402203600</v>
      </c>
      <c r="N594" s="8">
        <f t="shared" si="54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21</v>
      </c>
      <c r="S594" t="str">
        <f t="shared" si="59"/>
        <v>theater</v>
      </c>
      <c r="T594" t="str">
        <f t="shared" si="56"/>
        <v>plays</v>
      </c>
    </row>
    <row r="595" spans="1:20" ht="31.2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 s="5">
        <f t="shared" si="57"/>
        <v>154.84210526315789</v>
      </c>
      <c r="G595" t="s">
        <v>8</v>
      </c>
      <c r="H595">
        <v>4006</v>
      </c>
      <c r="I595" s="4">
        <f t="shared" si="58"/>
        <v>47.001497753369947</v>
      </c>
      <c r="J595" t="s">
        <v>9</v>
      </c>
      <c r="K595" t="s">
        <v>10</v>
      </c>
      <c r="L595">
        <v>1395810000</v>
      </c>
      <c r="M595">
        <v>1396933200</v>
      </c>
      <c r="N595" s="8">
        <f t="shared" si="54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59</v>
      </c>
      <c r="S595" t="str">
        <f t="shared" si="59"/>
        <v>film &amp; video</v>
      </c>
      <c r="T595" t="str">
        <f t="shared" si="56"/>
        <v>animation</v>
      </c>
    </row>
    <row r="596" spans="1:20" ht="31.2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 s="5">
        <f t="shared" si="57"/>
        <v>7.0991735537190088</v>
      </c>
      <c r="G596" t="s">
        <v>2</v>
      </c>
      <c r="H596">
        <v>157</v>
      </c>
      <c r="I596" s="4">
        <f t="shared" si="58"/>
        <v>71.127388535031841</v>
      </c>
      <c r="J596" t="s">
        <v>9</v>
      </c>
      <c r="K596" t="s">
        <v>10</v>
      </c>
      <c r="L596">
        <v>1467003600</v>
      </c>
      <c r="M596">
        <v>1467262800</v>
      </c>
      <c r="N596" s="8">
        <f t="shared" si="54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21</v>
      </c>
      <c r="S596" t="str">
        <f t="shared" si="59"/>
        <v>theater</v>
      </c>
      <c r="T596" t="str">
        <f t="shared" si="56"/>
        <v>plays</v>
      </c>
    </row>
    <row r="597" spans="1:20" ht="31.2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 s="5">
        <f t="shared" si="57"/>
        <v>208.52773826458036</v>
      </c>
      <c r="G597" t="s">
        <v>8</v>
      </c>
      <c r="H597">
        <v>1629</v>
      </c>
      <c r="I597" s="4">
        <f t="shared" si="58"/>
        <v>89.99079189686924</v>
      </c>
      <c r="J597" t="s">
        <v>9</v>
      </c>
      <c r="K597" t="s">
        <v>10</v>
      </c>
      <c r="L597">
        <v>1268715600</v>
      </c>
      <c r="M597">
        <v>1270530000</v>
      </c>
      <c r="N597" s="8">
        <f t="shared" si="54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21</v>
      </c>
      <c r="S597" t="str">
        <f t="shared" si="59"/>
        <v>theater</v>
      </c>
      <c r="T597" t="str">
        <f t="shared" si="56"/>
        <v>plays</v>
      </c>
    </row>
    <row r="598" spans="1:20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 s="5">
        <f t="shared" si="57"/>
        <v>99.683544303797461</v>
      </c>
      <c r="G598" t="s">
        <v>2</v>
      </c>
      <c r="H598">
        <v>183</v>
      </c>
      <c r="I598" s="4">
        <f t="shared" si="58"/>
        <v>43.032786885245905</v>
      </c>
      <c r="J598" t="s">
        <v>9</v>
      </c>
      <c r="K598" t="s">
        <v>10</v>
      </c>
      <c r="L598">
        <v>1457157600</v>
      </c>
      <c r="M598">
        <v>1457762400</v>
      </c>
      <c r="N598" s="8">
        <f t="shared" si="54"/>
        <v>42434.25</v>
      </c>
      <c r="O598" s="8">
        <f t="shared" si="55"/>
        <v>42441.25</v>
      </c>
      <c r="P598" t="b">
        <v>0</v>
      </c>
      <c r="Q598" t="b">
        <v>1</v>
      </c>
      <c r="R598" t="s">
        <v>41</v>
      </c>
      <c r="S598" t="str">
        <f t="shared" si="59"/>
        <v>film &amp; video</v>
      </c>
      <c r="T598" t="str">
        <f t="shared" si="56"/>
        <v>drama</v>
      </c>
    </row>
    <row r="599" spans="1:20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 s="5">
        <f t="shared" si="57"/>
        <v>201.59756097560978</v>
      </c>
      <c r="G599" t="s">
        <v>8</v>
      </c>
      <c r="H599">
        <v>2188</v>
      </c>
      <c r="I599" s="4">
        <f t="shared" si="58"/>
        <v>67.997714808043881</v>
      </c>
      <c r="J599" t="s">
        <v>9</v>
      </c>
      <c r="K599" t="s">
        <v>10</v>
      </c>
      <c r="L599">
        <v>1573970400</v>
      </c>
      <c r="M599">
        <v>1575525600</v>
      </c>
      <c r="N599" s="8">
        <f t="shared" si="54"/>
        <v>43786.25</v>
      </c>
      <c r="O599" s="8">
        <f t="shared" si="55"/>
        <v>43804.25</v>
      </c>
      <c r="P599" t="b">
        <v>0</v>
      </c>
      <c r="Q599" t="b">
        <v>0</v>
      </c>
      <c r="R599" t="s">
        <v>21</v>
      </c>
      <c r="S599" t="str">
        <f t="shared" si="59"/>
        <v>theater</v>
      </c>
      <c r="T599" t="str">
        <f t="shared" si="56"/>
        <v>plays</v>
      </c>
    </row>
    <row r="600" spans="1:20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 s="5">
        <f t="shared" si="57"/>
        <v>162.09032258064516</v>
      </c>
      <c r="G600" t="s">
        <v>8</v>
      </c>
      <c r="H600">
        <v>2409</v>
      </c>
      <c r="I600" s="4">
        <f t="shared" si="58"/>
        <v>73.004566210045667</v>
      </c>
      <c r="J600" t="s">
        <v>95</v>
      </c>
      <c r="K600" t="s">
        <v>96</v>
      </c>
      <c r="L600">
        <v>1276578000</v>
      </c>
      <c r="M600">
        <v>1279083600</v>
      </c>
      <c r="N600" s="8">
        <f t="shared" si="54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11</v>
      </c>
      <c r="S600" t="str">
        <f t="shared" si="59"/>
        <v>music</v>
      </c>
      <c r="T600" t="str">
        <f t="shared" si="56"/>
        <v>rock</v>
      </c>
    </row>
    <row r="601" spans="1:20" ht="31.2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 s="5">
        <f t="shared" si="57"/>
        <v>3.6436208125445471</v>
      </c>
      <c r="G601" t="s">
        <v>2</v>
      </c>
      <c r="H601">
        <v>82</v>
      </c>
      <c r="I601" s="4">
        <f t="shared" si="58"/>
        <v>62.341463414634148</v>
      </c>
      <c r="J601" t="s">
        <v>24</v>
      </c>
      <c r="K601" t="s">
        <v>25</v>
      </c>
      <c r="L601">
        <v>1423720800</v>
      </c>
      <c r="M601">
        <v>1424412000</v>
      </c>
      <c r="N601" s="8">
        <f t="shared" si="54"/>
        <v>42047.25</v>
      </c>
      <c r="O601" s="8">
        <f t="shared" si="55"/>
        <v>42055.25</v>
      </c>
      <c r="P601" t="b">
        <v>0</v>
      </c>
      <c r="Q601" t="b">
        <v>0</v>
      </c>
      <c r="R601" t="s">
        <v>30</v>
      </c>
      <c r="S601" t="str">
        <f t="shared" si="59"/>
        <v>film &amp; video</v>
      </c>
      <c r="T601" t="str">
        <f t="shared" si="56"/>
        <v>documentary</v>
      </c>
    </row>
    <row r="602" spans="1:20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 s="5">
        <f t="shared" si="57"/>
        <v>5</v>
      </c>
      <c r="G602" t="s">
        <v>2</v>
      </c>
      <c r="H602">
        <v>1</v>
      </c>
      <c r="I602" s="4">
        <f t="shared" si="58"/>
        <v>5</v>
      </c>
      <c r="J602" t="s">
        <v>28</v>
      </c>
      <c r="K602" t="s">
        <v>29</v>
      </c>
      <c r="L602">
        <v>1375160400</v>
      </c>
      <c r="M602">
        <v>1376197200</v>
      </c>
      <c r="N602" s="8">
        <f t="shared" si="54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5</v>
      </c>
      <c r="S602" t="str">
        <f t="shared" si="59"/>
        <v>food</v>
      </c>
      <c r="T602" t="str">
        <f t="shared" si="56"/>
        <v>food trucks</v>
      </c>
    </row>
    <row r="603" spans="1:20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 s="5">
        <f t="shared" si="57"/>
        <v>206.63492063492063</v>
      </c>
      <c r="G603" t="s">
        <v>8</v>
      </c>
      <c r="H603">
        <v>194</v>
      </c>
      <c r="I603" s="4">
        <f t="shared" si="58"/>
        <v>67.103092783505161</v>
      </c>
      <c r="J603" t="s">
        <v>9</v>
      </c>
      <c r="K603" t="s">
        <v>10</v>
      </c>
      <c r="L603">
        <v>1401426000</v>
      </c>
      <c r="M603">
        <v>1402894800</v>
      </c>
      <c r="N603" s="8">
        <f t="shared" si="54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53</v>
      </c>
      <c r="S603" t="str">
        <f t="shared" si="59"/>
        <v>technology</v>
      </c>
      <c r="T603" t="str">
        <f t="shared" si="56"/>
        <v>wearables</v>
      </c>
    </row>
    <row r="604" spans="1:20" ht="31.2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 s="5">
        <f t="shared" si="57"/>
        <v>128.23628691983123</v>
      </c>
      <c r="G604" t="s">
        <v>8</v>
      </c>
      <c r="H604">
        <v>1140</v>
      </c>
      <c r="I604" s="4">
        <f t="shared" si="58"/>
        <v>79.978947368421046</v>
      </c>
      <c r="J604" t="s">
        <v>9</v>
      </c>
      <c r="K604" t="s">
        <v>10</v>
      </c>
      <c r="L604">
        <v>1433480400</v>
      </c>
      <c r="M604">
        <v>1434430800</v>
      </c>
      <c r="N604" s="8">
        <f t="shared" si="54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21</v>
      </c>
      <c r="S604" t="str">
        <f t="shared" si="59"/>
        <v>theater</v>
      </c>
      <c r="T604" t="str">
        <f t="shared" si="56"/>
        <v>plays</v>
      </c>
    </row>
    <row r="605" spans="1:20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 s="5">
        <f t="shared" si="57"/>
        <v>119.66037735849055</v>
      </c>
      <c r="G605" t="s">
        <v>8</v>
      </c>
      <c r="H605">
        <v>102</v>
      </c>
      <c r="I605" s="4">
        <f t="shared" si="58"/>
        <v>62.176470588235297</v>
      </c>
      <c r="J605" t="s">
        <v>9</v>
      </c>
      <c r="K605" t="s">
        <v>10</v>
      </c>
      <c r="L605">
        <v>1555563600</v>
      </c>
      <c r="M605">
        <v>1557896400</v>
      </c>
      <c r="N605" s="8">
        <f t="shared" si="54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21</v>
      </c>
      <c r="S605" t="str">
        <f t="shared" si="59"/>
        <v>theater</v>
      </c>
      <c r="T605" t="str">
        <f t="shared" si="56"/>
        <v>plays</v>
      </c>
    </row>
    <row r="606" spans="1:20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 s="5">
        <f t="shared" si="57"/>
        <v>170.73055242390078</v>
      </c>
      <c r="G606" t="s">
        <v>8</v>
      </c>
      <c r="H606">
        <v>2857</v>
      </c>
      <c r="I606" s="4">
        <f t="shared" si="58"/>
        <v>53.005950297514879</v>
      </c>
      <c r="J606" t="s">
        <v>9</v>
      </c>
      <c r="K606" t="s">
        <v>10</v>
      </c>
      <c r="L606">
        <v>1295676000</v>
      </c>
      <c r="M606">
        <v>1297490400</v>
      </c>
      <c r="N606" s="8">
        <f t="shared" si="54"/>
        <v>40565.25</v>
      </c>
      <c r="O606" s="8">
        <f t="shared" si="55"/>
        <v>40586.25</v>
      </c>
      <c r="P606" t="b">
        <v>0</v>
      </c>
      <c r="Q606" t="b">
        <v>0</v>
      </c>
      <c r="R606" t="s">
        <v>21</v>
      </c>
      <c r="S606" t="str">
        <f t="shared" si="59"/>
        <v>theater</v>
      </c>
      <c r="T606" t="str">
        <f t="shared" si="56"/>
        <v>plays</v>
      </c>
    </row>
    <row r="607" spans="1:20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 s="5">
        <f t="shared" si="57"/>
        <v>187.21212121212122</v>
      </c>
      <c r="G607" t="s">
        <v>8</v>
      </c>
      <c r="H607">
        <v>107</v>
      </c>
      <c r="I607" s="4">
        <f t="shared" si="58"/>
        <v>57.738317757009348</v>
      </c>
      <c r="J607" t="s">
        <v>9</v>
      </c>
      <c r="K607" t="s">
        <v>10</v>
      </c>
      <c r="L607">
        <v>1443848400</v>
      </c>
      <c r="M607">
        <v>1447394400</v>
      </c>
      <c r="N607" s="8">
        <f t="shared" si="54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56</v>
      </c>
      <c r="S607" t="str">
        <f t="shared" si="59"/>
        <v>publishing</v>
      </c>
      <c r="T607" t="str">
        <f t="shared" si="56"/>
        <v>nonfiction</v>
      </c>
    </row>
    <row r="608" spans="1:20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 s="5">
        <f t="shared" si="57"/>
        <v>188.38235294117646</v>
      </c>
      <c r="G608" t="s">
        <v>8</v>
      </c>
      <c r="H608">
        <v>160</v>
      </c>
      <c r="I608" s="4">
        <f t="shared" si="58"/>
        <v>40.03125</v>
      </c>
      <c r="J608" t="s">
        <v>28</v>
      </c>
      <c r="K608" t="s">
        <v>29</v>
      </c>
      <c r="L608">
        <v>1457330400</v>
      </c>
      <c r="M608">
        <v>1458277200</v>
      </c>
      <c r="N608" s="8">
        <f t="shared" si="54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11</v>
      </c>
      <c r="S608" t="str">
        <f t="shared" si="59"/>
        <v>music</v>
      </c>
      <c r="T608" t="str">
        <f t="shared" si="56"/>
        <v>rock</v>
      </c>
    </row>
    <row r="609" spans="1:20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 s="5">
        <f t="shared" si="57"/>
        <v>131.29869186046511</v>
      </c>
      <c r="G609" t="s">
        <v>8</v>
      </c>
      <c r="H609">
        <v>2230</v>
      </c>
      <c r="I609" s="4">
        <f t="shared" si="58"/>
        <v>81.016591928251117</v>
      </c>
      <c r="J609" t="s">
        <v>9</v>
      </c>
      <c r="K609" t="s">
        <v>10</v>
      </c>
      <c r="L609">
        <v>1395550800</v>
      </c>
      <c r="M609">
        <v>1395723600</v>
      </c>
      <c r="N609" s="8">
        <f t="shared" si="54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5</v>
      </c>
      <c r="S609" t="str">
        <f t="shared" si="59"/>
        <v>food</v>
      </c>
      <c r="T609" t="str">
        <f t="shared" si="56"/>
        <v>food trucks</v>
      </c>
    </row>
    <row r="610" spans="1:20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 s="5">
        <f t="shared" si="57"/>
        <v>283.97435897435901</v>
      </c>
      <c r="G610" t="s">
        <v>8</v>
      </c>
      <c r="H610">
        <v>316</v>
      </c>
      <c r="I610" s="4">
        <f t="shared" si="58"/>
        <v>35.047468354430379</v>
      </c>
      <c r="J610" t="s">
        <v>9</v>
      </c>
      <c r="K610" t="s">
        <v>10</v>
      </c>
      <c r="L610">
        <v>1551852000</v>
      </c>
      <c r="M610">
        <v>1552197600</v>
      </c>
      <c r="N610" s="8">
        <f t="shared" si="54"/>
        <v>43530.25</v>
      </c>
      <c r="O610" s="8">
        <f t="shared" si="55"/>
        <v>43534.25</v>
      </c>
      <c r="P610" t="b">
        <v>0</v>
      </c>
      <c r="Q610" t="b">
        <v>1</v>
      </c>
      <c r="R610" t="s">
        <v>147</v>
      </c>
      <c r="S610" t="str">
        <f t="shared" si="59"/>
        <v>music</v>
      </c>
      <c r="T610" t="str">
        <f t="shared" si="56"/>
        <v>jazz</v>
      </c>
    </row>
    <row r="611" spans="1:20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 s="5">
        <f t="shared" si="57"/>
        <v>120.41999999999999</v>
      </c>
      <c r="G611" t="s">
        <v>8</v>
      </c>
      <c r="H611">
        <v>117</v>
      </c>
      <c r="I611" s="4">
        <f t="shared" si="58"/>
        <v>102.92307692307692</v>
      </c>
      <c r="J611" t="s">
        <v>9</v>
      </c>
      <c r="K611" t="s">
        <v>10</v>
      </c>
      <c r="L611">
        <v>1547618400</v>
      </c>
      <c r="M611">
        <v>1549087200</v>
      </c>
      <c r="N611" s="8">
        <f t="shared" si="54"/>
        <v>43481.25</v>
      </c>
      <c r="O611" s="8">
        <f t="shared" si="55"/>
        <v>43498.25</v>
      </c>
      <c r="P611" t="b">
        <v>0</v>
      </c>
      <c r="Q611" t="b">
        <v>0</v>
      </c>
      <c r="R611" t="s">
        <v>462</v>
      </c>
      <c r="S611" t="str">
        <f t="shared" si="59"/>
        <v>film &amp; video</v>
      </c>
      <c r="T611" t="str">
        <f t="shared" si="56"/>
        <v>science fiction</v>
      </c>
    </row>
    <row r="612" spans="1:20" ht="31.2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 s="5">
        <f t="shared" si="57"/>
        <v>419.0560747663551</v>
      </c>
      <c r="G612" t="s">
        <v>8</v>
      </c>
      <c r="H612">
        <v>6406</v>
      </c>
      <c r="I612" s="4">
        <f t="shared" si="58"/>
        <v>27.998126756166094</v>
      </c>
      <c r="J612" t="s">
        <v>9</v>
      </c>
      <c r="K612" t="s">
        <v>10</v>
      </c>
      <c r="L612">
        <v>1355637600</v>
      </c>
      <c r="M612">
        <v>1356847200</v>
      </c>
      <c r="N612" s="8">
        <f t="shared" si="54"/>
        <v>41259.25</v>
      </c>
      <c r="O612" s="8">
        <f t="shared" si="55"/>
        <v>41273.25</v>
      </c>
      <c r="P612" t="b">
        <v>0</v>
      </c>
      <c r="Q612" t="b">
        <v>0</v>
      </c>
      <c r="R612" t="s">
        <v>21</v>
      </c>
      <c r="S612" t="str">
        <f t="shared" si="59"/>
        <v>theater</v>
      </c>
      <c r="T612" t="str">
        <f t="shared" si="56"/>
        <v>plays</v>
      </c>
    </row>
    <row r="613" spans="1:20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 s="5">
        <f t="shared" si="57"/>
        <v>13.853658536585368</v>
      </c>
      <c r="G613" t="s">
        <v>62</v>
      </c>
      <c r="H613">
        <v>15</v>
      </c>
      <c r="I613" s="4">
        <f t="shared" si="58"/>
        <v>75.733333333333334</v>
      </c>
      <c r="J613" t="s">
        <v>9</v>
      </c>
      <c r="K613" t="s">
        <v>10</v>
      </c>
      <c r="L613">
        <v>1374728400</v>
      </c>
      <c r="M613">
        <v>1375765200</v>
      </c>
      <c r="N613" s="8">
        <f t="shared" si="54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21</v>
      </c>
      <c r="S613" t="str">
        <f t="shared" si="59"/>
        <v>theater</v>
      </c>
      <c r="T613" t="str">
        <f t="shared" si="56"/>
        <v>plays</v>
      </c>
    </row>
    <row r="614" spans="1:20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 s="5">
        <f t="shared" si="57"/>
        <v>139.43548387096774</v>
      </c>
      <c r="G614" t="s">
        <v>8</v>
      </c>
      <c r="H614">
        <v>192</v>
      </c>
      <c r="I614" s="4">
        <f t="shared" si="58"/>
        <v>45.026041666666664</v>
      </c>
      <c r="J614" t="s">
        <v>9</v>
      </c>
      <c r="K614" t="s">
        <v>10</v>
      </c>
      <c r="L614">
        <v>1287810000</v>
      </c>
      <c r="M614">
        <v>1289800800</v>
      </c>
      <c r="N614" s="8">
        <f t="shared" si="54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38</v>
      </c>
      <c r="S614" t="str">
        <f t="shared" si="59"/>
        <v>music</v>
      </c>
      <c r="T614" t="str">
        <f t="shared" si="56"/>
        <v>electric music</v>
      </c>
    </row>
    <row r="615" spans="1:20" ht="31.2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 s="5">
        <f t="shared" si="57"/>
        <v>174</v>
      </c>
      <c r="G615" t="s">
        <v>8</v>
      </c>
      <c r="H615">
        <v>26</v>
      </c>
      <c r="I615" s="4">
        <f t="shared" si="58"/>
        <v>73.615384615384613</v>
      </c>
      <c r="J615" t="s">
        <v>3</v>
      </c>
      <c r="K615" t="s">
        <v>4</v>
      </c>
      <c r="L615">
        <v>1503723600</v>
      </c>
      <c r="M615">
        <v>1504501200</v>
      </c>
      <c r="N615" s="8">
        <f t="shared" si="54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21</v>
      </c>
      <c r="S615" t="str">
        <f t="shared" si="59"/>
        <v>theater</v>
      </c>
      <c r="T615" t="str">
        <f t="shared" si="56"/>
        <v>plays</v>
      </c>
    </row>
    <row r="616" spans="1:20" ht="31.2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 s="5">
        <f t="shared" si="57"/>
        <v>155.49056603773585</v>
      </c>
      <c r="G616" t="s">
        <v>8</v>
      </c>
      <c r="H616">
        <v>723</v>
      </c>
      <c r="I616" s="4">
        <f t="shared" si="58"/>
        <v>56.991701244813278</v>
      </c>
      <c r="J616" t="s">
        <v>9</v>
      </c>
      <c r="K616" t="s">
        <v>10</v>
      </c>
      <c r="L616">
        <v>1484114400</v>
      </c>
      <c r="M616">
        <v>1485669600</v>
      </c>
      <c r="N616" s="8">
        <f t="shared" si="54"/>
        <v>42746.25</v>
      </c>
      <c r="O616" s="8">
        <f t="shared" si="55"/>
        <v>42764.25</v>
      </c>
      <c r="P616" t="b">
        <v>0</v>
      </c>
      <c r="Q616" t="b">
        <v>0</v>
      </c>
      <c r="R616" t="s">
        <v>21</v>
      </c>
      <c r="S616" t="str">
        <f t="shared" si="59"/>
        <v>theater</v>
      </c>
      <c r="T616" t="str">
        <f t="shared" si="56"/>
        <v>plays</v>
      </c>
    </row>
    <row r="617" spans="1:20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 s="5">
        <f t="shared" si="57"/>
        <v>170.44705882352943</v>
      </c>
      <c r="G617" t="s">
        <v>8</v>
      </c>
      <c r="H617">
        <v>170</v>
      </c>
      <c r="I617" s="4">
        <f t="shared" si="58"/>
        <v>85.223529411764702</v>
      </c>
      <c r="J617" t="s">
        <v>95</v>
      </c>
      <c r="K617" t="s">
        <v>96</v>
      </c>
      <c r="L617">
        <v>1461906000</v>
      </c>
      <c r="M617">
        <v>1462770000</v>
      </c>
      <c r="N617" s="8">
        <f t="shared" si="54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21</v>
      </c>
      <c r="S617" t="str">
        <f t="shared" si="59"/>
        <v>theater</v>
      </c>
      <c r="T617" t="str">
        <f t="shared" si="56"/>
        <v>plays</v>
      </c>
    </row>
    <row r="618" spans="1:20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 s="5">
        <f t="shared" si="57"/>
        <v>189.515625</v>
      </c>
      <c r="G618" t="s">
        <v>8</v>
      </c>
      <c r="H618">
        <v>238</v>
      </c>
      <c r="I618" s="4">
        <f t="shared" si="58"/>
        <v>50.962184873949582</v>
      </c>
      <c r="J618" t="s">
        <v>28</v>
      </c>
      <c r="K618" t="s">
        <v>29</v>
      </c>
      <c r="L618">
        <v>1379653200</v>
      </c>
      <c r="M618">
        <v>1379739600</v>
      </c>
      <c r="N618" s="8">
        <f t="shared" si="54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48</v>
      </c>
      <c r="S618" t="str">
        <f t="shared" si="59"/>
        <v>music</v>
      </c>
      <c r="T618" t="str">
        <f t="shared" si="56"/>
        <v>indie rock</v>
      </c>
    </row>
    <row r="619" spans="1:20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 s="5">
        <f t="shared" si="57"/>
        <v>249.71428571428572</v>
      </c>
      <c r="G619" t="s">
        <v>8</v>
      </c>
      <c r="H619">
        <v>55</v>
      </c>
      <c r="I619" s="4">
        <f t="shared" si="58"/>
        <v>63.563636363636363</v>
      </c>
      <c r="J619" t="s">
        <v>9</v>
      </c>
      <c r="K619" t="s">
        <v>10</v>
      </c>
      <c r="L619">
        <v>1401858000</v>
      </c>
      <c r="M619">
        <v>1402722000</v>
      </c>
      <c r="N619" s="8">
        <f t="shared" si="54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21</v>
      </c>
      <c r="S619" t="str">
        <f t="shared" si="59"/>
        <v>theater</v>
      </c>
      <c r="T619" t="str">
        <f t="shared" si="56"/>
        <v>plays</v>
      </c>
    </row>
    <row r="620" spans="1:20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 s="5">
        <f t="shared" si="57"/>
        <v>48.860523665659613</v>
      </c>
      <c r="G620" t="s">
        <v>2</v>
      </c>
      <c r="H620">
        <v>1198</v>
      </c>
      <c r="I620" s="4">
        <f t="shared" si="58"/>
        <v>80.999165275459092</v>
      </c>
      <c r="J620" t="s">
        <v>9</v>
      </c>
      <c r="K620" t="s">
        <v>10</v>
      </c>
      <c r="L620">
        <v>1367470800</v>
      </c>
      <c r="M620">
        <v>1369285200</v>
      </c>
      <c r="N620" s="8">
        <f t="shared" si="54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56</v>
      </c>
      <c r="S620" t="str">
        <f t="shared" si="59"/>
        <v>publishing</v>
      </c>
      <c r="T620" t="str">
        <f t="shared" si="56"/>
        <v>nonfiction</v>
      </c>
    </row>
    <row r="621" spans="1:20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 s="5">
        <f t="shared" si="57"/>
        <v>28.461970393057683</v>
      </c>
      <c r="G621" t="s">
        <v>2</v>
      </c>
      <c r="H621">
        <v>648</v>
      </c>
      <c r="I621" s="4">
        <f t="shared" si="58"/>
        <v>86.044753086419746</v>
      </c>
      <c r="J621" t="s">
        <v>9</v>
      </c>
      <c r="K621" t="s">
        <v>10</v>
      </c>
      <c r="L621">
        <v>1304658000</v>
      </c>
      <c r="M621">
        <v>1304744400</v>
      </c>
      <c r="N621" s="8">
        <f t="shared" si="54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21</v>
      </c>
      <c r="S621" t="str">
        <f t="shared" si="59"/>
        <v>theater</v>
      </c>
      <c r="T621" t="str">
        <f t="shared" si="56"/>
        <v>plays</v>
      </c>
    </row>
    <row r="622" spans="1:20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 s="5">
        <f t="shared" si="57"/>
        <v>268.02325581395348</v>
      </c>
      <c r="G622" t="s">
        <v>8</v>
      </c>
      <c r="H622">
        <v>128</v>
      </c>
      <c r="I622" s="4">
        <f t="shared" si="58"/>
        <v>90.0390625</v>
      </c>
      <c r="J622" t="s">
        <v>14</v>
      </c>
      <c r="K622" t="s">
        <v>15</v>
      </c>
      <c r="L622">
        <v>1467954000</v>
      </c>
      <c r="M622">
        <v>1468299600</v>
      </c>
      <c r="N622" s="8">
        <f t="shared" si="54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110</v>
      </c>
      <c r="S622" t="str">
        <f t="shared" si="59"/>
        <v>photography</v>
      </c>
      <c r="T622" t="str">
        <f t="shared" si="56"/>
        <v>photography books</v>
      </c>
    </row>
    <row r="623" spans="1:20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 s="5">
        <f t="shared" si="57"/>
        <v>619.80078125</v>
      </c>
      <c r="G623" t="s">
        <v>8</v>
      </c>
      <c r="H623">
        <v>2144</v>
      </c>
      <c r="I623" s="4">
        <f t="shared" si="58"/>
        <v>74.006063432835816</v>
      </c>
      <c r="J623" t="s">
        <v>9</v>
      </c>
      <c r="K623" t="s">
        <v>10</v>
      </c>
      <c r="L623">
        <v>1473742800</v>
      </c>
      <c r="M623">
        <v>1474174800</v>
      </c>
      <c r="N623" s="8">
        <f t="shared" si="54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21</v>
      </c>
      <c r="S623" t="str">
        <f t="shared" si="59"/>
        <v>theater</v>
      </c>
      <c r="T623" t="str">
        <f t="shared" si="56"/>
        <v>plays</v>
      </c>
    </row>
    <row r="624" spans="1:20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 s="5">
        <f t="shared" si="57"/>
        <v>3.1301587301587301</v>
      </c>
      <c r="G624" t="s">
        <v>2</v>
      </c>
      <c r="H624">
        <v>64</v>
      </c>
      <c r="I624" s="4">
        <f t="shared" si="58"/>
        <v>92.4375</v>
      </c>
      <c r="J624" t="s">
        <v>9</v>
      </c>
      <c r="K624" t="s">
        <v>10</v>
      </c>
      <c r="L624">
        <v>1523768400</v>
      </c>
      <c r="M624">
        <v>1526014800</v>
      </c>
      <c r="N624" s="8">
        <f t="shared" si="54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48</v>
      </c>
      <c r="S624" t="str">
        <f t="shared" si="59"/>
        <v>music</v>
      </c>
      <c r="T624" t="str">
        <f t="shared" si="56"/>
        <v>indie rock</v>
      </c>
    </row>
    <row r="625" spans="1:20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 s="5">
        <f t="shared" si="57"/>
        <v>159.92152704135739</v>
      </c>
      <c r="G625" t="s">
        <v>8</v>
      </c>
      <c r="H625">
        <v>2693</v>
      </c>
      <c r="I625" s="4">
        <f t="shared" si="58"/>
        <v>55.999257333828446</v>
      </c>
      <c r="J625" t="s">
        <v>28</v>
      </c>
      <c r="K625" t="s">
        <v>29</v>
      </c>
      <c r="L625">
        <v>1437022800</v>
      </c>
      <c r="M625">
        <v>1437454800</v>
      </c>
      <c r="N625" s="8">
        <f t="shared" si="54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21</v>
      </c>
      <c r="S625" t="str">
        <f t="shared" si="59"/>
        <v>theater</v>
      </c>
      <c r="T625" t="str">
        <f t="shared" si="56"/>
        <v>plays</v>
      </c>
    </row>
    <row r="626" spans="1:20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 s="5">
        <f t="shared" si="57"/>
        <v>279.39215686274508</v>
      </c>
      <c r="G626" t="s">
        <v>8</v>
      </c>
      <c r="H626">
        <v>432</v>
      </c>
      <c r="I626" s="4">
        <f t="shared" si="58"/>
        <v>32.983796296296298</v>
      </c>
      <c r="J626" t="s">
        <v>9</v>
      </c>
      <c r="K626" t="s">
        <v>10</v>
      </c>
      <c r="L626">
        <v>1422165600</v>
      </c>
      <c r="M626">
        <v>1422684000</v>
      </c>
      <c r="N626" s="8">
        <f t="shared" si="54"/>
        <v>42029.25</v>
      </c>
      <c r="O626" s="8">
        <f t="shared" si="55"/>
        <v>42035.25</v>
      </c>
      <c r="P626" t="b">
        <v>0</v>
      </c>
      <c r="Q626" t="b">
        <v>0</v>
      </c>
      <c r="R626" t="s">
        <v>110</v>
      </c>
      <c r="S626" t="str">
        <f t="shared" si="59"/>
        <v>photography</v>
      </c>
      <c r="T626" t="str">
        <f t="shared" si="56"/>
        <v>photography books</v>
      </c>
    </row>
    <row r="627" spans="1:20" ht="31.2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 s="5">
        <f t="shared" si="57"/>
        <v>77.373333333333335</v>
      </c>
      <c r="G627" t="s">
        <v>2</v>
      </c>
      <c r="H627">
        <v>62</v>
      </c>
      <c r="I627" s="4">
        <f t="shared" si="58"/>
        <v>93.596774193548384</v>
      </c>
      <c r="J627" t="s">
        <v>9</v>
      </c>
      <c r="K627" t="s">
        <v>10</v>
      </c>
      <c r="L627">
        <v>1580104800</v>
      </c>
      <c r="M627">
        <v>1581314400</v>
      </c>
      <c r="N627" s="8">
        <f t="shared" si="54"/>
        <v>43857.25</v>
      </c>
      <c r="O627" s="8">
        <f t="shared" si="55"/>
        <v>43871.25</v>
      </c>
      <c r="P627" t="b">
        <v>0</v>
      </c>
      <c r="Q627" t="b">
        <v>0</v>
      </c>
      <c r="R627" t="s">
        <v>21</v>
      </c>
      <c r="S627" t="str">
        <f t="shared" si="59"/>
        <v>theater</v>
      </c>
      <c r="T627" t="str">
        <f t="shared" si="56"/>
        <v>plays</v>
      </c>
    </row>
    <row r="628" spans="1:20" ht="31.2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 s="5">
        <f t="shared" si="57"/>
        <v>206.32812500000003</v>
      </c>
      <c r="G628" t="s">
        <v>8</v>
      </c>
      <c r="H628">
        <v>189</v>
      </c>
      <c r="I628" s="4">
        <f t="shared" si="58"/>
        <v>69.867724867724874</v>
      </c>
      <c r="J628" t="s">
        <v>9</v>
      </c>
      <c r="K628" t="s">
        <v>10</v>
      </c>
      <c r="L628">
        <v>1285650000</v>
      </c>
      <c r="M628">
        <v>1286427600</v>
      </c>
      <c r="N628" s="8">
        <f t="shared" si="54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21</v>
      </c>
      <c r="S628" t="str">
        <f t="shared" si="59"/>
        <v>theater</v>
      </c>
      <c r="T628" t="str">
        <f t="shared" si="56"/>
        <v>plays</v>
      </c>
    </row>
    <row r="629" spans="1:20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 s="5">
        <f t="shared" si="57"/>
        <v>694.25</v>
      </c>
      <c r="G629" t="s">
        <v>8</v>
      </c>
      <c r="H629">
        <v>154</v>
      </c>
      <c r="I629" s="4">
        <f t="shared" si="58"/>
        <v>72.129870129870127</v>
      </c>
      <c r="J629" t="s">
        <v>28</v>
      </c>
      <c r="K629" t="s">
        <v>29</v>
      </c>
      <c r="L629">
        <v>1276664400</v>
      </c>
      <c r="M629">
        <v>1278738000</v>
      </c>
      <c r="N629" s="8">
        <f t="shared" si="54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5</v>
      </c>
      <c r="S629" t="str">
        <f t="shared" si="59"/>
        <v>food</v>
      </c>
      <c r="T629" t="str">
        <f t="shared" si="56"/>
        <v>food trucks</v>
      </c>
    </row>
    <row r="630" spans="1:20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 s="5">
        <f t="shared" si="57"/>
        <v>151.78947368421052</v>
      </c>
      <c r="G630" t="s">
        <v>8</v>
      </c>
      <c r="H630">
        <v>96</v>
      </c>
      <c r="I630" s="4">
        <f t="shared" si="58"/>
        <v>30.041666666666668</v>
      </c>
      <c r="J630" t="s">
        <v>9</v>
      </c>
      <c r="K630" t="s">
        <v>10</v>
      </c>
      <c r="L630">
        <v>1286168400</v>
      </c>
      <c r="M630">
        <v>1286427600</v>
      </c>
      <c r="N630" s="8">
        <f t="shared" si="54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48</v>
      </c>
      <c r="S630" t="str">
        <f t="shared" si="59"/>
        <v>music</v>
      </c>
      <c r="T630" t="str">
        <f t="shared" si="56"/>
        <v>indie rock</v>
      </c>
    </row>
    <row r="631" spans="1:20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 s="5">
        <f t="shared" si="57"/>
        <v>64.58207217694995</v>
      </c>
      <c r="G631" t="s">
        <v>2</v>
      </c>
      <c r="H631">
        <v>750</v>
      </c>
      <c r="I631" s="4">
        <f t="shared" si="58"/>
        <v>73.968000000000004</v>
      </c>
      <c r="J631" t="s">
        <v>9</v>
      </c>
      <c r="K631" t="s">
        <v>10</v>
      </c>
      <c r="L631">
        <v>1467781200</v>
      </c>
      <c r="M631">
        <v>1467954000</v>
      </c>
      <c r="N631" s="8">
        <f t="shared" si="54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21</v>
      </c>
      <c r="S631" t="str">
        <f t="shared" si="59"/>
        <v>theater</v>
      </c>
      <c r="T631" t="str">
        <f t="shared" si="56"/>
        <v>plays</v>
      </c>
    </row>
    <row r="632" spans="1:20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 s="5">
        <f t="shared" si="57"/>
        <v>62.873684210526314</v>
      </c>
      <c r="G632" t="s">
        <v>62</v>
      </c>
      <c r="H632">
        <v>87</v>
      </c>
      <c r="I632" s="4">
        <f t="shared" si="58"/>
        <v>68.65517241379311</v>
      </c>
      <c r="J632" t="s">
        <v>9</v>
      </c>
      <c r="K632" t="s">
        <v>10</v>
      </c>
      <c r="L632">
        <v>1556686800</v>
      </c>
      <c r="M632">
        <v>1557637200</v>
      </c>
      <c r="N632" s="8">
        <f t="shared" si="54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21</v>
      </c>
      <c r="S632" t="str">
        <f t="shared" si="59"/>
        <v>theater</v>
      </c>
      <c r="T632" t="str">
        <f t="shared" si="56"/>
        <v>plays</v>
      </c>
    </row>
    <row r="633" spans="1:20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 s="5">
        <f t="shared" si="57"/>
        <v>310.39864864864865</v>
      </c>
      <c r="G633" t="s">
        <v>8</v>
      </c>
      <c r="H633">
        <v>3063</v>
      </c>
      <c r="I633" s="4">
        <f t="shared" si="58"/>
        <v>59.992164544564154</v>
      </c>
      <c r="J633" t="s">
        <v>9</v>
      </c>
      <c r="K633" t="s">
        <v>10</v>
      </c>
      <c r="L633">
        <v>1553576400</v>
      </c>
      <c r="M633">
        <v>1553922000</v>
      </c>
      <c r="N633" s="8">
        <f t="shared" si="54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21</v>
      </c>
      <c r="S633" t="str">
        <f t="shared" si="59"/>
        <v>theater</v>
      </c>
      <c r="T633" t="str">
        <f t="shared" si="56"/>
        <v>plays</v>
      </c>
    </row>
    <row r="634" spans="1:20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5">
        <f t="shared" si="57"/>
        <v>42.859916782246884</v>
      </c>
      <c r="G634" t="s">
        <v>35</v>
      </c>
      <c r="H634">
        <v>278</v>
      </c>
      <c r="I634" s="4">
        <f t="shared" si="58"/>
        <v>111.15827338129496</v>
      </c>
      <c r="J634" t="s">
        <v>9</v>
      </c>
      <c r="K634" t="s">
        <v>10</v>
      </c>
      <c r="L634">
        <v>1414904400</v>
      </c>
      <c r="M634">
        <v>1416463200</v>
      </c>
      <c r="N634" s="8">
        <f t="shared" si="54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21</v>
      </c>
      <c r="S634" t="str">
        <f t="shared" si="59"/>
        <v>theater</v>
      </c>
      <c r="T634" t="str">
        <f t="shared" si="56"/>
        <v>plays</v>
      </c>
    </row>
    <row r="635" spans="1:20" ht="31.2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 s="5">
        <f t="shared" si="57"/>
        <v>83.119402985074629</v>
      </c>
      <c r="G635" t="s">
        <v>2</v>
      </c>
      <c r="H635">
        <v>105</v>
      </c>
      <c r="I635" s="4">
        <f t="shared" si="58"/>
        <v>53.038095238095238</v>
      </c>
      <c r="J635" t="s">
        <v>9</v>
      </c>
      <c r="K635" t="s">
        <v>10</v>
      </c>
      <c r="L635">
        <v>1446876000</v>
      </c>
      <c r="M635">
        <v>1447221600</v>
      </c>
      <c r="N635" s="8">
        <f t="shared" si="54"/>
        <v>42315.25</v>
      </c>
      <c r="O635" s="8">
        <f t="shared" si="55"/>
        <v>42319.25</v>
      </c>
      <c r="P635" t="b">
        <v>0</v>
      </c>
      <c r="Q635" t="b">
        <v>0</v>
      </c>
      <c r="R635" t="s">
        <v>59</v>
      </c>
      <c r="S635" t="str">
        <f t="shared" si="59"/>
        <v>film &amp; video</v>
      </c>
      <c r="T635" t="str">
        <f t="shared" si="56"/>
        <v>animation</v>
      </c>
    </row>
    <row r="636" spans="1:20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 s="5">
        <f t="shared" si="57"/>
        <v>78.531302876480552</v>
      </c>
      <c r="G636" t="s">
        <v>62</v>
      </c>
      <c r="H636">
        <v>1658</v>
      </c>
      <c r="I636" s="4">
        <f t="shared" si="58"/>
        <v>55.985524728588658</v>
      </c>
      <c r="J636" t="s">
        <v>9</v>
      </c>
      <c r="K636" t="s">
        <v>10</v>
      </c>
      <c r="L636">
        <v>1490418000</v>
      </c>
      <c r="M636">
        <v>1491627600</v>
      </c>
      <c r="N636" s="8">
        <f t="shared" si="54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257</v>
      </c>
      <c r="S636" t="str">
        <f t="shared" si="59"/>
        <v>film &amp; video</v>
      </c>
      <c r="T636" t="str">
        <f t="shared" si="56"/>
        <v>television</v>
      </c>
    </row>
    <row r="637" spans="1:20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 s="5">
        <f t="shared" si="57"/>
        <v>114.09352517985612</v>
      </c>
      <c r="G637" t="s">
        <v>8</v>
      </c>
      <c r="H637">
        <v>2266</v>
      </c>
      <c r="I637" s="4">
        <f t="shared" si="58"/>
        <v>69.986760812003524</v>
      </c>
      <c r="J637" t="s">
        <v>9</v>
      </c>
      <c r="K637" t="s">
        <v>10</v>
      </c>
      <c r="L637">
        <v>1360389600</v>
      </c>
      <c r="M637">
        <v>1363150800</v>
      </c>
      <c r="N637" s="8">
        <f t="shared" si="54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257</v>
      </c>
      <c r="S637" t="str">
        <f t="shared" si="59"/>
        <v>film &amp; video</v>
      </c>
      <c r="T637" t="str">
        <f t="shared" si="56"/>
        <v>television</v>
      </c>
    </row>
    <row r="638" spans="1:20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 s="5">
        <f t="shared" si="57"/>
        <v>64.537683358624179</v>
      </c>
      <c r="G638" t="s">
        <v>2</v>
      </c>
      <c r="H638">
        <v>2604</v>
      </c>
      <c r="I638" s="4">
        <f t="shared" si="58"/>
        <v>48.998079877112133</v>
      </c>
      <c r="J638" t="s">
        <v>24</v>
      </c>
      <c r="K638" t="s">
        <v>25</v>
      </c>
      <c r="L638">
        <v>1326866400</v>
      </c>
      <c r="M638">
        <v>1330754400</v>
      </c>
      <c r="N638" s="8">
        <f t="shared" si="54"/>
        <v>40926.25</v>
      </c>
      <c r="O638" s="8">
        <f t="shared" si="55"/>
        <v>40971.25</v>
      </c>
      <c r="P638" t="b">
        <v>0</v>
      </c>
      <c r="Q638" t="b">
        <v>1</v>
      </c>
      <c r="R638" t="s">
        <v>59</v>
      </c>
      <c r="S638" t="str">
        <f t="shared" si="59"/>
        <v>film &amp; video</v>
      </c>
      <c r="T638" t="str">
        <f t="shared" si="56"/>
        <v>animation</v>
      </c>
    </row>
    <row r="639" spans="1:20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 s="5">
        <f t="shared" si="57"/>
        <v>79.411764705882348</v>
      </c>
      <c r="G639" t="s">
        <v>2</v>
      </c>
      <c r="H639">
        <v>65</v>
      </c>
      <c r="I639" s="4">
        <f t="shared" si="58"/>
        <v>103.84615384615384</v>
      </c>
      <c r="J639" t="s">
        <v>9</v>
      </c>
      <c r="K639" t="s">
        <v>10</v>
      </c>
      <c r="L639">
        <v>1479103200</v>
      </c>
      <c r="M639">
        <v>1479794400</v>
      </c>
      <c r="N639" s="8">
        <f t="shared" si="54"/>
        <v>42688.25</v>
      </c>
      <c r="O639" s="8">
        <f t="shared" si="55"/>
        <v>42696.25</v>
      </c>
      <c r="P639" t="b">
        <v>0</v>
      </c>
      <c r="Q639" t="b">
        <v>0</v>
      </c>
      <c r="R639" t="s">
        <v>21</v>
      </c>
      <c r="S639" t="str">
        <f t="shared" si="59"/>
        <v>theater</v>
      </c>
      <c r="T639" t="str">
        <f t="shared" si="56"/>
        <v>plays</v>
      </c>
    </row>
    <row r="640" spans="1:20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 s="5">
        <f t="shared" si="57"/>
        <v>11.419117647058824</v>
      </c>
      <c r="G640" t="s">
        <v>2</v>
      </c>
      <c r="H640">
        <v>94</v>
      </c>
      <c r="I640" s="4">
        <f t="shared" si="58"/>
        <v>99.127659574468083</v>
      </c>
      <c r="J640" t="s">
        <v>9</v>
      </c>
      <c r="K640" t="s">
        <v>10</v>
      </c>
      <c r="L640">
        <v>1280206800</v>
      </c>
      <c r="M640">
        <v>1281243600</v>
      </c>
      <c r="N640" s="8">
        <f t="shared" si="54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21</v>
      </c>
      <c r="S640" t="str">
        <f t="shared" si="59"/>
        <v>theater</v>
      </c>
      <c r="T640" t="str">
        <f t="shared" si="56"/>
        <v>plays</v>
      </c>
    </row>
    <row r="641" spans="1:20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5">
        <f t="shared" si="57"/>
        <v>56.186046511627907</v>
      </c>
      <c r="G641" t="s">
        <v>35</v>
      </c>
      <c r="H641">
        <v>45</v>
      </c>
      <c r="I641" s="4">
        <f t="shared" si="58"/>
        <v>107.37777777777778</v>
      </c>
      <c r="J641" t="s">
        <v>9</v>
      </c>
      <c r="K641" t="s">
        <v>10</v>
      </c>
      <c r="L641">
        <v>1532754000</v>
      </c>
      <c r="M641">
        <v>1532754000</v>
      </c>
      <c r="N641" s="8">
        <f t="shared" si="54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41</v>
      </c>
      <c r="S641" t="str">
        <f t="shared" si="59"/>
        <v>film &amp; video</v>
      </c>
      <c r="T641" t="str">
        <f t="shared" si="56"/>
        <v>drama</v>
      </c>
    </row>
    <row r="642" spans="1:20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 s="5">
        <f t="shared" si="57"/>
        <v>16.501669449081803</v>
      </c>
      <c r="G642" t="s">
        <v>2</v>
      </c>
      <c r="H642">
        <v>257</v>
      </c>
      <c r="I642" s="4">
        <f t="shared" si="58"/>
        <v>76.922178988326849</v>
      </c>
      <c r="J642" t="s">
        <v>9</v>
      </c>
      <c r="K642" t="s">
        <v>10</v>
      </c>
      <c r="L642">
        <v>1453096800</v>
      </c>
      <c r="M642">
        <v>1453356000</v>
      </c>
      <c r="N642" s="8">
        <f t="shared" si="54"/>
        <v>42387.25</v>
      </c>
      <c r="O642" s="8">
        <f t="shared" si="55"/>
        <v>42390.25</v>
      </c>
      <c r="P642" t="b">
        <v>0</v>
      </c>
      <c r="Q642" t="b">
        <v>0</v>
      </c>
      <c r="R642" t="s">
        <v>21</v>
      </c>
      <c r="S642" t="str">
        <f t="shared" si="59"/>
        <v>theater</v>
      </c>
      <c r="T642" t="str">
        <f t="shared" si="56"/>
        <v>plays</v>
      </c>
    </row>
    <row r="643" spans="1:20" ht="31.2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 s="5">
        <f t="shared" si="57"/>
        <v>119.96808510638297</v>
      </c>
      <c r="G643" t="s">
        <v>8</v>
      </c>
      <c r="H643">
        <v>194</v>
      </c>
      <c r="I643" s="4">
        <f t="shared" si="58"/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8">
        <f t="shared" ref="N643:N706" si="60">(((L643/60)/60)/24)+DATE(1970,1,1)</f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si="59"/>
        <v>theater</v>
      </c>
      <c r="T643" t="str">
        <f t="shared" ref="T643:T706" si="62">RIGHT(R643,LEN(R643)-SEARCH("/",R643))</f>
        <v>plays</v>
      </c>
    </row>
    <row r="644" spans="1:20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 s="5">
        <f t="shared" ref="F644:F707" si="63">E644/D644*100</f>
        <v>145.45652173913044</v>
      </c>
      <c r="G644" t="s">
        <v>8</v>
      </c>
      <c r="H644">
        <v>129</v>
      </c>
      <c r="I644" s="4">
        <f t="shared" ref="I644:I707" si="64">E644/H644</f>
        <v>103.73643410852713</v>
      </c>
      <c r="J644" t="s">
        <v>3</v>
      </c>
      <c r="K644" t="s">
        <v>4</v>
      </c>
      <c r="L644">
        <v>1545026400</v>
      </c>
      <c r="M644">
        <v>1545804000</v>
      </c>
      <c r="N644" s="8">
        <f t="shared" si="60"/>
        <v>43451.25</v>
      </c>
      <c r="O644" s="8">
        <f t="shared" si="61"/>
        <v>43460.25</v>
      </c>
      <c r="P644" t="b">
        <v>0</v>
      </c>
      <c r="Q644" t="b">
        <v>0</v>
      </c>
      <c r="R644" t="s">
        <v>53</v>
      </c>
      <c r="S644" t="str">
        <f t="shared" si="59"/>
        <v>technology</v>
      </c>
      <c r="T644" t="str">
        <f t="shared" si="62"/>
        <v>wearables</v>
      </c>
    </row>
    <row r="645" spans="1:20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 s="5">
        <f t="shared" si="63"/>
        <v>221.38255033557047</v>
      </c>
      <c r="G645" t="s">
        <v>8</v>
      </c>
      <c r="H645">
        <v>375</v>
      </c>
      <c r="I645" s="4">
        <f t="shared" si="64"/>
        <v>87.962666666666664</v>
      </c>
      <c r="J645" t="s">
        <v>9</v>
      </c>
      <c r="K645" t="s">
        <v>10</v>
      </c>
      <c r="L645">
        <v>1488348000</v>
      </c>
      <c r="M645">
        <v>1489899600</v>
      </c>
      <c r="N645" s="8">
        <f t="shared" si="60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21</v>
      </c>
      <c r="S645" t="str">
        <f t="shared" ref="S645:S708" si="65">LEFT(R645,SEARCH("/",R645)-1)</f>
        <v>theater</v>
      </c>
      <c r="T645" t="str">
        <f t="shared" si="62"/>
        <v>plays</v>
      </c>
    </row>
    <row r="646" spans="1:20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 s="5">
        <f t="shared" si="63"/>
        <v>48.396694214876035</v>
      </c>
      <c r="G646" t="s">
        <v>2</v>
      </c>
      <c r="H646">
        <v>2928</v>
      </c>
      <c r="I646" s="4">
        <f t="shared" si="64"/>
        <v>28</v>
      </c>
      <c r="J646" t="s">
        <v>3</v>
      </c>
      <c r="K646" t="s">
        <v>4</v>
      </c>
      <c r="L646">
        <v>1545112800</v>
      </c>
      <c r="M646">
        <v>1546495200</v>
      </c>
      <c r="N646" s="8">
        <f t="shared" si="60"/>
        <v>43452.25</v>
      </c>
      <c r="O646" s="8">
        <f t="shared" si="61"/>
        <v>43468.25</v>
      </c>
      <c r="P646" t="b">
        <v>0</v>
      </c>
      <c r="Q646" t="b">
        <v>0</v>
      </c>
      <c r="R646" t="s">
        <v>21</v>
      </c>
      <c r="S646" t="str">
        <f t="shared" si="65"/>
        <v>theater</v>
      </c>
      <c r="T646" t="str">
        <f t="shared" si="62"/>
        <v>plays</v>
      </c>
    </row>
    <row r="647" spans="1:20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 s="5">
        <f t="shared" si="63"/>
        <v>92.911504424778755</v>
      </c>
      <c r="G647" t="s">
        <v>2</v>
      </c>
      <c r="H647">
        <v>4697</v>
      </c>
      <c r="I647" s="4">
        <f t="shared" si="64"/>
        <v>37.999361294443261</v>
      </c>
      <c r="J647" t="s">
        <v>9</v>
      </c>
      <c r="K647" t="s">
        <v>10</v>
      </c>
      <c r="L647">
        <v>1537938000</v>
      </c>
      <c r="M647">
        <v>1539752400</v>
      </c>
      <c r="N647" s="8">
        <f t="shared" si="60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11</v>
      </c>
      <c r="S647" t="str">
        <f t="shared" si="65"/>
        <v>music</v>
      </c>
      <c r="T647" t="str">
        <f t="shared" si="62"/>
        <v>rock</v>
      </c>
    </row>
    <row r="648" spans="1:20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 s="5">
        <f t="shared" si="63"/>
        <v>88.599797365754824</v>
      </c>
      <c r="G648" t="s">
        <v>2</v>
      </c>
      <c r="H648">
        <v>2915</v>
      </c>
      <c r="I648" s="4">
        <f t="shared" si="64"/>
        <v>29.999313893653515</v>
      </c>
      <c r="J648" t="s">
        <v>9</v>
      </c>
      <c r="K648" t="s">
        <v>10</v>
      </c>
      <c r="L648">
        <v>1363150800</v>
      </c>
      <c r="M648">
        <v>1364101200</v>
      </c>
      <c r="N648" s="8">
        <f t="shared" si="60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77</v>
      </c>
      <c r="S648" t="str">
        <f t="shared" si="65"/>
        <v>games</v>
      </c>
      <c r="T648" t="str">
        <f t="shared" si="62"/>
        <v>video games</v>
      </c>
    </row>
    <row r="649" spans="1:20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 s="5">
        <f t="shared" si="63"/>
        <v>41.4</v>
      </c>
      <c r="G649" t="s">
        <v>2</v>
      </c>
      <c r="H649">
        <v>18</v>
      </c>
      <c r="I649" s="4">
        <f t="shared" si="64"/>
        <v>103.5</v>
      </c>
      <c r="J649" t="s">
        <v>9</v>
      </c>
      <c r="K649" t="s">
        <v>10</v>
      </c>
      <c r="L649">
        <v>1523250000</v>
      </c>
      <c r="M649">
        <v>1525323600</v>
      </c>
      <c r="N649" s="8">
        <f t="shared" si="60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194</v>
      </c>
      <c r="S649" t="str">
        <f t="shared" si="65"/>
        <v>publishing</v>
      </c>
      <c r="T649" t="str">
        <f t="shared" si="62"/>
        <v>translations</v>
      </c>
    </row>
    <row r="650" spans="1:20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 s="5">
        <f t="shared" si="63"/>
        <v>63.056795131845846</v>
      </c>
      <c r="G650" t="s">
        <v>62</v>
      </c>
      <c r="H650">
        <v>723</v>
      </c>
      <c r="I650" s="4">
        <f t="shared" si="64"/>
        <v>85.994467496542185</v>
      </c>
      <c r="J650" t="s">
        <v>9</v>
      </c>
      <c r="K650" t="s">
        <v>10</v>
      </c>
      <c r="L650">
        <v>1499317200</v>
      </c>
      <c r="M650">
        <v>1500872400</v>
      </c>
      <c r="N650" s="8">
        <f t="shared" si="60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5</v>
      </c>
      <c r="S650" t="str">
        <f t="shared" si="65"/>
        <v>food</v>
      </c>
      <c r="T650" t="str">
        <f t="shared" si="62"/>
        <v>food trucks</v>
      </c>
    </row>
    <row r="651" spans="1:20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 s="5">
        <f t="shared" si="63"/>
        <v>48.482333607230892</v>
      </c>
      <c r="G651" t="s">
        <v>2</v>
      </c>
      <c r="H651">
        <v>602</v>
      </c>
      <c r="I651" s="4">
        <f t="shared" si="64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8">
        <f t="shared" si="60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21</v>
      </c>
      <c r="S651" t="str">
        <f t="shared" si="65"/>
        <v>theater</v>
      </c>
      <c r="T651" t="str">
        <f t="shared" si="62"/>
        <v>plays</v>
      </c>
    </row>
    <row r="652" spans="1:20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 s="5">
        <f t="shared" si="63"/>
        <v>2</v>
      </c>
      <c r="G652" t="s">
        <v>2</v>
      </c>
      <c r="H652">
        <v>1</v>
      </c>
      <c r="I652" s="4">
        <f t="shared" si="64"/>
        <v>2</v>
      </c>
      <c r="J652" t="s">
        <v>9</v>
      </c>
      <c r="K652" t="s">
        <v>10</v>
      </c>
      <c r="L652">
        <v>1404795600</v>
      </c>
      <c r="M652">
        <v>1407128400</v>
      </c>
      <c r="N652" s="8">
        <f t="shared" si="60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147</v>
      </c>
      <c r="S652" t="str">
        <f t="shared" si="65"/>
        <v>music</v>
      </c>
      <c r="T652" t="str">
        <f t="shared" si="62"/>
        <v>jazz</v>
      </c>
    </row>
    <row r="653" spans="1:20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 s="5">
        <f t="shared" si="63"/>
        <v>88.47941026944585</v>
      </c>
      <c r="G653" t="s">
        <v>2</v>
      </c>
      <c r="H653">
        <v>3868</v>
      </c>
      <c r="I653" s="4">
        <f t="shared" si="64"/>
        <v>44.994570837642193</v>
      </c>
      <c r="J653" t="s">
        <v>95</v>
      </c>
      <c r="K653" t="s">
        <v>96</v>
      </c>
      <c r="L653">
        <v>1393048800</v>
      </c>
      <c r="M653">
        <v>1394344800</v>
      </c>
      <c r="N653" s="8">
        <f t="shared" si="60"/>
        <v>41692.25</v>
      </c>
      <c r="O653" s="8">
        <f t="shared" si="61"/>
        <v>41707.25</v>
      </c>
      <c r="P653" t="b">
        <v>0</v>
      </c>
      <c r="Q653" t="b">
        <v>0</v>
      </c>
      <c r="R653" t="s">
        <v>88</v>
      </c>
      <c r="S653" t="str">
        <f t="shared" si="65"/>
        <v>film &amp; video</v>
      </c>
      <c r="T653" t="str">
        <f t="shared" si="62"/>
        <v>shorts</v>
      </c>
    </row>
    <row r="654" spans="1:20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 s="5">
        <f t="shared" si="63"/>
        <v>126.84</v>
      </c>
      <c r="G654" t="s">
        <v>8</v>
      </c>
      <c r="H654">
        <v>409</v>
      </c>
      <c r="I654" s="4">
        <f t="shared" si="64"/>
        <v>31.012224938875306</v>
      </c>
      <c r="J654" t="s">
        <v>9</v>
      </c>
      <c r="K654" t="s">
        <v>10</v>
      </c>
      <c r="L654">
        <v>1470373200</v>
      </c>
      <c r="M654">
        <v>1474088400</v>
      </c>
      <c r="N654" s="8">
        <f t="shared" si="60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16</v>
      </c>
      <c r="S654" t="str">
        <f t="shared" si="65"/>
        <v>technology</v>
      </c>
      <c r="T654" t="str">
        <f t="shared" si="62"/>
        <v>web</v>
      </c>
    </row>
    <row r="655" spans="1:20" ht="31.2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 s="5">
        <f t="shared" si="63"/>
        <v>2338.833333333333</v>
      </c>
      <c r="G655" t="s">
        <v>8</v>
      </c>
      <c r="H655">
        <v>234</v>
      </c>
      <c r="I655" s="4">
        <f t="shared" si="64"/>
        <v>59.970085470085472</v>
      </c>
      <c r="J655" t="s">
        <v>9</v>
      </c>
      <c r="K655" t="s">
        <v>10</v>
      </c>
      <c r="L655">
        <v>1460091600</v>
      </c>
      <c r="M655">
        <v>1460264400</v>
      </c>
      <c r="N655" s="8">
        <f t="shared" si="60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16</v>
      </c>
      <c r="S655" t="str">
        <f t="shared" si="65"/>
        <v>technology</v>
      </c>
      <c r="T655" t="str">
        <f t="shared" si="62"/>
        <v>web</v>
      </c>
    </row>
    <row r="656" spans="1:20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 s="5">
        <f t="shared" si="63"/>
        <v>508.38857142857148</v>
      </c>
      <c r="G656" t="s">
        <v>8</v>
      </c>
      <c r="H656">
        <v>3016</v>
      </c>
      <c r="I656" s="4">
        <f t="shared" si="64"/>
        <v>58.9973474801061</v>
      </c>
      <c r="J656" t="s">
        <v>9</v>
      </c>
      <c r="K656" t="s">
        <v>10</v>
      </c>
      <c r="L656">
        <v>1440392400</v>
      </c>
      <c r="M656">
        <v>1440824400</v>
      </c>
      <c r="N656" s="8">
        <f t="shared" si="60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136</v>
      </c>
      <c r="S656" t="str">
        <f t="shared" si="65"/>
        <v>music</v>
      </c>
      <c r="T656" t="str">
        <f t="shared" si="62"/>
        <v>metal</v>
      </c>
    </row>
    <row r="657" spans="1:20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 s="5">
        <f t="shared" si="63"/>
        <v>191.47826086956522</v>
      </c>
      <c r="G657" t="s">
        <v>8</v>
      </c>
      <c r="H657">
        <v>264</v>
      </c>
      <c r="I657" s="4">
        <f t="shared" si="64"/>
        <v>50.045454545454547</v>
      </c>
      <c r="J657" t="s">
        <v>9</v>
      </c>
      <c r="K657" t="s">
        <v>10</v>
      </c>
      <c r="L657">
        <v>1488434400</v>
      </c>
      <c r="M657">
        <v>1489554000</v>
      </c>
      <c r="N657" s="8">
        <f t="shared" si="60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110</v>
      </c>
      <c r="S657" t="str">
        <f t="shared" si="65"/>
        <v>photography</v>
      </c>
      <c r="T657" t="str">
        <f t="shared" si="62"/>
        <v>photography books</v>
      </c>
    </row>
    <row r="658" spans="1:20" ht="31.2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 s="5">
        <f t="shared" si="63"/>
        <v>42.127533783783782</v>
      </c>
      <c r="G658" t="s">
        <v>2</v>
      </c>
      <c r="H658">
        <v>504</v>
      </c>
      <c r="I658" s="4">
        <f t="shared" si="64"/>
        <v>98.966269841269835</v>
      </c>
      <c r="J658" t="s">
        <v>14</v>
      </c>
      <c r="K658" t="s">
        <v>15</v>
      </c>
      <c r="L658">
        <v>1514440800</v>
      </c>
      <c r="M658">
        <v>1514872800</v>
      </c>
      <c r="N658" s="8">
        <f t="shared" si="60"/>
        <v>43097.25</v>
      </c>
      <c r="O658" s="8">
        <f t="shared" si="61"/>
        <v>43102.25</v>
      </c>
      <c r="P658" t="b">
        <v>0</v>
      </c>
      <c r="Q658" t="b">
        <v>0</v>
      </c>
      <c r="R658" t="s">
        <v>5</v>
      </c>
      <c r="S658" t="str">
        <f t="shared" si="65"/>
        <v>food</v>
      </c>
      <c r="T658" t="str">
        <f t="shared" si="62"/>
        <v>food trucks</v>
      </c>
    </row>
    <row r="659" spans="1:20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 s="5">
        <f t="shared" si="63"/>
        <v>8.24</v>
      </c>
      <c r="G659" t="s">
        <v>2</v>
      </c>
      <c r="H659">
        <v>14</v>
      </c>
      <c r="I659" s="4">
        <f t="shared" si="64"/>
        <v>58.857142857142854</v>
      </c>
      <c r="J659" t="s">
        <v>9</v>
      </c>
      <c r="K659" t="s">
        <v>10</v>
      </c>
      <c r="L659">
        <v>1514354400</v>
      </c>
      <c r="M659">
        <v>1515736800</v>
      </c>
      <c r="N659" s="8">
        <f t="shared" si="60"/>
        <v>43096.25</v>
      </c>
      <c r="O659" s="8">
        <f t="shared" si="61"/>
        <v>43112.25</v>
      </c>
      <c r="P659" t="b">
        <v>0</v>
      </c>
      <c r="Q659" t="b">
        <v>0</v>
      </c>
      <c r="R659" t="s">
        <v>462</v>
      </c>
      <c r="S659" t="str">
        <f t="shared" si="65"/>
        <v>film &amp; video</v>
      </c>
      <c r="T659" t="str">
        <f t="shared" si="62"/>
        <v>science fiction</v>
      </c>
    </row>
    <row r="660" spans="1:20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 s="5">
        <f t="shared" si="63"/>
        <v>60.064638783269963</v>
      </c>
      <c r="G660" t="s">
        <v>62</v>
      </c>
      <c r="H660">
        <v>390</v>
      </c>
      <c r="I660" s="4">
        <f t="shared" si="64"/>
        <v>81.010256410256417</v>
      </c>
      <c r="J660" t="s">
        <v>9</v>
      </c>
      <c r="K660" t="s">
        <v>10</v>
      </c>
      <c r="L660">
        <v>1440910800</v>
      </c>
      <c r="M660">
        <v>1442898000</v>
      </c>
      <c r="N660" s="8">
        <f t="shared" si="60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11</v>
      </c>
      <c r="S660" t="str">
        <f t="shared" si="65"/>
        <v>music</v>
      </c>
      <c r="T660" t="str">
        <f t="shared" si="62"/>
        <v>rock</v>
      </c>
    </row>
    <row r="661" spans="1:20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 s="5">
        <f t="shared" si="63"/>
        <v>47.232808616404313</v>
      </c>
      <c r="G661" t="s">
        <v>2</v>
      </c>
      <c r="H661">
        <v>750</v>
      </c>
      <c r="I661" s="4">
        <f t="shared" si="64"/>
        <v>76.013333333333335</v>
      </c>
      <c r="J661" t="s">
        <v>28</v>
      </c>
      <c r="K661" t="s">
        <v>29</v>
      </c>
      <c r="L661">
        <v>1296108000</v>
      </c>
      <c r="M661">
        <v>1296194400</v>
      </c>
      <c r="N661" s="8">
        <f t="shared" si="60"/>
        <v>40570.25</v>
      </c>
      <c r="O661" s="8">
        <f t="shared" si="61"/>
        <v>40571.25</v>
      </c>
      <c r="P661" t="b">
        <v>0</v>
      </c>
      <c r="Q661" t="b">
        <v>0</v>
      </c>
      <c r="R661" t="s">
        <v>30</v>
      </c>
      <c r="S661" t="str">
        <f t="shared" si="65"/>
        <v>film &amp; video</v>
      </c>
      <c r="T661" t="str">
        <f t="shared" si="62"/>
        <v>documentary</v>
      </c>
    </row>
    <row r="662" spans="1:20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 s="5">
        <f t="shared" si="63"/>
        <v>81.736263736263737</v>
      </c>
      <c r="G662" t="s">
        <v>2</v>
      </c>
      <c r="H662">
        <v>77</v>
      </c>
      <c r="I662" s="4">
        <f t="shared" si="64"/>
        <v>96.597402597402592</v>
      </c>
      <c r="J662" t="s">
        <v>9</v>
      </c>
      <c r="K662" t="s">
        <v>10</v>
      </c>
      <c r="L662">
        <v>1440133200</v>
      </c>
      <c r="M662">
        <v>1440910800</v>
      </c>
      <c r="N662" s="8">
        <f t="shared" si="60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21</v>
      </c>
      <c r="S662" t="str">
        <f t="shared" si="65"/>
        <v>theater</v>
      </c>
      <c r="T662" t="str">
        <f t="shared" si="62"/>
        <v>plays</v>
      </c>
    </row>
    <row r="663" spans="1:20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 s="5">
        <f t="shared" si="63"/>
        <v>54.187265917603</v>
      </c>
      <c r="G663" t="s">
        <v>2</v>
      </c>
      <c r="H663">
        <v>752</v>
      </c>
      <c r="I663" s="4">
        <f t="shared" si="64"/>
        <v>76.957446808510639</v>
      </c>
      <c r="J663" t="s">
        <v>24</v>
      </c>
      <c r="K663" t="s">
        <v>25</v>
      </c>
      <c r="L663">
        <v>1332910800</v>
      </c>
      <c r="M663">
        <v>1335502800</v>
      </c>
      <c r="N663" s="8">
        <f t="shared" si="60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147</v>
      </c>
      <c r="S663" t="str">
        <f t="shared" si="65"/>
        <v>music</v>
      </c>
      <c r="T663" t="str">
        <f t="shared" si="62"/>
        <v>jazz</v>
      </c>
    </row>
    <row r="664" spans="1:20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 s="5">
        <f t="shared" si="63"/>
        <v>97.868131868131869</v>
      </c>
      <c r="G664" t="s">
        <v>2</v>
      </c>
      <c r="H664">
        <v>131</v>
      </c>
      <c r="I664" s="4">
        <f t="shared" si="64"/>
        <v>67.984732824427482</v>
      </c>
      <c r="J664" t="s">
        <v>9</v>
      </c>
      <c r="K664" t="s">
        <v>10</v>
      </c>
      <c r="L664">
        <v>1544335200</v>
      </c>
      <c r="M664">
        <v>1544680800</v>
      </c>
      <c r="N664" s="8">
        <f t="shared" si="60"/>
        <v>43443.25</v>
      </c>
      <c r="O664" s="8">
        <f t="shared" si="61"/>
        <v>43447.25</v>
      </c>
      <c r="P664" t="b">
        <v>0</v>
      </c>
      <c r="Q664" t="b">
        <v>0</v>
      </c>
      <c r="R664" t="s">
        <v>21</v>
      </c>
      <c r="S664" t="str">
        <f t="shared" si="65"/>
        <v>theater</v>
      </c>
      <c r="T664" t="str">
        <f t="shared" si="62"/>
        <v>plays</v>
      </c>
    </row>
    <row r="665" spans="1:20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 s="5">
        <f t="shared" si="63"/>
        <v>77.239999999999995</v>
      </c>
      <c r="G665" t="s">
        <v>2</v>
      </c>
      <c r="H665">
        <v>87</v>
      </c>
      <c r="I665" s="4">
        <f t="shared" si="64"/>
        <v>88.781609195402297</v>
      </c>
      <c r="J665" t="s">
        <v>9</v>
      </c>
      <c r="K665" t="s">
        <v>10</v>
      </c>
      <c r="L665">
        <v>1286427600</v>
      </c>
      <c r="M665">
        <v>1288414800</v>
      </c>
      <c r="N665" s="8">
        <f t="shared" si="60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21</v>
      </c>
      <c r="S665" t="str">
        <f t="shared" si="65"/>
        <v>theater</v>
      </c>
      <c r="T665" t="str">
        <f t="shared" si="62"/>
        <v>plays</v>
      </c>
    </row>
    <row r="666" spans="1:20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 s="5">
        <f t="shared" si="63"/>
        <v>33.464735516372798</v>
      </c>
      <c r="G666" t="s">
        <v>2</v>
      </c>
      <c r="H666">
        <v>1063</v>
      </c>
      <c r="I666" s="4">
        <f t="shared" si="64"/>
        <v>24.99623706491063</v>
      </c>
      <c r="J666" t="s">
        <v>9</v>
      </c>
      <c r="K666" t="s">
        <v>10</v>
      </c>
      <c r="L666">
        <v>1329717600</v>
      </c>
      <c r="M666">
        <v>1330581600</v>
      </c>
      <c r="N666" s="8">
        <f t="shared" si="60"/>
        <v>40959.25</v>
      </c>
      <c r="O666" s="8">
        <f t="shared" si="61"/>
        <v>40969.25</v>
      </c>
      <c r="P666" t="b">
        <v>0</v>
      </c>
      <c r="Q666" t="b">
        <v>0</v>
      </c>
      <c r="R666" t="s">
        <v>147</v>
      </c>
      <c r="S666" t="str">
        <f t="shared" si="65"/>
        <v>music</v>
      </c>
      <c r="T666" t="str">
        <f t="shared" si="62"/>
        <v>jazz</v>
      </c>
    </row>
    <row r="667" spans="1:20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 s="5">
        <f t="shared" si="63"/>
        <v>239.58823529411765</v>
      </c>
      <c r="G667" t="s">
        <v>8</v>
      </c>
      <c r="H667">
        <v>272</v>
      </c>
      <c r="I667" s="4">
        <f t="shared" si="64"/>
        <v>44.922794117647058</v>
      </c>
      <c r="J667" t="s">
        <v>9</v>
      </c>
      <c r="K667" t="s">
        <v>10</v>
      </c>
      <c r="L667">
        <v>1310187600</v>
      </c>
      <c r="M667">
        <v>1311397200</v>
      </c>
      <c r="N667" s="8">
        <f t="shared" si="60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30</v>
      </c>
      <c r="S667" t="str">
        <f t="shared" si="65"/>
        <v>film &amp; video</v>
      </c>
      <c r="T667" t="str">
        <f t="shared" si="62"/>
        <v>documentary</v>
      </c>
    </row>
    <row r="668" spans="1:20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 s="5">
        <f t="shared" si="63"/>
        <v>64.032258064516128</v>
      </c>
      <c r="G668" t="s">
        <v>62</v>
      </c>
      <c r="H668">
        <v>25</v>
      </c>
      <c r="I668" s="4">
        <f t="shared" si="64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8">
        <f t="shared" si="60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21</v>
      </c>
      <c r="S668" t="str">
        <f t="shared" si="65"/>
        <v>theater</v>
      </c>
      <c r="T668" t="str">
        <f t="shared" si="62"/>
        <v>plays</v>
      </c>
    </row>
    <row r="669" spans="1:20" ht="31.2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 s="5">
        <f t="shared" si="63"/>
        <v>176.15942028985506</v>
      </c>
      <c r="G669" t="s">
        <v>8</v>
      </c>
      <c r="H669">
        <v>419</v>
      </c>
      <c r="I669" s="4">
        <f t="shared" si="64"/>
        <v>29.009546539379475</v>
      </c>
      <c r="J669" t="s">
        <v>9</v>
      </c>
      <c r="K669" t="s">
        <v>10</v>
      </c>
      <c r="L669">
        <v>1410325200</v>
      </c>
      <c r="M669">
        <v>1411102800</v>
      </c>
      <c r="N669" s="8">
        <f t="shared" si="60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1017</v>
      </c>
      <c r="S669" t="str">
        <f t="shared" si="65"/>
        <v>journalism</v>
      </c>
      <c r="T669" t="str">
        <f t="shared" si="62"/>
        <v>audio</v>
      </c>
    </row>
    <row r="670" spans="1:20" ht="31.2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 s="5">
        <f t="shared" si="63"/>
        <v>20.33818181818182</v>
      </c>
      <c r="G670" t="s">
        <v>2</v>
      </c>
      <c r="H670">
        <v>76</v>
      </c>
      <c r="I670" s="4">
        <f t="shared" si="64"/>
        <v>73.59210526315789</v>
      </c>
      <c r="J670" t="s">
        <v>9</v>
      </c>
      <c r="K670" t="s">
        <v>10</v>
      </c>
      <c r="L670">
        <v>1343797200</v>
      </c>
      <c r="M670">
        <v>1344834000</v>
      </c>
      <c r="N670" s="8">
        <f t="shared" si="60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21</v>
      </c>
      <c r="S670" t="str">
        <f t="shared" si="65"/>
        <v>theater</v>
      </c>
      <c r="T670" t="str">
        <f t="shared" si="62"/>
        <v>plays</v>
      </c>
    </row>
    <row r="671" spans="1:20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 s="5">
        <f t="shared" si="63"/>
        <v>358.64754098360658</v>
      </c>
      <c r="G671" t="s">
        <v>8</v>
      </c>
      <c r="H671">
        <v>1621</v>
      </c>
      <c r="I671" s="4">
        <f t="shared" si="64"/>
        <v>107.97038864898211</v>
      </c>
      <c r="J671" t="s">
        <v>95</v>
      </c>
      <c r="K671" t="s">
        <v>96</v>
      </c>
      <c r="L671">
        <v>1498453200</v>
      </c>
      <c r="M671">
        <v>1499230800</v>
      </c>
      <c r="N671" s="8">
        <f t="shared" si="60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21</v>
      </c>
      <c r="S671" t="str">
        <f t="shared" si="65"/>
        <v>theater</v>
      </c>
      <c r="T671" t="str">
        <f t="shared" si="62"/>
        <v>plays</v>
      </c>
    </row>
    <row r="672" spans="1:20" ht="31.2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 s="5">
        <f t="shared" si="63"/>
        <v>468.85802469135803</v>
      </c>
      <c r="G672" t="s">
        <v>8</v>
      </c>
      <c r="H672">
        <v>1101</v>
      </c>
      <c r="I672" s="4">
        <f t="shared" si="64"/>
        <v>68.987284287011803</v>
      </c>
      <c r="J672" t="s">
        <v>9</v>
      </c>
      <c r="K672" t="s">
        <v>10</v>
      </c>
      <c r="L672">
        <v>1456380000</v>
      </c>
      <c r="M672">
        <v>1457416800</v>
      </c>
      <c r="N672" s="8">
        <f t="shared" si="60"/>
        <v>42425.25</v>
      </c>
      <c r="O672" s="8">
        <f t="shared" si="61"/>
        <v>42437.25</v>
      </c>
      <c r="P672" t="b">
        <v>0</v>
      </c>
      <c r="Q672" t="b">
        <v>0</v>
      </c>
      <c r="R672" t="s">
        <v>48</v>
      </c>
      <c r="S672" t="str">
        <f t="shared" si="65"/>
        <v>music</v>
      </c>
      <c r="T672" t="str">
        <f t="shared" si="62"/>
        <v>indie rock</v>
      </c>
    </row>
    <row r="673" spans="1:20" ht="31.2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 s="5">
        <f t="shared" si="63"/>
        <v>122.05635245901641</v>
      </c>
      <c r="G673" t="s">
        <v>8</v>
      </c>
      <c r="H673">
        <v>1073</v>
      </c>
      <c r="I673" s="4">
        <f t="shared" si="64"/>
        <v>111.02236719478098</v>
      </c>
      <c r="J673" t="s">
        <v>9</v>
      </c>
      <c r="K673" t="s">
        <v>10</v>
      </c>
      <c r="L673">
        <v>1280552400</v>
      </c>
      <c r="M673">
        <v>1280898000</v>
      </c>
      <c r="N673" s="8">
        <f t="shared" si="60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21</v>
      </c>
      <c r="S673" t="str">
        <f t="shared" si="65"/>
        <v>theater</v>
      </c>
      <c r="T673" t="str">
        <f t="shared" si="62"/>
        <v>plays</v>
      </c>
    </row>
    <row r="674" spans="1:20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 s="5">
        <f t="shared" si="63"/>
        <v>55.931783729156137</v>
      </c>
      <c r="G674" t="s">
        <v>2</v>
      </c>
      <c r="H674">
        <v>4428</v>
      </c>
      <c r="I674" s="4">
        <f t="shared" si="64"/>
        <v>24.997515808491418</v>
      </c>
      <c r="J674" t="s">
        <v>14</v>
      </c>
      <c r="K674" t="s">
        <v>15</v>
      </c>
      <c r="L674">
        <v>1521608400</v>
      </c>
      <c r="M674">
        <v>1522472400</v>
      </c>
      <c r="N674" s="8">
        <f t="shared" si="60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21</v>
      </c>
      <c r="S674" t="str">
        <f t="shared" si="65"/>
        <v>theater</v>
      </c>
      <c r="T674" t="str">
        <f t="shared" si="62"/>
        <v>plays</v>
      </c>
    </row>
    <row r="675" spans="1:20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 s="5">
        <f t="shared" si="63"/>
        <v>43.660714285714285</v>
      </c>
      <c r="G675" t="s">
        <v>2</v>
      </c>
      <c r="H675">
        <v>58</v>
      </c>
      <c r="I675" s="4">
        <f t="shared" si="64"/>
        <v>42.155172413793103</v>
      </c>
      <c r="J675" t="s">
        <v>95</v>
      </c>
      <c r="K675" t="s">
        <v>96</v>
      </c>
      <c r="L675">
        <v>1460696400</v>
      </c>
      <c r="M675">
        <v>1462510800</v>
      </c>
      <c r="N675" s="8">
        <f t="shared" si="60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48</v>
      </c>
      <c r="S675" t="str">
        <f t="shared" si="65"/>
        <v>music</v>
      </c>
      <c r="T675" t="str">
        <f t="shared" si="62"/>
        <v>indie rock</v>
      </c>
    </row>
    <row r="676" spans="1:20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 s="5">
        <f t="shared" si="63"/>
        <v>33.53837141183363</v>
      </c>
      <c r="G676" t="s">
        <v>62</v>
      </c>
      <c r="H676">
        <v>1218</v>
      </c>
      <c r="I676" s="4">
        <f t="shared" si="64"/>
        <v>47.003284072249592</v>
      </c>
      <c r="J676" t="s">
        <v>9</v>
      </c>
      <c r="K676" t="s">
        <v>10</v>
      </c>
      <c r="L676">
        <v>1313730000</v>
      </c>
      <c r="M676">
        <v>1317790800</v>
      </c>
      <c r="N676" s="8">
        <f t="shared" si="60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110</v>
      </c>
      <c r="S676" t="str">
        <f t="shared" si="65"/>
        <v>photography</v>
      </c>
      <c r="T676" t="str">
        <f t="shared" si="62"/>
        <v>photography books</v>
      </c>
    </row>
    <row r="677" spans="1:20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 s="5">
        <f t="shared" si="63"/>
        <v>122.97938144329896</v>
      </c>
      <c r="G677" t="s">
        <v>8</v>
      </c>
      <c r="H677">
        <v>331</v>
      </c>
      <c r="I677" s="4">
        <f t="shared" si="64"/>
        <v>36.0392749244713</v>
      </c>
      <c r="J677" t="s">
        <v>9</v>
      </c>
      <c r="K677" t="s">
        <v>10</v>
      </c>
      <c r="L677">
        <v>1568178000</v>
      </c>
      <c r="M677">
        <v>1568782800</v>
      </c>
      <c r="N677" s="8">
        <f t="shared" si="60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1017</v>
      </c>
      <c r="S677" t="str">
        <f t="shared" si="65"/>
        <v>journalism</v>
      </c>
      <c r="T677" t="str">
        <f t="shared" si="62"/>
        <v>audio</v>
      </c>
    </row>
    <row r="678" spans="1:20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 s="5">
        <f t="shared" si="63"/>
        <v>189.74959871589084</v>
      </c>
      <c r="G678" t="s">
        <v>8</v>
      </c>
      <c r="H678">
        <v>1170</v>
      </c>
      <c r="I678" s="4">
        <f t="shared" si="64"/>
        <v>101.03760683760684</v>
      </c>
      <c r="J678" t="s">
        <v>9</v>
      </c>
      <c r="K678" t="s">
        <v>10</v>
      </c>
      <c r="L678">
        <v>1348635600</v>
      </c>
      <c r="M678">
        <v>1349413200</v>
      </c>
      <c r="N678" s="8">
        <f t="shared" si="60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110</v>
      </c>
      <c r="S678" t="str">
        <f t="shared" si="65"/>
        <v>photography</v>
      </c>
      <c r="T678" t="str">
        <f t="shared" si="62"/>
        <v>photography books</v>
      </c>
    </row>
    <row r="679" spans="1:20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 s="5">
        <f t="shared" si="63"/>
        <v>83.622641509433961</v>
      </c>
      <c r="G679" t="s">
        <v>2</v>
      </c>
      <c r="H679">
        <v>111</v>
      </c>
      <c r="I679" s="4">
        <f t="shared" si="64"/>
        <v>39.927927927927925</v>
      </c>
      <c r="J679" t="s">
        <v>9</v>
      </c>
      <c r="K679" t="s">
        <v>10</v>
      </c>
      <c r="L679">
        <v>1468126800</v>
      </c>
      <c r="M679">
        <v>1472446800</v>
      </c>
      <c r="N679" s="8">
        <f t="shared" si="60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107</v>
      </c>
      <c r="S679" t="str">
        <f t="shared" si="65"/>
        <v>publishing</v>
      </c>
      <c r="T679" t="str">
        <f t="shared" si="62"/>
        <v>fiction</v>
      </c>
    </row>
    <row r="680" spans="1:20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 s="5">
        <f t="shared" si="63"/>
        <v>17.968844221105527</v>
      </c>
      <c r="G680" t="s">
        <v>62</v>
      </c>
      <c r="H680">
        <v>215</v>
      </c>
      <c r="I680" s="4">
        <f t="shared" si="64"/>
        <v>83.158139534883716</v>
      </c>
      <c r="J680" t="s">
        <v>9</v>
      </c>
      <c r="K680" t="s">
        <v>10</v>
      </c>
      <c r="L680">
        <v>1547877600</v>
      </c>
      <c r="M680">
        <v>1548050400</v>
      </c>
      <c r="N680" s="8">
        <f t="shared" si="60"/>
        <v>43484.25</v>
      </c>
      <c r="O680" s="8">
        <f t="shared" si="61"/>
        <v>43486.25</v>
      </c>
      <c r="P680" t="b">
        <v>0</v>
      </c>
      <c r="Q680" t="b">
        <v>0</v>
      </c>
      <c r="R680" t="s">
        <v>41</v>
      </c>
      <c r="S680" t="str">
        <f t="shared" si="65"/>
        <v>film &amp; video</v>
      </c>
      <c r="T680" t="str">
        <f t="shared" si="62"/>
        <v>drama</v>
      </c>
    </row>
    <row r="681" spans="1:20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 s="5">
        <f t="shared" si="63"/>
        <v>1036.5</v>
      </c>
      <c r="G681" t="s">
        <v>8</v>
      </c>
      <c r="H681">
        <v>363</v>
      </c>
      <c r="I681" s="4">
        <f t="shared" si="64"/>
        <v>39.97520661157025</v>
      </c>
      <c r="J681" t="s">
        <v>9</v>
      </c>
      <c r="K681" t="s">
        <v>10</v>
      </c>
      <c r="L681">
        <v>1571374800</v>
      </c>
      <c r="M681">
        <v>1571806800</v>
      </c>
      <c r="N681" s="8">
        <f t="shared" si="60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5</v>
      </c>
      <c r="S681" t="str">
        <f t="shared" si="65"/>
        <v>food</v>
      </c>
      <c r="T681" t="str">
        <f t="shared" si="62"/>
        <v>food trucks</v>
      </c>
    </row>
    <row r="682" spans="1:20" ht="31.2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 s="5">
        <f t="shared" si="63"/>
        <v>97.405219780219781</v>
      </c>
      <c r="G682" t="s">
        <v>2</v>
      </c>
      <c r="H682">
        <v>2955</v>
      </c>
      <c r="I682" s="4">
        <f t="shared" si="64"/>
        <v>47.993908629441627</v>
      </c>
      <c r="J682" t="s">
        <v>9</v>
      </c>
      <c r="K682" t="s">
        <v>10</v>
      </c>
      <c r="L682">
        <v>1576303200</v>
      </c>
      <c r="M682">
        <v>1576476000</v>
      </c>
      <c r="N682" s="8">
        <f t="shared" si="60"/>
        <v>43813.25</v>
      </c>
      <c r="O682" s="8">
        <f t="shared" si="61"/>
        <v>43815.25</v>
      </c>
      <c r="P682" t="b">
        <v>0</v>
      </c>
      <c r="Q682" t="b">
        <v>1</v>
      </c>
      <c r="R682" t="s">
        <v>280</v>
      </c>
      <c r="S682" t="str">
        <f t="shared" si="65"/>
        <v>games</v>
      </c>
      <c r="T682" t="str">
        <f t="shared" si="62"/>
        <v>mobile games</v>
      </c>
    </row>
    <row r="683" spans="1:20" ht="31.2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 s="5">
        <f t="shared" si="63"/>
        <v>86.386203150461711</v>
      </c>
      <c r="G683" t="s">
        <v>2</v>
      </c>
      <c r="H683">
        <v>1657</v>
      </c>
      <c r="I683" s="4">
        <f t="shared" si="64"/>
        <v>95.978877489438744</v>
      </c>
      <c r="J683" t="s">
        <v>9</v>
      </c>
      <c r="K683" t="s">
        <v>10</v>
      </c>
      <c r="L683">
        <v>1324447200</v>
      </c>
      <c r="M683">
        <v>1324965600</v>
      </c>
      <c r="N683" s="8">
        <f t="shared" si="60"/>
        <v>40898.25</v>
      </c>
      <c r="O683" s="8">
        <f t="shared" si="61"/>
        <v>40904.25</v>
      </c>
      <c r="P683" t="b">
        <v>0</v>
      </c>
      <c r="Q683" t="b">
        <v>0</v>
      </c>
      <c r="R683" t="s">
        <v>21</v>
      </c>
      <c r="S683" t="str">
        <f t="shared" si="65"/>
        <v>theater</v>
      </c>
      <c r="T683" t="str">
        <f t="shared" si="62"/>
        <v>plays</v>
      </c>
    </row>
    <row r="684" spans="1:20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 s="5">
        <f t="shared" si="63"/>
        <v>150.16666666666666</v>
      </c>
      <c r="G684" t="s">
        <v>8</v>
      </c>
      <c r="H684">
        <v>103</v>
      </c>
      <c r="I684" s="4">
        <f t="shared" si="64"/>
        <v>78.728155339805824</v>
      </c>
      <c r="J684" t="s">
        <v>9</v>
      </c>
      <c r="K684" t="s">
        <v>10</v>
      </c>
      <c r="L684">
        <v>1386741600</v>
      </c>
      <c r="M684">
        <v>1387519200</v>
      </c>
      <c r="N684" s="8">
        <f t="shared" si="60"/>
        <v>41619.25</v>
      </c>
      <c r="O684" s="8">
        <f t="shared" si="61"/>
        <v>41628.25</v>
      </c>
      <c r="P684" t="b">
        <v>0</v>
      </c>
      <c r="Q684" t="b">
        <v>0</v>
      </c>
      <c r="R684" t="s">
        <v>21</v>
      </c>
      <c r="S684" t="str">
        <f t="shared" si="65"/>
        <v>theater</v>
      </c>
      <c r="T684" t="str">
        <f t="shared" si="62"/>
        <v>plays</v>
      </c>
    </row>
    <row r="685" spans="1:20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 s="5">
        <f t="shared" si="63"/>
        <v>358.43478260869563</v>
      </c>
      <c r="G685" t="s">
        <v>8</v>
      </c>
      <c r="H685">
        <v>147</v>
      </c>
      <c r="I685" s="4">
        <f t="shared" si="64"/>
        <v>56.081632653061227</v>
      </c>
      <c r="J685" t="s">
        <v>9</v>
      </c>
      <c r="K685" t="s">
        <v>10</v>
      </c>
      <c r="L685">
        <v>1537074000</v>
      </c>
      <c r="M685">
        <v>1537246800</v>
      </c>
      <c r="N685" s="8">
        <f t="shared" si="60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21</v>
      </c>
      <c r="S685" t="str">
        <f t="shared" si="65"/>
        <v>theater</v>
      </c>
      <c r="T685" t="str">
        <f t="shared" si="62"/>
        <v>plays</v>
      </c>
    </row>
    <row r="686" spans="1:20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 s="5">
        <f t="shared" si="63"/>
        <v>542.85714285714289</v>
      </c>
      <c r="G686" t="s">
        <v>8</v>
      </c>
      <c r="H686">
        <v>110</v>
      </c>
      <c r="I686" s="4">
        <f t="shared" si="64"/>
        <v>69.090909090909093</v>
      </c>
      <c r="J686" t="s">
        <v>3</v>
      </c>
      <c r="K686" t="s">
        <v>4</v>
      </c>
      <c r="L686">
        <v>1277787600</v>
      </c>
      <c r="M686">
        <v>1279515600</v>
      </c>
      <c r="N686" s="8">
        <f t="shared" si="60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56</v>
      </c>
      <c r="S686" t="str">
        <f t="shared" si="65"/>
        <v>publishing</v>
      </c>
      <c r="T686" t="str">
        <f t="shared" si="62"/>
        <v>nonfiction</v>
      </c>
    </row>
    <row r="687" spans="1:20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 s="5">
        <f t="shared" si="63"/>
        <v>67.500714285714281</v>
      </c>
      <c r="G687" t="s">
        <v>2</v>
      </c>
      <c r="H687">
        <v>926</v>
      </c>
      <c r="I687" s="4">
        <f t="shared" si="64"/>
        <v>102.05291576673866</v>
      </c>
      <c r="J687" t="s">
        <v>3</v>
      </c>
      <c r="K687" t="s">
        <v>4</v>
      </c>
      <c r="L687">
        <v>1440306000</v>
      </c>
      <c r="M687">
        <v>1442379600</v>
      </c>
      <c r="N687" s="8">
        <f t="shared" si="60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21</v>
      </c>
      <c r="S687" t="str">
        <f t="shared" si="65"/>
        <v>theater</v>
      </c>
      <c r="T687" t="str">
        <f t="shared" si="62"/>
        <v>plays</v>
      </c>
    </row>
    <row r="688" spans="1:20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 s="5">
        <f t="shared" si="63"/>
        <v>191.74666666666667</v>
      </c>
      <c r="G688" t="s">
        <v>8</v>
      </c>
      <c r="H688">
        <v>134</v>
      </c>
      <c r="I688" s="4">
        <f t="shared" si="64"/>
        <v>107.32089552238806</v>
      </c>
      <c r="J688" t="s">
        <v>9</v>
      </c>
      <c r="K688" t="s">
        <v>10</v>
      </c>
      <c r="L688">
        <v>1522126800</v>
      </c>
      <c r="M688">
        <v>1523077200</v>
      </c>
      <c r="N688" s="8">
        <f t="shared" si="60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53</v>
      </c>
      <c r="S688" t="str">
        <f t="shared" si="65"/>
        <v>technology</v>
      </c>
      <c r="T688" t="str">
        <f t="shared" si="62"/>
        <v>wearables</v>
      </c>
    </row>
    <row r="689" spans="1:20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 s="5">
        <f t="shared" si="63"/>
        <v>932</v>
      </c>
      <c r="G689" t="s">
        <v>8</v>
      </c>
      <c r="H689">
        <v>269</v>
      </c>
      <c r="I689" s="4">
        <f t="shared" si="64"/>
        <v>51.970260223048328</v>
      </c>
      <c r="J689" t="s">
        <v>9</v>
      </c>
      <c r="K689" t="s">
        <v>10</v>
      </c>
      <c r="L689">
        <v>1489298400</v>
      </c>
      <c r="M689">
        <v>1489554000</v>
      </c>
      <c r="N689" s="8">
        <f t="shared" si="60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21</v>
      </c>
      <c r="S689" t="str">
        <f t="shared" si="65"/>
        <v>theater</v>
      </c>
      <c r="T689" t="str">
        <f t="shared" si="62"/>
        <v>plays</v>
      </c>
    </row>
    <row r="690" spans="1:20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 s="5">
        <f t="shared" si="63"/>
        <v>429.27586206896552</v>
      </c>
      <c r="G690" t="s">
        <v>8</v>
      </c>
      <c r="H690">
        <v>175</v>
      </c>
      <c r="I690" s="4">
        <f t="shared" si="64"/>
        <v>71.137142857142862</v>
      </c>
      <c r="J690" t="s">
        <v>9</v>
      </c>
      <c r="K690" t="s">
        <v>10</v>
      </c>
      <c r="L690">
        <v>1547100000</v>
      </c>
      <c r="M690">
        <v>1548482400</v>
      </c>
      <c r="N690" s="8">
        <f t="shared" si="60"/>
        <v>43475.25</v>
      </c>
      <c r="O690" s="8">
        <f t="shared" si="61"/>
        <v>43491.25</v>
      </c>
      <c r="P690" t="b">
        <v>0</v>
      </c>
      <c r="Q690" t="b">
        <v>1</v>
      </c>
      <c r="R690" t="s">
        <v>257</v>
      </c>
      <c r="S690" t="str">
        <f t="shared" si="65"/>
        <v>film &amp; video</v>
      </c>
      <c r="T690" t="str">
        <f t="shared" si="62"/>
        <v>television</v>
      </c>
    </row>
    <row r="691" spans="1:20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 s="5">
        <f t="shared" si="63"/>
        <v>100.65753424657535</v>
      </c>
      <c r="G691" t="s">
        <v>8</v>
      </c>
      <c r="H691">
        <v>69</v>
      </c>
      <c r="I691" s="4">
        <f t="shared" si="64"/>
        <v>106.49275362318841</v>
      </c>
      <c r="J691" t="s">
        <v>9</v>
      </c>
      <c r="K691" t="s">
        <v>10</v>
      </c>
      <c r="L691">
        <v>1383022800</v>
      </c>
      <c r="M691">
        <v>1384063200</v>
      </c>
      <c r="N691" s="8">
        <f t="shared" si="60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16</v>
      </c>
      <c r="S691" t="str">
        <f t="shared" si="65"/>
        <v>technology</v>
      </c>
      <c r="T691" t="str">
        <f t="shared" si="62"/>
        <v>web</v>
      </c>
    </row>
    <row r="692" spans="1:20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 s="5">
        <f t="shared" si="63"/>
        <v>226.61111111111109</v>
      </c>
      <c r="G692" t="s">
        <v>8</v>
      </c>
      <c r="H692">
        <v>190</v>
      </c>
      <c r="I692" s="4">
        <f t="shared" si="64"/>
        <v>42.93684210526316</v>
      </c>
      <c r="J692" t="s">
        <v>9</v>
      </c>
      <c r="K692" t="s">
        <v>10</v>
      </c>
      <c r="L692">
        <v>1322373600</v>
      </c>
      <c r="M692">
        <v>1322892000</v>
      </c>
      <c r="N692" s="8">
        <f t="shared" si="60"/>
        <v>40874.25</v>
      </c>
      <c r="O692" s="8">
        <f t="shared" si="61"/>
        <v>40880.25</v>
      </c>
      <c r="P692" t="b">
        <v>0</v>
      </c>
      <c r="Q692" t="b">
        <v>1</v>
      </c>
      <c r="R692" t="s">
        <v>30</v>
      </c>
      <c r="S692" t="str">
        <f t="shared" si="65"/>
        <v>film &amp; video</v>
      </c>
      <c r="T692" t="str">
        <f t="shared" si="62"/>
        <v>documentary</v>
      </c>
    </row>
    <row r="693" spans="1:20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 s="5">
        <f t="shared" si="63"/>
        <v>142.38</v>
      </c>
      <c r="G693" t="s">
        <v>8</v>
      </c>
      <c r="H693">
        <v>237</v>
      </c>
      <c r="I693" s="4">
        <f t="shared" si="64"/>
        <v>30.037974683544302</v>
      </c>
      <c r="J693" t="s">
        <v>9</v>
      </c>
      <c r="K693" t="s">
        <v>10</v>
      </c>
      <c r="L693">
        <v>1349240400</v>
      </c>
      <c r="M693">
        <v>1350709200</v>
      </c>
      <c r="N693" s="8">
        <f t="shared" si="60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30</v>
      </c>
      <c r="S693" t="str">
        <f t="shared" si="65"/>
        <v>film &amp; video</v>
      </c>
      <c r="T693" t="str">
        <f t="shared" si="62"/>
        <v>documentary</v>
      </c>
    </row>
    <row r="694" spans="1:20" ht="31.2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 s="5">
        <f t="shared" si="63"/>
        <v>90.633333333333326</v>
      </c>
      <c r="G694" t="s">
        <v>2</v>
      </c>
      <c r="H694">
        <v>77</v>
      </c>
      <c r="I694" s="4">
        <f t="shared" si="64"/>
        <v>70.623376623376629</v>
      </c>
      <c r="J694" t="s">
        <v>28</v>
      </c>
      <c r="K694" t="s">
        <v>29</v>
      </c>
      <c r="L694">
        <v>1562648400</v>
      </c>
      <c r="M694">
        <v>1564203600</v>
      </c>
      <c r="N694" s="8">
        <f t="shared" si="60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11</v>
      </c>
      <c r="S694" t="str">
        <f t="shared" si="65"/>
        <v>music</v>
      </c>
      <c r="T694" t="str">
        <f t="shared" si="62"/>
        <v>rock</v>
      </c>
    </row>
    <row r="695" spans="1:20" ht="31.2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 s="5">
        <f t="shared" si="63"/>
        <v>63.966740576496676</v>
      </c>
      <c r="G695" t="s">
        <v>2</v>
      </c>
      <c r="H695">
        <v>1748</v>
      </c>
      <c r="I695" s="4">
        <f t="shared" si="64"/>
        <v>66.016018306636155</v>
      </c>
      <c r="J695" t="s">
        <v>9</v>
      </c>
      <c r="K695" t="s">
        <v>10</v>
      </c>
      <c r="L695">
        <v>1508216400</v>
      </c>
      <c r="M695">
        <v>1509685200</v>
      </c>
      <c r="N695" s="8">
        <f t="shared" si="60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21</v>
      </c>
      <c r="S695" t="str">
        <f t="shared" si="65"/>
        <v>theater</v>
      </c>
      <c r="T695" t="str">
        <f t="shared" si="62"/>
        <v>plays</v>
      </c>
    </row>
    <row r="696" spans="1:20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 s="5">
        <f t="shared" si="63"/>
        <v>84.131868131868131</v>
      </c>
      <c r="G696" t="s">
        <v>2</v>
      </c>
      <c r="H696">
        <v>79</v>
      </c>
      <c r="I696" s="4">
        <f t="shared" si="64"/>
        <v>96.911392405063296</v>
      </c>
      <c r="J696" t="s">
        <v>9</v>
      </c>
      <c r="K696" t="s">
        <v>10</v>
      </c>
      <c r="L696">
        <v>1511762400</v>
      </c>
      <c r="M696">
        <v>1514959200</v>
      </c>
      <c r="N696" s="8">
        <f t="shared" si="60"/>
        <v>43066.25</v>
      </c>
      <c r="O696" s="8">
        <f t="shared" si="61"/>
        <v>43103.25</v>
      </c>
      <c r="P696" t="b">
        <v>0</v>
      </c>
      <c r="Q696" t="b">
        <v>0</v>
      </c>
      <c r="R696" t="s">
        <v>21</v>
      </c>
      <c r="S696" t="str">
        <f t="shared" si="65"/>
        <v>theater</v>
      </c>
      <c r="T696" t="str">
        <f t="shared" si="62"/>
        <v>plays</v>
      </c>
    </row>
    <row r="697" spans="1:20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 s="5">
        <f t="shared" si="63"/>
        <v>133.93478260869566</v>
      </c>
      <c r="G697" t="s">
        <v>8</v>
      </c>
      <c r="H697">
        <v>196</v>
      </c>
      <c r="I697" s="4">
        <f t="shared" si="64"/>
        <v>62.867346938775512</v>
      </c>
      <c r="J697" t="s">
        <v>95</v>
      </c>
      <c r="K697" t="s">
        <v>96</v>
      </c>
      <c r="L697">
        <v>1447480800</v>
      </c>
      <c r="M697">
        <v>1448863200</v>
      </c>
      <c r="N697" s="8">
        <f t="shared" si="60"/>
        <v>42322.25</v>
      </c>
      <c r="O697" s="8">
        <f t="shared" si="61"/>
        <v>42338.25</v>
      </c>
      <c r="P697" t="b">
        <v>1</v>
      </c>
      <c r="Q697" t="b">
        <v>0</v>
      </c>
      <c r="R697" t="s">
        <v>11</v>
      </c>
      <c r="S697" t="str">
        <f t="shared" si="65"/>
        <v>music</v>
      </c>
      <c r="T697" t="str">
        <f t="shared" si="62"/>
        <v>rock</v>
      </c>
    </row>
    <row r="698" spans="1:20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 s="5">
        <f t="shared" si="63"/>
        <v>59.042047531992694</v>
      </c>
      <c r="G698" t="s">
        <v>2</v>
      </c>
      <c r="H698">
        <v>889</v>
      </c>
      <c r="I698" s="4">
        <f t="shared" si="64"/>
        <v>108.98537682789652</v>
      </c>
      <c r="J698" t="s">
        <v>9</v>
      </c>
      <c r="K698" t="s">
        <v>10</v>
      </c>
      <c r="L698">
        <v>1429506000</v>
      </c>
      <c r="M698">
        <v>1429592400</v>
      </c>
      <c r="N698" s="8">
        <f t="shared" si="60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21</v>
      </c>
      <c r="S698" t="str">
        <f t="shared" si="65"/>
        <v>theater</v>
      </c>
      <c r="T698" t="str">
        <f t="shared" si="62"/>
        <v>plays</v>
      </c>
    </row>
    <row r="699" spans="1:20" ht="31.2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 s="5">
        <f t="shared" si="63"/>
        <v>152.80062063615205</v>
      </c>
      <c r="G699" t="s">
        <v>8</v>
      </c>
      <c r="H699">
        <v>7295</v>
      </c>
      <c r="I699" s="4">
        <f t="shared" si="64"/>
        <v>26.999314599040439</v>
      </c>
      <c r="J699" t="s">
        <v>9</v>
      </c>
      <c r="K699" t="s">
        <v>10</v>
      </c>
      <c r="L699">
        <v>1522472400</v>
      </c>
      <c r="M699">
        <v>1522645200</v>
      </c>
      <c r="N699" s="8">
        <f t="shared" si="60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38</v>
      </c>
      <c r="S699" t="str">
        <f t="shared" si="65"/>
        <v>music</v>
      </c>
      <c r="T699" t="str">
        <f t="shared" si="62"/>
        <v>electric music</v>
      </c>
    </row>
    <row r="700" spans="1:20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 s="5">
        <f t="shared" si="63"/>
        <v>446.69121140142522</v>
      </c>
      <c r="G700" t="s">
        <v>8</v>
      </c>
      <c r="H700">
        <v>2893</v>
      </c>
      <c r="I700" s="4">
        <f t="shared" si="64"/>
        <v>65.004147943311438</v>
      </c>
      <c r="J700" t="s">
        <v>3</v>
      </c>
      <c r="K700" t="s">
        <v>4</v>
      </c>
      <c r="L700">
        <v>1322114400</v>
      </c>
      <c r="M700">
        <v>1323324000</v>
      </c>
      <c r="N700" s="8">
        <f t="shared" si="60"/>
        <v>40871.25</v>
      </c>
      <c r="O700" s="8">
        <f t="shared" si="61"/>
        <v>40885.25</v>
      </c>
      <c r="P700" t="b">
        <v>0</v>
      </c>
      <c r="Q700" t="b">
        <v>0</v>
      </c>
      <c r="R700" t="s">
        <v>53</v>
      </c>
      <c r="S700" t="str">
        <f t="shared" si="65"/>
        <v>technology</v>
      </c>
      <c r="T700" t="str">
        <f t="shared" si="62"/>
        <v>wearables</v>
      </c>
    </row>
    <row r="701" spans="1:20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 s="5">
        <f t="shared" si="63"/>
        <v>84.391891891891888</v>
      </c>
      <c r="G701" t="s">
        <v>2</v>
      </c>
      <c r="H701">
        <v>56</v>
      </c>
      <c r="I701" s="4">
        <f t="shared" si="64"/>
        <v>111.51785714285714</v>
      </c>
      <c r="J701" t="s">
        <v>9</v>
      </c>
      <c r="K701" t="s">
        <v>10</v>
      </c>
      <c r="L701">
        <v>1561438800</v>
      </c>
      <c r="M701">
        <v>1561525200</v>
      </c>
      <c r="N701" s="8">
        <f t="shared" si="60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41</v>
      </c>
      <c r="S701" t="str">
        <f t="shared" si="65"/>
        <v>film &amp; video</v>
      </c>
      <c r="T701" t="str">
        <f t="shared" si="62"/>
        <v>drama</v>
      </c>
    </row>
    <row r="702" spans="1:20" ht="31.2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 s="5">
        <f t="shared" si="63"/>
        <v>3</v>
      </c>
      <c r="G702" t="s">
        <v>2</v>
      </c>
      <c r="H702">
        <v>1</v>
      </c>
      <c r="I702" s="4">
        <f t="shared" si="64"/>
        <v>3</v>
      </c>
      <c r="J702" t="s">
        <v>9</v>
      </c>
      <c r="K702" t="s">
        <v>10</v>
      </c>
      <c r="L702">
        <v>1264399200</v>
      </c>
      <c r="M702">
        <v>1265695200</v>
      </c>
      <c r="N702" s="8">
        <f t="shared" si="60"/>
        <v>40203.25</v>
      </c>
      <c r="O702" s="8">
        <f t="shared" si="61"/>
        <v>40218.25</v>
      </c>
      <c r="P702" t="b">
        <v>0</v>
      </c>
      <c r="Q702" t="b">
        <v>0</v>
      </c>
      <c r="R702" t="s">
        <v>53</v>
      </c>
      <c r="S702" t="str">
        <f t="shared" si="65"/>
        <v>technology</v>
      </c>
      <c r="T702" t="str">
        <f t="shared" si="62"/>
        <v>wearables</v>
      </c>
    </row>
    <row r="703" spans="1:20" ht="31.2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 s="5">
        <f t="shared" si="63"/>
        <v>175.02692307692308</v>
      </c>
      <c r="G703" t="s">
        <v>8</v>
      </c>
      <c r="H703">
        <v>820</v>
      </c>
      <c r="I703" s="4">
        <f t="shared" si="64"/>
        <v>110.99268292682927</v>
      </c>
      <c r="J703" t="s">
        <v>9</v>
      </c>
      <c r="K703" t="s">
        <v>10</v>
      </c>
      <c r="L703">
        <v>1301202000</v>
      </c>
      <c r="M703">
        <v>1301806800</v>
      </c>
      <c r="N703" s="8">
        <f t="shared" si="60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21</v>
      </c>
      <c r="S703" t="str">
        <f t="shared" si="65"/>
        <v>theater</v>
      </c>
      <c r="T703" t="str">
        <f t="shared" si="62"/>
        <v>plays</v>
      </c>
    </row>
    <row r="704" spans="1:20" ht="31.2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 s="5">
        <f t="shared" si="63"/>
        <v>54.137931034482754</v>
      </c>
      <c r="G704" t="s">
        <v>2</v>
      </c>
      <c r="H704">
        <v>83</v>
      </c>
      <c r="I704" s="4">
        <f t="shared" si="64"/>
        <v>56.746987951807228</v>
      </c>
      <c r="J704" t="s">
        <v>9</v>
      </c>
      <c r="K704" t="s">
        <v>10</v>
      </c>
      <c r="L704">
        <v>1374469200</v>
      </c>
      <c r="M704">
        <v>1374901200</v>
      </c>
      <c r="N704" s="8">
        <f t="shared" si="60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53</v>
      </c>
      <c r="S704" t="str">
        <f t="shared" si="65"/>
        <v>technology</v>
      </c>
      <c r="T704" t="str">
        <f t="shared" si="62"/>
        <v>wearables</v>
      </c>
    </row>
    <row r="705" spans="1:20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5">
        <f t="shared" si="63"/>
        <v>311.87381703470032</v>
      </c>
      <c r="G705" t="s">
        <v>8</v>
      </c>
      <c r="H705">
        <v>2038</v>
      </c>
      <c r="I705" s="4">
        <f t="shared" si="64"/>
        <v>97.020608439646708</v>
      </c>
      <c r="J705" t="s">
        <v>9</v>
      </c>
      <c r="K705" t="s">
        <v>10</v>
      </c>
      <c r="L705">
        <v>1334984400</v>
      </c>
      <c r="M705">
        <v>1336453200</v>
      </c>
      <c r="N705" s="8">
        <f t="shared" si="60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194</v>
      </c>
      <c r="S705" t="str">
        <f t="shared" si="65"/>
        <v>publishing</v>
      </c>
      <c r="T705" t="str">
        <f t="shared" si="62"/>
        <v>translations</v>
      </c>
    </row>
    <row r="706" spans="1:20" ht="31.2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 s="5">
        <f t="shared" si="63"/>
        <v>122.78160919540231</v>
      </c>
      <c r="G706" t="s">
        <v>8</v>
      </c>
      <c r="H706">
        <v>116</v>
      </c>
      <c r="I706" s="4">
        <f t="shared" si="64"/>
        <v>92.08620689655173</v>
      </c>
      <c r="J706" t="s">
        <v>9</v>
      </c>
      <c r="K706" t="s">
        <v>10</v>
      </c>
      <c r="L706">
        <v>1467608400</v>
      </c>
      <c r="M706">
        <v>1468904400</v>
      </c>
      <c r="N706" s="8">
        <f t="shared" si="60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59</v>
      </c>
      <c r="S706" t="str">
        <f t="shared" si="65"/>
        <v>film &amp; video</v>
      </c>
      <c r="T706" t="str">
        <f t="shared" si="62"/>
        <v>animation</v>
      </c>
    </row>
    <row r="707" spans="1:20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 s="5">
        <f t="shared" si="63"/>
        <v>99.026517383618156</v>
      </c>
      <c r="G707" t="s">
        <v>2</v>
      </c>
      <c r="H707">
        <v>2025</v>
      </c>
      <c r="I707" s="4">
        <f t="shared" si="64"/>
        <v>82.986666666666665</v>
      </c>
      <c r="J707" t="s">
        <v>28</v>
      </c>
      <c r="K707" t="s">
        <v>29</v>
      </c>
      <c r="L707">
        <v>1386741600</v>
      </c>
      <c r="M707">
        <v>1387087200</v>
      </c>
      <c r="N707" s="8">
        <f t="shared" ref="N707:N770" si="66">(((L707/60)/60)/24)+DATE(1970,1,1)</f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56</v>
      </c>
      <c r="S707" t="str">
        <f t="shared" si="65"/>
        <v>publishing</v>
      </c>
      <c r="T707" t="str">
        <f t="shared" ref="T707:T770" si="68">RIGHT(R707,LEN(R707)-SEARCH("/",R707))</f>
        <v>nonfiction</v>
      </c>
    </row>
    <row r="708" spans="1:20" ht="31.2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 s="5">
        <f t="shared" ref="F708:F771" si="69">E708/D708*100</f>
        <v>127.84686346863469</v>
      </c>
      <c r="G708" t="s">
        <v>8</v>
      </c>
      <c r="H708">
        <v>1345</v>
      </c>
      <c r="I708" s="4">
        <f t="shared" ref="I708:I771" si="70">E708/H708</f>
        <v>103.03791821561339</v>
      </c>
      <c r="J708" t="s">
        <v>14</v>
      </c>
      <c r="K708" t="s">
        <v>15</v>
      </c>
      <c r="L708">
        <v>1546754400</v>
      </c>
      <c r="M708">
        <v>1547445600</v>
      </c>
      <c r="N708" s="8">
        <f t="shared" si="66"/>
        <v>43471.25</v>
      </c>
      <c r="O708" s="8">
        <f t="shared" si="67"/>
        <v>43479.25</v>
      </c>
      <c r="P708" t="b">
        <v>0</v>
      </c>
      <c r="Q708" t="b">
        <v>1</v>
      </c>
      <c r="R708" t="s">
        <v>16</v>
      </c>
      <c r="S708" t="str">
        <f t="shared" si="65"/>
        <v>technology</v>
      </c>
      <c r="T708" t="str">
        <f t="shared" si="68"/>
        <v>web</v>
      </c>
    </row>
    <row r="709" spans="1:20" ht="31.2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 s="5">
        <f t="shared" si="69"/>
        <v>158.61643835616439</v>
      </c>
      <c r="G709" t="s">
        <v>8</v>
      </c>
      <c r="H709">
        <v>168</v>
      </c>
      <c r="I709" s="4">
        <f t="shared" si="70"/>
        <v>68.922619047619051</v>
      </c>
      <c r="J709" t="s">
        <v>9</v>
      </c>
      <c r="K709" t="s">
        <v>10</v>
      </c>
      <c r="L709">
        <v>1544248800</v>
      </c>
      <c r="M709">
        <v>1547359200</v>
      </c>
      <c r="N709" s="8">
        <f t="shared" si="66"/>
        <v>43442.25</v>
      </c>
      <c r="O709" s="8">
        <f t="shared" si="67"/>
        <v>43478.25</v>
      </c>
      <c r="P709" t="b">
        <v>0</v>
      </c>
      <c r="Q709" t="b">
        <v>0</v>
      </c>
      <c r="R709" t="s">
        <v>41</v>
      </c>
      <c r="S709" t="str">
        <f t="shared" ref="S709:S772" si="71">LEFT(R709,SEARCH("/",R709)-1)</f>
        <v>film &amp; video</v>
      </c>
      <c r="T709" t="str">
        <f t="shared" si="68"/>
        <v>drama</v>
      </c>
    </row>
    <row r="710" spans="1:20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 s="5">
        <f t="shared" si="69"/>
        <v>707.05882352941171</v>
      </c>
      <c r="G710" t="s">
        <v>8</v>
      </c>
      <c r="H710">
        <v>137</v>
      </c>
      <c r="I710" s="4">
        <f t="shared" si="70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8">
        <f t="shared" si="66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21</v>
      </c>
      <c r="S710" t="str">
        <f t="shared" si="71"/>
        <v>theater</v>
      </c>
      <c r="T710" t="str">
        <f t="shared" si="68"/>
        <v>plays</v>
      </c>
    </row>
    <row r="711" spans="1:20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 s="5">
        <f t="shared" si="69"/>
        <v>142.38775510204081</v>
      </c>
      <c r="G711" t="s">
        <v>8</v>
      </c>
      <c r="H711">
        <v>186</v>
      </c>
      <c r="I711" s="4">
        <f t="shared" si="70"/>
        <v>75.021505376344081</v>
      </c>
      <c r="J711" t="s">
        <v>95</v>
      </c>
      <c r="K711" t="s">
        <v>96</v>
      </c>
      <c r="L711">
        <v>1334811600</v>
      </c>
      <c r="M711">
        <v>1335416400</v>
      </c>
      <c r="N711" s="8">
        <f t="shared" si="66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21</v>
      </c>
      <c r="S711" t="str">
        <f t="shared" si="71"/>
        <v>theater</v>
      </c>
      <c r="T711" t="str">
        <f t="shared" si="68"/>
        <v>plays</v>
      </c>
    </row>
    <row r="712" spans="1:20" ht="31.2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 s="5">
        <f t="shared" si="69"/>
        <v>147.86046511627907</v>
      </c>
      <c r="G712" t="s">
        <v>8</v>
      </c>
      <c r="H712">
        <v>125</v>
      </c>
      <c r="I712" s="4">
        <f t="shared" si="70"/>
        <v>50.863999999999997</v>
      </c>
      <c r="J712" t="s">
        <v>9</v>
      </c>
      <c r="K712" t="s">
        <v>10</v>
      </c>
      <c r="L712">
        <v>1531544400</v>
      </c>
      <c r="M712">
        <v>1532149200</v>
      </c>
      <c r="N712" s="8">
        <f t="shared" si="66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21</v>
      </c>
      <c r="S712" t="str">
        <f t="shared" si="71"/>
        <v>theater</v>
      </c>
      <c r="T712" t="str">
        <f t="shared" si="68"/>
        <v>plays</v>
      </c>
    </row>
    <row r="713" spans="1:20" ht="31.2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 s="5">
        <f t="shared" si="69"/>
        <v>20.322580645161288</v>
      </c>
      <c r="G713" t="s">
        <v>2</v>
      </c>
      <c r="H713">
        <v>14</v>
      </c>
      <c r="I713" s="4">
        <f t="shared" si="70"/>
        <v>90</v>
      </c>
      <c r="J713" t="s">
        <v>95</v>
      </c>
      <c r="K713" t="s">
        <v>96</v>
      </c>
      <c r="L713">
        <v>1453615200</v>
      </c>
      <c r="M713">
        <v>1453788000</v>
      </c>
      <c r="N713" s="8">
        <f t="shared" si="66"/>
        <v>42393.25</v>
      </c>
      <c r="O713" s="8">
        <f t="shared" si="67"/>
        <v>42395.25</v>
      </c>
      <c r="P713" t="b">
        <v>1</v>
      </c>
      <c r="Q713" t="b">
        <v>1</v>
      </c>
      <c r="R713" t="s">
        <v>21</v>
      </c>
      <c r="S713" t="str">
        <f t="shared" si="71"/>
        <v>theater</v>
      </c>
      <c r="T713" t="str">
        <f t="shared" si="68"/>
        <v>plays</v>
      </c>
    </row>
    <row r="714" spans="1:20" ht="31.2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 s="5">
        <f t="shared" si="69"/>
        <v>1840.625</v>
      </c>
      <c r="G714" t="s">
        <v>8</v>
      </c>
      <c r="H714">
        <v>202</v>
      </c>
      <c r="I714" s="4">
        <f t="shared" si="70"/>
        <v>72.896039603960389</v>
      </c>
      <c r="J714" t="s">
        <v>9</v>
      </c>
      <c r="K714" t="s">
        <v>10</v>
      </c>
      <c r="L714">
        <v>1467954000</v>
      </c>
      <c r="M714">
        <v>1471496400</v>
      </c>
      <c r="N714" s="8">
        <f t="shared" si="66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21</v>
      </c>
      <c r="S714" t="str">
        <f t="shared" si="71"/>
        <v>theater</v>
      </c>
      <c r="T714" t="str">
        <f t="shared" si="68"/>
        <v>plays</v>
      </c>
    </row>
    <row r="715" spans="1:20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 s="5">
        <f t="shared" si="69"/>
        <v>161.94202898550725</v>
      </c>
      <c r="G715" t="s">
        <v>8</v>
      </c>
      <c r="H715">
        <v>103</v>
      </c>
      <c r="I715" s="4">
        <f t="shared" si="70"/>
        <v>108.48543689320388</v>
      </c>
      <c r="J715" t="s">
        <v>9</v>
      </c>
      <c r="K715" t="s">
        <v>10</v>
      </c>
      <c r="L715">
        <v>1471842000</v>
      </c>
      <c r="M715">
        <v>1472878800</v>
      </c>
      <c r="N715" s="8">
        <f t="shared" si="66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121</v>
      </c>
      <c r="S715" t="str">
        <f t="shared" si="71"/>
        <v>publishing</v>
      </c>
      <c r="T715" t="str">
        <f t="shared" si="68"/>
        <v>radio &amp; podcasts</v>
      </c>
    </row>
    <row r="716" spans="1:20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 s="5">
        <f t="shared" si="69"/>
        <v>472.82077922077923</v>
      </c>
      <c r="G716" t="s">
        <v>8</v>
      </c>
      <c r="H716">
        <v>1785</v>
      </c>
      <c r="I716" s="4">
        <f t="shared" si="70"/>
        <v>101.98095238095237</v>
      </c>
      <c r="J716" t="s">
        <v>9</v>
      </c>
      <c r="K716" t="s">
        <v>10</v>
      </c>
      <c r="L716">
        <v>1408424400</v>
      </c>
      <c r="M716">
        <v>1408510800</v>
      </c>
      <c r="N716" s="8">
        <f t="shared" si="66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11</v>
      </c>
      <c r="S716" t="str">
        <f t="shared" si="71"/>
        <v>music</v>
      </c>
      <c r="T716" t="str">
        <f t="shared" si="68"/>
        <v>rock</v>
      </c>
    </row>
    <row r="717" spans="1:20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 s="5">
        <f t="shared" si="69"/>
        <v>24.466101694915253</v>
      </c>
      <c r="G717" t="s">
        <v>2</v>
      </c>
      <c r="H717">
        <v>656</v>
      </c>
      <c r="I717" s="4">
        <f t="shared" si="70"/>
        <v>44.009146341463413</v>
      </c>
      <c r="J717" t="s">
        <v>9</v>
      </c>
      <c r="K717" t="s">
        <v>10</v>
      </c>
      <c r="L717">
        <v>1281157200</v>
      </c>
      <c r="M717">
        <v>1281589200</v>
      </c>
      <c r="N717" s="8">
        <f t="shared" si="66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280</v>
      </c>
      <c r="S717" t="str">
        <f t="shared" si="71"/>
        <v>games</v>
      </c>
      <c r="T717" t="str">
        <f t="shared" si="68"/>
        <v>mobile games</v>
      </c>
    </row>
    <row r="718" spans="1:20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 s="5">
        <f t="shared" si="69"/>
        <v>517.65</v>
      </c>
      <c r="G718" t="s">
        <v>8</v>
      </c>
      <c r="H718">
        <v>157</v>
      </c>
      <c r="I718" s="4">
        <f t="shared" si="70"/>
        <v>65.942675159235662</v>
      </c>
      <c r="J718" t="s">
        <v>9</v>
      </c>
      <c r="K718" t="s">
        <v>10</v>
      </c>
      <c r="L718">
        <v>1373432400</v>
      </c>
      <c r="M718">
        <v>1375851600</v>
      </c>
      <c r="N718" s="8">
        <f t="shared" si="66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21</v>
      </c>
      <c r="S718" t="str">
        <f t="shared" si="71"/>
        <v>theater</v>
      </c>
      <c r="T718" t="str">
        <f t="shared" si="68"/>
        <v>plays</v>
      </c>
    </row>
    <row r="719" spans="1:20" ht="31.2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 s="5">
        <f t="shared" si="69"/>
        <v>247.64285714285714</v>
      </c>
      <c r="G719" t="s">
        <v>8</v>
      </c>
      <c r="H719">
        <v>555</v>
      </c>
      <c r="I719" s="4">
        <f t="shared" si="70"/>
        <v>24.987387387387386</v>
      </c>
      <c r="J719" t="s">
        <v>9</v>
      </c>
      <c r="K719" t="s">
        <v>10</v>
      </c>
      <c r="L719">
        <v>1313989200</v>
      </c>
      <c r="M719">
        <v>1315803600</v>
      </c>
      <c r="N719" s="8">
        <f t="shared" si="66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30</v>
      </c>
      <c r="S719" t="str">
        <f t="shared" si="71"/>
        <v>film &amp; video</v>
      </c>
      <c r="T719" t="str">
        <f t="shared" si="68"/>
        <v>documentary</v>
      </c>
    </row>
    <row r="720" spans="1:20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 s="5">
        <f t="shared" si="69"/>
        <v>100.20481927710843</v>
      </c>
      <c r="G720" t="s">
        <v>8</v>
      </c>
      <c r="H720">
        <v>297</v>
      </c>
      <c r="I720" s="4">
        <f t="shared" si="70"/>
        <v>28.003367003367003</v>
      </c>
      <c r="J720" t="s">
        <v>9</v>
      </c>
      <c r="K720" t="s">
        <v>10</v>
      </c>
      <c r="L720">
        <v>1371445200</v>
      </c>
      <c r="M720">
        <v>1373691600</v>
      </c>
      <c r="N720" s="8">
        <f t="shared" si="66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53</v>
      </c>
      <c r="S720" t="str">
        <f t="shared" si="71"/>
        <v>technology</v>
      </c>
      <c r="T720" t="str">
        <f t="shared" si="68"/>
        <v>wearables</v>
      </c>
    </row>
    <row r="721" spans="1:20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 s="5">
        <f t="shared" si="69"/>
        <v>153</v>
      </c>
      <c r="G721" t="s">
        <v>8</v>
      </c>
      <c r="H721">
        <v>123</v>
      </c>
      <c r="I721" s="4">
        <f t="shared" si="70"/>
        <v>85.829268292682926</v>
      </c>
      <c r="J721" t="s">
        <v>9</v>
      </c>
      <c r="K721" t="s">
        <v>10</v>
      </c>
      <c r="L721">
        <v>1338267600</v>
      </c>
      <c r="M721">
        <v>1339218000</v>
      </c>
      <c r="N721" s="8">
        <f t="shared" si="66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107</v>
      </c>
      <c r="S721" t="str">
        <f t="shared" si="71"/>
        <v>publishing</v>
      </c>
      <c r="T721" t="str">
        <f t="shared" si="68"/>
        <v>fiction</v>
      </c>
    </row>
    <row r="722" spans="1:20" ht="31.2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 s="5">
        <f t="shared" si="69"/>
        <v>37.091954022988503</v>
      </c>
      <c r="G722" t="s">
        <v>62</v>
      </c>
      <c r="H722">
        <v>38</v>
      </c>
      <c r="I722" s="4">
        <f t="shared" si="70"/>
        <v>84.921052631578945</v>
      </c>
      <c r="J722" t="s">
        <v>24</v>
      </c>
      <c r="K722" t="s">
        <v>25</v>
      </c>
      <c r="L722">
        <v>1519192800</v>
      </c>
      <c r="M722">
        <v>1520402400</v>
      </c>
      <c r="N722" s="8">
        <f t="shared" si="66"/>
        <v>43152.25</v>
      </c>
      <c r="O722" s="8">
        <f t="shared" si="67"/>
        <v>43166.25</v>
      </c>
      <c r="P722" t="b">
        <v>0</v>
      </c>
      <c r="Q722" t="b">
        <v>1</v>
      </c>
      <c r="R722" t="s">
        <v>21</v>
      </c>
      <c r="S722" t="str">
        <f t="shared" si="71"/>
        <v>theater</v>
      </c>
      <c r="T722" t="str">
        <f t="shared" si="68"/>
        <v>plays</v>
      </c>
    </row>
    <row r="723" spans="1:20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 s="5">
        <f t="shared" si="69"/>
        <v>4.392394822006473</v>
      </c>
      <c r="G723" t="s">
        <v>62</v>
      </c>
      <c r="H723">
        <v>60</v>
      </c>
      <c r="I723" s="4">
        <f t="shared" si="70"/>
        <v>90.483333333333334</v>
      </c>
      <c r="J723" t="s">
        <v>9</v>
      </c>
      <c r="K723" t="s">
        <v>10</v>
      </c>
      <c r="L723">
        <v>1522818000</v>
      </c>
      <c r="M723">
        <v>1523336400</v>
      </c>
      <c r="N723" s="8">
        <f t="shared" si="66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11</v>
      </c>
      <c r="S723" t="str">
        <f t="shared" si="71"/>
        <v>music</v>
      </c>
      <c r="T723" t="str">
        <f t="shared" si="68"/>
        <v>rock</v>
      </c>
    </row>
    <row r="724" spans="1:20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 s="5">
        <f t="shared" si="69"/>
        <v>156.50721649484535</v>
      </c>
      <c r="G724" t="s">
        <v>8</v>
      </c>
      <c r="H724">
        <v>3036</v>
      </c>
      <c r="I724" s="4">
        <f t="shared" si="70"/>
        <v>25.00197628458498</v>
      </c>
      <c r="J724" t="s">
        <v>9</v>
      </c>
      <c r="K724" t="s">
        <v>10</v>
      </c>
      <c r="L724">
        <v>1509948000</v>
      </c>
      <c r="M724">
        <v>1512280800</v>
      </c>
      <c r="N724" s="8">
        <f t="shared" si="66"/>
        <v>43045.25</v>
      </c>
      <c r="O724" s="8">
        <f t="shared" si="67"/>
        <v>43072.25</v>
      </c>
      <c r="P724" t="b">
        <v>0</v>
      </c>
      <c r="Q724" t="b">
        <v>0</v>
      </c>
      <c r="R724" t="s">
        <v>30</v>
      </c>
      <c r="S724" t="str">
        <f t="shared" si="71"/>
        <v>film &amp; video</v>
      </c>
      <c r="T724" t="str">
        <f t="shared" si="68"/>
        <v>documentary</v>
      </c>
    </row>
    <row r="725" spans="1:20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 s="5">
        <f t="shared" si="69"/>
        <v>270.40816326530609</v>
      </c>
      <c r="G725" t="s">
        <v>8</v>
      </c>
      <c r="H725">
        <v>144</v>
      </c>
      <c r="I725" s="4">
        <f t="shared" si="70"/>
        <v>92.013888888888886</v>
      </c>
      <c r="J725" t="s">
        <v>14</v>
      </c>
      <c r="K725" t="s">
        <v>15</v>
      </c>
      <c r="L725">
        <v>1456898400</v>
      </c>
      <c r="M725">
        <v>1458709200</v>
      </c>
      <c r="N725" s="8">
        <f t="shared" si="66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21</v>
      </c>
      <c r="S725" t="str">
        <f t="shared" si="71"/>
        <v>theater</v>
      </c>
      <c r="T725" t="str">
        <f t="shared" si="68"/>
        <v>plays</v>
      </c>
    </row>
    <row r="726" spans="1:20" ht="31.2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 s="5">
        <f t="shared" si="69"/>
        <v>134.05952380952382</v>
      </c>
      <c r="G726" t="s">
        <v>8</v>
      </c>
      <c r="H726">
        <v>121</v>
      </c>
      <c r="I726" s="4">
        <f t="shared" si="70"/>
        <v>93.066115702479337</v>
      </c>
      <c r="J726" t="s">
        <v>28</v>
      </c>
      <c r="K726" t="s">
        <v>29</v>
      </c>
      <c r="L726">
        <v>1413954000</v>
      </c>
      <c r="M726">
        <v>1414126800</v>
      </c>
      <c r="N726" s="8">
        <f t="shared" si="66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21</v>
      </c>
      <c r="S726" t="str">
        <f t="shared" si="71"/>
        <v>theater</v>
      </c>
      <c r="T726" t="str">
        <f t="shared" si="68"/>
        <v>plays</v>
      </c>
    </row>
    <row r="727" spans="1:20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 s="5">
        <f t="shared" si="69"/>
        <v>50.398033126293996</v>
      </c>
      <c r="G727" t="s">
        <v>2</v>
      </c>
      <c r="H727">
        <v>1596</v>
      </c>
      <c r="I727" s="4">
        <f t="shared" si="70"/>
        <v>61.008145363408524</v>
      </c>
      <c r="J727" t="s">
        <v>9</v>
      </c>
      <c r="K727" t="s">
        <v>10</v>
      </c>
      <c r="L727">
        <v>1416031200</v>
      </c>
      <c r="M727">
        <v>1416204000</v>
      </c>
      <c r="N727" s="8">
        <f t="shared" si="66"/>
        <v>41958.25</v>
      </c>
      <c r="O727" s="8">
        <f t="shared" si="67"/>
        <v>41960.25</v>
      </c>
      <c r="P727" t="b">
        <v>0</v>
      </c>
      <c r="Q727" t="b">
        <v>0</v>
      </c>
      <c r="R727" t="s">
        <v>280</v>
      </c>
      <c r="S727" t="str">
        <f t="shared" si="71"/>
        <v>games</v>
      </c>
      <c r="T727" t="str">
        <f t="shared" si="68"/>
        <v>mobile games</v>
      </c>
    </row>
    <row r="728" spans="1:20" ht="31.2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 s="5">
        <f t="shared" si="69"/>
        <v>88.815837937384899</v>
      </c>
      <c r="G728" t="s">
        <v>62</v>
      </c>
      <c r="H728">
        <v>524</v>
      </c>
      <c r="I728" s="4">
        <f t="shared" si="70"/>
        <v>92.036259541984734</v>
      </c>
      <c r="J728" t="s">
        <v>9</v>
      </c>
      <c r="K728" t="s">
        <v>10</v>
      </c>
      <c r="L728">
        <v>1287982800</v>
      </c>
      <c r="M728">
        <v>1288501200</v>
      </c>
      <c r="N728" s="8">
        <f t="shared" si="66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21</v>
      </c>
      <c r="S728" t="str">
        <f t="shared" si="71"/>
        <v>theater</v>
      </c>
      <c r="T728" t="str">
        <f t="shared" si="68"/>
        <v>plays</v>
      </c>
    </row>
    <row r="729" spans="1:20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 s="5">
        <f t="shared" si="69"/>
        <v>165</v>
      </c>
      <c r="G729" t="s">
        <v>8</v>
      </c>
      <c r="H729">
        <v>181</v>
      </c>
      <c r="I729" s="4">
        <f t="shared" si="70"/>
        <v>81.132596685082873</v>
      </c>
      <c r="J729" t="s">
        <v>9</v>
      </c>
      <c r="K729" t="s">
        <v>10</v>
      </c>
      <c r="L729">
        <v>1547964000</v>
      </c>
      <c r="M729">
        <v>1552971600</v>
      </c>
      <c r="N729" s="8">
        <f t="shared" si="66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16</v>
      </c>
      <c r="S729" t="str">
        <f t="shared" si="71"/>
        <v>technology</v>
      </c>
      <c r="T729" t="str">
        <f t="shared" si="68"/>
        <v>web</v>
      </c>
    </row>
    <row r="730" spans="1:20" ht="31.2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 s="5">
        <f t="shared" si="69"/>
        <v>17.5</v>
      </c>
      <c r="G730" t="s">
        <v>2</v>
      </c>
      <c r="H730">
        <v>10</v>
      </c>
      <c r="I730" s="4">
        <f t="shared" si="70"/>
        <v>73.5</v>
      </c>
      <c r="J730" t="s">
        <v>9</v>
      </c>
      <c r="K730" t="s">
        <v>10</v>
      </c>
      <c r="L730">
        <v>1464152400</v>
      </c>
      <c r="M730">
        <v>1465102800</v>
      </c>
      <c r="N730" s="8">
        <f t="shared" si="66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21</v>
      </c>
      <c r="S730" t="str">
        <f t="shared" si="71"/>
        <v>theater</v>
      </c>
      <c r="T730" t="str">
        <f t="shared" si="68"/>
        <v>plays</v>
      </c>
    </row>
    <row r="731" spans="1:20" ht="31.2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 s="5">
        <f t="shared" si="69"/>
        <v>185.66071428571428</v>
      </c>
      <c r="G731" t="s">
        <v>8</v>
      </c>
      <c r="H731">
        <v>122</v>
      </c>
      <c r="I731" s="4">
        <f t="shared" si="70"/>
        <v>85.221311475409834</v>
      </c>
      <c r="J731" t="s">
        <v>9</v>
      </c>
      <c r="K731" t="s">
        <v>10</v>
      </c>
      <c r="L731">
        <v>1359957600</v>
      </c>
      <c r="M731">
        <v>1360130400</v>
      </c>
      <c r="N731" s="8">
        <f t="shared" si="66"/>
        <v>41309.25</v>
      </c>
      <c r="O731" s="8">
        <f t="shared" si="67"/>
        <v>41311.25</v>
      </c>
      <c r="P731" t="b">
        <v>0</v>
      </c>
      <c r="Q731" t="b">
        <v>0</v>
      </c>
      <c r="R731" t="s">
        <v>41</v>
      </c>
      <c r="S731" t="str">
        <f t="shared" si="71"/>
        <v>film &amp; video</v>
      </c>
      <c r="T731" t="str">
        <f t="shared" si="68"/>
        <v>drama</v>
      </c>
    </row>
    <row r="732" spans="1:20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 s="5">
        <f t="shared" si="69"/>
        <v>412.6631944444444</v>
      </c>
      <c r="G732" t="s">
        <v>8</v>
      </c>
      <c r="H732">
        <v>1071</v>
      </c>
      <c r="I732" s="4">
        <f t="shared" si="70"/>
        <v>110.96825396825396</v>
      </c>
      <c r="J732" t="s">
        <v>3</v>
      </c>
      <c r="K732" t="s">
        <v>4</v>
      </c>
      <c r="L732">
        <v>1432357200</v>
      </c>
      <c r="M732">
        <v>1432875600</v>
      </c>
      <c r="N732" s="8">
        <f t="shared" si="66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53</v>
      </c>
      <c r="S732" t="str">
        <f t="shared" si="71"/>
        <v>technology</v>
      </c>
      <c r="T732" t="str">
        <f t="shared" si="68"/>
        <v>wearables</v>
      </c>
    </row>
    <row r="733" spans="1:20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 s="5">
        <f t="shared" si="69"/>
        <v>90.25</v>
      </c>
      <c r="G733" t="s">
        <v>62</v>
      </c>
      <c r="H733">
        <v>219</v>
      </c>
      <c r="I733" s="4">
        <f t="shared" si="70"/>
        <v>32.968036529680369</v>
      </c>
      <c r="J733" t="s">
        <v>9</v>
      </c>
      <c r="K733" t="s">
        <v>10</v>
      </c>
      <c r="L733">
        <v>1500786000</v>
      </c>
      <c r="M733">
        <v>1500872400</v>
      </c>
      <c r="N733" s="8">
        <f t="shared" si="66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16</v>
      </c>
      <c r="S733" t="str">
        <f t="shared" si="71"/>
        <v>technology</v>
      </c>
      <c r="T733" t="str">
        <f t="shared" si="68"/>
        <v>web</v>
      </c>
    </row>
    <row r="734" spans="1:20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 s="5">
        <f t="shared" si="69"/>
        <v>91.984615384615381</v>
      </c>
      <c r="G734" t="s">
        <v>2</v>
      </c>
      <c r="H734">
        <v>1121</v>
      </c>
      <c r="I734" s="4">
        <f t="shared" si="70"/>
        <v>96.005352363960753</v>
      </c>
      <c r="J734" t="s">
        <v>9</v>
      </c>
      <c r="K734" t="s">
        <v>10</v>
      </c>
      <c r="L734">
        <v>1490158800</v>
      </c>
      <c r="M734">
        <v>1492146000</v>
      </c>
      <c r="N734" s="8">
        <f t="shared" si="66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11</v>
      </c>
      <c r="S734" t="str">
        <f t="shared" si="71"/>
        <v>music</v>
      </c>
      <c r="T734" t="str">
        <f t="shared" si="68"/>
        <v>rock</v>
      </c>
    </row>
    <row r="735" spans="1:20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 s="5">
        <f t="shared" si="69"/>
        <v>527.00632911392404</v>
      </c>
      <c r="G735" t="s">
        <v>8</v>
      </c>
      <c r="H735">
        <v>980</v>
      </c>
      <c r="I735" s="4">
        <f t="shared" si="70"/>
        <v>84.96632653061225</v>
      </c>
      <c r="J735" t="s">
        <v>9</v>
      </c>
      <c r="K735" t="s">
        <v>10</v>
      </c>
      <c r="L735">
        <v>1406178000</v>
      </c>
      <c r="M735">
        <v>1407301200</v>
      </c>
      <c r="N735" s="8">
        <f t="shared" si="66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136</v>
      </c>
      <c r="S735" t="str">
        <f t="shared" si="71"/>
        <v>music</v>
      </c>
      <c r="T735" t="str">
        <f t="shared" si="68"/>
        <v>metal</v>
      </c>
    </row>
    <row r="736" spans="1:20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 s="5">
        <f t="shared" si="69"/>
        <v>319.14285714285711</v>
      </c>
      <c r="G736" t="s">
        <v>8</v>
      </c>
      <c r="H736">
        <v>536</v>
      </c>
      <c r="I736" s="4">
        <f t="shared" si="70"/>
        <v>25.007462686567163</v>
      </c>
      <c r="J736" t="s">
        <v>9</v>
      </c>
      <c r="K736" t="s">
        <v>10</v>
      </c>
      <c r="L736">
        <v>1485583200</v>
      </c>
      <c r="M736">
        <v>1486620000</v>
      </c>
      <c r="N736" s="8">
        <f t="shared" si="66"/>
        <v>42763.25</v>
      </c>
      <c r="O736" s="8">
        <f t="shared" si="67"/>
        <v>42775.25</v>
      </c>
      <c r="P736" t="b">
        <v>0</v>
      </c>
      <c r="Q736" t="b">
        <v>1</v>
      </c>
      <c r="R736" t="s">
        <v>21</v>
      </c>
      <c r="S736" t="str">
        <f t="shared" si="71"/>
        <v>theater</v>
      </c>
      <c r="T736" t="str">
        <f t="shared" si="68"/>
        <v>plays</v>
      </c>
    </row>
    <row r="737" spans="1:20" ht="31.2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 s="5">
        <f t="shared" si="69"/>
        <v>354.18867924528303</v>
      </c>
      <c r="G737" t="s">
        <v>8</v>
      </c>
      <c r="H737">
        <v>1991</v>
      </c>
      <c r="I737" s="4">
        <f t="shared" si="70"/>
        <v>65.998995479658461</v>
      </c>
      <c r="J737" t="s">
        <v>9</v>
      </c>
      <c r="K737" t="s">
        <v>10</v>
      </c>
      <c r="L737">
        <v>1459314000</v>
      </c>
      <c r="M737">
        <v>1459918800</v>
      </c>
      <c r="N737" s="8">
        <f t="shared" si="66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110</v>
      </c>
      <c r="S737" t="str">
        <f t="shared" si="71"/>
        <v>photography</v>
      </c>
      <c r="T737" t="str">
        <f t="shared" si="68"/>
        <v>photography books</v>
      </c>
    </row>
    <row r="738" spans="1:20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 s="5">
        <f t="shared" si="69"/>
        <v>32.896103896103895</v>
      </c>
      <c r="G738" t="s">
        <v>62</v>
      </c>
      <c r="H738">
        <v>29</v>
      </c>
      <c r="I738" s="4">
        <f t="shared" si="70"/>
        <v>87.34482758620689</v>
      </c>
      <c r="J738" t="s">
        <v>9</v>
      </c>
      <c r="K738" t="s">
        <v>10</v>
      </c>
      <c r="L738">
        <v>1424412000</v>
      </c>
      <c r="M738">
        <v>1424757600</v>
      </c>
      <c r="N738" s="8">
        <f t="shared" si="66"/>
        <v>42055.25</v>
      </c>
      <c r="O738" s="8">
        <f t="shared" si="67"/>
        <v>42059.25</v>
      </c>
      <c r="P738" t="b">
        <v>0</v>
      </c>
      <c r="Q738" t="b">
        <v>0</v>
      </c>
      <c r="R738" t="s">
        <v>56</v>
      </c>
      <c r="S738" t="str">
        <f t="shared" si="71"/>
        <v>publishing</v>
      </c>
      <c r="T738" t="str">
        <f t="shared" si="68"/>
        <v>nonfiction</v>
      </c>
    </row>
    <row r="739" spans="1:20" ht="31.2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 s="5">
        <f t="shared" si="69"/>
        <v>135.8918918918919</v>
      </c>
      <c r="G739" t="s">
        <v>8</v>
      </c>
      <c r="H739">
        <v>180</v>
      </c>
      <c r="I739" s="4">
        <f t="shared" si="70"/>
        <v>27.933333333333334</v>
      </c>
      <c r="J739" t="s">
        <v>9</v>
      </c>
      <c r="K739" t="s">
        <v>10</v>
      </c>
      <c r="L739">
        <v>1478844000</v>
      </c>
      <c r="M739">
        <v>1479880800</v>
      </c>
      <c r="N739" s="8">
        <f t="shared" si="66"/>
        <v>42685.25</v>
      </c>
      <c r="O739" s="8">
        <f t="shared" si="67"/>
        <v>42697.25</v>
      </c>
      <c r="P739" t="b">
        <v>0</v>
      </c>
      <c r="Q739" t="b">
        <v>0</v>
      </c>
      <c r="R739" t="s">
        <v>48</v>
      </c>
      <c r="S739" t="str">
        <f t="shared" si="71"/>
        <v>music</v>
      </c>
      <c r="T739" t="str">
        <f t="shared" si="68"/>
        <v>indie rock</v>
      </c>
    </row>
    <row r="740" spans="1:20" ht="31.2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 s="5">
        <f t="shared" si="69"/>
        <v>2.0843373493975905</v>
      </c>
      <c r="G740" t="s">
        <v>2</v>
      </c>
      <c r="H740">
        <v>15</v>
      </c>
      <c r="I740" s="4">
        <f t="shared" si="70"/>
        <v>103.8</v>
      </c>
      <c r="J740" t="s">
        <v>9</v>
      </c>
      <c r="K740" t="s">
        <v>10</v>
      </c>
      <c r="L740">
        <v>1416117600</v>
      </c>
      <c r="M740">
        <v>1418018400</v>
      </c>
      <c r="N740" s="8">
        <f t="shared" si="66"/>
        <v>41959.25</v>
      </c>
      <c r="O740" s="8">
        <f t="shared" si="67"/>
        <v>41981.25</v>
      </c>
      <c r="P740" t="b">
        <v>0</v>
      </c>
      <c r="Q740" t="b">
        <v>1</v>
      </c>
      <c r="R740" t="s">
        <v>21</v>
      </c>
      <c r="S740" t="str">
        <f t="shared" si="71"/>
        <v>theater</v>
      </c>
      <c r="T740" t="str">
        <f t="shared" si="68"/>
        <v>plays</v>
      </c>
    </row>
    <row r="741" spans="1:20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 s="5">
        <f t="shared" si="69"/>
        <v>61</v>
      </c>
      <c r="G741" t="s">
        <v>2</v>
      </c>
      <c r="H741">
        <v>191</v>
      </c>
      <c r="I741" s="4">
        <f t="shared" si="70"/>
        <v>31.937172774869111</v>
      </c>
      <c r="J741" t="s">
        <v>9</v>
      </c>
      <c r="K741" t="s">
        <v>10</v>
      </c>
      <c r="L741">
        <v>1340946000</v>
      </c>
      <c r="M741">
        <v>1341032400</v>
      </c>
      <c r="N741" s="8">
        <f t="shared" si="66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48</v>
      </c>
      <c r="S741" t="str">
        <f t="shared" si="71"/>
        <v>music</v>
      </c>
      <c r="T741" t="str">
        <f t="shared" si="68"/>
        <v>indie rock</v>
      </c>
    </row>
    <row r="742" spans="1:20" ht="31.2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 s="5">
        <f t="shared" si="69"/>
        <v>30.037735849056602</v>
      </c>
      <c r="G742" t="s">
        <v>2</v>
      </c>
      <c r="H742">
        <v>16</v>
      </c>
      <c r="I742" s="4">
        <f t="shared" si="70"/>
        <v>99.5</v>
      </c>
      <c r="J742" t="s">
        <v>9</v>
      </c>
      <c r="K742" t="s">
        <v>10</v>
      </c>
      <c r="L742">
        <v>1486101600</v>
      </c>
      <c r="M742">
        <v>1486360800</v>
      </c>
      <c r="N742" s="8">
        <f t="shared" si="66"/>
        <v>42769.25</v>
      </c>
      <c r="O742" s="8">
        <f t="shared" si="67"/>
        <v>42772.25</v>
      </c>
      <c r="P742" t="b">
        <v>0</v>
      </c>
      <c r="Q742" t="b">
        <v>0</v>
      </c>
      <c r="R742" t="s">
        <v>21</v>
      </c>
      <c r="S742" t="str">
        <f t="shared" si="71"/>
        <v>theater</v>
      </c>
      <c r="T742" t="str">
        <f t="shared" si="68"/>
        <v>plays</v>
      </c>
    </row>
    <row r="743" spans="1:20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 s="5">
        <f t="shared" si="69"/>
        <v>1179.1666666666665</v>
      </c>
      <c r="G743" t="s">
        <v>8</v>
      </c>
      <c r="H743">
        <v>130</v>
      </c>
      <c r="I743" s="4">
        <f t="shared" si="70"/>
        <v>108.84615384615384</v>
      </c>
      <c r="J743" t="s">
        <v>9</v>
      </c>
      <c r="K743" t="s">
        <v>10</v>
      </c>
      <c r="L743">
        <v>1274590800</v>
      </c>
      <c r="M743">
        <v>1274677200</v>
      </c>
      <c r="N743" s="8">
        <f t="shared" si="66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21</v>
      </c>
      <c r="S743" t="str">
        <f t="shared" si="71"/>
        <v>theater</v>
      </c>
      <c r="T743" t="str">
        <f t="shared" si="68"/>
        <v>plays</v>
      </c>
    </row>
    <row r="744" spans="1:20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 s="5">
        <f t="shared" si="69"/>
        <v>1126.0833333333335</v>
      </c>
      <c r="G744" t="s">
        <v>8</v>
      </c>
      <c r="H744">
        <v>122</v>
      </c>
      <c r="I744" s="4">
        <f t="shared" si="70"/>
        <v>110.76229508196721</v>
      </c>
      <c r="J744" t="s">
        <v>9</v>
      </c>
      <c r="K744" t="s">
        <v>10</v>
      </c>
      <c r="L744">
        <v>1263880800</v>
      </c>
      <c r="M744">
        <v>1267509600</v>
      </c>
      <c r="N744" s="8">
        <f t="shared" si="66"/>
        <v>40197.25</v>
      </c>
      <c r="O744" s="8">
        <f t="shared" si="67"/>
        <v>40239.25</v>
      </c>
      <c r="P744" t="b">
        <v>0</v>
      </c>
      <c r="Q744" t="b">
        <v>0</v>
      </c>
      <c r="R744" t="s">
        <v>38</v>
      </c>
      <c r="S744" t="str">
        <f t="shared" si="71"/>
        <v>music</v>
      </c>
      <c r="T744" t="str">
        <f t="shared" si="68"/>
        <v>electric music</v>
      </c>
    </row>
    <row r="745" spans="1:20" ht="31.2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 s="5">
        <f t="shared" si="69"/>
        <v>12.923076923076923</v>
      </c>
      <c r="G745" t="s">
        <v>2</v>
      </c>
      <c r="H745">
        <v>17</v>
      </c>
      <c r="I745" s="4">
        <f t="shared" si="70"/>
        <v>29.647058823529413</v>
      </c>
      <c r="J745" t="s">
        <v>9</v>
      </c>
      <c r="K745" t="s">
        <v>10</v>
      </c>
      <c r="L745">
        <v>1445403600</v>
      </c>
      <c r="M745">
        <v>1445922000</v>
      </c>
      <c r="N745" s="8">
        <f t="shared" si="66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21</v>
      </c>
      <c r="S745" t="str">
        <f t="shared" si="71"/>
        <v>theater</v>
      </c>
      <c r="T745" t="str">
        <f t="shared" si="68"/>
        <v>plays</v>
      </c>
    </row>
    <row r="746" spans="1:20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 s="5">
        <f t="shared" si="69"/>
        <v>712</v>
      </c>
      <c r="G746" t="s">
        <v>8</v>
      </c>
      <c r="H746">
        <v>140</v>
      </c>
      <c r="I746" s="4">
        <f t="shared" si="70"/>
        <v>101.71428571428571</v>
      </c>
      <c r="J746" t="s">
        <v>9</v>
      </c>
      <c r="K746" t="s">
        <v>10</v>
      </c>
      <c r="L746">
        <v>1533877200</v>
      </c>
      <c r="M746">
        <v>1534050000</v>
      </c>
      <c r="N746" s="8">
        <f t="shared" si="66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21</v>
      </c>
      <c r="S746" t="str">
        <f t="shared" si="71"/>
        <v>theater</v>
      </c>
      <c r="T746" t="str">
        <f t="shared" si="68"/>
        <v>plays</v>
      </c>
    </row>
    <row r="747" spans="1:20" ht="31.2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 s="5">
        <f t="shared" si="69"/>
        <v>30.304347826086957</v>
      </c>
      <c r="G747" t="s">
        <v>2</v>
      </c>
      <c r="H747">
        <v>34</v>
      </c>
      <c r="I747" s="4">
        <f t="shared" si="70"/>
        <v>61.5</v>
      </c>
      <c r="J747" t="s">
        <v>9</v>
      </c>
      <c r="K747" t="s">
        <v>10</v>
      </c>
      <c r="L747">
        <v>1275195600</v>
      </c>
      <c r="M747">
        <v>1277528400</v>
      </c>
      <c r="N747" s="8">
        <f t="shared" si="66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53</v>
      </c>
      <c r="S747" t="str">
        <f t="shared" si="71"/>
        <v>technology</v>
      </c>
      <c r="T747" t="str">
        <f t="shared" si="68"/>
        <v>wearables</v>
      </c>
    </row>
    <row r="748" spans="1:20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 s="5">
        <f t="shared" si="69"/>
        <v>212.50896057347671</v>
      </c>
      <c r="G748" t="s">
        <v>8</v>
      </c>
      <c r="H748">
        <v>3388</v>
      </c>
      <c r="I748" s="4">
        <f t="shared" si="70"/>
        <v>35</v>
      </c>
      <c r="J748" t="s">
        <v>9</v>
      </c>
      <c r="K748" t="s">
        <v>10</v>
      </c>
      <c r="L748">
        <v>1318136400</v>
      </c>
      <c r="M748">
        <v>1318568400</v>
      </c>
      <c r="N748" s="8">
        <f t="shared" si="66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16</v>
      </c>
      <c r="S748" t="str">
        <f t="shared" si="71"/>
        <v>technology</v>
      </c>
      <c r="T748" t="str">
        <f t="shared" si="68"/>
        <v>web</v>
      </c>
    </row>
    <row r="749" spans="1:20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 s="5">
        <f t="shared" si="69"/>
        <v>228.85714285714286</v>
      </c>
      <c r="G749" t="s">
        <v>8</v>
      </c>
      <c r="H749">
        <v>280</v>
      </c>
      <c r="I749" s="4">
        <f t="shared" si="70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8">
        <f t="shared" si="66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21</v>
      </c>
      <c r="S749" t="str">
        <f t="shared" si="71"/>
        <v>theater</v>
      </c>
      <c r="T749" t="str">
        <f t="shared" si="68"/>
        <v>plays</v>
      </c>
    </row>
    <row r="750" spans="1:20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 s="5">
        <f t="shared" si="69"/>
        <v>34.959979476654695</v>
      </c>
      <c r="G750" t="s">
        <v>62</v>
      </c>
      <c r="H750">
        <v>614</v>
      </c>
      <c r="I750" s="4">
        <f t="shared" si="70"/>
        <v>110.97231270358306</v>
      </c>
      <c r="J750" t="s">
        <v>9</v>
      </c>
      <c r="K750" t="s">
        <v>10</v>
      </c>
      <c r="L750">
        <v>1267423200</v>
      </c>
      <c r="M750">
        <v>1269579600</v>
      </c>
      <c r="N750" s="8">
        <f t="shared" si="66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59</v>
      </c>
      <c r="S750" t="str">
        <f t="shared" si="71"/>
        <v>film &amp; video</v>
      </c>
      <c r="T750" t="str">
        <f t="shared" si="68"/>
        <v>animation</v>
      </c>
    </row>
    <row r="751" spans="1:20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 s="5">
        <f t="shared" si="69"/>
        <v>157.29069767441862</v>
      </c>
      <c r="G751" t="s">
        <v>8</v>
      </c>
      <c r="H751">
        <v>366</v>
      </c>
      <c r="I751" s="4">
        <f t="shared" si="70"/>
        <v>36.959016393442624</v>
      </c>
      <c r="J751" t="s">
        <v>95</v>
      </c>
      <c r="K751" t="s">
        <v>96</v>
      </c>
      <c r="L751">
        <v>1412744400</v>
      </c>
      <c r="M751">
        <v>1413781200</v>
      </c>
      <c r="N751" s="8">
        <f t="shared" si="66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53</v>
      </c>
      <c r="S751" t="str">
        <f t="shared" si="71"/>
        <v>technology</v>
      </c>
      <c r="T751" t="str">
        <f t="shared" si="68"/>
        <v>wearables</v>
      </c>
    </row>
    <row r="752" spans="1:20" ht="31.2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 s="5">
        <f t="shared" si="69"/>
        <v>1</v>
      </c>
      <c r="G752" t="s">
        <v>2</v>
      </c>
      <c r="H752">
        <v>1</v>
      </c>
      <c r="I752" s="4">
        <f t="shared" si="70"/>
        <v>1</v>
      </c>
      <c r="J752" t="s">
        <v>28</v>
      </c>
      <c r="K752" t="s">
        <v>29</v>
      </c>
      <c r="L752">
        <v>1277960400</v>
      </c>
      <c r="M752">
        <v>1280120400</v>
      </c>
      <c r="N752" s="8">
        <f t="shared" si="66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38</v>
      </c>
      <c r="S752" t="str">
        <f t="shared" si="71"/>
        <v>music</v>
      </c>
      <c r="T752" t="str">
        <f t="shared" si="68"/>
        <v>electric music</v>
      </c>
    </row>
    <row r="753" spans="1:20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 s="5">
        <f t="shared" si="69"/>
        <v>232.30555555555554</v>
      </c>
      <c r="G753" t="s">
        <v>8</v>
      </c>
      <c r="H753">
        <v>270</v>
      </c>
      <c r="I753" s="4">
        <f t="shared" si="70"/>
        <v>30.974074074074075</v>
      </c>
      <c r="J753" t="s">
        <v>9</v>
      </c>
      <c r="K753" t="s">
        <v>10</v>
      </c>
      <c r="L753">
        <v>1458190800</v>
      </c>
      <c r="M753">
        <v>1459486800</v>
      </c>
      <c r="N753" s="8">
        <f t="shared" si="66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56</v>
      </c>
      <c r="S753" t="str">
        <f t="shared" si="71"/>
        <v>publishing</v>
      </c>
      <c r="T753" t="str">
        <f t="shared" si="68"/>
        <v>nonfiction</v>
      </c>
    </row>
    <row r="754" spans="1:20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 s="5">
        <f t="shared" si="69"/>
        <v>92.448275862068968</v>
      </c>
      <c r="G754" t="s">
        <v>62</v>
      </c>
      <c r="H754">
        <v>114</v>
      </c>
      <c r="I754" s="4">
        <f t="shared" si="70"/>
        <v>47.035087719298247</v>
      </c>
      <c r="J754" t="s">
        <v>9</v>
      </c>
      <c r="K754" t="s">
        <v>10</v>
      </c>
      <c r="L754">
        <v>1280984400</v>
      </c>
      <c r="M754">
        <v>1282539600</v>
      </c>
      <c r="N754" s="8">
        <f t="shared" si="66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21</v>
      </c>
      <c r="S754" t="str">
        <f t="shared" si="71"/>
        <v>theater</v>
      </c>
      <c r="T754" t="str">
        <f t="shared" si="68"/>
        <v>plays</v>
      </c>
    </row>
    <row r="755" spans="1:20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 s="5">
        <f t="shared" si="69"/>
        <v>256.70212765957444</v>
      </c>
      <c r="G755" t="s">
        <v>8</v>
      </c>
      <c r="H755">
        <v>137</v>
      </c>
      <c r="I755" s="4">
        <f t="shared" si="70"/>
        <v>88.065693430656935</v>
      </c>
      <c r="J755" t="s">
        <v>9</v>
      </c>
      <c r="K755" t="s">
        <v>10</v>
      </c>
      <c r="L755">
        <v>1274590800</v>
      </c>
      <c r="M755">
        <v>1275886800</v>
      </c>
      <c r="N755" s="8">
        <f t="shared" si="66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110</v>
      </c>
      <c r="S755" t="str">
        <f t="shared" si="71"/>
        <v>photography</v>
      </c>
      <c r="T755" t="str">
        <f t="shared" si="68"/>
        <v>photography books</v>
      </c>
    </row>
    <row r="756" spans="1:20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 s="5">
        <f t="shared" si="69"/>
        <v>168.47017045454547</v>
      </c>
      <c r="G756" t="s">
        <v>8</v>
      </c>
      <c r="H756">
        <v>3205</v>
      </c>
      <c r="I756" s="4">
        <f t="shared" si="70"/>
        <v>37.005616224648989</v>
      </c>
      <c r="J756" t="s">
        <v>9</v>
      </c>
      <c r="K756" t="s">
        <v>10</v>
      </c>
      <c r="L756">
        <v>1351400400</v>
      </c>
      <c r="M756">
        <v>1355983200</v>
      </c>
      <c r="N756" s="8">
        <f t="shared" si="66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21</v>
      </c>
      <c r="S756" t="str">
        <f t="shared" si="71"/>
        <v>theater</v>
      </c>
      <c r="T756" t="str">
        <f t="shared" si="68"/>
        <v>plays</v>
      </c>
    </row>
    <row r="757" spans="1:20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 s="5">
        <f t="shared" si="69"/>
        <v>166.57777777777778</v>
      </c>
      <c r="G757" t="s">
        <v>8</v>
      </c>
      <c r="H757">
        <v>288</v>
      </c>
      <c r="I757" s="4">
        <f t="shared" si="70"/>
        <v>26.027777777777779</v>
      </c>
      <c r="J757" t="s">
        <v>24</v>
      </c>
      <c r="K757" t="s">
        <v>25</v>
      </c>
      <c r="L757">
        <v>1514354400</v>
      </c>
      <c r="M757">
        <v>1515391200</v>
      </c>
      <c r="N757" s="8">
        <f t="shared" si="66"/>
        <v>43096.25</v>
      </c>
      <c r="O757" s="8">
        <f t="shared" si="67"/>
        <v>43108.25</v>
      </c>
      <c r="P757" t="b">
        <v>0</v>
      </c>
      <c r="Q757" t="b">
        <v>1</v>
      </c>
      <c r="R757" t="s">
        <v>21</v>
      </c>
      <c r="S757" t="str">
        <f t="shared" si="71"/>
        <v>theater</v>
      </c>
      <c r="T757" t="str">
        <f t="shared" si="68"/>
        <v>plays</v>
      </c>
    </row>
    <row r="758" spans="1:20" ht="31.2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 s="5">
        <f t="shared" si="69"/>
        <v>772.07692307692309</v>
      </c>
      <c r="G758" t="s">
        <v>8</v>
      </c>
      <c r="H758">
        <v>148</v>
      </c>
      <c r="I758" s="4">
        <f t="shared" si="70"/>
        <v>67.817567567567565</v>
      </c>
      <c r="J758" t="s">
        <v>9</v>
      </c>
      <c r="K758" t="s">
        <v>10</v>
      </c>
      <c r="L758">
        <v>1421733600</v>
      </c>
      <c r="M758">
        <v>1422252000</v>
      </c>
      <c r="N758" s="8">
        <f t="shared" si="66"/>
        <v>42024.25</v>
      </c>
      <c r="O758" s="8">
        <f t="shared" si="67"/>
        <v>42030.25</v>
      </c>
      <c r="P758" t="b">
        <v>0</v>
      </c>
      <c r="Q758" t="b">
        <v>0</v>
      </c>
      <c r="R758" t="s">
        <v>21</v>
      </c>
      <c r="S758" t="str">
        <f t="shared" si="71"/>
        <v>theater</v>
      </c>
      <c r="T758" t="str">
        <f t="shared" si="68"/>
        <v>plays</v>
      </c>
    </row>
    <row r="759" spans="1:20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 s="5">
        <f t="shared" si="69"/>
        <v>406.85714285714283</v>
      </c>
      <c r="G759" t="s">
        <v>8</v>
      </c>
      <c r="H759">
        <v>114</v>
      </c>
      <c r="I759" s="4">
        <f t="shared" si="70"/>
        <v>49.964912280701753</v>
      </c>
      <c r="J759" t="s">
        <v>9</v>
      </c>
      <c r="K759" t="s">
        <v>10</v>
      </c>
      <c r="L759">
        <v>1305176400</v>
      </c>
      <c r="M759">
        <v>1305522000</v>
      </c>
      <c r="N759" s="8">
        <f t="shared" si="66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41</v>
      </c>
      <c r="S759" t="str">
        <f t="shared" si="71"/>
        <v>film &amp; video</v>
      </c>
      <c r="T759" t="str">
        <f t="shared" si="68"/>
        <v>drama</v>
      </c>
    </row>
    <row r="760" spans="1:20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 s="5">
        <f t="shared" si="69"/>
        <v>564.20608108108115</v>
      </c>
      <c r="G760" t="s">
        <v>8</v>
      </c>
      <c r="H760">
        <v>1518</v>
      </c>
      <c r="I760" s="4">
        <f t="shared" si="70"/>
        <v>110.01646903820817</v>
      </c>
      <c r="J760" t="s">
        <v>3</v>
      </c>
      <c r="K760" t="s">
        <v>4</v>
      </c>
      <c r="L760">
        <v>1414126800</v>
      </c>
      <c r="M760">
        <v>1414904400</v>
      </c>
      <c r="N760" s="8">
        <f t="shared" si="66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11</v>
      </c>
      <c r="S760" t="str">
        <f t="shared" si="71"/>
        <v>music</v>
      </c>
      <c r="T760" t="str">
        <f t="shared" si="68"/>
        <v>rock</v>
      </c>
    </row>
    <row r="761" spans="1:20" ht="31.2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 s="5">
        <f t="shared" si="69"/>
        <v>68.426865671641792</v>
      </c>
      <c r="G761" t="s">
        <v>2</v>
      </c>
      <c r="H761">
        <v>1274</v>
      </c>
      <c r="I761" s="4">
        <f t="shared" si="70"/>
        <v>89.964678178963894</v>
      </c>
      <c r="J761" t="s">
        <v>9</v>
      </c>
      <c r="K761" t="s">
        <v>10</v>
      </c>
      <c r="L761">
        <v>1517810400</v>
      </c>
      <c r="M761">
        <v>1520402400</v>
      </c>
      <c r="N761" s="8">
        <f t="shared" si="66"/>
        <v>43136.25</v>
      </c>
      <c r="O761" s="8">
        <f t="shared" si="67"/>
        <v>43166.25</v>
      </c>
      <c r="P761" t="b">
        <v>0</v>
      </c>
      <c r="Q761" t="b">
        <v>0</v>
      </c>
      <c r="R761" t="s">
        <v>38</v>
      </c>
      <c r="S761" t="str">
        <f t="shared" si="71"/>
        <v>music</v>
      </c>
      <c r="T761" t="str">
        <f t="shared" si="68"/>
        <v>electric music</v>
      </c>
    </row>
    <row r="762" spans="1:20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 s="5">
        <f t="shared" si="69"/>
        <v>34.351966873706004</v>
      </c>
      <c r="G762" t="s">
        <v>2</v>
      </c>
      <c r="H762">
        <v>210</v>
      </c>
      <c r="I762" s="4">
        <f t="shared" si="70"/>
        <v>79.009523809523813</v>
      </c>
      <c r="J762" t="s">
        <v>95</v>
      </c>
      <c r="K762" t="s">
        <v>96</v>
      </c>
      <c r="L762">
        <v>1564635600</v>
      </c>
      <c r="M762">
        <v>1567141200</v>
      </c>
      <c r="N762" s="8">
        <f t="shared" si="66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77</v>
      </c>
      <c r="S762" t="str">
        <f t="shared" si="71"/>
        <v>games</v>
      </c>
      <c r="T762" t="str">
        <f t="shared" si="68"/>
        <v>video games</v>
      </c>
    </row>
    <row r="763" spans="1:20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 s="5">
        <f t="shared" si="69"/>
        <v>655.4545454545455</v>
      </c>
      <c r="G763" t="s">
        <v>8</v>
      </c>
      <c r="H763">
        <v>166</v>
      </c>
      <c r="I763" s="4">
        <f t="shared" si="70"/>
        <v>86.867469879518069</v>
      </c>
      <c r="J763" t="s">
        <v>9</v>
      </c>
      <c r="K763" t="s">
        <v>10</v>
      </c>
      <c r="L763">
        <v>1500699600</v>
      </c>
      <c r="M763">
        <v>1501131600</v>
      </c>
      <c r="N763" s="8">
        <f t="shared" si="66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11</v>
      </c>
      <c r="S763" t="str">
        <f t="shared" si="71"/>
        <v>music</v>
      </c>
      <c r="T763" t="str">
        <f t="shared" si="68"/>
        <v>rock</v>
      </c>
    </row>
    <row r="764" spans="1:20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 s="5">
        <f t="shared" si="69"/>
        <v>177.25714285714284</v>
      </c>
      <c r="G764" t="s">
        <v>8</v>
      </c>
      <c r="H764">
        <v>100</v>
      </c>
      <c r="I764" s="4">
        <f t="shared" si="70"/>
        <v>62.04</v>
      </c>
      <c r="J764" t="s">
        <v>14</v>
      </c>
      <c r="K764" t="s">
        <v>15</v>
      </c>
      <c r="L764">
        <v>1354082400</v>
      </c>
      <c r="M764">
        <v>1355032800</v>
      </c>
      <c r="N764" s="8">
        <f t="shared" si="66"/>
        <v>41241.25</v>
      </c>
      <c r="O764" s="8">
        <f t="shared" si="67"/>
        <v>41252.25</v>
      </c>
      <c r="P764" t="b">
        <v>0</v>
      </c>
      <c r="Q764" t="b">
        <v>0</v>
      </c>
      <c r="R764" t="s">
        <v>147</v>
      </c>
      <c r="S764" t="str">
        <f t="shared" si="71"/>
        <v>music</v>
      </c>
      <c r="T764" t="str">
        <f t="shared" si="68"/>
        <v>jazz</v>
      </c>
    </row>
    <row r="765" spans="1:20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 s="5">
        <f t="shared" si="69"/>
        <v>113.17857142857144</v>
      </c>
      <c r="G765" t="s">
        <v>8</v>
      </c>
      <c r="H765">
        <v>235</v>
      </c>
      <c r="I765" s="4">
        <f t="shared" si="70"/>
        <v>26.970212765957445</v>
      </c>
      <c r="J765" t="s">
        <v>9</v>
      </c>
      <c r="K765" t="s">
        <v>10</v>
      </c>
      <c r="L765">
        <v>1336453200</v>
      </c>
      <c r="M765">
        <v>1339477200</v>
      </c>
      <c r="N765" s="8">
        <f t="shared" si="66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21</v>
      </c>
      <c r="S765" t="str">
        <f t="shared" si="71"/>
        <v>theater</v>
      </c>
      <c r="T765" t="str">
        <f t="shared" si="68"/>
        <v>plays</v>
      </c>
    </row>
    <row r="766" spans="1:20" ht="31.2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 s="5">
        <f t="shared" si="69"/>
        <v>728.18181818181824</v>
      </c>
      <c r="G766" t="s">
        <v>8</v>
      </c>
      <c r="H766">
        <v>148</v>
      </c>
      <c r="I766" s="4">
        <f t="shared" si="70"/>
        <v>54.121621621621621</v>
      </c>
      <c r="J766" t="s">
        <v>9</v>
      </c>
      <c r="K766" t="s">
        <v>10</v>
      </c>
      <c r="L766">
        <v>1305262800</v>
      </c>
      <c r="M766">
        <v>1305954000</v>
      </c>
      <c r="N766" s="8">
        <f t="shared" si="66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11</v>
      </c>
      <c r="S766" t="str">
        <f t="shared" si="71"/>
        <v>music</v>
      </c>
      <c r="T766" t="str">
        <f t="shared" si="68"/>
        <v>rock</v>
      </c>
    </row>
    <row r="767" spans="1:20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 s="5">
        <f t="shared" si="69"/>
        <v>208.33333333333334</v>
      </c>
      <c r="G767" t="s">
        <v>8</v>
      </c>
      <c r="H767">
        <v>198</v>
      </c>
      <c r="I767" s="4">
        <f t="shared" si="70"/>
        <v>41.035353535353536</v>
      </c>
      <c r="J767" t="s">
        <v>9</v>
      </c>
      <c r="K767" t="s">
        <v>10</v>
      </c>
      <c r="L767">
        <v>1492232400</v>
      </c>
      <c r="M767">
        <v>1494392400</v>
      </c>
      <c r="N767" s="8">
        <f t="shared" si="66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48</v>
      </c>
      <c r="S767" t="str">
        <f t="shared" si="71"/>
        <v>music</v>
      </c>
      <c r="T767" t="str">
        <f t="shared" si="68"/>
        <v>indie rock</v>
      </c>
    </row>
    <row r="768" spans="1:20" ht="31.2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 s="5">
        <f t="shared" si="69"/>
        <v>31.171232876712331</v>
      </c>
      <c r="G768" t="s">
        <v>2</v>
      </c>
      <c r="H768">
        <v>248</v>
      </c>
      <c r="I768" s="4">
        <f t="shared" si="70"/>
        <v>55.052419354838712</v>
      </c>
      <c r="J768" t="s">
        <v>14</v>
      </c>
      <c r="K768" t="s">
        <v>15</v>
      </c>
      <c r="L768">
        <v>1537333200</v>
      </c>
      <c r="M768">
        <v>1537419600</v>
      </c>
      <c r="N768" s="8">
        <f t="shared" si="66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462</v>
      </c>
      <c r="S768" t="str">
        <f t="shared" si="71"/>
        <v>film &amp; video</v>
      </c>
      <c r="T768" t="str">
        <f t="shared" si="68"/>
        <v>science fiction</v>
      </c>
    </row>
    <row r="769" spans="1:20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 s="5">
        <f t="shared" si="69"/>
        <v>56.967078189300416</v>
      </c>
      <c r="G769" t="s">
        <v>2</v>
      </c>
      <c r="H769">
        <v>513</v>
      </c>
      <c r="I769" s="4">
        <f t="shared" si="70"/>
        <v>107.93762183235867</v>
      </c>
      <c r="J769" t="s">
        <v>9</v>
      </c>
      <c r="K769" t="s">
        <v>10</v>
      </c>
      <c r="L769">
        <v>1444107600</v>
      </c>
      <c r="M769">
        <v>1447999200</v>
      </c>
      <c r="N769" s="8">
        <f t="shared" si="66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194</v>
      </c>
      <c r="S769" t="str">
        <f t="shared" si="71"/>
        <v>publishing</v>
      </c>
      <c r="T769" t="str">
        <f t="shared" si="68"/>
        <v>translations</v>
      </c>
    </row>
    <row r="770" spans="1:20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 s="5">
        <f t="shared" si="69"/>
        <v>231</v>
      </c>
      <c r="G770" t="s">
        <v>8</v>
      </c>
      <c r="H770">
        <v>150</v>
      </c>
      <c r="I770" s="4">
        <f t="shared" si="70"/>
        <v>73.92</v>
      </c>
      <c r="J770" t="s">
        <v>9</v>
      </c>
      <c r="K770" t="s">
        <v>10</v>
      </c>
      <c r="L770">
        <v>1386741600</v>
      </c>
      <c r="M770">
        <v>1388037600</v>
      </c>
      <c r="N770" s="8">
        <f t="shared" si="66"/>
        <v>41619.25</v>
      </c>
      <c r="O770" s="8">
        <f t="shared" si="67"/>
        <v>41634.25</v>
      </c>
      <c r="P770" t="b">
        <v>0</v>
      </c>
      <c r="Q770" t="b">
        <v>0</v>
      </c>
      <c r="R770" t="s">
        <v>21</v>
      </c>
      <c r="S770" t="str">
        <f t="shared" si="71"/>
        <v>theater</v>
      </c>
      <c r="T770" t="str">
        <f t="shared" si="68"/>
        <v>plays</v>
      </c>
    </row>
    <row r="771" spans="1:20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 s="5">
        <f t="shared" si="69"/>
        <v>86.867834394904463</v>
      </c>
      <c r="G771" t="s">
        <v>2</v>
      </c>
      <c r="H771">
        <v>3410</v>
      </c>
      <c r="I771" s="4">
        <f t="shared" si="70"/>
        <v>31.995894428152493</v>
      </c>
      <c r="J771" t="s">
        <v>9</v>
      </c>
      <c r="K771" t="s">
        <v>10</v>
      </c>
      <c r="L771">
        <v>1376542800</v>
      </c>
      <c r="M771">
        <v>1378789200</v>
      </c>
      <c r="N771" s="8">
        <f t="shared" ref="N771:N834" si="72">(((L771/60)/60)/24)+DATE(1970,1,1)</f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si="71"/>
        <v>games</v>
      </c>
      <c r="T771" t="str">
        <f t="shared" ref="T771:T834" si="74">RIGHT(R771,LEN(R771)-SEARCH("/",R771))</f>
        <v>video games</v>
      </c>
    </row>
    <row r="772" spans="1:20" ht="31.2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 s="5">
        <f t="shared" ref="F772:F835" si="75">E772/D772*100</f>
        <v>270.74418604651163</v>
      </c>
      <c r="G772" t="s">
        <v>8</v>
      </c>
      <c r="H772">
        <v>216</v>
      </c>
      <c r="I772" s="4">
        <f t="shared" ref="I772:I835" si="76">E772/H772</f>
        <v>53.898148148148145</v>
      </c>
      <c r="J772" t="s">
        <v>95</v>
      </c>
      <c r="K772" t="s">
        <v>96</v>
      </c>
      <c r="L772">
        <v>1397451600</v>
      </c>
      <c r="M772">
        <v>1398056400</v>
      </c>
      <c r="N772" s="8">
        <f t="shared" si="72"/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21</v>
      </c>
      <c r="S772" t="str">
        <f t="shared" si="71"/>
        <v>theater</v>
      </c>
      <c r="T772" t="str">
        <f t="shared" si="74"/>
        <v>plays</v>
      </c>
    </row>
    <row r="773" spans="1:20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 s="5">
        <f t="shared" si="75"/>
        <v>49.446428571428569</v>
      </c>
      <c r="G773" t="s">
        <v>62</v>
      </c>
      <c r="H773">
        <v>26</v>
      </c>
      <c r="I773" s="4">
        <f t="shared" si="76"/>
        <v>106.5</v>
      </c>
      <c r="J773" t="s">
        <v>9</v>
      </c>
      <c r="K773" t="s">
        <v>10</v>
      </c>
      <c r="L773">
        <v>1548482400</v>
      </c>
      <c r="M773">
        <v>1550815200</v>
      </c>
      <c r="N773" s="8">
        <f t="shared" si="72"/>
        <v>43491.25</v>
      </c>
      <c r="O773" s="8">
        <f t="shared" si="73"/>
        <v>43518.25</v>
      </c>
      <c r="P773" t="b">
        <v>0</v>
      </c>
      <c r="Q773" t="b">
        <v>0</v>
      </c>
      <c r="R773" t="s">
        <v>21</v>
      </c>
      <c r="S773" t="str">
        <f t="shared" ref="S773:S836" si="77">LEFT(R773,SEARCH("/",R773)-1)</f>
        <v>theater</v>
      </c>
      <c r="T773" t="str">
        <f t="shared" si="74"/>
        <v>plays</v>
      </c>
    </row>
    <row r="774" spans="1:20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 s="5">
        <f t="shared" si="75"/>
        <v>113.3596256684492</v>
      </c>
      <c r="G774" t="s">
        <v>8</v>
      </c>
      <c r="H774">
        <v>5139</v>
      </c>
      <c r="I774" s="4">
        <f t="shared" si="76"/>
        <v>32.999805409612762</v>
      </c>
      <c r="J774" t="s">
        <v>9</v>
      </c>
      <c r="K774" t="s">
        <v>10</v>
      </c>
      <c r="L774">
        <v>1549692000</v>
      </c>
      <c r="M774">
        <v>1550037600</v>
      </c>
      <c r="N774" s="8">
        <f t="shared" si="72"/>
        <v>43505.25</v>
      </c>
      <c r="O774" s="8">
        <f t="shared" si="73"/>
        <v>43509.25</v>
      </c>
      <c r="P774" t="b">
        <v>0</v>
      </c>
      <c r="Q774" t="b">
        <v>0</v>
      </c>
      <c r="R774" t="s">
        <v>48</v>
      </c>
      <c r="S774" t="str">
        <f t="shared" si="77"/>
        <v>music</v>
      </c>
      <c r="T774" t="str">
        <f t="shared" si="74"/>
        <v>indie rock</v>
      </c>
    </row>
    <row r="775" spans="1:20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 s="5">
        <f t="shared" si="75"/>
        <v>190.55555555555554</v>
      </c>
      <c r="G775" t="s">
        <v>8</v>
      </c>
      <c r="H775">
        <v>2353</v>
      </c>
      <c r="I775" s="4">
        <f t="shared" si="76"/>
        <v>43.00254993625159</v>
      </c>
      <c r="J775" t="s">
        <v>9</v>
      </c>
      <c r="K775" t="s">
        <v>10</v>
      </c>
      <c r="L775">
        <v>1492059600</v>
      </c>
      <c r="M775">
        <v>1492923600</v>
      </c>
      <c r="N775" s="8">
        <f t="shared" si="72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21</v>
      </c>
      <c r="S775" t="str">
        <f t="shared" si="77"/>
        <v>theater</v>
      </c>
      <c r="T775" t="str">
        <f t="shared" si="74"/>
        <v>plays</v>
      </c>
    </row>
    <row r="776" spans="1:20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 s="5">
        <f t="shared" si="75"/>
        <v>135.5</v>
      </c>
      <c r="G776" t="s">
        <v>8</v>
      </c>
      <c r="H776">
        <v>78</v>
      </c>
      <c r="I776" s="4">
        <f t="shared" si="76"/>
        <v>86.858974358974365</v>
      </c>
      <c r="J776" t="s">
        <v>95</v>
      </c>
      <c r="K776" t="s">
        <v>96</v>
      </c>
      <c r="L776">
        <v>1463979600</v>
      </c>
      <c r="M776">
        <v>1467522000</v>
      </c>
      <c r="N776" s="8">
        <f t="shared" si="72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16</v>
      </c>
      <c r="S776" t="str">
        <f t="shared" si="77"/>
        <v>technology</v>
      </c>
      <c r="T776" t="str">
        <f t="shared" si="74"/>
        <v>web</v>
      </c>
    </row>
    <row r="777" spans="1:20" ht="31.2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 s="5">
        <f t="shared" si="75"/>
        <v>10.297872340425531</v>
      </c>
      <c r="G777" t="s">
        <v>2</v>
      </c>
      <c r="H777">
        <v>10</v>
      </c>
      <c r="I777" s="4">
        <f t="shared" si="76"/>
        <v>96.8</v>
      </c>
      <c r="J777" t="s">
        <v>9</v>
      </c>
      <c r="K777" t="s">
        <v>10</v>
      </c>
      <c r="L777">
        <v>1415253600</v>
      </c>
      <c r="M777">
        <v>1416117600</v>
      </c>
      <c r="N777" s="8">
        <f t="shared" si="72"/>
        <v>41949.25</v>
      </c>
      <c r="O777" s="8">
        <f t="shared" si="73"/>
        <v>41959.25</v>
      </c>
      <c r="P777" t="b">
        <v>0</v>
      </c>
      <c r="Q777" t="b">
        <v>0</v>
      </c>
      <c r="R777" t="s">
        <v>11</v>
      </c>
      <c r="S777" t="str">
        <f t="shared" si="77"/>
        <v>music</v>
      </c>
      <c r="T777" t="str">
        <f t="shared" si="74"/>
        <v>rock</v>
      </c>
    </row>
    <row r="778" spans="1:20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 s="5">
        <f t="shared" si="75"/>
        <v>65.544223826714799</v>
      </c>
      <c r="G778" t="s">
        <v>2</v>
      </c>
      <c r="H778">
        <v>2201</v>
      </c>
      <c r="I778" s="4">
        <f t="shared" si="76"/>
        <v>32.995456610631528</v>
      </c>
      <c r="J778" t="s">
        <v>9</v>
      </c>
      <c r="K778" t="s">
        <v>10</v>
      </c>
      <c r="L778">
        <v>1562216400</v>
      </c>
      <c r="M778">
        <v>1563771600</v>
      </c>
      <c r="N778" s="8">
        <f t="shared" si="72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21</v>
      </c>
      <c r="S778" t="str">
        <f t="shared" si="77"/>
        <v>theater</v>
      </c>
      <c r="T778" t="str">
        <f t="shared" si="74"/>
        <v>plays</v>
      </c>
    </row>
    <row r="779" spans="1:20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 s="5">
        <f t="shared" si="75"/>
        <v>49.026652452025587</v>
      </c>
      <c r="G779" t="s">
        <v>2</v>
      </c>
      <c r="H779">
        <v>676</v>
      </c>
      <c r="I779" s="4">
        <f t="shared" si="76"/>
        <v>68.028106508875737</v>
      </c>
      <c r="J779" t="s">
        <v>9</v>
      </c>
      <c r="K779" t="s">
        <v>10</v>
      </c>
      <c r="L779">
        <v>1316754000</v>
      </c>
      <c r="M779">
        <v>1319259600</v>
      </c>
      <c r="N779" s="8">
        <f t="shared" si="72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21</v>
      </c>
      <c r="S779" t="str">
        <f t="shared" si="77"/>
        <v>theater</v>
      </c>
      <c r="T779" t="str">
        <f t="shared" si="74"/>
        <v>plays</v>
      </c>
    </row>
    <row r="780" spans="1:20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 s="5">
        <f t="shared" si="75"/>
        <v>787.92307692307691</v>
      </c>
      <c r="G780" t="s">
        <v>8</v>
      </c>
      <c r="H780">
        <v>174</v>
      </c>
      <c r="I780" s="4">
        <f t="shared" si="76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8">
        <f t="shared" si="72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59</v>
      </c>
      <c r="S780" t="str">
        <f t="shared" si="77"/>
        <v>film &amp; video</v>
      </c>
      <c r="T780" t="str">
        <f t="shared" si="74"/>
        <v>animation</v>
      </c>
    </row>
    <row r="781" spans="1:20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 s="5">
        <f t="shared" si="75"/>
        <v>80.306347746090154</v>
      </c>
      <c r="G781" t="s">
        <v>2</v>
      </c>
      <c r="H781">
        <v>831</v>
      </c>
      <c r="I781" s="4">
        <f t="shared" si="76"/>
        <v>105.04572803850782</v>
      </c>
      <c r="J781" t="s">
        <v>9</v>
      </c>
      <c r="K781" t="s">
        <v>10</v>
      </c>
      <c r="L781">
        <v>1439528400</v>
      </c>
      <c r="M781">
        <v>1440306000</v>
      </c>
      <c r="N781" s="8">
        <f t="shared" si="72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21</v>
      </c>
      <c r="S781" t="str">
        <f t="shared" si="77"/>
        <v>theater</v>
      </c>
      <c r="T781" t="str">
        <f t="shared" si="74"/>
        <v>plays</v>
      </c>
    </row>
    <row r="782" spans="1:20" ht="31.2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 s="5">
        <f t="shared" si="75"/>
        <v>106.29411764705883</v>
      </c>
      <c r="G782" t="s">
        <v>8</v>
      </c>
      <c r="H782">
        <v>164</v>
      </c>
      <c r="I782" s="4">
        <f t="shared" si="76"/>
        <v>33.054878048780488</v>
      </c>
      <c r="J782" t="s">
        <v>9</v>
      </c>
      <c r="K782" t="s">
        <v>10</v>
      </c>
      <c r="L782">
        <v>1469163600</v>
      </c>
      <c r="M782">
        <v>1470805200</v>
      </c>
      <c r="N782" s="8">
        <f t="shared" si="72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41</v>
      </c>
      <c r="S782" t="str">
        <f t="shared" si="77"/>
        <v>film &amp; video</v>
      </c>
      <c r="T782" t="str">
        <f t="shared" si="74"/>
        <v>drama</v>
      </c>
    </row>
    <row r="783" spans="1:20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 s="5">
        <f t="shared" si="75"/>
        <v>50.735632183908038</v>
      </c>
      <c r="G783" t="s">
        <v>62</v>
      </c>
      <c r="H783">
        <v>56</v>
      </c>
      <c r="I783" s="4">
        <f t="shared" si="76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8">
        <f t="shared" si="72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21</v>
      </c>
      <c r="S783" t="str">
        <f t="shared" si="77"/>
        <v>theater</v>
      </c>
      <c r="T783" t="str">
        <f t="shared" si="74"/>
        <v>plays</v>
      </c>
    </row>
    <row r="784" spans="1:20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 s="5">
        <f t="shared" si="75"/>
        <v>215.31372549019611</v>
      </c>
      <c r="G784" t="s">
        <v>8</v>
      </c>
      <c r="H784">
        <v>161</v>
      </c>
      <c r="I784" s="4">
        <f t="shared" si="76"/>
        <v>68.204968944099377</v>
      </c>
      <c r="J784" t="s">
        <v>9</v>
      </c>
      <c r="K784" t="s">
        <v>10</v>
      </c>
      <c r="L784">
        <v>1298959200</v>
      </c>
      <c r="M784">
        <v>1301374800</v>
      </c>
      <c r="N784" s="8">
        <f t="shared" si="72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59</v>
      </c>
      <c r="S784" t="str">
        <f t="shared" si="77"/>
        <v>film &amp; video</v>
      </c>
      <c r="T784" t="str">
        <f t="shared" si="74"/>
        <v>animation</v>
      </c>
    </row>
    <row r="785" spans="1:20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 s="5">
        <f t="shared" si="75"/>
        <v>141.22972972972974</v>
      </c>
      <c r="G785" t="s">
        <v>8</v>
      </c>
      <c r="H785">
        <v>138</v>
      </c>
      <c r="I785" s="4">
        <f t="shared" si="76"/>
        <v>75.731884057971016</v>
      </c>
      <c r="J785" t="s">
        <v>9</v>
      </c>
      <c r="K785" t="s">
        <v>10</v>
      </c>
      <c r="L785">
        <v>1387260000</v>
      </c>
      <c r="M785">
        <v>1387864800</v>
      </c>
      <c r="N785" s="8">
        <f t="shared" si="72"/>
        <v>41625.25</v>
      </c>
      <c r="O785" s="8">
        <f t="shared" si="73"/>
        <v>41632.25</v>
      </c>
      <c r="P785" t="b">
        <v>0</v>
      </c>
      <c r="Q785" t="b">
        <v>0</v>
      </c>
      <c r="R785" t="s">
        <v>11</v>
      </c>
      <c r="S785" t="str">
        <f t="shared" si="77"/>
        <v>music</v>
      </c>
      <c r="T785" t="str">
        <f t="shared" si="74"/>
        <v>rock</v>
      </c>
    </row>
    <row r="786" spans="1:20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 s="5">
        <f t="shared" si="75"/>
        <v>115.33745781777279</v>
      </c>
      <c r="G786" t="s">
        <v>8</v>
      </c>
      <c r="H786">
        <v>3308</v>
      </c>
      <c r="I786" s="4">
        <f t="shared" si="76"/>
        <v>30.996070133010882</v>
      </c>
      <c r="J786" t="s">
        <v>9</v>
      </c>
      <c r="K786" t="s">
        <v>10</v>
      </c>
      <c r="L786">
        <v>1457244000</v>
      </c>
      <c r="M786">
        <v>1458190800</v>
      </c>
      <c r="N786" s="8">
        <f t="shared" si="72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16</v>
      </c>
      <c r="S786" t="str">
        <f t="shared" si="77"/>
        <v>technology</v>
      </c>
      <c r="T786" t="str">
        <f t="shared" si="74"/>
        <v>web</v>
      </c>
    </row>
    <row r="787" spans="1:20" ht="31.2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 s="5">
        <f t="shared" si="75"/>
        <v>193.11940298507463</v>
      </c>
      <c r="G787" t="s">
        <v>8</v>
      </c>
      <c r="H787">
        <v>127</v>
      </c>
      <c r="I787" s="4">
        <f t="shared" si="76"/>
        <v>101.88188976377953</v>
      </c>
      <c r="J787" t="s">
        <v>14</v>
      </c>
      <c r="K787" t="s">
        <v>15</v>
      </c>
      <c r="L787">
        <v>1556341200</v>
      </c>
      <c r="M787">
        <v>1559278800</v>
      </c>
      <c r="N787" s="8">
        <f t="shared" si="72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59</v>
      </c>
      <c r="S787" t="str">
        <f t="shared" si="77"/>
        <v>film &amp; video</v>
      </c>
      <c r="T787" t="str">
        <f t="shared" si="74"/>
        <v>animation</v>
      </c>
    </row>
    <row r="788" spans="1:20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 s="5">
        <f t="shared" si="75"/>
        <v>729.73333333333335</v>
      </c>
      <c r="G788" t="s">
        <v>8</v>
      </c>
      <c r="H788">
        <v>207</v>
      </c>
      <c r="I788" s="4">
        <f t="shared" si="76"/>
        <v>52.879227053140099</v>
      </c>
      <c r="J788" t="s">
        <v>95</v>
      </c>
      <c r="K788" t="s">
        <v>96</v>
      </c>
      <c r="L788">
        <v>1522126800</v>
      </c>
      <c r="M788">
        <v>1522731600</v>
      </c>
      <c r="N788" s="8">
        <f t="shared" si="72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147</v>
      </c>
      <c r="S788" t="str">
        <f t="shared" si="77"/>
        <v>music</v>
      </c>
      <c r="T788" t="str">
        <f t="shared" si="74"/>
        <v>jazz</v>
      </c>
    </row>
    <row r="789" spans="1:20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 s="5">
        <f t="shared" si="75"/>
        <v>99.66339869281046</v>
      </c>
      <c r="G789" t="s">
        <v>2</v>
      </c>
      <c r="H789">
        <v>859</v>
      </c>
      <c r="I789" s="4">
        <f t="shared" si="76"/>
        <v>71.005820721769496</v>
      </c>
      <c r="J789" t="s">
        <v>3</v>
      </c>
      <c r="K789" t="s">
        <v>4</v>
      </c>
      <c r="L789">
        <v>1305954000</v>
      </c>
      <c r="M789">
        <v>1306731600</v>
      </c>
      <c r="N789" s="8">
        <f t="shared" si="72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11</v>
      </c>
      <c r="S789" t="str">
        <f t="shared" si="77"/>
        <v>music</v>
      </c>
      <c r="T789" t="str">
        <f t="shared" si="74"/>
        <v>rock</v>
      </c>
    </row>
    <row r="790" spans="1:20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5">
        <f t="shared" si="75"/>
        <v>88.166666666666671</v>
      </c>
      <c r="G790" t="s">
        <v>35</v>
      </c>
      <c r="H790">
        <v>31</v>
      </c>
      <c r="I790" s="4">
        <f t="shared" si="76"/>
        <v>102.38709677419355</v>
      </c>
      <c r="J790" t="s">
        <v>9</v>
      </c>
      <c r="K790" t="s">
        <v>10</v>
      </c>
      <c r="L790">
        <v>1350709200</v>
      </c>
      <c r="M790">
        <v>1352527200</v>
      </c>
      <c r="N790" s="8">
        <f t="shared" si="72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59</v>
      </c>
      <c r="S790" t="str">
        <f t="shared" si="77"/>
        <v>film &amp; video</v>
      </c>
      <c r="T790" t="str">
        <f t="shared" si="74"/>
        <v>animation</v>
      </c>
    </row>
    <row r="791" spans="1:20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 s="5">
        <f t="shared" si="75"/>
        <v>37.233333333333334</v>
      </c>
      <c r="G791" t="s">
        <v>2</v>
      </c>
      <c r="H791">
        <v>45</v>
      </c>
      <c r="I791" s="4">
        <f t="shared" si="76"/>
        <v>74.466666666666669</v>
      </c>
      <c r="J791" t="s">
        <v>9</v>
      </c>
      <c r="K791" t="s">
        <v>10</v>
      </c>
      <c r="L791">
        <v>1401166800</v>
      </c>
      <c r="M791">
        <v>1404363600</v>
      </c>
      <c r="N791" s="8">
        <f t="shared" si="72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21</v>
      </c>
      <c r="S791" t="str">
        <f t="shared" si="77"/>
        <v>theater</v>
      </c>
      <c r="T791" t="str">
        <f t="shared" si="74"/>
        <v>plays</v>
      </c>
    </row>
    <row r="792" spans="1:20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 s="5">
        <f t="shared" si="75"/>
        <v>30.540075309306079</v>
      </c>
      <c r="G792" t="s">
        <v>62</v>
      </c>
      <c r="H792">
        <v>1113</v>
      </c>
      <c r="I792" s="4">
        <f t="shared" si="76"/>
        <v>51.009883198562441</v>
      </c>
      <c r="J792" t="s">
        <v>9</v>
      </c>
      <c r="K792" t="s">
        <v>10</v>
      </c>
      <c r="L792">
        <v>1266127200</v>
      </c>
      <c r="M792">
        <v>1266645600</v>
      </c>
      <c r="N792" s="8">
        <f t="shared" si="72"/>
        <v>40223.25</v>
      </c>
      <c r="O792" s="8">
        <f t="shared" si="73"/>
        <v>40229.25</v>
      </c>
      <c r="P792" t="b">
        <v>0</v>
      </c>
      <c r="Q792" t="b">
        <v>0</v>
      </c>
      <c r="R792" t="s">
        <v>21</v>
      </c>
      <c r="S792" t="str">
        <f t="shared" si="77"/>
        <v>theater</v>
      </c>
      <c r="T792" t="str">
        <f t="shared" si="74"/>
        <v>plays</v>
      </c>
    </row>
    <row r="793" spans="1:20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 s="5">
        <f t="shared" si="75"/>
        <v>25.714285714285712</v>
      </c>
      <c r="G793" t="s">
        <v>2</v>
      </c>
      <c r="H793">
        <v>6</v>
      </c>
      <c r="I793" s="4">
        <f t="shared" si="76"/>
        <v>90</v>
      </c>
      <c r="J793" t="s">
        <v>9</v>
      </c>
      <c r="K793" t="s">
        <v>10</v>
      </c>
      <c r="L793">
        <v>1481436000</v>
      </c>
      <c r="M793">
        <v>1482818400</v>
      </c>
      <c r="N793" s="8">
        <f t="shared" si="72"/>
        <v>42715.25</v>
      </c>
      <c r="O793" s="8">
        <f t="shared" si="73"/>
        <v>42731.25</v>
      </c>
      <c r="P793" t="b">
        <v>0</v>
      </c>
      <c r="Q793" t="b">
        <v>0</v>
      </c>
      <c r="R793" t="s">
        <v>5</v>
      </c>
      <c r="S793" t="str">
        <f t="shared" si="77"/>
        <v>food</v>
      </c>
      <c r="T793" t="str">
        <f t="shared" si="74"/>
        <v>food trucks</v>
      </c>
    </row>
    <row r="794" spans="1:20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 s="5">
        <f t="shared" si="75"/>
        <v>34</v>
      </c>
      <c r="G794" t="s">
        <v>2</v>
      </c>
      <c r="H794">
        <v>7</v>
      </c>
      <c r="I794" s="4">
        <f t="shared" si="76"/>
        <v>97.142857142857139</v>
      </c>
      <c r="J794" t="s">
        <v>9</v>
      </c>
      <c r="K794" t="s">
        <v>10</v>
      </c>
      <c r="L794">
        <v>1372222800</v>
      </c>
      <c r="M794">
        <v>1374642000</v>
      </c>
      <c r="N794" s="8">
        <f t="shared" si="72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21</v>
      </c>
      <c r="S794" t="str">
        <f t="shared" si="77"/>
        <v>theater</v>
      </c>
      <c r="T794" t="str">
        <f t="shared" si="74"/>
        <v>plays</v>
      </c>
    </row>
    <row r="795" spans="1:20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 s="5">
        <f t="shared" si="75"/>
        <v>1185.909090909091</v>
      </c>
      <c r="G795" t="s">
        <v>8</v>
      </c>
      <c r="H795">
        <v>181</v>
      </c>
      <c r="I795" s="4">
        <f t="shared" si="76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8">
        <f t="shared" si="72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56</v>
      </c>
      <c r="S795" t="str">
        <f t="shared" si="77"/>
        <v>publishing</v>
      </c>
      <c r="T795" t="str">
        <f t="shared" si="74"/>
        <v>nonfiction</v>
      </c>
    </row>
    <row r="796" spans="1:20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 s="5">
        <f t="shared" si="75"/>
        <v>125.39393939393939</v>
      </c>
      <c r="G796" t="s">
        <v>8</v>
      </c>
      <c r="H796">
        <v>110</v>
      </c>
      <c r="I796" s="4">
        <f t="shared" si="76"/>
        <v>75.236363636363635</v>
      </c>
      <c r="J796" t="s">
        <v>9</v>
      </c>
      <c r="K796" t="s">
        <v>10</v>
      </c>
      <c r="L796">
        <v>1513922400</v>
      </c>
      <c r="M796">
        <v>1514959200</v>
      </c>
      <c r="N796" s="8">
        <f t="shared" si="72"/>
        <v>43091.25</v>
      </c>
      <c r="O796" s="8">
        <f t="shared" si="73"/>
        <v>43103.25</v>
      </c>
      <c r="P796" t="b">
        <v>0</v>
      </c>
      <c r="Q796" t="b">
        <v>0</v>
      </c>
      <c r="R796" t="s">
        <v>11</v>
      </c>
      <c r="S796" t="str">
        <f t="shared" si="77"/>
        <v>music</v>
      </c>
      <c r="T796" t="str">
        <f t="shared" si="74"/>
        <v>rock</v>
      </c>
    </row>
    <row r="797" spans="1:20" ht="31.2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 s="5">
        <f t="shared" si="75"/>
        <v>14.394366197183098</v>
      </c>
      <c r="G797" t="s">
        <v>2</v>
      </c>
      <c r="H797">
        <v>31</v>
      </c>
      <c r="I797" s="4">
        <f t="shared" si="76"/>
        <v>32.967741935483872</v>
      </c>
      <c r="J797" t="s">
        <v>9</v>
      </c>
      <c r="K797" t="s">
        <v>10</v>
      </c>
      <c r="L797">
        <v>1477976400</v>
      </c>
      <c r="M797">
        <v>1478235600</v>
      </c>
      <c r="N797" s="8">
        <f t="shared" si="72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41</v>
      </c>
      <c r="S797" t="str">
        <f t="shared" si="77"/>
        <v>film &amp; video</v>
      </c>
      <c r="T797" t="str">
        <f t="shared" si="74"/>
        <v>drama</v>
      </c>
    </row>
    <row r="798" spans="1:20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 s="5">
        <f t="shared" si="75"/>
        <v>54.807692307692314</v>
      </c>
      <c r="G798" t="s">
        <v>2</v>
      </c>
      <c r="H798">
        <v>78</v>
      </c>
      <c r="I798" s="4">
        <f t="shared" si="76"/>
        <v>54.807692307692307</v>
      </c>
      <c r="J798" t="s">
        <v>9</v>
      </c>
      <c r="K798" t="s">
        <v>10</v>
      </c>
      <c r="L798">
        <v>1407474000</v>
      </c>
      <c r="M798">
        <v>1408078800</v>
      </c>
      <c r="N798" s="8">
        <f t="shared" si="72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280</v>
      </c>
      <c r="S798" t="str">
        <f t="shared" si="77"/>
        <v>games</v>
      </c>
      <c r="T798" t="str">
        <f t="shared" si="74"/>
        <v>mobile games</v>
      </c>
    </row>
    <row r="799" spans="1:20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 s="5">
        <f t="shared" si="75"/>
        <v>109.63157894736841</v>
      </c>
      <c r="G799" t="s">
        <v>8</v>
      </c>
      <c r="H799">
        <v>185</v>
      </c>
      <c r="I799" s="4">
        <f t="shared" si="76"/>
        <v>45.037837837837834</v>
      </c>
      <c r="J799" t="s">
        <v>9</v>
      </c>
      <c r="K799" t="s">
        <v>10</v>
      </c>
      <c r="L799">
        <v>1546149600</v>
      </c>
      <c r="M799">
        <v>1548136800</v>
      </c>
      <c r="N799" s="8">
        <f t="shared" si="72"/>
        <v>43464.25</v>
      </c>
      <c r="O799" s="8">
        <f t="shared" si="73"/>
        <v>43487.25</v>
      </c>
      <c r="P799" t="b">
        <v>0</v>
      </c>
      <c r="Q799" t="b">
        <v>0</v>
      </c>
      <c r="R799" t="s">
        <v>16</v>
      </c>
      <c r="S799" t="str">
        <f t="shared" si="77"/>
        <v>technology</v>
      </c>
      <c r="T799" t="str">
        <f t="shared" si="74"/>
        <v>web</v>
      </c>
    </row>
    <row r="800" spans="1:20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 s="5">
        <f t="shared" si="75"/>
        <v>188.47058823529412</v>
      </c>
      <c r="G800" t="s">
        <v>8</v>
      </c>
      <c r="H800">
        <v>121</v>
      </c>
      <c r="I800" s="4">
        <f t="shared" si="76"/>
        <v>52.958677685950413</v>
      </c>
      <c r="J800" t="s">
        <v>9</v>
      </c>
      <c r="K800" t="s">
        <v>10</v>
      </c>
      <c r="L800">
        <v>1338440400</v>
      </c>
      <c r="M800">
        <v>1340859600</v>
      </c>
      <c r="N800" s="8">
        <f t="shared" si="72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21</v>
      </c>
      <c r="S800" t="str">
        <f t="shared" si="77"/>
        <v>theater</v>
      </c>
      <c r="T800" t="str">
        <f t="shared" si="74"/>
        <v>plays</v>
      </c>
    </row>
    <row r="801" spans="1:20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 s="5">
        <f t="shared" si="75"/>
        <v>87.008284023668637</v>
      </c>
      <c r="G801" t="s">
        <v>2</v>
      </c>
      <c r="H801">
        <v>1225</v>
      </c>
      <c r="I801" s="4">
        <f t="shared" si="76"/>
        <v>60.017959183673469</v>
      </c>
      <c r="J801" t="s">
        <v>28</v>
      </c>
      <c r="K801" t="s">
        <v>29</v>
      </c>
      <c r="L801">
        <v>1454133600</v>
      </c>
      <c r="M801">
        <v>1454479200</v>
      </c>
      <c r="N801" s="8">
        <f t="shared" si="72"/>
        <v>42399.25</v>
      </c>
      <c r="O801" s="8">
        <f t="shared" si="73"/>
        <v>42403.25</v>
      </c>
      <c r="P801" t="b">
        <v>0</v>
      </c>
      <c r="Q801" t="b">
        <v>0</v>
      </c>
      <c r="R801" t="s">
        <v>21</v>
      </c>
      <c r="S801" t="str">
        <f t="shared" si="77"/>
        <v>theater</v>
      </c>
      <c r="T801" t="str">
        <f t="shared" si="74"/>
        <v>plays</v>
      </c>
    </row>
    <row r="802" spans="1:20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 s="5">
        <f t="shared" si="75"/>
        <v>1</v>
      </c>
      <c r="G802" t="s">
        <v>2</v>
      </c>
      <c r="H802">
        <v>1</v>
      </c>
      <c r="I802" s="4">
        <f t="shared" si="76"/>
        <v>1</v>
      </c>
      <c r="J802" t="s">
        <v>86</v>
      </c>
      <c r="K802" t="s">
        <v>87</v>
      </c>
      <c r="L802">
        <v>1434085200</v>
      </c>
      <c r="M802">
        <v>1434430800</v>
      </c>
      <c r="N802" s="8">
        <f t="shared" si="72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11</v>
      </c>
      <c r="S802" t="str">
        <f t="shared" si="77"/>
        <v>music</v>
      </c>
      <c r="T802" t="str">
        <f t="shared" si="74"/>
        <v>rock</v>
      </c>
    </row>
    <row r="803" spans="1:20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 s="5">
        <f t="shared" si="75"/>
        <v>202.9130434782609</v>
      </c>
      <c r="G803" t="s">
        <v>8</v>
      </c>
      <c r="H803">
        <v>106</v>
      </c>
      <c r="I803" s="4">
        <f t="shared" si="76"/>
        <v>44.028301886792455</v>
      </c>
      <c r="J803" t="s">
        <v>9</v>
      </c>
      <c r="K803" t="s">
        <v>10</v>
      </c>
      <c r="L803">
        <v>1577772000</v>
      </c>
      <c r="M803">
        <v>1579672800</v>
      </c>
      <c r="N803" s="8">
        <f t="shared" si="72"/>
        <v>43830.25</v>
      </c>
      <c r="O803" s="8">
        <f t="shared" si="73"/>
        <v>43852.25</v>
      </c>
      <c r="P803" t="b">
        <v>0</v>
      </c>
      <c r="Q803" t="b">
        <v>1</v>
      </c>
      <c r="R803" t="s">
        <v>110</v>
      </c>
      <c r="S803" t="str">
        <f t="shared" si="77"/>
        <v>photography</v>
      </c>
      <c r="T803" t="str">
        <f t="shared" si="74"/>
        <v>photography books</v>
      </c>
    </row>
    <row r="804" spans="1:20" ht="31.2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 s="5">
        <f t="shared" si="75"/>
        <v>197.03225806451613</v>
      </c>
      <c r="G804" t="s">
        <v>8</v>
      </c>
      <c r="H804">
        <v>142</v>
      </c>
      <c r="I804" s="4">
        <f t="shared" si="76"/>
        <v>86.028169014084511</v>
      </c>
      <c r="J804" t="s">
        <v>9</v>
      </c>
      <c r="K804" t="s">
        <v>10</v>
      </c>
      <c r="L804">
        <v>1562216400</v>
      </c>
      <c r="M804">
        <v>1562389200</v>
      </c>
      <c r="N804" s="8">
        <f t="shared" si="72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110</v>
      </c>
      <c r="S804" t="str">
        <f t="shared" si="77"/>
        <v>photography</v>
      </c>
      <c r="T804" t="str">
        <f t="shared" si="74"/>
        <v>photography books</v>
      </c>
    </row>
    <row r="805" spans="1:20" ht="31.2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 s="5">
        <f t="shared" si="75"/>
        <v>107</v>
      </c>
      <c r="G805" t="s">
        <v>8</v>
      </c>
      <c r="H805">
        <v>233</v>
      </c>
      <c r="I805" s="4">
        <f t="shared" si="76"/>
        <v>28.012875536480685</v>
      </c>
      <c r="J805" t="s">
        <v>9</v>
      </c>
      <c r="K805" t="s">
        <v>10</v>
      </c>
      <c r="L805">
        <v>1548568800</v>
      </c>
      <c r="M805">
        <v>1551506400</v>
      </c>
      <c r="N805" s="8">
        <f t="shared" si="72"/>
        <v>43492.25</v>
      </c>
      <c r="O805" s="8">
        <f t="shared" si="73"/>
        <v>43526.25</v>
      </c>
      <c r="P805" t="b">
        <v>0</v>
      </c>
      <c r="Q805" t="b">
        <v>0</v>
      </c>
      <c r="R805" t="s">
        <v>21</v>
      </c>
      <c r="S805" t="str">
        <f t="shared" si="77"/>
        <v>theater</v>
      </c>
      <c r="T805" t="str">
        <f t="shared" si="74"/>
        <v>plays</v>
      </c>
    </row>
    <row r="806" spans="1:20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 s="5">
        <f t="shared" si="75"/>
        <v>268.73076923076923</v>
      </c>
      <c r="G806" t="s">
        <v>8</v>
      </c>
      <c r="H806">
        <v>218</v>
      </c>
      <c r="I806" s="4">
        <f t="shared" si="76"/>
        <v>32.050458715596328</v>
      </c>
      <c r="J806" t="s">
        <v>9</v>
      </c>
      <c r="K806" t="s">
        <v>10</v>
      </c>
      <c r="L806">
        <v>1514872800</v>
      </c>
      <c r="M806">
        <v>1516600800</v>
      </c>
      <c r="N806" s="8">
        <f t="shared" si="72"/>
        <v>43102.25</v>
      </c>
      <c r="O806" s="8">
        <f t="shared" si="73"/>
        <v>43122.25</v>
      </c>
      <c r="P806" t="b">
        <v>0</v>
      </c>
      <c r="Q806" t="b">
        <v>0</v>
      </c>
      <c r="R806" t="s">
        <v>11</v>
      </c>
      <c r="S806" t="str">
        <f t="shared" si="77"/>
        <v>music</v>
      </c>
      <c r="T806" t="str">
        <f t="shared" si="74"/>
        <v>rock</v>
      </c>
    </row>
    <row r="807" spans="1:20" ht="31.2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 s="5">
        <f t="shared" si="75"/>
        <v>50.845360824742272</v>
      </c>
      <c r="G807" t="s">
        <v>2</v>
      </c>
      <c r="H807">
        <v>67</v>
      </c>
      <c r="I807" s="4">
        <f t="shared" si="76"/>
        <v>73.611940298507463</v>
      </c>
      <c r="J807" t="s">
        <v>14</v>
      </c>
      <c r="K807" t="s">
        <v>15</v>
      </c>
      <c r="L807">
        <v>1416031200</v>
      </c>
      <c r="M807">
        <v>1420437600</v>
      </c>
      <c r="N807" s="8">
        <f t="shared" si="72"/>
        <v>41958.25</v>
      </c>
      <c r="O807" s="8">
        <f t="shared" si="73"/>
        <v>42009.25</v>
      </c>
      <c r="P807" t="b">
        <v>0</v>
      </c>
      <c r="Q807" t="b">
        <v>0</v>
      </c>
      <c r="R807" t="s">
        <v>30</v>
      </c>
      <c r="S807" t="str">
        <f t="shared" si="77"/>
        <v>film &amp; video</v>
      </c>
      <c r="T807" t="str">
        <f t="shared" si="74"/>
        <v>documentary</v>
      </c>
    </row>
    <row r="808" spans="1:20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 s="5">
        <f t="shared" si="75"/>
        <v>1180.2857142857142</v>
      </c>
      <c r="G808" t="s">
        <v>8</v>
      </c>
      <c r="H808">
        <v>76</v>
      </c>
      <c r="I808" s="4">
        <f t="shared" si="76"/>
        <v>108.71052631578948</v>
      </c>
      <c r="J808" t="s">
        <v>9</v>
      </c>
      <c r="K808" t="s">
        <v>10</v>
      </c>
      <c r="L808">
        <v>1330927200</v>
      </c>
      <c r="M808">
        <v>1332997200</v>
      </c>
      <c r="N808" s="8">
        <f t="shared" si="72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41</v>
      </c>
      <c r="S808" t="str">
        <f t="shared" si="77"/>
        <v>film &amp; video</v>
      </c>
      <c r="T808" t="str">
        <f t="shared" si="74"/>
        <v>drama</v>
      </c>
    </row>
    <row r="809" spans="1:20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 s="5">
        <f t="shared" si="75"/>
        <v>264</v>
      </c>
      <c r="G809" t="s">
        <v>8</v>
      </c>
      <c r="H809">
        <v>43</v>
      </c>
      <c r="I809" s="4">
        <f t="shared" si="76"/>
        <v>42.97674418604651</v>
      </c>
      <c r="J809" t="s">
        <v>9</v>
      </c>
      <c r="K809" t="s">
        <v>10</v>
      </c>
      <c r="L809">
        <v>1571115600</v>
      </c>
      <c r="M809">
        <v>1574920800</v>
      </c>
      <c r="N809" s="8">
        <f t="shared" si="72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21</v>
      </c>
      <c r="S809" t="str">
        <f t="shared" si="77"/>
        <v>theater</v>
      </c>
      <c r="T809" t="str">
        <f t="shared" si="74"/>
        <v>plays</v>
      </c>
    </row>
    <row r="810" spans="1:20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 s="5">
        <f t="shared" si="75"/>
        <v>30.44230769230769</v>
      </c>
      <c r="G810" t="s">
        <v>2</v>
      </c>
      <c r="H810">
        <v>19</v>
      </c>
      <c r="I810" s="4">
        <f t="shared" si="76"/>
        <v>83.315789473684205</v>
      </c>
      <c r="J810" t="s">
        <v>9</v>
      </c>
      <c r="K810" t="s">
        <v>10</v>
      </c>
      <c r="L810">
        <v>1463461200</v>
      </c>
      <c r="M810">
        <v>1464930000</v>
      </c>
      <c r="N810" s="8">
        <f t="shared" si="72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5</v>
      </c>
      <c r="S810" t="str">
        <f t="shared" si="77"/>
        <v>food</v>
      </c>
      <c r="T810" t="str">
        <f t="shared" si="74"/>
        <v>food trucks</v>
      </c>
    </row>
    <row r="811" spans="1:20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 s="5">
        <f t="shared" si="75"/>
        <v>62.880681818181813</v>
      </c>
      <c r="G811" t="s">
        <v>2</v>
      </c>
      <c r="H811">
        <v>2108</v>
      </c>
      <c r="I811" s="4">
        <f t="shared" si="76"/>
        <v>42</v>
      </c>
      <c r="J811" t="s">
        <v>86</v>
      </c>
      <c r="K811" t="s">
        <v>87</v>
      </c>
      <c r="L811">
        <v>1344920400</v>
      </c>
      <c r="M811">
        <v>1345006800</v>
      </c>
      <c r="N811" s="8">
        <f t="shared" si="72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30</v>
      </c>
      <c r="S811" t="str">
        <f t="shared" si="77"/>
        <v>film &amp; video</v>
      </c>
      <c r="T811" t="str">
        <f t="shared" si="74"/>
        <v>documentary</v>
      </c>
    </row>
    <row r="812" spans="1:20" ht="31.2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 s="5">
        <f t="shared" si="75"/>
        <v>193.125</v>
      </c>
      <c r="G812" t="s">
        <v>8</v>
      </c>
      <c r="H812">
        <v>221</v>
      </c>
      <c r="I812" s="4">
        <f t="shared" si="76"/>
        <v>55.927601809954751</v>
      </c>
      <c r="J812" t="s">
        <v>9</v>
      </c>
      <c r="K812" t="s">
        <v>10</v>
      </c>
      <c r="L812">
        <v>1511848800</v>
      </c>
      <c r="M812">
        <v>1512712800</v>
      </c>
      <c r="N812" s="8">
        <f t="shared" si="72"/>
        <v>43067.25</v>
      </c>
      <c r="O812" s="8">
        <f t="shared" si="73"/>
        <v>43077.25</v>
      </c>
      <c r="P812" t="b">
        <v>0</v>
      </c>
      <c r="Q812" t="b">
        <v>1</v>
      </c>
      <c r="R812" t="s">
        <v>21</v>
      </c>
      <c r="S812" t="str">
        <f t="shared" si="77"/>
        <v>theater</v>
      </c>
      <c r="T812" t="str">
        <f t="shared" si="74"/>
        <v>plays</v>
      </c>
    </row>
    <row r="813" spans="1:20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 s="5">
        <f t="shared" si="75"/>
        <v>77.102702702702715</v>
      </c>
      <c r="G813" t="s">
        <v>2</v>
      </c>
      <c r="H813">
        <v>679</v>
      </c>
      <c r="I813" s="4">
        <f t="shared" si="76"/>
        <v>105.03681885125184</v>
      </c>
      <c r="J813" t="s">
        <v>9</v>
      </c>
      <c r="K813" t="s">
        <v>10</v>
      </c>
      <c r="L813">
        <v>1452319200</v>
      </c>
      <c r="M813">
        <v>1452492000</v>
      </c>
      <c r="N813" s="8">
        <f t="shared" si="72"/>
        <v>42378.25</v>
      </c>
      <c r="O813" s="8">
        <f t="shared" si="73"/>
        <v>42380.25</v>
      </c>
      <c r="P813" t="b">
        <v>0</v>
      </c>
      <c r="Q813" t="b">
        <v>1</v>
      </c>
      <c r="R813" t="s">
        <v>77</v>
      </c>
      <c r="S813" t="str">
        <f t="shared" si="77"/>
        <v>games</v>
      </c>
      <c r="T813" t="str">
        <f t="shared" si="74"/>
        <v>video games</v>
      </c>
    </row>
    <row r="814" spans="1:20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 s="5">
        <f t="shared" si="75"/>
        <v>225.52763819095478</v>
      </c>
      <c r="G814" t="s">
        <v>8</v>
      </c>
      <c r="H814">
        <v>2805</v>
      </c>
      <c r="I814" s="4">
        <f t="shared" si="76"/>
        <v>48</v>
      </c>
      <c r="J814" t="s">
        <v>3</v>
      </c>
      <c r="K814" t="s">
        <v>4</v>
      </c>
      <c r="L814">
        <v>1523854800</v>
      </c>
      <c r="M814">
        <v>1524286800</v>
      </c>
      <c r="N814" s="8">
        <f t="shared" si="72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56</v>
      </c>
      <c r="S814" t="str">
        <f t="shared" si="77"/>
        <v>publishing</v>
      </c>
      <c r="T814" t="str">
        <f t="shared" si="74"/>
        <v>nonfiction</v>
      </c>
    </row>
    <row r="815" spans="1:20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 s="5">
        <f t="shared" si="75"/>
        <v>239.40625</v>
      </c>
      <c r="G815" t="s">
        <v>8</v>
      </c>
      <c r="H815">
        <v>68</v>
      </c>
      <c r="I815" s="4">
        <f t="shared" si="76"/>
        <v>112.66176470588235</v>
      </c>
      <c r="J815" t="s">
        <v>9</v>
      </c>
      <c r="K815" t="s">
        <v>10</v>
      </c>
      <c r="L815">
        <v>1346043600</v>
      </c>
      <c r="M815">
        <v>1346907600</v>
      </c>
      <c r="N815" s="8">
        <f t="shared" si="72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77</v>
      </c>
      <c r="S815" t="str">
        <f t="shared" si="77"/>
        <v>games</v>
      </c>
      <c r="T815" t="str">
        <f t="shared" si="74"/>
        <v>video games</v>
      </c>
    </row>
    <row r="816" spans="1:20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 s="5">
        <f t="shared" si="75"/>
        <v>92.1875</v>
      </c>
      <c r="G816" t="s">
        <v>2</v>
      </c>
      <c r="H816">
        <v>36</v>
      </c>
      <c r="I816" s="4">
        <f t="shared" si="76"/>
        <v>81.944444444444443</v>
      </c>
      <c r="J816" t="s">
        <v>24</v>
      </c>
      <c r="K816" t="s">
        <v>25</v>
      </c>
      <c r="L816">
        <v>1464325200</v>
      </c>
      <c r="M816">
        <v>1464498000</v>
      </c>
      <c r="N816" s="8">
        <f t="shared" si="72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11</v>
      </c>
      <c r="S816" t="str">
        <f t="shared" si="77"/>
        <v>music</v>
      </c>
      <c r="T816" t="str">
        <f t="shared" si="74"/>
        <v>rock</v>
      </c>
    </row>
    <row r="817" spans="1:20" ht="31.2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 s="5">
        <f t="shared" si="75"/>
        <v>130.23333333333335</v>
      </c>
      <c r="G817" t="s">
        <v>8</v>
      </c>
      <c r="H817">
        <v>183</v>
      </c>
      <c r="I817" s="4">
        <f t="shared" si="76"/>
        <v>64.049180327868854</v>
      </c>
      <c r="J817" t="s">
        <v>3</v>
      </c>
      <c r="K817" t="s">
        <v>4</v>
      </c>
      <c r="L817">
        <v>1511935200</v>
      </c>
      <c r="M817">
        <v>1514181600</v>
      </c>
      <c r="N817" s="8">
        <f t="shared" si="72"/>
        <v>43068.25</v>
      </c>
      <c r="O817" s="8">
        <f t="shared" si="73"/>
        <v>43094.25</v>
      </c>
      <c r="P817" t="b">
        <v>0</v>
      </c>
      <c r="Q817" t="b">
        <v>0</v>
      </c>
      <c r="R817" t="s">
        <v>11</v>
      </c>
      <c r="S817" t="str">
        <f t="shared" si="77"/>
        <v>music</v>
      </c>
      <c r="T817" t="str">
        <f t="shared" si="74"/>
        <v>rock</v>
      </c>
    </row>
    <row r="818" spans="1:20" ht="31.2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 s="5">
        <f t="shared" si="75"/>
        <v>615.21739130434787</v>
      </c>
      <c r="G818" t="s">
        <v>8</v>
      </c>
      <c r="H818">
        <v>133</v>
      </c>
      <c r="I818" s="4">
        <f t="shared" si="76"/>
        <v>106.39097744360902</v>
      </c>
      <c r="J818" t="s">
        <v>9</v>
      </c>
      <c r="K818" t="s">
        <v>10</v>
      </c>
      <c r="L818">
        <v>1392012000</v>
      </c>
      <c r="M818">
        <v>1392184800</v>
      </c>
      <c r="N818" s="8">
        <f t="shared" si="72"/>
        <v>41680.25</v>
      </c>
      <c r="O818" s="8">
        <f t="shared" si="73"/>
        <v>41682.25</v>
      </c>
      <c r="P818" t="b">
        <v>1</v>
      </c>
      <c r="Q818" t="b">
        <v>1</v>
      </c>
      <c r="R818" t="s">
        <v>21</v>
      </c>
      <c r="S818" t="str">
        <f t="shared" si="77"/>
        <v>theater</v>
      </c>
      <c r="T818" t="str">
        <f t="shared" si="74"/>
        <v>plays</v>
      </c>
    </row>
    <row r="819" spans="1:20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 s="5">
        <f t="shared" si="75"/>
        <v>368.79532163742692</v>
      </c>
      <c r="G819" t="s">
        <v>8</v>
      </c>
      <c r="H819">
        <v>2489</v>
      </c>
      <c r="I819" s="4">
        <f t="shared" si="76"/>
        <v>76.011249497790274</v>
      </c>
      <c r="J819" t="s">
        <v>95</v>
      </c>
      <c r="K819" t="s">
        <v>96</v>
      </c>
      <c r="L819">
        <v>1556946000</v>
      </c>
      <c r="M819">
        <v>1559365200</v>
      </c>
      <c r="N819" s="8">
        <f t="shared" si="72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56</v>
      </c>
      <c r="S819" t="str">
        <f t="shared" si="77"/>
        <v>publishing</v>
      </c>
      <c r="T819" t="str">
        <f t="shared" si="74"/>
        <v>nonfiction</v>
      </c>
    </row>
    <row r="820" spans="1:20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 s="5">
        <f t="shared" si="75"/>
        <v>1094.8571428571429</v>
      </c>
      <c r="G820" t="s">
        <v>8</v>
      </c>
      <c r="H820">
        <v>69</v>
      </c>
      <c r="I820" s="4">
        <f t="shared" si="76"/>
        <v>111.07246376811594</v>
      </c>
      <c r="J820" t="s">
        <v>9</v>
      </c>
      <c r="K820" t="s">
        <v>10</v>
      </c>
      <c r="L820">
        <v>1548050400</v>
      </c>
      <c r="M820">
        <v>1549173600</v>
      </c>
      <c r="N820" s="8">
        <f t="shared" si="72"/>
        <v>43486.25</v>
      </c>
      <c r="O820" s="8">
        <f t="shared" si="73"/>
        <v>43499.25</v>
      </c>
      <c r="P820" t="b">
        <v>0</v>
      </c>
      <c r="Q820" t="b">
        <v>1</v>
      </c>
      <c r="R820" t="s">
        <v>21</v>
      </c>
      <c r="S820" t="str">
        <f t="shared" si="77"/>
        <v>theater</v>
      </c>
      <c r="T820" t="str">
        <f t="shared" si="74"/>
        <v>plays</v>
      </c>
    </row>
    <row r="821" spans="1:20" ht="31.2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 s="5">
        <f t="shared" si="75"/>
        <v>50.662921348314605</v>
      </c>
      <c r="G821" t="s">
        <v>2</v>
      </c>
      <c r="H821">
        <v>47</v>
      </c>
      <c r="I821" s="4">
        <f t="shared" si="76"/>
        <v>95.936170212765958</v>
      </c>
      <c r="J821" t="s">
        <v>9</v>
      </c>
      <c r="K821" t="s">
        <v>10</v>
      </c>
      <c r="L821">
        <v>1353736800</v>
      </c>
      <c r="M821">
        <v>1355032800</v>
      </c>
      <c r="N821" s="8">
        <f t="shared" si="72"/>
        <v>41237.25</v>
      </c>
      <c r="O821" s="8">
        <f t="shared" si="73"/>
        <v>41252.25</v>
      </c>
      <c r="P821" t="b">
        <v>1</v>
      </c>
      <c r="Q821" t="b">
        <v>0</v>
      </c>
      <c r="R821" t="s">
        <v>77</v>
      </c>
      <c r="S821" t="str">
        <f t="shared" si="77"/>
        <v>games</v>
      </c>
      <c r="T821" t="str">
        <f t="shared" si="74"/>
        <v>video games</v>
      </c>
    </row>
    <row r="822" spans="1:20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 s="5">
        <f t="shared" si="75"/>
        <v>800.6</v>
      </c>
      <c r="G822" t="s">
        <v>8</v>
      </c>
      <c r="H822">
        <v>279</v>
      </c>
      <c r="I822" s="4">
        <f t="shared" si="76"/>
        <v>43.043010752688176</v>
      </c>
      <c r="J822" t="s">
        <v>28</v>
      </c>
      <c r="K822" t="s">
        <v>29</v>
      </c>
      <c r="L822">
        <v>1532840400</v>
      </c>
      <c r="M822">
        <v>1533963600</v>
      </c>
      <c r="N822" s="8">
        <f t="shared" si="72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11</v>
      </c>
      <c r="S822" t="str">
        <f t="shared" si="77"/>
        <v>music</v>
      </c>
      <c r="T822" t="str">
        <f t="shared" si="74"/>
        <v>rock</v>
      </c>
    </row>
    <row r="823" spans="1:20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 s="5">
        <f t="shared" si="75"/>
        <v>291.28571428571428</v>
      </c>
      <c r="G823" t="s">
        <v>8</v>
      </c>
      <c r="H823">
        <v>210</v>
      </c>
      <c r="I823" s="4">
        <f t="shared" si="76"/>
        <v>67.966666666666669</v>
      </c>
      <c r="J823" t="s">
        <v>9</v>
      </c>
      <c r="K823" t="s">
        <v>10</v>
      </c>
      <c r="L823">
        <v>1488261600</v>
      </c>
      <c r="M823">
        <v>1489381200</v>
      </c>
      <c r="N823" s="8">
        <f t="shared" si="72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30</v>
      </c>
      <c r="S823" t="str">
        <f t="shared" si="77"/>
        <v>film &amp; video</v>
      </c>
      <c r="T823" t="str">
        <f t="shared" si="74"/>
        <v>documentary</v>
      </c>
    </row>
    <row r="824" spans="1:20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 s="5">
        <f t="shared" si="75"/>
        <v>349.9666666666667</v>
      </c>
      <c r="G824" t="s">
        <v>8</v>
      </c>
      <c r="H824">
        <v>2100</v>
      </c>
      <c r="I824" s="4">
        <f t="shared" si="76"/>
        <v>89.991428571428571</v>
      </c>
      <c r="J824" t="s">
        <v>9</v>
      </c>
      <c r="K824" t="s">
        <v>10</v>
      </c>
      <c r="L824">
        <v>1393567200</v>
      </c>
      <c r="M824">
        <v>1395032400</v>
      </c>
      <c r="N824" s="8">
        <f t="shared" si="72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11</v>
      </c>
      <c r="S824" t="str">
        <f t="shared" si="77"/>
        <v>music</v>
      </c>
      <c r="T824" t="str">
        <f t="shared" si="74"/>
        <v>rock</v>
      </c>
    </row>
    <row r="825" spans="1:20" ht="31.2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 s="5">
        <f t="shared" si="75"/>
        <v>357.07317073170731</v>
      </c>
      <c r="G825" t="s">
        <v>8</v>
      </c>
      <c r="H825">
        <v>252</v>
      </c>
      <c r="I825" s="4">
        <f t="shared" si="76"/>
        <v>58.095238095238095</v>
      </c>
      <c r="J825" t="s">
        <v>9</v>
      </c>
      <c r="K825" t="s">
        <v>10</v>
      </c>
      <c r="L825">
        <v>1410325200</v>
      </c>
      <c r="M825">
        <v>1412485200</v>
      </c>
      <c r="N825" s="8">
        <f t="shared" si="72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11</v>
      </c>
      <c r="S825" t="str">
        <f t="shared" si="77"/>
        <v>music</v>
      </c>
      <c r="T825" t="str">
        <f t="shared" si="74"/>
        <v>rock</v>
      </c>
    </row>
    <row r="826" spans="1:20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 s="5">
        <f t="shared" si="75"/>
        <v>126.48941176470588</v>
      </c>
      <c r="G826" t="s">
        <v>8</v>
      </c>
      <c r="H826">
        <v>1280</v>
      </c>
      <c r="I826" s="4">
        <f t="shared" si="76"/>
        <v>83.996875000000003</v>
      </c>
      <c r="J826" t="s">
        <v>9</v>
      </c>
      <c r="K826" t="s">
        <v>10</v>
      </c>
      <c r="L826">
        <v>1276923600</v>
      </c>
      <c r="M826">
        <v>1279688400</v>
      </c>
      <c r="N826" s="8">
        <f t="shared" si="72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56</v>
      </c>
      <c r="S826" t="str">
        <f t="shared" si="77"/>
        <v>publishing</v>
      </c>
      <c r="T826" t="str">
        <f t="shared" si="74"/>
        <v>nonfiction</v>
      </c>
    </row>
    <row r="827" spans="1:20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 s="5">
        <f t="shared" si="75"/>
        <v>387.5</v>
      </c>
      <c r="G827" t="s">
        <v>8</v>
      </c>
      <c r="H827">
        <v>157</v>
      </c>
      <c r="I827" s="4">
        <f t="shared" si="76"/>
        <v>88.853503184713375</v>
      </c>
      <c r="J827" t="s">
        <v>28</v>
      </c>
      <c r="K827" t="s">
        <v>29</v>
      </c>
      <c r="L827">
        <v>1500958800</v>
      </c>
      <c r="M827">
        <v>1501995600</v>
      </c>
      <c r="N827" s="8">
        <f t="shared" si="72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88</v>
      </c>
      <c r="S827" t="str">
        <f t="shared" si="77"/>
        <v>film &amp; video</v>
      </c>
      <c r="T827" t="str">
        <f t="shared" si="74"/>
        <v>shorts</v>
      </c>
    </row>
    <row r="828" spans="1:20" ht="31.2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 s="5">
        <f t="shared" si="75"/>
        <v>457.03571428571428</v>
      </c>
      <c r="G828" t="s">
        <v>8</v>
      </c>
      <c r="H828">
        <v>194</v>
      </c>
      <c r="I828" s="4">
        <f t="shared" si="76"/>
        <v>65.963917525773198</v>
      </c>
      <c r="J828" t="s">
        <v>9</v>
      </c>
      <c r="K828" t="s">
        <v>10</v>
      </c>
      <c r="L828">
        <v>1292220000</v>
      </c>
      <c r="M828">
        <v>1294639200</v>
      </c>
      <c r="N828" s="8">
        <f t="shared" si="72"/>
        <v>40525.25</v>
      </c>
      <c r="O828" s="8">
        <f t="shared" si="73"/>
        <v>40553.25</v>
      </c>
      <c r="P828" t="b">
        <v>0</v>
      </c>
      <c r="Q828" t="b">
        <v>1</v>
      </c>
      <c r="R828" t="s">
        <v>21</v>
      </c>
      <c r="S828" t="str">
        <f t="shared" si="77"/>
        <v>theater</v>
      </c>
      <c r="T828" t="str">
        <f t="shared" si="74"/>
        <v>plays</v>
      </c>
    </row>
    <row r="829" spans="1:20" ht="31.2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 s="5">
        <f t="shared" si="75"/>
        <v>266.69565217391306</v>
      </c>
      <c r="G829" t="s">
        <v>8</v>
      </c>
      <c r="H829">
        <v>82</v>
      </c>
      <c r="I829" s="4">
        <f t="shared" si="76"/>
        <v>74.804878048780495</v>
      </c>
      <c r="J829" t="s">
        <v>14</v>
      </c>
      <c r="K829" t="s">
        <v>15</v>
      </c>
      <c r="L829">
        <v>1304398800</v>
      </c>
      <c r="M829">
        <v>1305435600</v>
      </c>
      <c r="N829" s="8">
        <f t="shared" si="72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41</v>
      </c>
      <c r="S829" t="str">
        <f t="shared" si="77"/>
        <v>film &amp; video</v>
      </c>
      <c r="T829" t="str">
        <f t="shared" si="74"/>
        <v>drama</v>
      </c>
    </row>
    <row r="830" spans="1:20" ht="31.2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 s="5">
        <f t="shared" si="75"/>
        <v>69</v>
      </c>
      <c r="G830" t="s">
        <v>2</v>
      </c>
      <c r="H830">
        <v>70</v>
      </c>
      <c r="I830" s="4">
        <f t="shared" si="76"/>
        <v>69.98571428571428</v>
      </c>
      <c r="J830" t="s">
        <v>9</v>
      </c>
      <c r="K830" t="s">
        <v>10</v>
      </c>
      <c r="L830">
        <v>1535432400</v>
      </c>
      <c r="M830">
        <v>1537592400</v>
      </c>
      <c r="N830" s="8">
        <f t="shared" si="72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21</v>
      </c>
      <c r="S830" t="str">
        <f t="shared" si="77"/>
        <v>theater</v>
      </c>
      <c r="T830" t="str">
        <f t="shared" si="74"/>
        <v>plays</v>
      </c>
    </row>
    <row r="831" spans="1:20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 s="5">
        <f t="shared" si="75"/>
        <v>51.34375</v>
      </c>
      <c r="G831" t="s">
        <v>2</v>
      </c>
      <c r="H831">
        <v>154</v>
      </c>
      <c r="I831" s="4">
        <f t="shared" si="76"/>
        <v>32.006493506493506</v>
      </c>
      <c r="J831" t="s">
        <v>9</v>
      </c>
      <c r="K831" t="s">
        <v>10</v>
      </c>
      <c r="L831">
        <v>1433826000</v>
      </c>
      <c r="M831">
        <v>1435122000</v>
      </c>
      <c r="N831" s="8">
        <f t="shared" si="72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21</v>
      </c>
      <c r="S831" t="str">
        <f t="shared" si="77"/>
        <v>theater</v>
      </c>
      <c r="T831" t="str">
        <f t="shared" si="74"/>
        <v>plays</v>
      </c>
    </row>
    <row r="832" spans="1:20" ht="31.2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 s="5">
        <f t="shared" si="75"/>
        <v>1.1710526315789473</v>
      </c>
      <c r="G832" t="s">
        <v>2</v>
      </c>
      <c r="H832">
        <v>22</v>
      </c>
      <c r="I832" s="4">
        <f t="shared" si="76"/>
        <v>64.727272727272734</v>
      </c>
      <c r="J832" t="s">
        <v>9</v>
      </c>
      <c r="K832" t="s">
        <v>10</v>
      </c>
      <c r="L832">
        <v>1514959200</v>
      </c>
      <c r="M832">
        <v>1520056800</v>
      </c>
      <c r="N832" s="8">
        <f t="shared" si="72"/>
        <v>43103.25</v>
      </c>
      <c r="O832" s="8">
        <f t="shared" si="73"/>
        <v>43162.25</v>
      </c>
      <c r="P832" t="b">
        <v>0</v>
      </c>
      <c r="Q832" t="b">
        <v>0</v>
      </c>
      <c r="R832" t="s">
        <v>21</v>
      </c>
      <c r="S832" t="str">
        <f t="shared" si="77"/>
        <v>theater</v>
      </c>
      <c r="T832" t="str">
        <f t="shared" si="74"/>
        <v>plays</v>
      </c>
    </row>
    <row r="833" spans="1:20" ht="31.2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 s="5">
        <f t="shared" si="75"/>
        <v>108.97734294541709</v>
      </c>
      <c r="G833" t="s">
        <v>8</v>
      </c>
      <c r="H833">
        <v>4233</v>
      </c>
      <c r="I833" s="4">
        <f t="shared" si="76"/>
        <v>24.998110087408456</v>
      </c>
      <c r="J833" t="s">
        <v>9</v>
      </c>
      <c r="K833" t="s">
        <v>10</v>
      </c>
      <c r="L833">
        <v>1332738000</v>
      </c>
      <c r="M833">
        <v>1335675600</v>
      </c>
      <c r="N833" s="8">
        <f t="shared" si="72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110</v>
      </c>
      <c r="S833" t="str">
        <f t="shared" si="77"/>
        <v>photography</v>
      </c>
      <c r="T833" t="str">
        <f t="shared" si="74"/>
        <v>photography books</v>
      </c>
    </row>
    <row r="834" spans="1:20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 s="5">
        <f t="shared" si="75"/>
        <v>315.17592592592592</v>
      </c>
      <c r="G834" t="s">
        <v>8</v>
      </c>
      <c r="H834">
        <v>1297</v>
      </c>
      <c r="I834" s="4">
        <f t="shared" si="76"/>
        <v>104.97764070932922</v>
      </c>
      <c r="J834" t="s">
        <v>24</v>
      </c>
      <c r="K834" t="s">
        <v>25</v>
      </c>
      <c r="L834">
        <v>1445490000</v>
      </c>
      <c r="M834">
        <v>1448431200</v>
      </c>
      <c r="N834" s="8">
        <f t="shared" si="72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194</v>
      </c>
      <c r="S834" t="str">
        <f t="shared" si="77"/>
        <v>publishing</v>
      </c>
      <c r="T834" t="str">
        <f t="shared" si="74"/>
        <v>translations</v>
      </c>
    </row>
    <row r="835" spans="1:20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 s="5">
        <f t="shared" si="75"/>
        <v>157.69117647058823</v>
      </c>
      <c r="G835" t="s">
        <v>8</v>
      </c>
      <c r="H835">
        <v>165</v>
      </c>
      <c r="I835" s="4">
        <f t="shared" si="76"/>
        <v>64.987878787878785</v>
      </c>
      <c r="J835" t="s">
        <v>24</v>
      </c>
      <c r="K835" t="s">
        <v>25</v>
      </c>
      <c r="L835">
        <v>1297663200</v>
      </c>
      <c r="M835">
        <v>1298613600</v>
      </c>
      <c r="N835" s="8">
        <f t="shared" ref="N835:N898" si="78">(((L835/60)/60)/24)+DATE(1970,1,1)</f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si="77"/>
        <v>publishing</v>
      </c>
      <c r="T835" t="str">
        <f t="shared" ref="T835:T898" si="80">RIGHT(R835,LEN(R835)-SEARCH("/",R835))</f>
        <v>translations</v>
      </c>
    </row>
    <row r="836" spans="1:20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 s="5">
        <f t="shared" ref="F836:F899" si="81">E836/D836*100</f>
        <v>153.8082191780822</v>
      </c>
      <c r="G836" t="s">
        <v>8</v>
      </c>
      <c r="H836">
        <v>119</v>
      </c>
      <c r="I836" s="4">
        <f t="shared" ref="I836:I899" si="82">E836/H836</f>
        <v>94.352941176470594</v>
      </c>
      <c r="J836" t="s">
        <v>9</v>
      </c>
      <c r="K836" t="s">
        <v>10</v>
      </c>
      <c r="L836">
        <v>1371963600</v>
      </c>
      <c r="M836">
        <v>1372482000</v>
      </c>
      <c r="N836" s="8">
        <f t="shared" si="78"/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21</v>
      </c>
      <c r="S836" t="str">
        <f t="shared" si="77"/>
        <v>theater</v>
      </c>
      <c r="T836" t="str">
        <f t="shared" si="80"/>
        <v>plays</v>
      </c>
    </row>
    <row r="837" spans="1:20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 s="5">
        <f t="shared" si="81"/>
        <v>89.738979118329468</v>
      </c>
      <c r="G837" t="s">
        <v>2</v>
      </c>
      <c r="H837">
        <v>1758</v>
      </c>
      <c r="I837" s="4">
        <f t="shared" si="82"/>
        <v>44.001706484641637</v>
      </c>
      <c r="J837" t="s">
        <v>9</v>
      </c>
      <c r="K837" t="s">
        <v>10</v>
      </c>
      <c r="L837">
        <v>1425103200</v>
      </c>
      <c r="M837">
        <v>1425621600</v>
      </c>
      <c r="N837" s="8">
        <f t="shared" si="78"/>
        <v>42063.25</v>
      </c>
      <c r="O837" s="8">
        <f t="shared" si="79"/>
        <v>42069.25</v>
      </c>
      <c r="P837" t="b">
        <v>0</v>
      </c>
      <c r="Q837" t="b">
        <v>0</v>
      </c>
      <c r="R837" t="s">
        <v>16</v>
      </c>
      <c r="S837" t="str">
        <f t="shared" ref="S837:S900" si="83">LEFT(R837,SEARCH("/",R837)-1)</f>
        <v>technology</v>
      </c>
      <c r="T837" t="str">
        <f t="shared" si="80"/>
        <v>web</v>
      </c>
    </row>
    <row r="838" spans="1:20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 s="5">
        <f t="shared" si="81"/>
        <v>75.135802469135797</v>
      </c>
      <c r="G838" t="s">
        <v>2</v>
      </c>
      <c r="H838">
        <v>94</v>
      </c>
      <c r="I838" s="4">
        <f t="shared" si="82"/>
        <v>64.744680851063833</v>
      </c>
      <c r="J838" t="s">
        <v>9</v>
      </c>
      <c r="K838" t="s">
        <v>10</v>
      </c>
      <c r="L838">
        <v>1265349600</v>
      </c>
      <c r="M838">
        <v>1266300000</v>
      </c>
      <c r="N838" s="8">
        <f t="shared" si="78"/>
        <v>40214.25</v>
      </c>
      <c r="O838" s="8">
        <f t="shared" si="79"/>
        <v>40225.25</v>
      </c>
      <c r="P838" t="b">
        <v>0</v>
      </c>
      <c r="Q838" t="b">
        <v>0</v>
      </c>
      <c r="R838" t="s">
        <v>48</v>
      </c>
      <c r="S838" t="str">
        <f t="shared" si="83"/>
        <v>music</v>
      </c>
      <c r="T838" t="str">
        <f t="shared" si="80"/>
        <v>indie rock</v>
      </c>
    </row>
    <row r="839" spans="1:20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 s="5">
        <f t="shared" si="81"/>
        <v>852.88135593220341</v>
      </c>
      <c r="G839" t="s">
        <v>8</v>
      </c>
      <c r="H839">
        <v>1797</v>
      </c>
      <c r="I839" s="4">
        <f t="shared" si="82"/>
        <v>84.00667779632721</v>
      </c>
      <c r="J839" t="s">
        <v>9</v>
      </c>
      <c r="K839" t="s">
        <v>10</v>
      </c>
      <c r="L839">
        <v>1301202000</v>
      </c>
      <c r="M839">
        <v>1305867600</v>
      </c>
      <c r="N839" s="8">
        <f t="shared" si="78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147</v>
      </c>
      <c r="S839" t="str">
        <f t="shared" si="83"/>
        <v>music</v>
      </c>
      <c r="T839" t="str">
        <f t="shared" si="80"/>
        <v>jazz</v>
      </c>
    </row>
    <row r="840" spans="1:20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 s="5">
        <f t="shared" si="81"/>
        <v>138.90625</v>
      </c>
      <c r="G840" t="s">
        <v>8</v>
      </c>
      <c r="H840">
        <v>261</v>
      </c>
      <c r="I840" s="4">
        <f t="shared" si="82"/>
        <v>34.061302681992338</v>
      </c>
      <c r="J840" t="s">
        <v>9</v>
      </c>
      <c r="K840" t="s">
        <v>10</v>
      </c>
      <c r="L840">
        <v>1538024400</v>
      </c>
      <c r="M840">
        <v>1538802000</v>
      </c>
      <c r="N840" s="8">
        <f t="shared" si="78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21</v>
      </c>
      <c r="S840" t="str">
        <f t="shared" si="83"/>
        <v>theater</v>
      </c>
      <c r="T840" t="str">
        <f t="shared" si="80"/>
        <v>plays</v>
      </c>
    </row>
    <row r="841" spans="1:20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 s="5">
        <f t="shared" si="81"/>
        <v>190.18181818181819</v>
      </c>
      <c r="G841" t="s">
        <v>8</v>
      </c>
      <c r="H841">
        <v>157</v>
      </c>
      <c r="I841" s="4">
        <f t="shared" si="82"/>
        <v>93.273885350318466</v>
      </c>
      <c r="J841" t="s">
        <v>9</v>
      </c>
      <c r="K841" t="s">
        <v>10</v>
      </c>
      <c r="L841">
        <v>1395032400</v>
      </c>
      <c r="M841">
        <v>1398920400</v>
      </c>
      <c r="N841" s="8">
        <f t="shared" si="78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30</v>
      </c>
      <c r="S841" t="str">
        <f t="shared" si="83"/>
        <v>film &amp; video</v>
      </c>
      <c r="T841" t="str">
        <f t="shared" si="80"/>
        <v>documentary</v>
      </c>
    </row>
    <row r="842" spans="1:20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 s="5">
        <f t="shared" si="81"/>
        <v>100.24333619948409</v>
      </c>
      <c r="G842" t="s">
        <v>8</v>
      </c>
      <c r="H842">
        <v>3533</v>
      </c>
      <c r="I842" s="4">
        <f t="shared" si="82"/>
        <v>32.998301726577978</v>
      </c>
      <c r="J842" t="s">
        <v>9</v>
      </c>
      <c r="K842" t="s">
        <v>10</v>
      </c>
      <c r="L842">
        <v>1405486800</v>
      </c>
      <c r="M842">
        <v>1405659600</v>
      </c>
      <c r="N842" s="8">
        <f t="shared" si="78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21</v>
      </c>
      <c r="S842" t="str">
        <f t="shared" si="83"/>
        <v>theater</v>
      </c>
      <c r="T842" t="str">
        <f t="shared" si="80"/>
        <v>plays</v>
      </c>
    </row>
    <row r="843" spans="1:20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 s="5">
        <f t="shared" si="81"/>
        <v>142.75824175824175</v>
      </c>
      <c r="G843" t="s">
        <v>8</v>
      </c>
      <c r="H843">
        <v>155</v>
      </c>
      <c r="I843" s="4">
        <f t="shared" si="82"/>
        <v>83.812903225806451</v>
      </c>
      <c r="J843" t="s">
        <v>9</v>
      </c>
      <c r="K843" t="s">
        <v>10</v>
      </c>
      <c r="L843">
        <v>1455861600</v>
      </c>
      <c r="M843">
        <v>1457244000</v>
      </c>
      <c r="N843" s="8">
        <f t="shared" si="78"/>
        <v>42419.25</v>
      </c>
      <c r="O843" s="8">
        <f t="shared" si="79"/>
        <v>42435.25</v>
      </c>
      <c r="P843" t="b">
        <v>0</v>
      </c>
      <c r="Q843" t="b">
        <v>0</v>
      </c>
      <c r="R843" t="s">
        <v>16</v>
      </c>
      <c r="S843" t="str">
        <f t="shared" si="83"/>
        <v>technology</v>
      </c>
      <c r="T843" t="str">
        <f t="shared" si="80"/>
        <v>web</v>
      </c>
    </row>
    <row r="844" spans="1:20" ht="31.2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 s="5">
        <f t="shared" si="81"/>
        <v>563.13333333333333</v>
      </c>
      <c r="G844" t="s">
        <v>8</v>
      </c>
      <c r="H844">
        <v>132</v>
      </c>
      <c r="I844" s="4">
        <f t="shared" si="82"/>
        <v>63.992424242424242</v>
      </c>
      <c r="J844" t="s">
        <v>95</v>
      </c>
      <c r="K844" t="s">
        <v>96</v>
      </c>
      <c r="L844">
        <v>1529038800</v>
      </c>
      <c r="M844">
        <v>1529298000</v>
      </c>
      <c r="N844" s="8">
        <f t="shared" si="78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53</v>
      </c>
      <c r="S844" t="str">
        <f t="shared" si="83"/>
        <v>technology</v>
      </c>
      <c r="T844" t="str">
        <f t="shared" si="80"/>
        <v>wearables</v>
      </c>
    </row>
    <row r="845" spans="1:20" ht="31.2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 s="5">
        <f t="shared" si="81"/>
        <v>30.715909090909086</v>
      </c>
      <c r="G845" t="s">
        <v>2</v>
      </c>
      <c r="H845">
        <v>33</v>
      </c>
      <c r="I845" s="4">
        <f t="shared" si="82"/>
        <v>81.909090909090907</v>
      </c>
      <c r="J845" t="s">
        <v>9</v>
      </c>
      <c r="K845" t="s">
        <v>10</v>
      </c>
      <c r="L845">
        <v>1535259600</v>
      </c>
      <c r="M845">
        <v>1535778000</v>
      </c>
      <c r="N845" s="8">
        <f t="shared" si="78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110</v>
      </c>
      <c r="S845" t="str">
        <f t="shared" si="83"/>
        <v>photography</v>
      </c>
      <c r="T845" t="str">
        <f t="shared" si="80"/>
        <v>photography books</v>
      </c>
    </row>
    <row r="846" spans="1:20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 s="5">
        <f t="shared" si="81"/>
        <v>99.39772727272728</v>
      </c>
      <c r="G846" t="s">
        <v>62</v>
      </c>
      <c r="H846">
        <v>94</v>
      </c>
      <c r="I846" s="4">
        <f t="shared" si="82"/>
        <v>93.053191489361708</v>
      </c>
      <c r="J846" t="s">
        <v>9</v>
      </c>
      <c r="K846" t="s">
        <v>10</v>
      </c>
      <c r="L846">
        <v>1327212000</v>
      </c>
      <c r="M846">
        <v>1327471200</v>
      </c>
      <c r="N846" s="8">
        <f t="shared" si="78"/>
        <v>40930.25</v>
      </c>
      <c r="O846" s="8">
        <f t="shared" si="79"/>
        <v>40933.25</v>
      </c>
      <c r="P846" t="b">
        <v>0</v>
      </c>
      <c r="Q846" t="b">
        <v>0</v>
      </c>
      <c r="R846" t="s">
        <v>30</v>
      </c>
      <c r="S846" t="str">
        <f t="shared" si="83"/>
        <v>film &amp; video</v>
      </c>
      <c r="T846" t="str">
        <f t="shared" si="80"/>
        <v>documentary</v>
      </c>
    </row>
    <row r="847" spans="1:20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 s="5">
        <f t="shared" si="81"/>
        <v>197.54935622317598</v>
      </c>
      <c r="G847" t="s">
        <v>8</v>
      </c>
      <c r="H847">
        <v>1354</v>
      </c>
      <c r="I847" s="4">
        <f t="shared" si="82"/>
        <v>101.98449039881831</v>
      </c>
      <c r="J847" t="s">
        <v>28</v>
      </c>
      <c r="K847" t="s">
        <v>29</v>
      </c>
      <c r="L847">
        <v>1526360400</v>
      </c>
      <c r="M847">
        <v>1529557200</v>
      </c>
      <c r="N847" s="8">
        <f t="shared" si="78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16</v>
      </c>
      <c r="S847" t="str">
        <f t="shared" si="83"/>
        <v>technology</v>
      </c>
      <c r="T847" t="str">
        <f t="shared" si="80"/>
        <v>web</v>
      </c>
    </row>
    <row r="848" spans="1:20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5">
        <f t="shared" si="81"/>
        <v>508.5</v>
      </c>
      <c r="G848" t="s">
        <v>8</v>
      </c>
      <c r="H848">
        <v>48</v>
      </c>
      <c r="I848" s="4">
        <f t="shared" si="82"/>
        <v>105.9375</v>
      </c>
      <c r="J848" t="s">
        <v>9</v>
      </c>
      <c r="K848" t="s">
        <v>10</v>
      </c>
      <c r="L848">
        <v>1532149200</v>
      </c>
      <c r="M848">
        <v>1535259600</v>
      </c>
      <c r="N848" s="8">
        <f t="shared" si="78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16</v>
      </c>
      <c r="S848" t="str">
        <f t="shared" si="83"/>
        <v>technology</v>
      </c>
      <c r="T848" t="str">
        <f t="shared" si="80"/>
        <v>web</v>
      </c>
    </row>
    <row r="849" spans="1:20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 s="5">
        <f t="shared" si="81"/>
        <v>237.74468085106383</v>
      </c>
      <c r="G849" t="s">
        <v>8</v>
      </c>
      <c r="H849">
        <v>110</v>
      </c>
      <c r="I849" s="4">
        <f t="shared" si="82"/>
        <v>101.58181818181818</v>
      </c>
      <c r="J849" t="s">
        <v>9</v>
      </c>
      <c r="K849" t="s">
        <v>10</v>
      </c>
      <c r="L849">
        <v>1515304800</v>
      </c>
      <c r="M849">
        <v>1515564000</v>
      </c>
      <c r="N849" s="8">
        <f t="shared" si="78"/>
        <v>43107.25</v>
      </c>
      <c r="O849" s="8">
        <f t="shared" si="79"/>
        <v>43110.25</v>
      </c>
      <c r="P849" t="b">
        <v>0</v>
      </c>
      <c r="Q849" t="b">
        <v>0</v>
      </c>
      <c r="R849" t="s">
        <v>5</v>
      </c>
      <c r="S849" t="str">
        <f t="shared" si="83"/>
        <v>food</v>
      </c>
      <c r="T849" t="str">
        <f t="shared" si="80"/>
        <v>food trucks</v>
      </c>
    </row>
    <row r="850" spans="1:20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 s="5">
        <f t="shared" si="81"/>
        <v>338.46875</v>
      </c>
      <c r="G850" t="s">
        <v>8</v>
      </c>
      <c r="H850">
        <v>172</v>
      </c>
      <c r="I850" s="4">
        <f t="shared" si="82"/>
        <v>62.970930232558139</v>
      </c>
      <c r="J850" t="s">
        <v>9</v>
      </c>
      <c r="K850" t="s">
        <v>10</v>
      </c>
      <c r="L850">
        <v>1276318800</v>
      </c>
      <c r="M850">
        <v>1277096400</v>
      </c>
      <c r="N850" s="8">
        <f t="shared" si="78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41</v>
      </c>
      <c r="S850" t="str">
        <f t="shared" si="83"/>
        <v>film &amp; video</v>
      </c>
      <c r="T850" t="str">
        <f t="shared" si="80"/>
        <v>drama</v>
      </c>
    </row>
    <row r="851" spans="1:20" ht="31.2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 s="5">
        <f t="shared" si="81"/>
        <v>133.08955223880596</v>
      </c>
      <c r="G851" t="s">
        <v>8</v>
      </c>
      <c r="H851">
        <v>307</v>
      </c>
      <c r="I851" s="4">
        <f t="shared" si="82"/>
        <v>29.045602605863191</v>
      </c>
      <c r="J851" t="s">
        <v>9</v>
      </c>
      <c r="K851" t="s">
        <v>10</v>
      </c>
      <c r="L851">
        <v>1328767200</v>
      </c>
      <c r="M851">
        <v>1329026400</v>
      </c>
      <c r="N851" s="8">
        <f t="shared" si="78"/>
        <v>40948.25</v>
      </c>
      <c r="O851" s="8">
        <f t="shared" si="79"/>
        <v>40951.25</v>
      </c>
      <c r="P851" t="b">
        <v>0</v>
      </c>
      <c r="Q851" t="b">
        <v>1</v>
      </c>
      <c r="R851" t="s">
        <v>48</v>
      </c>
      <c r="S851" t="str">
        <f t="shared" si="83"/>
        <v>music</v>
      </c>
      <c r="T851" t="str">
        <f t="shared" si="80"/>
        <v>indie rock</v>
      </c>
    </row>
    <row r="852" spans="1:20" ht="31.2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 s="5">
        <f t="shared" si="81"/>
        <v>1</v>
      </c>
      <c r="G852" t="s">
        <v>2</v>
      </c>
      <c r="H852">
        <v>1</v>
      </c>
      <c r="I852" s="4">
        <f t="shared" si="82"/>
        <v>1</v>
      </c>
      <c r="J852" t="s">
        <v>9</v>
      </c>
      <c r="K852" t="s">
        <v>10</v>
      </c>
      <c r="L852">
        <v>1321682400</v>
      </c>
      <c r="M852">
        <v>1322978400</v>
      </c>
      <c r="N852" s="8">
        <f t="shared" si="78"/>
        <v>40866.25</v>
      </c>
      <c r="O852" s="8">
        <f t="shared" si="79"/>
        <v>40881.25</v>
      </c>
      <c r="P852" t="b">
        <v>1</v>
      </c>
      <c r="Q852" t="b">
        <v>0</v>
      </c>
      <c r="R852" t="s">
        <v>11</v>
      </c>
      <c r="S852" t="str">
        <f t="shared" si="83"/>
        <v>music</v>
      </c>
      <c r="T852" t="str">
        <f t="shared" si="80"/>
        <v>rock</v>
      </c>
    </row>
    <row r="853" spans="1:20" ht="31.2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 s="5">
        <f t="shared" si="81"/>
        <v>207.79999999999998</v>
      </c>
      <c r="G853" t="s">
        <v>8</v>
      </c>
      <c r="H853">
        <v>160</v>
      </c>
      <c r="I853" s="4">
        <f t="shared" si="82"/>
        <v>77.924999999999997</v>
      </c>
      <c r="J853" t="s">
        <v>9</v>
      </c>
      <c r="K853" t="s">
        <v>10</v>
      </c>
      <c r="L853">
        <v>1335934800</v>
      </c>
      <c r="M853">
        <v>1338786000</v>
      </c>
      <c r="N853" s="8">
        <f t="shared" si="78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38</v>
      </c>
      <c r="S853" t="str">
        <f t="shared" si="83"/>
        <v>music</v>
      </c>
      <c r="T853" t="str">
        <f t="shared" si="80"/>
        <v>electric music</v>
      </c>
    </row>
    <row r="854" spans="1:20" ht="31.2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 s="5">
        <f t="shared" si="81"/>
        <v>51.122448979591837</v>
      </c>
      <c r="G854" t="s">
        <v>2</v>
      </c>
      <c r="H854">
        <v>31</v>
      </c>
      <c r="I854" s="4">
        <f t="shared" si="82"/>
        <v>80.806451612903231</v>
      </c>
      <c r="J854" t="s">
        <v>9</v>
      </c>
      <c r="K854" t="s">
        <v>10</v>
      </c>
      <c r="L854">
        <v>1310792400</v>
      </c>
      <c r="M854">
        <v>1311656400</v>
      </c>
      <c r="N854" s="8">
        <f t="shared" si="78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77</v>
      </c>
      <c r="S854" t="str">
        <f t="shared" si="83"/>
        <v>games</v>
      </c>
      <c r="T854" t="str">
        <f t="shared" si="80"/>
        <v>video games</v>
      </c>
    </row>
    <row r="855" spans="1:20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 s="5">
        <f t="shared" si="81"/>
        <v>652.05847953216369</v>
      </c>
      <c r="G855" t="s">
        <v>8</v>
      </c>
      <c r="H855">
        <v>1467</v>
      </c>
      <c r="I855" s="4">
        <f t="shared" si="82"/>
        <v>76.006816632583508</v>
      </c>
      <c r="J855" t="s">
        <v>3</v>
      </c>
      <c r="K855" t="s">
        <v>4</v>
      </c>
      <c r="L855">
        <v>1308546000</v>
      </c>
      <c r="M855">
        <v>1308978000</v>
      </c>
      <c r="N855" s="8">
        <f t="shared" si="78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48</v>
      </c>
      <c r="S855" t="str">
        <f t="shared" si="83"/>
        <v>music</v>
      </c>
      <c r="T855" t="str">
        <f t="shared" si="80"/>
        <v>indie rock</v>
      </c>
    </row>
    <row r="856" spans="1:20" ht="31.2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 s="5">
        <f t="shared" si="81"/>
        <v>113.63099415204678</v>
      </c>
      <c r="G856" t="s">
        <v>8</v>
      </c>
      <c r="H856">
        <v>2662</v>
      </c>
      <c r="I856" s="4">
        <f t="shared" si="82"/>
        <v>72.993613824192337</v>
      </c>
      <c r="J856" t="s">
        <v>3</v>
      </c>
      <c r="K856" t="s">
        <v>4</v>
      </c>
      <c r="L856">
        <v>1574056800</v>
      </c>
      <c r="M856">
        <v>1576389600</v>
      </c>
      <c r="N856" s="8">
        <f t="shared" si="78"/>
        <v>43787.25</v>
      </c>
      <c r="O856" s="8">
        <f t="shared" si="79"/>
        <v>43814.25</v>
      </c>
      <c r="P856" t="b">
        <v>0</v>
      </c>
      <c r="Q856" t="b">
        <v>0</v>
      </c>
      <c r="R856" t="s">
        <v>107</v>
      </c>
      <c r="S856" t="str">
        <f t="shared" si="83"/>
        <v>publishing</v>
      </c>
      <c r="T856" t="str">
        <f t="shared" si="80"/>
        <v>fiction</v>
      </c>
    </row>
    <row r="857" spans="1:20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 s="5">
        <f t="shared" si="81"/>
        <v>102.37606837606839</v>
      </c>
      <c r="G857" t="s">
        <v>8</v>
      </c>
      <c r="H857">
        <v>452</v>
      </c>
      <c r="I857" s="4">
        <f t="shared" si="82"/>
        <v>53</v>
      </c>
      <c r="J857" t="s">
        <v>14</v>
      </c>
      <c r="K857" t="s">
        <v>15</v>
      </c>
      <c r="L857">
        <v>1308373200</v>
      </c>
      <c r="M857">
        <v>1311051600</v>
      </c>
      <c r="N857" s="8">
        <f t="shared" si="78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21</v>
      </c>
      <c r="S857" t="str">
        <f t="shared" si="83"/>
        <v>theater</v>
      </c>
      <c r="T857" t="str">
        <f t="shared" si="80"/>
        <v>plays</v>
      </c>
    </row>
    <row r="858" spans="1:20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 s="5">
        <f t="shared" si="81"/>
        <v>356.58333333333331</v>
      </c>
      <c r="G858" t="s">
        <v>8</v>
      </c>
      <c r="H858">
        <v>158</v>
      </c>
      <c r="I858" s="4">
        <f t="shared" si="82"/>
        <v>54.164556962025316</v>
      </c>
      <c r="J858" t="s">
        <v>9</v>
      </c>
      <c r="K858" t="s">
        <v>10</v>
      </c>
      <c r="L858">
        <v>1335243600</v>
      </c>
      <c r="M858">
        <v>1336712400</v>
      </c>
      <c r="N858" s="8">
        <f t="shared" si="78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5</v>
      </c>
      <c r="S858" t="str">
        <f t="shared" si="83"/>
        <v>food</v>
      </c>
      <c r="T858" t="str">
        <f t="shared" si="80"/>
        <v>food trucks</v>
      </c>
    </row>
    <row r="859" spans="1:20" ht="31.2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 s="5">
        <f t="shared" si="81"/>
        <v>139.86792452830187</v>
      </c>
      <c r="G859" t="s">
        <v>8</v>
      </c>
      <c r="H859">
        <v>225</v>
      </c>
      <c r="I859" s="4">
        <f t="shared" si="82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8">
        <f t="shared" si="78"/>
        <v>40944.25</v>
      </c>
      <c r="O859" s="8">
        <f t="shared" si="79"/>
        <v>40967.25</v>
      </c>
      <c r="P859" t="b">
        <v>1</v>
      </c>
      <c r="Q859" t="b">
        <v>0</v>
      </c>
      <c r="R859" t="s">
        <v>88</v>
      </c>
      <c r="S859" t="str">
        <f t="shared" si="83"/>
        <v>film &amp; video</v>
      </c>
      <c r="T859" t="str">
        <f t="shared" si="80"/>
        <v>shorts</v>
      </c>
    </row>
    <row r="860" spans="1:20" ht="31.2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 s="5">
        <f t="shared" si="81"/>
        <v>69.45</v>
      </c>
      <c r="G860" t="s">
        <v>2</v>
      </c>
      <c r="H860">
        <v>35</v>
      </c>
      <c r="I860" s="4">
        <f t="shared" si="82"/>
        <v>79.371428571428567</v>
      </c>
      <c r="J860" t="s">
        <v>9</v>
      </c>
      <c r="K860" t="s">
        <v>10</v>
      </c>
      <c r="L860">
        <v>1524286800</v>
      </c>
      <c r="M860">
        <v>1524891600</v>
      </c>
      <c r="N860" s="8">
        <f t="shared" si="78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5</v>
      </c>
      <c r="S860" t="str">
        <f t="shared" si="83"/>
        <v>food</v>
      </c>
      <c r="T860" t="str">
        <f t="shared" si="80"/>
        <v>food trucks</v>
      </c>
    </row>
    <row r="861" spans="1:20" ht="31.2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 s="5">
        <f t="shared" si="81"/>
        <v>35.534246575342465</v>
      </c>
      <c r="G861" t="s">
        <v>2</v>
      </c>
      <c r="H861">
        <v>63</v>
      </c>
      <c r="I861" s="4">
        <f t="shared" si="82"/>
        <v>41.174603174603178</v>
      </c>
      <c r="J861" t="s">
        <v>9</v>
      </c>
      <c r="K861" t="s">
        <v>10</v>
      </c>
      <c r="L861">
        <v>1362117600</v>
      </c>
      <c r="M861">
        <v>1363669200</v>
      </c>
      <c r="N861" s="8">
        <f t="shared" si="78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21</v>
      </c>
      <c r="S861" t="str">
        <f t="shared" si="83"/>
        <v>theater</v>
      </c>
      <c r="T861" t="str">
        <f t="shared" si="80"/>
        <v>plays</v>
      </c>
    </row>
    <row r="862" spans="1:20" ht="31.2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 s="5">
        <f t="shared" si="81"/>
        <v>251.65</v>
      </c>
      <c r="G862" t="s">
        <v>8</v>
      </c>
      <c r="H862">
        <v>65</v>
      </c>
      <c r="I862" s="4">
        <f t="shared" si="82"/>
        <v>77.430769230769229</v>
      </c>
      <c r="J862" t="s">
        <v>9</v>
      </c>
      <c r="K862" t="s">
        <v>10</v>
      </c>
      <c r="L862">
        <v>1550556000</v>
      </c>
      <c r="M862">
        <v>1551420000</v>
      </c>
      <c r="N862" s="8">
        <f t="shared" si="78"/>
        <v>43515.25</v>
      </c>
      <c r="O862" s="8">
        <f t="shared" si="79"/>
        <v>43525.25</v>
      </c>
      <c r="P862" t="b">
        <v>0</v>
      </c>
      <c r="Q862" t="b">
        <v>1</v>
      </c>
      <c r="R862" t="s">
        <v>53</v>
      </c>
      <c r="S862" t="str">
        <f t="shared" si="83"/>
        <v>technology</v>
      </c>
      <c r="T862" t="str">
        <f t="shared" si="80"/>
        <v>wearables</v>
      </c>
    </row>
    <row r="863" spans="1:20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 s="5">
        <f t="shared" si="81"/>
        <v>105.87500000000001</v>
      </c>
      <c r="G863" t="s">
        <v>8</v>
      </c>
      <c r="H863">
        <v>163</v>
      </c>
      <c r="I863" s="4">
        <f t="shared" si="82"/>
        <v>57.159509202453989</v>
      </c>
      <c r="J863" t="s">
        <v>9</v>
      </c>
      <c r="K863" t="s">
        <v>10</v>
      </c>
      <c r="L863">
        <v>1269147600</v>
      </c>
      <c r="M863">
        <v>1269838800</v>
      </c>
      <c r="N863" s="8">
        <f t="shared" si="78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21</v>
      </c>
      <c r="S863" t="str">
        <f t="shared" si="83"/>
        <v>theater</v>
      </c>
      <c r="T863" t="str">
        <f t="shared" si="80"/>
        <v>plays</v>
      </c>
    </row>
    <row r="864" spans="1:20" ht="31.2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 s="5">
        <f t="shared" si="81"/>
        <v>187.42857142857144</v>
      </c>
      <c r="G864" t="s">
        <v>8</v>
      </c>
      <c r="H864">
        <v>85</v>
      </c>
      <c r="I864" s="4">
        <f t="shared" si="82"/>
        <v>77.17647058823529</v>
      </c>
      <c r="J864" t="s">
        <v>9</v>
      </c>
      <c r="K864" t="s">
        <v>10</v>
      </c>
      <c r="L864">
        <v>1312174800</v>
      </c>
      <c r="M864">
        <v>1312520400</v>
      </c>
      <c r="N864" s="8">
        <f t="shared" si="78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21</v>
      </c>
      <c r="S864" t="str">
        <f t="shared" si="83"/>
        <v>theater</v>
      </c>
      <c r="T864" t="str">
        <f t="shared" si="80"/>
        <v>plays</v>
      </c>
    </row>
    <row r="865" spans="1:20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 s="5">
        <f t="shared" si="81"/>
        <v>386.78571428571428</v>
      </c>
      <c r="G865" t="s">
        <v>8</v>
      </c>
      <c r="H865">
        <v>217</v>
      </c>
      <c r="I865" s="4">
        <f t="shared" si="82"/>
        <v>24.953917050691246</v>
      </c>
      <c r="J865" t="s">
        <v>9</v>
      </c>
      <c r="K865" t="s">
        <v>10</v>
      </c>
      <c r="L865">
        <v>1434517200</v>
      </c>
      <c r="M865">
        <v>1436504400</v>
      </c>
      <c r="N865" s="8">
        <f t="shared" si="78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257</v>
      </c>
      <c r="S865" t="str">
        <f t="shared" si="83"/>
        <v>film &amp; video</v>
      </c>
      <c r="T865" t="str">
        <f t="shared" si="80"/>
        <v>television</v>
      </c>
    </row>
    <row r="866" spans="1:20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 s="5">
        <f t="shared" si="81"/>
        <v>347.07142857142856</v>
      </c>
      <c r="G866" t="s">
        <v>8</v>
      </c>
      <c r="H866">
        <v>150</v>
      </c>
      <c r="I866" s="4">
        <f t="shared" si="82"/>
        <v>97.18</v>
      </c>
      <c r="J866" t="s">
        <v>9</v>
      </c>
      <c r="K866" t="s">
        <v>10</v>
      </c>
      <c r="L866">
        <v>1471582800</v>
      </c>
      <c r="M866">
        <v>1472014800</v>
      </c>
      <c r="N866" s="8">
        <f t="shared" si="78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88</v>
      </c>
      <c r="S866" t="str">
        <f t="shared" si="83"/>
        <v>film &amp; video</v>
      </c>
      <c r="T866" t="str">
        <f t="shared" si="80"/>
        <v>shorts</v>
      </c>
    </row>
    <row r="867" spans="1:20" ht="31.2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 s="5">
        <f t="shared" si="81"/>
        <v>185.82098765432099</v>
      </c>
      <c r="G867" t="s">
        <v>8</v>
      </c>
      <c r="H867">
        <v>3272</v>
      </c>
      <c r="I867" s="4">
        <f t="shared" si="82"/>
        <v>46.000916870415651</v>
      </c>
      <c r="J867" t="s">
        <v>9</v>
      </c>
      <c r="K867" t="s">
        <v>10</v>
      </c>
      <c r="L867">
        <v>1410757200</v>
      </c>
      <c r="M867">
        <v>1411534800</v>
      </c>
      <c r="N867" s="8">
        <f t="shared" si="78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21</v>
      </c>
      <c r="S867" t="str">
        <f t="shared" si="83"/>
        <v>theater</v>
      </c>
      <c r="T867" t="str">
        <f t="shared" si="80"/>
        <v>plays</v>
      </c>
    </row>
    <row r="868" spans="1:20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 s="5">
        <f t="shared" si="81"/>
        <v>43.241247264770237</v>
      </c>
      <c r="G868" t="s">
        <v>62</v>
      </c>
      <c r="H868">
        <v>898</v>
      </c>
      <c r="I868" s="4">
        <f t="shared" si="82"/>
        <v>88.023385300668153</v>
      </c>
      <c r="J868" t="s">
        <v>9</v>
      </c>
      <c r="K868" t="s">
        <v>10</v>
      </c>
      <c r="L868">
        <v>1304830800</v>
      </c>
      <c r="M868">
        <v>1304917200</v>
      </c>
      <c r="N868" s="8">
        <f t="shared" si="78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110</v>
      </c>
      <c r="S868" t="str">
        <f t="shared" si="83"/>
        <v>photography</v>
      </c>
      <c r="T868" t="str">
        <f t="shared" si="80"/>
        <v>photography books</v>
      </c>
    </row>
    <row r="869" spans="1:20" ht="31.2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 s="5">
        <f t="shared" si="81"/>
        <v>162.4375</v>
      </c>
      <c r="G869" t="s">
        <v>8</v>
      </c>
      <c r="H869">
        <v>300</v>
      </c>
      <c r="I869" s="4">
        <f t="shared" si="82"/>
        <v>25.99</v>
      </c>
      <c r="J869" t="s">
        <v>9</v>
      </c>
      <c r="K869" t="s">
        <v>10</v>
      </c>
      <c r="L869">
        <v>1539061200</v>
      </c>
      <c r="M869">
        <v>1539579600</v>
      </c>
      <c r="N869" s="8">
        <f t="shared" si="78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5</v>
      </c>
      <c r="S869" t="str">
        <f t="shared" si="83"/>
        <v>food</v>
      </c>
      <c r="T869" t="str">
        <f t="shared" si="80"/>
        <v>food trucks</v>
      </c>
    </row>
    <row r="870" spans="1:20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 s="5">
        <f t="shared" si="81"/>
        <v>184.84285714285716</v>
      </c>
      <c r="G870" t="s">
        <v>8</v>
      </c>
      <c r="H870">
        <v>126</v>
      </c>
      <c r="I870" s="4">
        <f t="shared" si="82"/>
        <v>102.69047619047619</v>
      </c>
      <c r="J870" t="s">
        <v>9</v>
      </c>
      <c r="K870" t="s">
        <v>10</v>
      </c>
      <c r="L870">
        <v>1381554000</v>
      </c>
      <c r="M870">
        <v>1382504400</v>
      </c>
      <c r="N870" s="8">
        <f t="shared" si="78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21</v>
      </c>
      <c r="S870" t="str">
        <f t="shared" si="83"/>
        <v>theater</v>
      </c>
      <c r="T870" t="str">
        <f t="shared" si="80"/>
        <v>plays</v>
      </c>
    </row>
    <row r="871" spans="1:20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 s="5">
        <f t="shared" si="81"/>
        <v>23.703520691785052</v>
      </c>
      <c r="G871" t="s">
        <v>2</v>
      </c>
      <c r="H871">
        <v>526</v>
      </c>
      <c r="I871" s="4">
        <f t="shared" si="82"/>
        <v>72.958174904942965</v>
      </c>
      <c r="J871" t="s">
        <v>9</v>
      </c>
      <c r="K871" t="s">
        <v>10</v>
      </c>
      <c r="L871">
        <v>1277096400</v>
      </c>
      <c r="M871">
        <v>1278306000</v>
      </c>
      <c r="N871" s="8">
        <f t="shared" si="78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41</v>
      </c>
      <c r="S871" t="str">
        <f t="shared" si="83"/>
        <v>film &amp; video</v>
      </c>
      <c r="T871" t="str">
        <f t="shared" si="80"/>
        <v>drama</v>
      </c>
    </row>
    <row r="872" spans="1:20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 s="5">
        <f t="shared" si="81"/>
        <v>89.870129870129873</v>
      </c>
      <c r="G872" t="s">
        <v>2</v>
      </c>
      <c r="H872">
        <v>121</v>
      </c>
      <c r="I872" s="4">
        <f t="shared" si="82"/>
        <v>57.190082644628099</v>
      </c>
      <c r="J872" t="s">
        <v>9</v>
      </c>
      <c r="K872" t="s">
        <v>10</v>
      </c>
      <c r="L872">
        <v>1440392400</v>
      </c>
      <c r="M872">
        <v>1442552400</v>
      </c>
      <c r="N872" s="8">
        <f t="shared" si="78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21</v>
      </c>
      <c r="S872" t="str">
        <f t="shared" si="83"/>
        <v>theater</v>
      </c>
      <c r="T872" t="str">
        <f t="shared" si="80"/>
        <v>plays</v>
      </c>
    </row>
    <row r="873" spans="1:20" ht="31.2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 s="5">
        <f t="shared" si="81"/>
        <v>272.6041958041958</v>
      </c>
      <c r="G873" t="s">
        <v>8</v>
      </c>
      <c r="H873">
        <v>2320</v>
      </c>
      <c r="I873" s="4">
        <f t="shared" si="82"/>
        <v>84.013793103448279</v>
      </c>
      <c r="J873" t="s">
        <v>9</v>
      </c>
      <c r="K873" t="s">
        <v>10</v>
      </c>
      <c r="L873">
        <v>1509512400</v>
      </c>
      <c r="M873">
        <v>1511071200</v>
      </c>
      <c r="N873" s="8">
        <f t="shared" si="78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21</v>
      </c>
      <c r="S873" t="str">
        <f t="shared" si="83"/>
        <v>theater</v>
      </c>
      <c r="T873" t="str">
        <f t="shared" si="80"/>
        <v>plays</v>
      </c>
    </row>
    <row r="874" spans="1:20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 s="5">
        <f t="shared" si="81"/>
        <v>170.04255319148936</v>
      </c>
      <c r="G874" t="s">
        <v>8</v>
      </c>
      <c r="H874">
        <v>81</v>
      </c>
      <c r="I874" s="4">
        <f t="shared" si="82"/>
        <v>98.666666666666671</v>
      </c>
      <c r="J874" t="s">
        <v>14</v>
      </c>
      <c r="K874" t="s">
        <v>15</v>
      </c>
      <c r="L874">
        <v>1535950800</v>
      </c>
      <c r="M874">
        <v>1536382800</v>
      </c>
      <c r="N874" s="8">
        <f t="shared" si="78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462</v>
      </c>
      <c r="S874" t="str">
        <f t="shared" si="83"/>
        <v>film &amp; video</v>
      </c>
      <c r="T874" t="str">
        <f t="shared" si="80"/>
        <v>science fiction</v>
      </c>
    </row>
    <row r="875" spans="1:20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 s="5">
        <f t="shared" si="81"/>
        <v>188.28503562945369</v>
      </c>
      <c r="G875" t="s">
        <v>8</v>
      </c>
      <c r="H875">
        <v>1887</v>
      </c>
      <c r="I875" s="4">
        <f t="shared" si="82"/>
        <v>42.007419183889773</v>
      </c>
      <c r="J875" t="s">
        <v>9</v>
      </c>
      <c r="K875" t="s">
        <v>10</v>
      </c>
      <c r="L875">
        <v>1389160800</v>
      </c>
      <c r="M875">
        <v>1389592800</v>
      </c>
      <c r="N875" s="8">
        <f t="shared" si="78"/>
        <v>41647.25</v>
      </c>
      <c r="O875" s="8">
        <f t="shared" si="79"/>
        <v>41652.25</v>
      </c>
      <c r="P875" t="b">
        <v>0</v>
      </c>
      <c r="Q875" t="b">
        <v>0</v>
      </c>
      <c r="R875" t="s">
        <v>110</v>
      </c>
      <c r="S875" t="str">
        <f t="shared" si="83"/>
        <v>photography</v>
      </c>
      <c r="T875" t="str">
        <f t="shared" si="80"/>
        <v>photography books</v>
      </c>
    </row>
    <row r="876" spans="1:20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 s="5">
        <f t="shared" si="81"/>
        <v>346.93532338308455</v>
      </c>
      <c r="G876" t="s">
        <v>8</v>
      </c>
      <c r="H876">
        <v>4358</v>
      </c>
      <c r="I876" s="4">
        <f t="shared" si="82"/>
        <v>32.002753556677376</v>
      </c>
      <c r="J876" t="s">
        <v>9</v>
      </c>
      <c r="K876" t="s">
        <v>10</v>
      </c>
      <c r="L876">
        <v>1271998800</v>
      </c>
      <c r="M876">
        <v>1275282000</v>
      </c>
      <c r="N876" s="8">
        <f t="shared" si="78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110</v>
      </c>
      <c r="S876" t="str">
        <f t="shared" si="83"/>
        <v>photography</v>
      </c>
      <c r="T876" t="str">
        <f t="shared" si="80"/>
        <v>photography books</v>
      </c>
    </row>
    <row r="877" spans="1:20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 s="5">
        <f t="shared" si="81"/>
        <v>69.177215189873422</v>
      </c>
      <c r="G877" t="s">
        <v>2</v>
      </c>
      <c r="H877">
        <v>67</v>
      </c>
      <c r="I877" s="4">
        <f t="shared" si="82"/>
        <v>81.567164179104481</v>
      </c>
      <c r="J877" t="s">
        <v>9</v>
      </c>
      <c r="K877" t="s">
        <v>10</v>
      </c>
      <c r="L877">
        <v>1294898400</v>
      </c>
      <c r="M877">
        <v>1294984800</v>
      </c>
      <c r="N877" s="8">
        <f t="shared" si="78"/>
        <v>40556.25</v>
      </c>
      <c r="O877" s="8">
        <f t="shared" si="79"/>
        <v>40557.25</v>
      </c>
      <c r="P877" t="b">
        <v>0</v>
      </c>
      <c r="Q877" t="b">
        <v>0</v>
      </c>
      <c r="R877" t="s">
        <v>11</v>
      </c>
      <c r="S877" t="str">
        <f t="shared" si="83"/>
        <v>music</v>
      </c>
      <c r="T877" t="str">
        <f t="shared" si="80"/>
        <v>rock</v>
      </c>
    </row>
    <row r="878" spans="1:20" ht="31.2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 s="5">
        <f t="shared" si="81"/>
        <v>25.433734939759034</v>
      </c>
      <c r="G878" t="s">
        <v>2</v>
      </c>
      <c r="H878">
        <v>57</v>
      </c>
      <c r="I878" s="4">
        <f t="shared" si="82"/>
        <v>37.035087719298247</v>
      </c>
      <c r="J878" t="s">
        <v>3</v>
      </c>
      <c r="K878" t="s">
        <v>4</v>
      </c>
      <c r="L878">
        <v>1559970000</v>
      </c>
      <c r="M878">
        <v>1562043600</v>
      </c>
      <c r="N878" s="8">
        <f t="shared" si="78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110</v>
      </c>
      <c r="S878" t="str">
        <f t="shared" si="83"/>
        <v>photography</v>
      </c>
      <c r="T878" t="str">
        <f t="shared" si="80"/>
        <v>photography books</v>
      </c>
    </row>
    <row r="879" spans="1:20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 s="5">
        <f t="shared" si="81"/>
        <v>77.400977995110026</v>
      </c>
      <c r="G879" t="s">
        <v>2</v>
      </c>
      <c r="H879">
        <v>1229</v>
      </c>
      <c r="I879" s="4">
        <f t="shared" si="82"/>
        <v>103.033360455655</v>
      </c>
      <c r="J879" t="s">
        <v>9</v>
      </c>
      <c r="K879" t="s">
        <v>10</v>
      </c>
      <c r="L879">
        <v>1469509200</v>
      </c>
      <c r="M879">
        <v>1469595600</v>
      </c>
      <c r="N879" s="8">
        <f t="shared" si="78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5</v>
      </c>
      <c r="S879" t="str">
        <f t="shared" si="83"/>
        <v>food</v>
      </c>
      <c r="T879" t="str">
        <f t="shared" si="80"/>
        <v>food trucks</v>
      </c>
    </row>
    <row r="880" spans="1:20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 s="5">
        <f t="shared" si="81"/>
        <v>37.481481481481481</v>
      </c>
      <c r="G880" t="s">
        <v>2</v>
      </c>
      <c r="H880">
        <v>12</v>
      </c>
      <c r="I880" s="4">
        <f t="shared" si="82"/>
        <v>84.333333333333329</v>
      </c>
      <c r="J880" t="s">
        <v>95</v>
      </c>
      <c r="K880" t="s">
        <v>96</v>
      </c>
      <c r="L880">
        <v>1579068000</v>
      </c>
      <c r="M880">
        <v>1581141600</v>
      </c>
      <c r="N880" s="8">
        <f t="shared" si="78"/>
        <v>43845.25</v>
      </c>
      <c r="O880" s="8">
        <f t="shared" si="79"/>
        <v>43869.25</v>
      </c>
      <c r="P880" t="b">
        <v>0</v>
      </c>
      <c r="Q880" t="b">
        <v>0</v>
      </c>
      <c r="R880" t="s">
        <v>136</v>
      </c>
      <c r="S880" t="str">
        <f t="shared" si="83"/>
        <v>music</v>
      </c>
      <c r="T880" t="str">
        <f t="shared" si="80"/>
        <v>metal</v>
      </c>
    </row>
    <row r="881" spans="1:20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 s="5">
        <f t="shared" si="81"/>
        <v>543.79999999999995</v>
      </c>
      <c r="G881" t="s">
        <v>8</v>
      </c>
      <c r="H881">
        <v>53</v>
      </c>
      <c r="I881" s="4">
        <f t="shared" si="82"/>
        <v>102.60377358490567</v>
      </c>
      <c r="J881" t="s">
        <v>9</v>
      </c>
      <c r="K881" t="s">
        <v>10</v>
      </c>
      <c r="L881">
        <v>1487743200</v>
      </c>
      <c r="M881">
        <v>1488520800</v>
      </c>
      <c r="N881" s="8">
        <f t="shared" si="78"/>
        <v>42788.25</v>
      </c>
      <c r="O881" s="8">
        <f t="shared" si="79"/>
        <v>42797.25</v>
      </c>
      <c r="P881" t="b">
        <v>0</v>
      </c>
      <c r="Q881" t="b">
        <v>0</v>
      </c>
      <c r="R881" t="s">
        <v>56</v>
      </c>
      <c r="S881" t="str">
        <f t="shared" si="83"/>
        <v>publishing</v>
      </c>
      <c r="T881" t="str">
        <f t="shared" si="80"/>
        <v>nonfiction</v>
      </c>
    </row>
    <row r="882" spans="1:20" ht="31.2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 s="5">
        <f t="shared" si="81"/>
        <v>228.52189349112427</v>
      </c>
      <c r="G882" t="s">
        <v>8</v>
      </c>
      <c r="H882">
        <v>2414</v>
      </c>
      <c r="I882" s="4">
        <f t="shared" si="82"/>
        <v>79.992129246064621</v>
      </c>
      <c r="J882" t="s">
        <v>9</v>
      </c>
      <c r="K882" t="s">
        <v>10</v>
      </c>
      <c r="L882">
        <v>1563685200</v>
      </c>
      <c r="M882">
        <v>1563858000</v>
      </c>
      <c r="N882" s="8">
        <f t="shared" si="78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38</v>
      </c>
      <c r="S882" t="str">
        <f t="shared" si="83"/>
        <v>music</v>
      </c>
      <c r="T882" t="str">
        <f t="shared" si="80"/>
        <v>electric music</v>
      </c>
    </row>
    <row r="883" spans="1:20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 s="5">
        <f t="shared" si="81"/>
        <v>38.948339483394832</v>
      </c>
      <c r="G883" t="s">
        <v>2</v>
      </c>
      <c r="H883">
        <v>452</v>
      </c>
      <c r="I883" s="4">
        <f t="shared" si="82"/>
        <v>70.055309734513273</v>
      </c>
      <c r="J883" t="s">
        <v>9</v>
      </c>
      <c r="K883" t="s">
        <v>10</v>
      </c>
      <c r="L883">
        <v>1436418000</v>
      </c>
      <c r="M883">
        <v>1438923600</v>
      </c>
      <c r="N883" s="8">
        <f t="shared" si="78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21</v>
      </c>
      <c r="S883" t="str">
        <f t="shared" si="83"/>
        <v>theater</v>
      </c>
      <c r="T883" t="str">
        <f t="shared" si="80"/>
        <v>plays</v>
      </c>
    </row>
    <row r="884" spans="1:20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 s="5">
        <f t="shared" si="81"/>
        <v>370</v>
      </c>
      <c r="G884" t="s">
        <v>8</v>
      </c>
      <c r="H884">
        <v>80</v>
      </c>
      <c r="I884" s="4">
        <f t="shared" si="82"/>
        <v>37</v>
      </c>
      <c r="J884" t="s">
        <v>9</v>
      </c>
      <c r="K884" t="s">
        <v>10</v>
      </c>
      <c r="L884">
        <v>1421820000</v>
      </c>
      <c r="M884">
        <v>1422165600</v>
      </c>
      <c r="N884" s="8">
        <f t="shared" si="78"/>
        <v>42025.25</v>
      </c>
      <c r="O884" s="8">
        <f t="shared" si="79"/>
        <v>42029.25</v>
      </c>
      <c r="P884" t="b">
        <v>0</v>
      </c>
      <c r="Q884" t="b">
        <v>0</v>
      </c>
      <c r="R884" t="s">
        <v>21</v>
      </c>
      <c r="S884" t="str">
        <f t="shared" si="83"/>
        <v>theater</v>
      </c>
      <c r="T884" t="str">
        <f t="shared" si="80"/>
        <v>plays</v>
      </c>
    </row>
    <row r="885" spans="1:20" ht="31.2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 s="5">
        <f t="shared" si="81"/>
        <v>237.91176470588232</v>
      </c>
      <c r="G885" t="s">
        <v>8</v>
      </c>
      <c r="H885">
        <v>193</v>
      </c>
      <c r="I885" s="4">
        <f t="shared" si="82"/>
        <v>41.911917098445599</v>
      </c>
      <c r="J885" t="s">
        <v>9</v>
      </c>
      <c r="K885" t="s">
        <v>10</v>
      </c>
      <c r="L885">
        <v>1274763600</v>
      </c>
      <c r="M885">
        <v>1277874000</v>
      </c>
      <c r="N885" s="8">
        <f t="shared" si="78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88</v>
      </c>
      <c r="S885" t="str">
        <f t="shared" si="83"/>
        <v>film &amp; video</v>
      </c>
      <c r="T885" t="str">
        <f t="shared" si="80"/>
        <v>shorts</v>
      </c>
    </row>
    <row r="886" spans="1:20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 s="5">
        <f t="shared" si="81"/>
        <v>64.036299765807954</v>
      </c>
      <c r="G886" t="s">
        <v>2</v>
      </c>
      <c r="H886">
        <v>1886</v>
      </c>
      <c r="I886" s="4">
        <f t="shared" si="82"/>
        <v>57.992576882290564</v>
      </c>
      <c r="J886" t="s">
        <v>9</v>
      </c>
      <c r="K886" t="s">
        <v>10</v>
      </c>
      <c r="L886">
        <v>1399179600</v>
      </c>
      <c r="M886">
        <v>1399352400</v>
      </c>
      <c r="N886" s="8">
        <f t="shared" si="78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21</v>
      </c>
      <c r="S886" t="str">
        <f t="shared" si="83"/>
        <v>theater</v>
      </c>
      <c r="T886" t="str">
        <f t="shared" si="80"/>
        <v>plays</v>
      </c>
    </row>
    <row r="887" spans="1:20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 s="5">
        <f t="shared" si="81"/>
        <v>118.27777777777777</v>
      </c>
      <c r="G887" t="s">
        <v>8</v>
      </c>
      <c r="H887">
        <v>52</v>
      </c>
      <c r="I887" s="4">
        <f t="shared" si="82"/>
        <v>40.942307692307693</v>
      </c>
      <c r="J887" t="s">
        <v>9</v>
      </c>
      <c r="K887" t="s">
        <v>10</v>
      </c>
      <c r="L887">
        <v>1275800400</v>
      </c>
      <c r="M887">
        <v>1279083600</v>
      </c>
      <c r="N887" s="8">
        <f t="shared" si="78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21</v>
      </c>
      <c r="S887" t="str">
        <f t="shared" si="83"/>
        <v>theater</v>
      </c>
      <c r="T887" t="str">
        <f t="shared" si="80"/>
        <v>plays</v>
      </c>
    </row>
    <row r="888" spans="1:20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 s="5">
        <f t="shared" si="81"/>
        <v>84.824037184594957</v>
      </c>
      <c r="G888" t="s">
        <v>2</v>
      </c>
      <c r="H888">
        <v>1825</v>
      </c>
      <c r="I888" s="4">
        <f t="shared" si="82"/>
        <v>69.9972602739726</v>
      </c>
      <c r="J888" t="s">
        <v>9</v>
      </c>
      <c r="K888" t="s">
        <v>10</v>
      </c>
      <c r="L888">
        <v>1282798800</v>
      </c>
      <c r="M888">
        <v>1284354000</v>
      </c>
      <c r="N888" s="8">
        <f t="shared" si="78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48</v>
      </c>
      <c r="S888" t="str">
        <f t="shared" si="83"/>
        <v>music</v>
      </c>
      <c r="T888" t="str">
        <f t="shared" si="80"/>
        <v>indie rock</v>
      </c>
    </row>
    <row r="889" spans="1:20" ht="31.2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 s="5">
        <f t="shared" si="81"/>
        <v>29.346153846153843</v>
      </c>
      <c r="G889" t="s">
        <v>2</v>
      </c>
      <c r="H889">
        <v>31</v>
      </c>
      <c r="I889" s="4">
        <f t="shared" si="82"/>
        <v>73.838709677419359</v>
      </c>
      <c r="J889" t="s">
        <v>9</v>
      </c>
      <c r="K889" t="s">
        <v>10</v>
      </c>
      <c r="L889">
        <v>1437109200</v>
      </c>
      <c r="M889">
        <v>1441170000</v>
      </c>
      <c r="N889" s="8">
        <f t="shared" si="78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21</v>
      </c>
      <c r="S889" t="str">
        <f t="shared" si="83"/>
        <v>theater</v>
      </c>
      <c r="T889" t="str">
        <f t="shared" si="80"/>
        <v>plays</v>
      </c>
    </row>
    <row r="890" spans="1:20" ht="31.2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 s="5">
        <f t="shared" si="81"/>
        <v>209.89655172413794</v>
      </c>
      <c r="G890" t="s">
        <v>8</v>
      </c>
      <c r="H890">
        <v>290</v>
      </c>
      <c r="I890" s="4">
        <f t="shared" si="82"/>
        <v>41.979310344827589</v>
      </c>
      <c r="J890" t="s">
        <v>9</v>
      </c>
      <c r="K890" t="s">
        <v>10</v>
      </c>
      <c r="L890">
        <v>1491886800</v>
      </c>
      <c r="M890">
        <v>1493528400</v>
      </c>
      <c r="N890" s="8">
        <f t="shared" si="78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21</v>
      </c>
      <c r="S890" t="str">
        <f t="shared" si="83"/>
        <v>theater</v>
      </c>
      <c r="T890" t="str">
        <f t="shared" si="80"/>
        <v>plays</v>
      </c>
    </row>
    <row r="891" spans="1:20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 s="5">
        <f t="shared" si="81"/>
        <v>169.78571428571431</v>
      </c>
      <c r="G891" t="s">
        <v>8</v>
      </c>
      <c r="H891">
        <v>122</v>
      </c>
      <c r="I891" s="4">
        <f t="shared" si="82"/>
        <v>77.93442622950819</v>
      </c>
      <c r="J891" t="s">
        <v>9</v>
      </c>
      <c r="K891" t="s">
        <v>10</v>
      </c>
      <c r="L891">
        <v>1394600400</v>
      </c>
      <c r="M891">
        <v>1395205200</v>
      </c>
      <c r="N891" s="8">
        <f t="shared" si="78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38</v>
      </c>
      <c r="S891" t="str">
        <f t="shared" si="83"/>
        <v>music</v>
      </c>
      <c r="T891" t="str">
        <f t="shared" si="80"/>
        <v>electric music</v>
      </c>
    </row>
    <row r="892" spans="1:20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 s="5">
        <f t="shared" si="81"/>
        <v>115.95907738095239</v>
      </c>
      <c r="G892" t="s">
        <v>8</v>
      </c>
      <c r="H892">
        <v>1470</v>
      </c>
      <c r="I892" s="4">
        <f t="shared" si="82"/>
        <v>106.01972789115646</v>
      </c>
      <c r="J892" t="s">
        <v>9</v>
      </c>
      <c r="K892" t="s">
        <v>10</v>
      </c>
      <c r="L892">
        <v>1561352400</v>
      </c>
      <c r="M892">
        <v>1561438800</v>
      </c>
      <c r="N892" s="8">
        <f t="shared" si="78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48</v>
      </c>
      <c r="S892" t="str">
        <f t="shared" si="83"/>
        <v>music</v>
      </c>
      <c r="T892" t="str">
        <f t="shared" si="80"/>
        <v>indie rock</v>
      </c>
    </row>
    <row r="893" spans="1:20" ht="31.2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 s="5">
        <f t="shared" si="81"/>
        <v>258.59999999999997</v>
      </c>
      <c r="G893" t="s">
        <v>8</v>
      </c>
      <c r="H893">
        <v>165</v>
      </c>
      <c r="I893" s="4">
        <f t="shared" si="82"/>
        <v>47.018181818181816</v>
      </c>
      <c r="J893" t="s">
        <v>3</v>
      </c>
      <c r="K893" t="s">
        <v>4</v>
      </c>
      <c r="L893">
        <v>1322892000</v>
      </c>
      <c r="M893">
        <v>1326693600</v>
      </c>
      <c r="N893" s="8">
        <f t="shared" si="78"/>
        <v>40880.25</v>
      </c>
      <c r="O893" s="8">
        <f t="shared" si="79"/>
        <v>40924.25</v>
      </c>
      <c r="P893" t="b">
        <v>0</v>
      </c>
      <c r="Q893" t="b">
        <v>0</v>
      </c>
      <c r="R893" t="s">
        <v>30</v>
      </c>
      <c r="S893" t="str">
        <f t="shared" si="83"/>
        <v>film &amp; video</v>
      </c>
      <c r="T893" t="str">
        <f t="shared" si="80"/>
        <v>documentary</v>
      </c>
    </row>
    <row r="894" spans="1:20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 s="5">
        <f t="shared" si="81"/>
        <v>230.58333333333331</v>
      </c>
      <c r="G894" t="s">
        <v>8</v>
      </c>
      <c r="H894">
        <v>182</v>
      </c>
      <c r="I894" s="4">
        <f t="shared" si="82"/>
        <v>76.016483516483518</v>
      </c>
      <c r="J894" t="s">
        <v>9</v>
      </c>
      <c r="K894" t="s">
        <v>10</v>
      </c>
      <c r="L894">
        <v>1274418000</v>
      </c>
      <c r="M894">
        <v>1277960400</v>
      </c>
      <c r="N894" s="8">
        <f t="shared" si="78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194</v>
      </c>
      <c r="S894" t="str">
        <f t="shared" si="83"/>
        <v>publishing</v>
      </c>
      <c r="T894" t="str">
        <f t="shared" si="80"/>
        <v>translations</v>
      </c>
    </row>
    <row r="895" spans="1:20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 s="5">
        <f t="shared" si="81"/>
        <v>128.21428571428572</v>
      </c>
      <c r="G895" t="s">
        <v>8</v>
      </c>
      <c r="H895">
        <v>199</v>
      </c>
      <c r="I895" s="4">
        <f t="shared" si="82"/>
        <v>54.120603015075375</v>
      </c>
      <c r="J895" t="s">
        <v>95</v>
      </c>
      <c r="K895" t="s">
        <v>96</v>
      </c>
      <c r="L895">
        <v>1434344400</v>
      </c>
      <c r="M895">
        <v>1434690000</v>
      </c>
      <c r="N895" s="8">
        <f t="shared" si="78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30</v>
      </c>
      <c r="S895" t="str">
        <f t="shared" si="83"/>
        <v>film &amp; video</v>
      </c>
      <c r="T895" t="str">
        <f t="shared" si="80"/>
        <v>documentary</v>
      </c>
    </row>
    <row r="896" spans="1:20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 s="5">
        <f t="shared" si="81"/>
        <v>188.70588235294116</v>
      </c>
      <c r="G896" t="s">
        <v>8</v>
      </c>
      <c r="H896">
        <v>56</v>
      </c>
      <c r="I896" s="4">
        <f t="shared" si="82"/>
        <v>57.285714285714285</v>
      </c>
      <c r="J896" t="s">
        <v>28</v>
      </c>
      <c r="K896" t="s">
        <v>29</v>
      </c>
      <c r="L896">
        <v>1373518800</v>
      </c>
      <c r="M896">
        <v>1376110800</v>
      </c>
      <c r="N896" s="8">
        <f t="shared" si="78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257</v>
      </c>
      <c r="S896" t="str">
        <f t="shared" si="83"/>
        <v>film &amp; video</v>
      </c>
      <c r="T896" t="str">
        <f t="shared" si="80"/>
        <v>television</v>
      </c>
    </row>
    <row r="897" spans="1:20" ht="31.2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 s="5">
        <f t="shared" si="81"/>
        <v>6.9511889862327907</v>
      </c>
      <c r="G897" t="s">
        <v>2</v>
      </c>
      <c r="H897">
        <v>107</v>
      </c>
      <c r="I897" s="4">
        <f t="shared" si="82"/>
        <v>103.81308411214954</v>
      </c>
      <c r="J897" t="s">
        <v>9</v>
      </c>
      <c r="K897" t="s">
        <v>10</v>
      </c>
      <c r="L897">
        <v>1517637600</v>
      </c>
      <c r="M897">
        <v>1518415200</v>
      </c>
      <c r="N897" s="8">
        <f t="shared" si="78"/>
        <v>43134.25</v>
      </c>
      <c r="O897" s="8">
        <f t="shared" si="79"/>
        <v>43143.25</v>
      </c>
      <c r="P897" t="b">
        <v>0</v>
      </c>
      <c r="Q897" t="b">
        <v>0</v>
      </c>
      <c r="R897" t="s">
        <v>21</v>
      </c>
      <c r="S897" t="str">
        <f t="shared" si="83"/>
        <v>theater</v>
      </c>
      <c r="T897" t="str">
        <f t="shared" si="80"/>
        <v>plays</v>
      </c>
    </row>
    <row r="898" spans="1:20" ht="31.2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 s="5">
        <f t="shared" si="81"/>
        <v>774.43434343434342</v>
      </c>
      <c r="G898" t="s">
        <v>8</v>
      </c>
      <c r="H898">
        <v>1460</v>
      </c>
      <c r="I898" s="4">
        <f t="shared" si="82"/>
        <v>105.02602739726028</v>
      </c>
      <c r="J898" t="s">
        <v>14</v>
      </c>
      <c r="K898" t="s">
        <v>15</v>
      </c>
      <c r="L898">
        <v>1310619600</v>
      </c>
      <c r="M898">
        <v>1310878800</v>
      </c>
      <c r="N898" s="8">
        <f t="shared" si="78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5</v>
      </c>
      <c r="S898" t="str">
        <f t="shared" si="83"/>
        <v>food</v>
      </c>
      <c r="T898" t="str">
        <f t="shared" si="80"/>
        <v>food trucks</v>
      </c>
    </row>
    <row r="899" spans="1:20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 s="5">
        <f t="shared" si="81"/>
        <v>27.693181818181817</v>
      </c>
      <c r="G899" t="s">
        <v>2</v>
      </c>
      <c r="H899">
        <v>27</v>
      </c>
      <c r="I899" s="4">
        <f t="shared" si="82"/>
        <v>90.259259259259252</v>
      </c>
      <c r="J899" t="s">
        <v>9</v>
      </c>
      <c r="K899" t="s">
        <v>10</v>
      </c>
      <c r="L899">
        <v>1556427600</v>
      </c>
      <c r="M899">
        <v>1556600400</v>
      </c>
      <c r="N899" s="8">
        <f t="shared" ref="N899:N962" si="84">(((L899/60)/60)/24)+DATE(1970,1,1)</f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si="83"/>
        <v>theater</v>
      </c>
      <c r="T899" t="str">
        <f t="shared" ref="T899:T962" si="86">RIGHT(R899,LEN(R899)-SEARCH("/",R899))</f>
        <v>plays</v>
      </c>
    </row>
    <row r="900" spans="1:20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 s="5">
        <f t="shared" ref="F900:F963" si="87">E900/D900*100</f>
        <v>52.479620323841424</v>
      </c>
      <c r="G900" t="s">
        <v>2</v>
      </c>
      <c r="H900">
        <v>1221</v>
      </c>
      <c r="I900" s="4">
        <f t="shared" ref="I900:I963" si="88">E900/H900</f>
        <v>76.978705978705975</v>
      </c>
      <c r="J900" t="s">
        <v>9</v>
      </c>
      <c r="K900" t="s">
        <v>10</v>
      </c>
      <c r="L900">
        <v>1576476000</v>
      </c>
      <c r="M900">
        <v>1576994400</v>
      </c>
      <c r="N900" s="8">
        <f t="shared" si="84"/>
        <v>43815.25</v>
      </c>
      <c r="O900" s="8">
        <f t="shared" si="85"/>
        <v>43821.25</v>
      </c>
      <c r="P900" t="b">
        <v>0</v>
      </c>
      <c r="Q900" t="b">
        <v>0</v>
      </c>
      <c r="R900" t="s">
        <v>30</v>
      </c>
      <c r="S900" t="str">
        <f t="shared" si="83"/>
        <v>film &amp; video</v>
      </c>
      <c r="T900" t="str">
        <f t="shared" si="86"/>
        <v>documentary</v>
      </c>
    </row>
    <row r="901" spans="1:20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 s="5">
        <f t="shared" si="87"/>
        <v>407.09677419354841</v>
      </c>
      <c r="G901" t="s">
        <v>8</v>
      </c>
      <c r="H901">
        <v>123</v>
      </c>
      <c r="I901" s="4">
        <f t="shared" si="88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8">
        <f t="shared" si="84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147</v>
      </c>
      <c r="S901" t="str">
        <f t="shared" ref="S901:S964" si="89">LEFT(R901,SEARCH("/",R901)-1)</f>
        <v>music</v>
      </c>
      <c r="T901" t="str">
        <f t="shared" si="86"/>
        <v>jazz</v>
      </c>
    </row>
    <row r="902" spans="1:20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 s="5">
        <f t="shared" si="87"/>
        <v>2</v>
      </c>
      <c r="G902" t="s">
        <v>2</v>
      </c>
      <c r="H902">
        <v>1</v>
      </c>
      <c r="I902" s="4">
        <f t="shared" si="88"/>
        <v>2</v>
      </c>
      <c r="J902" t="s">
        <v>9</v>
      </c>
      <c r="K902" t="s">
        <v>10</v>
      </c>
      <c r="L902">
        <v>1411102800</v>
      </c>
      <c r="M902">
        <v>1411189200</v>
      </c>
      <c r="N902" s="8">
        <f t="shared" si="84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16</v>
      </c>
      <c r="S902" t="str">
        <f t="shared" si="89"/>
        <v>technology</v>
      </c>
      <c r="T902" t="str">
        <f t="shared" si="86"/>
        <v>web</v>
      </c>
    </row>
    <row r="903" spans="1:20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 s="5">
        <f t="shared" si="87"/>
        <v>156.17857142857144</v>
      </c>
      <c r="G903" t="s">
        <v>8</v>
      </c>
      <c r="H903">
        <v>159</v>
      </c>
      <c r="I903" s="4">
        <f t="shared" si="88"/>
        <v>55.0062893081761</v>
      </c>
      <c r="J903" t="s">
        <v>9</v>
      </c>
      <c r="K903" t="s">
        <v>10</v>
      </c>
      <c r="L903">
        <v>1531803600</v>
      </c>
      <c r="M903">
        <v>1534654800</v>
      </c>
      <c r="N903" s="8">
        <f t="shared" si="84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11</v>
      </c>
      <c r="S903" t="str">
        <f t="shared" si="89"/>
        <v>music</v>
      </c>
      <c r="T903" t="str">
        <f t="shared" si="86"/>
        <v>rock</v>
      </c>
    </row>
    <row r="904" spans="1:20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 s="5">
        <f t="shared" si="87"/>
        <v>252.42857142857144</v>
      </c>
      <c r="G904" t="s">
        <v>8</v>
      </c>
      <c r="H904">
        <v>110</v>
      </c>
      <c r="I904" s="4">
        <f t="shared" si="88"/>
        <v>32.127272727272725</v>
      </c>
      <c r="J904" t="s">
        <v>9</v>
      </c>
      <c r="K904" t="s">
        <v>10</v>
      </c>
      <c r="L904">
        <v>1454133600</v>
      </c>
      <c r="M904">
        <v>1457762400</v>
      </c>
      <c r="N904" s="8">
        <f t="shared" si="84"/>
        <v>42399.25</v>
      </c>
      <c r="O904" s="8">
        <f t="shared" si="85"/>
        <v>42441.25</v>
      </c>
      <c r="P904" t="b">
        <v>0</v>
      </c>
      <c r="Q904" t="b">
        <v>0</v>
      </c>
      <c r="R904" t="s">
        <v>16</v>
      </c>
      <c r="S904" t="str">
        <f t="shared" si="89"/>
        <v>technology</v>
      </c>
      <c r="T904" t="str">
        <f t="shared" si="86"/>
        <v>web</v>
      </c>
    </row>
    <row r="905" spans="1:20" ht="31.2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5">
        <f t="shared" si="87"/>
        <v>1.729268292682927</v>
      </c>
      <c r="G905" t="s">
        <v>35</v>
      </c>
      <c r="H905">
        <v>14</v>
      </c>
      <c r="I905" s="4">
        <f t="shared" si="88"/>
        <v>50.642857142857146</v>
      </c>
      <c r="J905" t="s">
        <v>9</v>
      </c>
      <c r="K905" t="s">
        <v>10</v>
      </c>
      <c r="L905">
        <v>1336194000</v>
      </c>
      <c r="M905">
        <v>1337490000</v>
      </c>
      <c r="N905" s="8">
        <f t="shared" si="84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56</v>
      </c>
      <c r="S905" t="str">
        <f t="shared" si="89"/>
        <v>publishing</v>
      </c>
      <c r="T905" t="str">
        <f t="shared" si="86"/>
        <v>nonfiction</v>
      </c>
    </row>
    <row r="906" spans="1:20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 s="5">
        <f t="shared" si="87"/>
        <v>12.230769230769232</v>
      </c>
      <c r="G906" t="s">
        <v>2</v>
      </c>
      <c r="H906">
        <v>16</v>
      </c>
      <c r="I906" s="4">
        <f t="shared" si="88"/>
        <v>49.6875</v>
      </c>
      <c r="J906" t="s">
        <v>9</v>
      </c>
      <c r="K906" t="s">
        <v>10</v>
      </c>
      <c r="L906">
        <v>1349326800</v>
      </c>
      <c r="M906">
        <v>1349672400</v>
      </c>
      <c r="N906" s="8">
        <f t="shared" si="84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121</v>
      </c>
      <c r="S906" t="str">
        <f t="shared" si="89"/>
        <v>publishing</v>
      </c>
      <c r="T906" t="str">
        <f t="shared" si="86"/>
        <v>radio &amp; podcasts</v>
      </c>
    </row>
    <row r="907" spans="1:20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 s="5">
        <f t="shared" si="87"/>
        <v>163.98734177215189</v>
      </c>
      <c r="G907" t="s">
        <v>8</v>
      </c>
      <c r="H907">
        <v>236</v>
      </c>
      <c r="I907" s="4">
        <f t="shared" si="88"/>
        <v>54.894067796610166</v>
      </c>
      <c r="J907" t="s">
        <v>9</v>
      </c>
      <c r="K907" t="s">
        <v>10</v>
      </c>
      <c r="L907">
        <v>1379566800</v>
      </c>
      <c r="M907">
        <v>1379826000</v>
      </c>
      <c r="N907" s="8">
        <f t="shared" si="84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21</v>
      </c>
      <c r="S907" t="str">
        <f t="shared" si="89"/>
        <v>theater</v>
      </c>
      <c r="T907" t="str">
        <f t="shared" si="86"/>
        <v>plays</v>
      </c>
    </row>
    <row r="908" spans="1:20" ht="31.2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 s="5">
        <f t="shared" si="87"/>
        <v>162.98181818181817</v>
      </c>
      <c r="G908" t="s">
        <v>8</v>
      </c>
      <c r="H908">
        <v>191</v>
      </c>
      <c r="I908" s="4">
        <f t="shared" si="88"/>
        <v>46.931937172774866</v>
      </c>
      <c r="J908" t="s">
        <v>9</v>
      </c>
      <c r="K908" t="s">
        <v>10</v>
      </c>
      <c r="L908">
        <v>1494651600</v>
      </c>
      <c r="M908">
        <v>1497762000</v>
      </c>
      <c r="N908" s="8">
        <f t="shared" si="84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30</v>
      </c>
      <c r="S908" t="str">
        <f t="shared" si="89"/>
        <v>film &amp; video</v>
      </c>
      <c r="T908" t="str">
        <f t="shared" si="86"/>
        <v>documentary</v>
      </c>
    </row>
    <row r="909" spans="1:20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 s="5">
        <f t="shared" si="87"/>
        <v>20.252747252747252</v>
      </c>
      <c r="G909" t="s">
        <v>2</v>
      </c>
      <c r="H909">
        <v>41</v>
      </c>
      <c r="I909" s="4">
        <f t="shared" si="88"/>
        <v>44.951219512195124</v>
      </c>
      <c r="J909" t="s">
        <v>9</v>
      </c>
      <c r="K909" t="s">
        <v>10</v>
      </c>
      <c r="L909">
        <v>1303880400</v>
      </c>
      <c r="M909">
        <v>1304485200</v>
      </c>
      <c r="N909" s="8">
        <f t="shared" si="84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21</v>
      </c>
      <c r="S909" t="str">
        <f t="shared" si="89"/>
        <v>theater</v>
      </c>
      <c r="T909" t="str">
        <f t="shared" si="86"/>
        <v>plays</v>
      </c>
    </row>
    <row r="910" spans="1:20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 s="5">
        <f t="shared" si="87"/>
        <v>319.24083769633506</v>
      </c>
      <c r="G910" t="s">
        <v>8</v>
      </c>
      <c r="H910">
        <v>3934</v>
      </c>
      <c r="I910" s="4">
        <f t="shared" si="88"/>
        <v>30.99898322318251</v>
      </c>
      <c r="J910" t="s">
        <v>9</v>
      </c>
      <c r="K910" t="s">
        <v>10</v>
      </c>
      <c r="L910">
        <v>1335934800</v>
      </c>
      <c r="M910">
        <v>1336885200</v>
      </c>
      <c r="N910" s="8">
        <f t="shared" si="84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77</v>
      </c>
      <c r="S910" t="str">
        <f t="shared" si="89"/>
        <v>games</v>
      </c>
      <c r="T910" t="str">
        <f t="shared" si="86"/>
        <v>video games</v>
      </c>
    </row>
    <row r="911" spans="1:20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 s="5">
        <f t="shared" si="87"/>
        <v>478.94444444444446</v>
      </c>
      <c r="G911" t="s">
        <v>8</v>
      </c>
      <c r="H911">
        <v>80</v>
      </c>
      <c r="I911" s="4">
        <f t="shared" si="88"/>
        <v>107.7625</v>
      </c>
      <c r="J911" t="s">
        <v>3</v>
      </c>
      <c r="K911" t="s">
        <v>4</v>
      </c>
      <c r="L911">
        <v>1528088400</v>
      </c>
      <c r="M911">
        <v>1530421200</v>
      </c>
      <c r="N911" s="8">
        <f t="shared" si="84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21</v>
      </c>
      <c r="S911" t="str">
        <f t="shared" si="89"/>
        <v>theater</v>
      </c>
      <c r="T911" t="str">
        <f t="shared" si="86"/>
        <v>plays</v>
      </c>
    </row>
    <row r="912" spans="1:20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 s="5">
        <f t="shared" si="87"/>
        <v>19.556634304207122</v>
      </c>
      <c r="G912" t="s">
        <v>62</v>
      </c>
      <c r="H912">
        <v>296</v>
      </c>
      <c r="I912" s="4">
        <f t="shared" si="88"/>
        <v>102.07770270270271</v>
      </c>
      <c r="J912" t="s">
        <v>9</v>
      </c>
      <c r="K912" t="s">
        <v>10</v>
      </c>
      <c r="L912">
        <v>1421906400</v>
      </c>
      <c r="M912">
        <v>1421992800</v>
      </c>
      <c r="N912" s="8">
        <f t="shared" si="84"/>
        <v>42026.25</v>
      </c>
      <c r="O912" s="8">
        <f t="shared" si="85"/>
        <v>42027.25</v>
      </c>
      <c r="P912" t="b">
        <v>0</v>
      </c>
      <c r="Q912" t="b">
        <v>0</v>
      </c>
      <c r="R912" t="s">
        <v>21</v>
      </c>
      <c r="S912" t="str">
        <f t="shared" si="89"/>
        <v>theater</v>
      </c>
      <c r="T912" t="str">
        <f t="shared" si="86"/>
        <v>plays</v>
      </c>
    </row>
    <row r="913" spans="1:20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 s="5">
        <f t="shared" si="87"/>
        <v>198.94827586206895</v>
      </c>
      <c r="G913" t="s">
        <v>8</v>
      </c>
      <c r="H913">
        <v>462</v>
      </c>
      <c r="I913" s="4">
        <f t="shared" si="88"/>
        <v>24.976190476190474</v>
      </c>
      <c r="J913" t="s">
        <v>9</v>
      </c>
      <c r="K913" t="s">
        <v>10</v>
      </c>
      <c r="L913">
        <v>1568005200</v>
      </c>
      <c r="M913">
        <v>1568178000</v>
      </c>
      <c r="N913" s="8">
        <f t="shared" si="84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16</v>
      </c>
      <c r="S913" t="str">
        <f t="shared" si="89"/>
        <v>technology</v>
      </c>
      <c r="T913" t="str">
        <f t="shared" si="86"/>
        <v>web</v>
      </c>
    </row>
    <row r="914" spans="1:20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 s="5">
        <f t="shared" si="87"/>
        <v>795</v>
      </c>
      <c r="G914" t="s">
        <v>8</v>
      </c>
      <c r="H914">
        <v>179</v>
      </c>
      <c r="I914" s="4">
        <f t="shared" si="88"/>
        <v>79.944134078212286</v>
      </c>
      <c r="J914" t="s">
        <v>9</v>
      </c>
      <c r="K914" t="s">
        <v>10</v>
      </c>
      <c r="L914">
        <v>1346821200</v>
      </c>
      <c r="M914">
        <v>1347944400</v>
      </c>
      <c r="N914" s="8">
        <f t="shared" si="84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41</v>
      </c>
      <c r="S914" t="str">
        <f t="shared" si="89"/>
        <v>film &amp; video</v>
      </c>
      <c r="T914" t="str">
        <f t="shared" si="86"/>
        <v>drama</v>
      </c>
    </row>
    <row r="915" spans="1:20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 s="5">
        <f t="shared" si="87"/>
        <v>50.621082621082621</v>
      </c>
      <c r="G915" t="s">
        <v>2</v>
      </c>
      <c r="H915">
        <v>523</v>
      </c>
      <c r="I915" s="4">
        <f t="shared" si="88"/>
        <v>67.946462715105156</v>
      </c>
      <c r="J915" t="s">
        <v>14</v>
      </c>
      <c r="K915" t="s">
        <v>15</v>
      </c>
      <c r="L915">
        <v>1557637200</v>
      </c>
      <c r="M915">
        <v>1558760400</v>
      </c>
      <c r="N915" s="8">
        <f t="shared" si="84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41</v>
      </c>
      <c r="S915" t="str">
        <f t="shared" si="89"/>
        <v>film &amp; video</v>
      </c>
      <c r="T915" t="str">
        <f t="shared" si="86"/>
        <v>drama</v>
      </c>
    </row>
    <row r="916" spans="1:20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 s="5">
        <f t="shared" si="87"/>
        <v>57.4375</v>
      </c>
      <c r="G916" t="s">
        <v>2</v>
      </c>
      <c r="H916">
        <v>141</v>
      </c>
      <c r="I916" s="4">
        <f t="shared" si="88"/>
        <v>26.070921985815602</v>
      </c>
      <c r="J916" t="s">
        <v>28</v>
      </c>
      <c r="K916" t="s">
        <v>29</v>
      </c>
      <c r="L916">
        <v>1375592400</v>
      </c>
      <c r="M916">
        <v>1376629200</v>
      </c>
      <c r="N916" s="8">
        <f t="shared" si="84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21</v>
      </c>
      <c r="S916" t="str">
        <f t="shared" si="89"/>
        <v>theater</v>
      </c>
      <c r="T916" t="str">
        <f t="shared" si="86"/>
        <v>plays</v>
      </c>
    </row>
    <row r="917" spans="1:20" ht="31.2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 s="5">
        <f t="shared" si="87"/>
        <v>155.62827640984909</v>
      </c>
      <c r="G917" t="s">
        <v>8</v>
      </c>
      <c r="H917">
        <v>1866</v>
      </c>
      <c r="I917" s="4">
        <f t="shared" si="88"/>
        <v>105.0032154340836</v>
      </c>
      <c r="J917" t="s">
        <v>28</v>
      </c>
      <c r="K917" t="s">
        <v>29</v>
      </c>
      <c r="L917">
        <v>1503982800</v>
      </c>
      <c r="M917">
        <v>1504760400</v>
      </c>
      <c r="N917" s="8">
        <f t="shared" si="84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257</v>
      </c>
      <c r="S917" t="str">
        <f t="shared" si="89"/>
        <v>film &amp; video</v>
      </c>
      <c r="T917" t="str">
        <f t="shared" si="86"/>
        <v>television</v>
      </c>
    </row>
    <row r="918" spans="1:20" ht="31.2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 s="5">
        <f t="shared" si="87"/>
        <v>36.297297297297298</v>
      </c>
      <c r="G918" t="s">
        <v>2</v>
      </c>
      <c r="H918">
        <v>52</v>
      </c>
      <c r="I918" s="4">
        <f t="shared" si="88"/>
        <v>25.826923076923077</v>
      </c>
      <c r="J918" t="s">
        <v>9</v>
      </c>
      <c r="K918" t="s">
        <v>10</v>
      </c>
      <c r="L918">
        <v>1418882400</v>
      </c>
      <c r="M918">
        <v>1419660000</v>
      </c>
      <c r="N918" s="8">
        <f t="shared" si="84"/>
        <v>41991.25</v>
      </c>
      <c r="O918" s="8">
        <f t="shared" si="85"/>
        <v>42000.25</v>
      </c>
      <c r="P918" t="b">
        <v>0</v>
      </c>
      <c r="Q918" t="b">
        <v>0</v>
      </c>
      <c r="R918" t="s">
        <v>110</v>
      </c>
      <c r="S918" t="str">
        <f t="shared" si="89"/>
        <v>photography</v>
      </c>
      <c r="T918" t="str">
        <f t="shared" si="86"/>
        <v>photography books</v>
      </c>
    </row>
    <row r="919" spans="1:20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5">
        <f t="shared" si="87"/>
        <v>58.25</v>
      </c>
      <c r="G919" t="s">
        <v>35</v>
      </c>
      <c r="H919">
        <v>27</v>
      </c>
      <c r="I919" s="4">
        <f t="shared" si="88"/>
        <v>77.666666666666671</v>
      </c>
      <c r="J919" t="s">
        <v>28</v>
      </c>
      <c r="K919" t="s">
        <v>29</v>
      </c>
      <c r="L919">
        <v>1309237200</v>
      </c>
      <c r="M919">
        <v>1311310800</v>
      </c>
      <c r="N919" s="8">
        <f t="shared" si="84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88</v>
      </c>
      <c r="S919" t="str">
        <f t="shared" si="89"/>
        <v>film &amp; video</v>
      </c>
      <c r="T919" t="str">
        <f t="shared" si="86"/>
        <v>shorts</v>
      </c>
    </row>
    <row r="920" spans="1:20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 s="5">
        <f t="shared" si="87"/>
        <v>237.39473684210526</v>
      </c>
      <c r="G920" t="s">
        <v>8</v>
      </c>
      <c r="H920">
        <v>156</v>
      </c>
      <c r="I920" s="4">
        <f t="shared" si="88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8">
        <f t="shared" si="84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121</v>
      </c>
      <c r="S920" t="str">
        <f t="shared" si="89"/>
        <v>publishing</v>
      </c>
      <c r="T920" t="str">
        <f t="shared" si="86"/>
        <v>radio &amp; podcasts</v>
      </c>
    </row>
    <row r="921" spans="1:20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 s="5">
        <f t="shared" si="87"/>
        <v>58.75</v>
      </c>
      <c r="G921" t="s">
        <v>2</v>
      </c>
      <c r="H921">
        <v>225</v>
      </c>
      <c r="I921" s="4">
        <f t="shared" si="88"/>
        <v>92.955555555555549</v>
      </c>
      <c r="J921" t="s">
        <v>14</v>
      </c>
      <c r="K921" t="s">
        <v>15</v>
      </c>
      <c r="L921">
        <v>1507957200</v>
      </c>
      <c r="M921">
        <v>1510725600</v>
      </c>
      <c r="N921" s="8">
        <f t="shared" si="84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21</v>
      </c>
      <c r="S921" t="str">
        <f t="shared" si="89"/>
        <v>theater</v>
      </c>
      <c r="T921" t="str">
        <f t="shared" si="86"/>
        <v>plays</v>
      </c>
    </row>
    <row r="922" spans="1:20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 s="5">
        <f t="shared" si="87"/>
        <v>182.56603773584905</v>
      </c>
      <c r="G922" t="s">
        <v>8</v>
      </c>
      <c r="H922">
        <v>255</v>
      </c>
      <c r="I922" s="4">
        <f t="shared" si="88"/>
        <v>37.945098039215686</v>
      </c>
      <c r="J922" t="s">
        <v>9</v>
      </c>
      <c r="K922" t="s">
        <v>10</v>
      </c>
      <c r="L922">
        <v>1549519200</v>
      </c>
      <c r="M922">
        <v>1551247200</v>
      </c>
      <c r="N922" s="8">
        <f t="shared" si="84"/>
        <v>43503.25</v>
      </c>
      <c r="O922" s="8">
        <f t="shared" si="85"/>
        <v>43523.25</v>
      </c>
      <c r="P922" t="b">
        <v>1</v>
      </c>
      <c r="Q922" t="b">
        <v>0</v>
      </c>
      <c r="R922" t="s">
        <v>59</v>
      </c>
      <c r="S922" t="str">
        <f t="shared" si="89"/>
        <v>film &amp; video</v>
      </c>
      <c r="T922" t="str">
        <f t="shared" si="86"/>
        <v>animation</v>
      </c>
    </row>
    <row r="923" spans="1:20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 s="5">
        <f t="shared" si="87"/>
        <v>0.75436408977556113</v>
      </c>
      <c r="G923" t="s">
        <v>2</v>
      </c>
      <c r="H923">
        <v>38</v>
      </c>
      <c r="I923" s="4">
        <f t="shared" si="88"/>
        <v>31.842105263157894</v>
      </c>
      <c r="J923" t="s">
        <v>9</v>
      </c>
      <c r="K923" t="s">
        <v>10</v>
      </c>
      <c r="L923">
        <v>1329026400</v>
      </c>
      <c r="M923">
        <v>1330236000</v>
      </c>
      <c r="N923" s="8">
        <f t="shared" si="84"/>
        <v>40951.25</v>
      </c>
      <c r="O923" s="8">
        <f t="shared" si="85"/>
        <v>40965.25</v>
      </c>
      <c r="P923" t="b">
        <v>0</v>
      </c>
      <c r="Q923" t="b">
        <v>0</v>
      </c>
      <c r="R923" t="s">
        <v>16</v>
      </c>
      <c r="S923" t="str">
        <f t="shared" si="89"/>
        <v>technology</v>
      </c>
      <c r="T923" t="str">
        <f t="shared" si="86"/>
        <v>web</v>
      </c>
    </row>
    <row r="924" spans="1:20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 s="5">
        <f t="shared" si="87"/>
        <v>175.95330739299609</v>
      </c>
      <c r="G924" t="s">
        <v>8</v>
      </c>
      <c r="H924">
        <v>2261</v>
      </c>
      <c r="I924" s="4">
        <f t="shared" si="88"/>
        <v>40</v>
      </c>
      <c r="J924" t="s">
        <v>9</v>
      </c>
      <c r="K924" t="s">
        <v>10</v>
      </c>
      <c r="L924">
        <v>1544335200</v>
      </c>
      <c r="M924">
        <v>1545112800</v>
      </c>
      <c r="N924" s="8">
        <f t="shared" si="84"/>
        <v>43443.25</v>
      </c>
      <c r="O924" s="8">
        <f t="shared" si="85"/>
        <v>43452.25</v>
      </c>
      <c r="P924" t="b">
        <v>0</v>
      </c>
      <c r="Q924" t="b">
        <v>1</v>
      </c>
      <c r="R924" t="s">
        <v>307</v>
      </c>
      <c r="S924" t="str">
        <f t="shared" si="89"/>
        <v>music</v>
      </c>
      <c r="T924" t="str">
        <f t="shared" si="86"/>
        <v>world music</v>
      </c>
    </row>
    <row r="925" spans="1:20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 s="5">
        <f t="shared" si="87"/>
        <v>237.88235294117646</v>
      </c>
      <c r="G925" t="s">
        <v>8</v>
      </c>
      <c r="H925">
        <v>40</v>
      </c>
      <c r="I925" s="4">
        <f t="shared" si="88"/>
        <v>101.1</v>
      </c>
      <c r="J925" t="s">
        <v>9</v>
      </c>
      <c r="K925" t="s">
        <v>10</v>
      </c>
      <c r="L925">
        <v>1279083600</v>
      </c>
      <c r="M925">
        <v>1279170000</v>
      </c>
      <c r="N925" s="8">
        <f t="shared" si="84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21</v>
      </c>
      <c r="S925" t="str">
        <f t="shared" si="89"/>
        <v>theater</v>
      </c>
      <c r="T925" t="str">
        <f t="shared" si="86"/>
        <v>plays</v>
      </c>
    </row>
    <row r="926" spans="1:20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 s="5">
        <f t="shared" si="87"/>
        <v>488.05076142131981</v>
      </c>
      <c r="G926" t="s">
        <v>8</v>
      </c>
      <c r="H926">
        <v>2289</v>
      </c>
      <c r="I926" s="4">
        <f t="shared" si="88"/>
        <v>84.006989951944078</v>
      </c>
      <c r="J926" t="s">
        <v>95</v>
      </c>
      <c r="K926" t="s">
        <v>96</v>
      </c>
      <c r="L926">
        <v>1572498000</v>
      </c>
      <c r="M926">
        <v>1573452000</v>
      </c>
      <c r="N926" s="8">
        <f t="shared" si="84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21</v>
      </c>
      <c r="S926" t="str">
        <f t="shared" si="89"/>
        <v>theater</v>
      </c>
      <c r="T926" t="str">
        <f t="shared" si="86"/>
        <v>plays</v>
      </c>
    </row>
    <row r="927" spans="1:20" ht="31.2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 s="5">
        <f t="shared" si="87"/>
        <v>224.06666666666669</v>
      </c>
      <c r="G927" t="s">
        <v>8</v>
      </c>
      <c r="H927">
        <v>65</v>
      </c>
      <c r="I927" s="4">
        <f t="shared" si="88"/>
        <v>103.41538461538461</v>
      </c>
      <c r="J927" t="s">
        <v>9</v>
      </c>
      <c r="K927" t="s">
        <v>10</v>
      </c>
      <c r="L927">
        <v>1506056400</v>
      </c>
      <c r="M927">
        <v>1507093200</v>
      </c>
      <c r="N927" s="8">
        <f t="shared" si="84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21</v>
      </c>
      <c r="S927" t="str">
        <f t="shared" si="89"/>
        <v>theater</v>
      </c>
      <c r="T927" t="str">
        <f t="shared" si="86"/>
        <v>plays</v>
      </c>
    </row>
    <row r="928" spans="1:20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 s="5">
        <f t="shared" si="87"/>
        <v>18.126436781609197</v>
      </c>
      <c r="G928" t="s">
        <v>2</v>
      </c>
      <c r="H928">
        <v>15</v>
      </c>
      <c r="I928" s="4">
        <f t="shared" si="88"/>
        <v>105.13333333333334</v>
      </c>
      <c r="J928" t="s">
        <v>9</v>
      </c>
      <c r="K928" t="s">
        <v>10</v>
      </c>
      <c r="L928">
        <v>1463029200</v>
      </c>
      <c r="M928">
        <v>1463374800</v>
      </c>
      <c r="N928" s="8">
        <f t="shared" si="84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5</v>
      </c>
      <c r="S928" t="str">
        <f t="shared" si="89"/>
        <v>food</v>
      </c>
      <c r="T928" t="str">
        <f t="shared" si="86"/>
        <v>food trucks</v>
      </c>
    </row>
    <row r="929" spans="1:20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 s="5">
        <f t="shared" si="87"/>
        <v>45.847222222222221</v>
      </c>
      <c r="G929" t="s">
        <v>2</v>
      </c>
      <c r="H929">
        <v>37</v>
      </c>
      <c r="I929" s="4">
        <f t="shared" si="88"/>
        <v>89.21621621621621</v>
      </c>
      <c r="J929" t="s">
        <v>9</v>
      </c>
      <c r="K929" t="s">
        <v>10</v>
      </c>
      <c r="L929">
        <v>1342069200</v>
      </c>
      <c r="M929">
        <v>1344574800</v>
      </c>
      <c r="N929" s="8">
        <f t="shared" si="84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21</v>
      </c>
      <c r="S929" t="str">
        <f t="shared" si="89"/>
        <v>theater</v>
      </c>
      <c r="T929" t="str">
        <f t="shared" si="86"/>
        <v>plays</v>
      </c>
    </row>
    <row r="930" spans="1:20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 s="5">
        <f t="shared" si="87"/>
        <v>117.31541218637993</v>
      </c>
      <c r="G930" t="s">
        <v>8</v>
      </c>
      <c r="H930">
        <v>3777</v>
      </c>
      <c r="I930" s="4">
        <f t="shared" si="88"/>
        <v>51.995234312946785</v>
      </c>
      <c r="J930" t="s">
        <v>95</v>
      </c>
      <c r="K930" t="s">
        <v>96</v>
      </c>
      <c r="L930">
        <v>1388296800</v>
      </c>
      <c r="M930">
        <v>1389074400</v>
      </c>
      <c r="N930" s="8">
        <f t="shared" si="84"/>
        <v>41637.25</v>
      </c>
      <c r="O930" s="8">
        <f t="shared" si="85"/>
        <v>41646.25</v>
      </c>
      <c r="P930" t="b">
        <v>0</v>
      </c>
      <c r="Q930" t="b">
        <v>0</v>
      </c>
      <c r="R930" t="s">
        <v>16</v>
      </c>
      <c r="S930" t="str">
        <f t="shared" si="89"/>
        <v>technology</v>
      </c>
      <c r="T930" t="str">
        <f t="shared" si="86"/>
        <v>web</v>
      </c>
    </row>
    <row r="931" spans="1:20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 s="5">
        <f t="shared" si="87"/>
        <v>217.30909090909088</v>
      </c>
      <c r="G931" t="s">
        <v>8</v>
      </c>
      <c r="H931">
        <v>184</v>
      </c>
      <c r="I931" s="4">
        <f t="shared" si="88"/>
        <v>64.956521739130437</v>
      </c>
      <c r="J931" t="s">
        <v>28</v>
      </c>
      <c r="K931" t="s">
        <v>29</v>
      </c>
      <c r="L931">
        <v>1493787600</v>
      </c>
      <c r="M931">
        <v>1494997200</v>
      </c>
      <c r="N931" s="8">
        <f t="shared" si="84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21</v>
      </c>
      <c r="S931" t="str">
        <f t="shared" si="89"/>
        <v>theater</v>
      </c>
      <c r="T931" t="str">
        <f t="shared" si="86"/>
        <v>plays</v>
      </c>
    </row>
    <row r="932" spans="1:20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 s="5">
        <f t="shared" si="87"/>
        <v>112.28571428571428</v>
      </c>
      <c r="G932" t="s">
        <v>8</v>
      </c>
      <c r="H932">
        <v>85</v>
      </c>
      <c r="I932" s="4">
        <f t="shared" si="88"/>
        <v>46.235294117647058</v>
      </c>
      <c r="J932" t="s">
        <v>9</v>
      </c>
      <c r="K932" t="s">
        <v>10</v>
      </c>
      <c r="L932">
        <v>1424844000</v>
      </c>
      <c r="M932">
        <v>1425448800</v>
      </c>
      <c r="N932" s="8">
        <f t="shared" si="84"/>
        <v>42060.25</v>
      </c>
      <c r="O932" s="8">
        <f t="shared" si="85"/>
        <v>42067.25</v>
      </c>
      <c r="P932" t="b">
        <v>0</v>
      </c>
      <c r="Q932" t="b">
        <v>1</v>
      </c>
      <c r="R932" t="s">
        <v>21</v>
      </c>
      <c r="S932" t="str">
        <f t="shared" si="89"/>
        <v>theater</v>
      </c>
      <c r="T932" t="str">
        <f t="shared" si="86"/>
        <v>plays</v>
      </c>
    </row>
    <row r="933" spans="1:20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 s="5">
        <f t="shared" si="87"/>
        <v>72.51898734177216</v>
      </c>
      <c r="G933" t="s">
        <v>2</v>
      </c>
      <c r="H933">
        <v>112</v>
      </c>
      <c r="I933" s="4">
        <f t="shared" si="88"/>
        <v>51.151785714285715</v>
      </c>
      <c r="J933" t="s">
        <v>9</v>
      </c>
      <c r="K933" t="s">
        <v>10</v>
      </c>
      <c r="L933">
        <v>1403931600</v>
      </c>
      <c r="M933">
        <v>1404104400</v>
      </c>
      <c r="N933" s="8">
        <f t="shared" si="84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21</v>
      </c>
      <c r="S933" t="str">
        <f t="shared" si="89"/>
        <v>theater</v>
      </c>
      <c r="T933" t="str">
        <f t="shared" si="86"/>
        <v>plays</v>
      </c>
    </row>
    <row r="934" spans="1:20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 s="5">
        <f t="shared" si="87"/>
        <v>212.30434782608697</v>
      </c>
      <c r="G934" t="s">
        <v>8</v>
      </c>
      <c r="H934">
        <v>144</v>
      </c>
      <c r="I934" s="4">
        <f t="shared" si="88"/>
        <v>33.909722222222221</v>
      </c>
      <c r="J934" t="s">
        <v>9</v>
      </c>
      <c r="K934" t="s">
        <v>10</v>
      </c>
      <c r="L934">
        <v>1394514000</v>
      </c>
      <c r="M934">
        <v>1394773200</v>
      </c>
      <c r="N934" s="8">
        <f t="shared" si="84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11</v>
      </c>
      <c r="S934" t="str">
        <f t="shared" si="89"/>
        <v>music</v>
      </c>
      <c r="T934" t="str">
        <f t="shared" si="86"/>
        <v>rock</v>
      </c>
    </row>
    <row r="935" spans="1:20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 s="5">
        <f t="shared" si="87"/>
        <v>239.74657534246577</v>
      </c>
      <c r="G935" t="s">
        <v>8</v>
      </c>
      <c r="H935">
        <v>1902</v>
      </c>
      <c r="I935" s="4">
        <f t="shared" si="88"/>
        <v>92.016298633017882</v>
      </c>
      <c r="J935" t="s">
        <v>9</v>
      </c>
      <c r="K935" t="s">
        <v>10</v>
      </c>
      <c r="L935">
        <v>1365397200</v>
      </c>
      <c r="M935">
        <v>1366520400</v>
      </c>
      <c r="N935" s="8">
        <f t="shared" si="84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21</v>
      </c>
      <c r="S935" t="str">
        <f t="shared" si="89"/>
        <v>theater</v>
      </c>
      <c r="T935" t="str">
        <f t="shared" si="86"/>
        <v>plays</v>
      </c>
    </row>
    <row r="936" spans="1:20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 s="5">
        <f t="shared" si="87"/>
        <v>181.93548387096774</v>
      </c>
      <c r="G936" t="s">
        <v>8</v>
      </c>
      <c r="H936">
        <v>105</v>
      </c>
      <c r="I936" s="4">
        <f t="shared" si="88"/>
        <v>107.42857142857143</v>
      </c>
      <c r="J936" t="s">
        <v>9</v>
      </c>
      <c r="K936" t="s">
        <v>10</v>
      </c>
      <c r="L936">
        <v>1456120800</v>
      </c>
      <c r="M936">
        <v>1456639200</v>
      </c>
      <c r="N936" s="8">
        <f t="shared" si="84"/>
        <v>42422.25</v>
      </c>
      <c r="O936" s="8">
        <f t="shared" si="85"/>
        <v>42428.25</v>
      </c>
      <c r="P936" t="b">
        <v>0</v>
      </c>
      <c r="Q936" t="b">
        <v>0</v>
      </c>
      <c r="R936" t="s">
        <v>21</v>
      </c>
      <c r="S936" t="str">
        <f t="shared" si="89"/>
        <v>theater</v>
      </c>
      <c r="T936" t="str">
        <f t="shared" si="86"/>
        <v>plays</v>
      </c>
    </row>
    <row r="937" spans="1:20" ht="31.2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 s="5">
        <f t="shared" si="87"/>
        <v>164.13114754098362</v>
      </c>
      <c r="G937" t="s">
        <v>8</v>
      </c>
      <c r="H937">
        <v>132</v>
      </c>
      <c r="I937" s="4">
        <f t="shared" si="88"/>
        <v>75.848484848484844</v>
      </c>
      <c r="J937" t="s">
        <v>9</v>
      </c>
      <c r="K937" t="s">
        <v>10</v>
      </c>
      <c r="L937">
        <v>1437714000</v>
      </c>
      <c r="M937">
        <v>1438318800</v>
      </c>
      <c r="N937" s="8">
        <f t="shared" si="84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21</v>
      </c>
      <c r="S937" t="str">
        <f t="shared" si="89"/>
        <v>theater</v>
      </c>
      <c r="T937" t="str">
        <f t="shared" si="86"/>
        <v>plays</v>
      </c>
    </row>
    <row r="938" spans="1:20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 s="5">
        <f t="shared" si="87"/>
        <v>1.6375968992248062</v>
      </c>
      <c r="G938" t="s">
        <v>2</v>
      </c>
      <c r="H938">
        <v>21</v>
      </c>
      <c r="I938" s="4">
        <f t="shared" si="88"/>
        <v>80.476190476190482</v>
      </c>
      <c r="J938" t="s">
        <v>9</v>
      </c>
      <c r="K938" t="s">
        <v>10</v>
      </c>
      <c r="L938">
        <v>1563771600</v>
      </c>
      <c r="M938">
        <v>1564030800</v>
      </c>
      <c r="N938" s="8">
        <f t="shared" si="84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21</v>
      </c>
      <c r="S938" t="str">
        <f t="shared" si="89"/>
        <v>theater</v>
      </c>
      <c r="T938" t="str">
        <f t="shared" si="86"/>
        <v>plays</v>
      </c>
    </row>
    <row r="939" spans="1:20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 s="5">
        <f t="shared" si="87"/>
        <v>49.64385964912281</v>
      </c>
      <c r="G939" t="s">
        <v>62</v>
      </c>
      <c r="H939">
        <v>976</v>
      </c>
      <c r="I939" s="4">
        <f t="shared" si="88"/>
        <v>86.978483606557376</v>
      </c>
      <c r="J939" t="s">
        <v>9</v>
      </c>
      <c r="K939" t="s">
        <v>10</v>
      </c>
      <c r="L939">
        <v>1448517600</v>
      </c>
      <c r="M939">
        <v>1449295200</v>
      </c>
      <c r="N939" s="8">
        <f t="shared" si="84"/>
        <v>42334.25</v>
      </c>
      <c r="O939" s="8">
        <f t="shared" si="85"/>
        <v>42343.25</v>
      </c>
      <c r="P939" t="b">
        <v>0</v>
      </c>
      <c r="Q939" t="b">
        <v>0</v>
      </c>
      <c r="R939" t="s">
        <v>30</v>
      </c>
      <c r="S939" t="str">
        <f t="shared" si="89"/>
        <v>film &amp; video</v>
      </c>
      <c r="T939" t="str">
        <f t="shared" si="86"/>
        <v>documentary</v>
      </c>
    </row>
    <row r="940" spans="1:20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 s="5">
        <f t="shared" si="87"/>
        <v>109.70652173913042</v>
      </c>
      <c r="G940" t="s">
        <v>8</v>
      </c>
      <c r="H940">
        <v>96</v>
      </c>
      <c r="I940" s="4">
        <f t="shared" si="88"/>
        <v>105.13541666666667</v>
      </c>
      <c r="J940" t="s">
        <v>9</v>
      </c>
      <c r="K940" t="s">
        <v>10</v>
      </c>
      <c r="L940">
        <v>1528779600</v>
      </c>
      <c r="M940">
        <v>1531890000</v>
      </c>
      <c r="N940" s="8">
        <f t="shared" si="84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107</v>
      </c>
      <c r="S940" t="str">
        <f t="shared" si="89"/>
        <v>publishing</v>
      </c>
      <c r="T940" t="str">
        <f t="shared" si="86"/>
        <v>fiction</v>
      </c>
    </row>
    <row r="941" spans="1:20" ht="31.2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 s="5">
        <f t="shared" si="87"/>
        <v>49.217948717948715</v>
      </c>
      <c r="G941" t="s">
        <v>2</v>
      </c>
      <c r="H941">
        <v>67</v>
      </c>
      <c r="I941" s="4">
        <f t="shared" si="88"/>
        <v>57.298507462686565</v>
      </c>
      <c r="J941" t="s">
        <v>9</v>
      </c>
      <c r="K941" t="s">
        <v>10</v>
      </c>
      <c r="L941">
        <v>1304744400</v>
      </c>
      <c r="M941">
        <v>1306213200</v>
      </c>
      <c r="N941" s="8">
        <f t="shared" si="84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77</v>
      </c>
      <c r="S941" t="str">
        <f t="shared" si="89"/>
        <v>games</v>
      </c>
      <c r="T941" t="str">
        <f t="shared" si="86"/>
        <v>video games</v>
      </c>
    </row>
    <row r="942" spans="1:20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5">
        <f t="shared" si="87"/>
        <v>62.232323232323225</v>
      </c>
      <c r="G942" t="s">
        <v>35</v>
      </c>
      <c r="H942">
        <v>66</v>
      </c>
      <c r="I942" s="4">
        <f t="shared" si="88"/>
        <v>93.348484848484844</v>
      </c>
      <c r="J942" t="s">
        <v>3</v>
      </c>
      <c r="K942" t="s">
        <v>4</v>
      </c>
      <c r="L942">
        <v>1354341600</v>
      </c>
      <c r="M942">
        <v>1356242400</v>
      </c>
      <c r="N942" s="8">
        <f t="shared" si="84"/>
        <v>41244.25</v>
      </c>
      <c r="O942" s="8">
        <f t="shared" si="85"/>
        <v>41266.25</v>
      </c>
      <c r="P942" t="b">
        <v>0</v>
      </c>
      <c r="Q942" t="b">
        <v>0</v>
      </c>
      <c r="R942" t="s">
        <v>16</v>
      </c>
      <c r="S942" t="str">
        <f t="shared" si="89"/>
        <v>technology</v>
      </c>
      <c r="T942" t="str">
        <f t="shared" si="86"/>
        <v>web</v>
      </c>
    </row>
    <row r="943" spans="1:20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 s="5">
        <f t="shared" si="87"/>
        <v>13.05813953488372</v>
      </c>
      <c r="G943" t="s">
        <v>2</v>
      </c>
      <c r="H943">
        <v>78</v>
      </c>
      <c r="I943" s="4">
        <f t="shared" si="88"/>
        <v>71.987179487179489</v>
      </c>
      <c r="J943" t="s">
        <v>9</v>
      </c>
      <c r="K943" t="s">
        <v>10</v>
      </c>
      <c r="L943">
        <v>1294552800</v>
      </c>
      <c r="M943">
        <v>1297576800</v>
      </c>
      <c r="N943" s="8">
        <f t="shared" si="84"/>
        <v>40552.25</v>
      </c>
      <c r="O943" s="8">
        <f t="shared" si="85"/>
        <v>40587.25</v>
      </c>
      <c r="P943" t="b">
        <v>1</v>
      </c>
      <c r="Q943" t="b">
        <v>0</v>
      </c>
      <c r="R943" t="s">
        <v>21</v>
      </c>
      <c r="S943" t="str">
        <f t="shared" si="89"/>
        <v>theater</v>
      </c>
      <c r="T943" t="str">
        <f t="shared" si="86"/>
        <v>plays</v>
      </c>
    </row>
    <row r="944" spans="1:20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 s="5">
        <f t="shared" si="87"/>
        <v>64.635416666666671</v>
      </c>
      <c r="G944" t="s">
        <v>2</v>
      </c>
      <c r="H944">
        <v>67</v>
      </c>
      <c r="I944" s="4">
        <f t="shared" si="88"/>
        <v>92.611940298507463</v>
      </c>
      <c r="J944" t="s">
        <v>14</v>
      </c>
      <c r="K944" t="s">
        <v>15</v>
      </c>
      <c r="L944">
        <v>1295935200</v>
      </c>
      <c r="M944">
        <v>1296194400</v>
      </c>
      <c r="N944" s="8">
        <f t="shared" si="84"/>
        <v>40568.25</v>
      </c>
      <c r="O944" s="8">
        <f t="shared" si="85"/>
        <v>40571.25</v>
      </c>
      <c r="P944" t="b">
        <v>0</v>
      </c>
      <c r="Q944" t="b">
        <v>0</v>
      </c>
      <c r="R944" t="s">
        <v>21</v>
      </c>
      <c r="S944" t="str">
        <f t="shared" si="89"/>
        <v>theater</v>
      </c>
      <c r="T944" t="str">
        <f t="shared" si="86"/>
        <v>plays</v>
      </c>
    </row>
    <row r="945" spans="1:20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 s="5">
        <f t="shared" si="87"/>
        <v>159.58666666666667</v>
      </c>
      <c r="G945" t="s">
        <v>8</v>
      </c>
      <c r="H945">
        <v>114</v>
      </c>
      <c r="I945" s="4">
        <f t="shared" si="88"/>
        <v>104.99122807017544</v>
      </c>
      <c r="J945" t="s">
        <v>9</v>
      </c>
      <c r="K945" t="s">
        <v>10</v>
      </c>
      <c r="L945">
        <v>1411534800</v>
      </c>
      <c r="M945">
        <v>1414558800</v>
      </c>
      <c r="N945" s="8">
        <f t="shared" si="84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5</v>
      </c>
      <c r="S945" t="str">
        <f t="shared" si="89"/>
        <v>food</v>
      </c>
      <c r="T945" t="str">
        <f t="shared" si="86"/>
        <v>food trucks</v>
      </c>
    </row>
    <row r="946" spans="1:20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 s="5">
        <f t="shared" si="87"/>
        <v>81.42</v>
      </c>
      <c r="G946" t="s">
        <v>2</v>
      </c>
      <c r="H946">
        <v>263</v>
      </c>
      <c r="I946" s="4">
        <f t="shared" si="88"/>
        <v>30.958174904942965</v>
      </c>
      <c r="J946" t="s">
        <v>14</v>
      </c>
      <c r="K946" t="s">
        <v>15</v>
      </c>
      <c r="L946">
        <v>1486706400</v>
      </c>
      <c r="M946">
        <v>1488348000</v>
      </c>
      <c r="N946" s="8">
        <f t="shared" si="84"/>
        <v>42776.25</v>
      </c>
      <c r="O946" s="8">
        <f t="shared" si="85"/>
        <v>42795.25</v>
      </c>
      <c r="P946" t="b">
        <v>0</v>
      </c>
      <c r="Q946" t="b">
        <v>0</v>
      </c>
      <c r="R946" t="s">
        <v>110</v>
      </c>
      <c r="S946" t="str">
        <f t="shared" si="89"/>
        <v>photography</v>
      </c>
      <c r="T946" t="str">
        <f t="shared" si="86"/>
        <v>photography books</v>
      </c>
    </row>
    <row r="947" spans="1:20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 s="5">
        <f t="shared" si="87"/>
        <v>32.444767441860463</v>
      </c>
      <c r="G947" t="s">
        <v>2</v>
      </c>
      <c r="H947">
        <v>1691</v>
      </c>
      <c r="I947" s="4">
        <f t="shared" si="88"/>
        <v>33.001182732111175</v>
      </c>
      <c r="J947" t="s">
        <v>9</v>
      </c>
      <c r="K947" t="s">
        <v>10</v>
      </c>
      <c r="L947">
        <v>1333602000</v>
      </c>
      <c r="M947">
        <v>1334898000</v>
      </c>
      <c r="N947" s="8">
        <f t="shared" si="84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110</v>
      </c>
      <c r="S947" t="str">
        <f t="shared" si="89"/>
        <v>photography</v>
      </c>
      <c r="T947" t="str">
        <f t="shared" si="86"/>
        <v>photography books</v>
      </c>
    </row>
    <row r="948" spans="1:20" ht="31.2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 s="5">
        <f t="shared" si="87"/>
        <v>9.9141184124918666</v>
      </c>
      <c r="G948" t="s">
        <v>2</v>
      </c>
      <c r="H948">
        <v>181</v>
      </c>
      <c r="I948" s="4">
        <f t="shared" si="88"/>
        <v>84.187845303867405</v>
      </c>
      <c r="J948" t="s">
        <v>9</v>
      </c>
      <c r="K948" t="s">
        <v>10</v>
      </c>
      <c r="L948">
        <v>1308200400</v>
      </c>
      <c r="M948">
        <v>1308373200</v>
      </c>
      <c r="N948" s="8">
        <f t="shared" si="84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21</v>
      </c>
      <c r="S948" t="str">
        <f t="shared" si="89"/>
        <v>theater</v>
      </c>
      <c r="T948" t="str">
        <f t="shared" si="86"/>
        <v>plays</v>
      </c>
    </row>
    <row r="949" spans="1:20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 s="5">
        <f t="shared" si="87"/>
        <v>26.694444444444443</v>
      </c>
      <c r="G949" t="s">
        <v>2</v>
      </c>
      <c r="H949">
        <v>13</v>
      </c>
      <c r="I949" s="4">
        <f t="shared" si="88"/>
        <v>73.92307692307692</v>
      </c>
      <c r="J949" t="s">
        <v>9</v>
      </c>
      <c r="K949" t="s">
        <v>10</v>
      </c>
      <c r="L949">
        <v>1411707600</v>
      </c>
      <c r="M949">
        <v>1412312400</v>
      </c>
      <c r="N949" s="8">
        <f t="shared" si="84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21</v>
      </c>
      <c r="S949" t="str">
        <f t="shared" si="89"/>
        <v>theater</v>
      </c>
      <c r="T949" t="str">
        <f t="shared" si="86"/>
        <v>plays</v>
      </c>
    </row>
    <row r="950" spans="1:20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 s="5">
        <f t="shared" si="87"/>
        <v>62.957446808510639</v>
      </c>
      <c r="G950" t="s">
        <v>62</v>
      </c>
      <c r="H950">
        <v>160</v>
      </c>
      <c r="I950" s="4">
        <f t="shared" si="88"/>
        <v>36.987499999999997</v>
      </c>
      <c r="J950" t="s">
        <v>9</v>
      </c>
      <c r="K950" t="s">
        <v>10</v>
      </c>
      <c r="L950">
        <v>1418364000</v>
      </c>
      <c r="M950">
        <v>1419228000</v>
      </c>
      <c r="N950" s="8">
        <f t="shared" si="84"/>
        <v>41985.25</v>
      </c>
      <c r="O950" s="8">
        <f t="shared" si="85"/>
        <v>41995.25</v>
      </c>
      <c r="P950" t="b">
        <v>1</v>
      </c>
      <c r="Q950" t="b">
        <v>1</v>
      </c>
      <c r="R950" t="s">
        <v>30</v>
      </c>
      <c r="S950" t="str">
        <f t="shared" si="89"/>
        <v>film &amp; video</v>
      </c>
      <c r="T950" t="str">
        <f t="shared" si="86"/>
        <v>documentary</v>
      </c>
    </row>
    <row r="951" spans="1:20" ht="31.2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 s="5">
        <f t="shared" si="87"/>
        <v>161.35593220338984</v>
      </c>
      <c r="G951" t="s">
        <v>8</v>
      </c>
      <c r="H951">
        <v>203</v>
      </c>
      <c r="I951" s="4">
        <f t="shared" si="88"/>
        <v>46.896551724137929</v>
      </c>
      <c r="J951" t="s">
        <v>9</v>
      </c>
      <c r="K951" t="s">
        <v>10</v>
      </c>
      <c r="L951">
        <v>1429333200</v>
      </c>
      <c r="M951">
        <v>1430974800</v>
      </c>
      <c r="N951" s="8">
        <f t="shared" si="84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16</v>
      </c>
      <c r="S951" t="str">
        <f t="shared" si="89"/>
        <v>technology</v>
      </c>
      <c r="T951" t="str">
        <f t="shared" si="86"/>
        <v>web</v>
      </c>
    </row>
    <row r="952" spans="1:20" ht="31.2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 s="5">
        <f t="shared" si="87"/>
        <v>5</v>
      </c>
      <c r="G952" t="s">
        <v>2</v>
      </c>
      <c r="H952">
        <v>1</v>
      </c>
      <c r="I952" s="4">
        <f t="shared" si="88"/>
        <v>5</v>
      </c>
      <c r="J952" t="s">
        <v>9</v>
      </c>
      <c r="K952" t="s">
        <v>10</v>
      </c>
      <c r="L952">
        <v>1555390800</v>
      </c>
      <c r="M952">
        <v>1555822800</v>
      </c>
      <c r="N952" s="8">
        <f t="shared" si="84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21</v>
      </c>
      <c r="S952" t="str">
        <f t="shared" si="89"/>
        <v>theater</v>
      </c>
      <c r="T952" t="str">
        <f t="shared" si="86"/>
        <v>plays</v>
      </c>
    </row>
    <row r="953" spans="1:20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 s="5">
        <f t="shared" si="87"/>
        <v>1096.9379310344827</v>
      </c>
      <c r="G953" t="s">
        <v>8</v>
      </c>
      <c r="H953">
        <v>1559</v>
      </c>
      <c r="I953" s="4">
        <f t="shared" si="88"/>
        <v>102.02437459910199</v>
      </c>
      <c r="J953" t="s">
        <v>9</v>
      </c>
      <c r="K953" t="s">
        <v>10</v>
      </c>
      <c r="L953">
        <v>1482732000</v>
      </c>
      <c r="M953">
        <v>1482818400</v>
      </c>
      <c r="N953" s="8">
        <f t="shared" si="84"/>
        <v>42730.25</v>
      </c>
      <c r="O953" s="8">
        <f t="shared" si="85"/>
        <v>42731.25</v>
      </c>
      <c r="P953" t="b">
        <v>0</v>
      </c>
      <c r="Q953" t="b">
        <v>1</v>
      </c>
      <c r="R953" t="s">
        <v>11</v>
      </c>
      <c r="S953" t="str">
        <f t="shared" si="89"/>
        <v>music</v>
      </c>
      <c r="T953" t="str">
        <f t="shared" si="86"/>
        <v>rock</v>
      </c>
    </row>
    <row r="954" spans="1:20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 s="5">
        <f t="shared" si="87"/>
        <v>70.094158075601371</v>
      </c>
      <c r="G954" t="s">
        <v>62</v>
      </c>
      <c r="H954">
        <v>2266</v>
      </c>
      <c r="I954" s="4">
        <f t="shared" si="88"/>
        <v>45.007502206531335</v>
      </c>
      <c r="J954" t="s">
        <v>9</v>
      </c>
      <c r="K954" t="s">
        <v>10</v>
      </c>
      <c r="L954">
        <v>1470718800</v>
      </c>
      <c r="M954">
        <v>1471928400</v>
      </c>
      <c r="N954" s="8">
        <f t="shared" si="84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30</v>
      </c>
      <c r="S954" t="str">
        <f t="shared" si="89"/>
        <v>film &amp; video</v>
      </c>
      <c r="T954" t="str">
        <f t="shared" si="86"/>
        <v>documentary</v>
      </c>
    </row>
    <row r="955" spans="1:20" ht="31.2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 s="5">
        <f t="shared" si="87"/>
        <v>60</v>
      </c>
      <c r="G955" t="s">
        <v>2</v>
      </c>
      <c r="H955">
        <v>21</v>
      </c>
      <c r="I955" s="4">
        <f t="shared" si="88"/>
        <v>94.285714285714292</v>
      </c>
      <c r="J955" t="s">
        <v>9</v>
      </c>
      <c r="K955" t="s">
        <v>10</v>
      </c>
      <c r="L955">
        <v>1450591200</v>
      </c>
      <c r="M955">
        <v>1453701600</v>
      </c>
      <c r="N955" s="8">
        <f t="shared" si="84"/>
        <v>42358.25</v>
      </c>
      <c r="O955" s="8">
        <f t="shared" si="85"/>
        <v>42394.25</v>
      </c>
      <c r="P955" t="b">
        <v>0</v>
      </c>
      <c r="Q955" t="b">
        <v>1</v>
      </c>
      <c r="R955" t="s">
        <v>462</v>
      </c>
      <c r="S955" t="str">
        <f t="shared" si="89"/>
        <v>film &amp; video</v>
      </c>
      <c r="T955" t="str">
        <f t="shared" si="86"/>
        <v>science fiction</v>
      </c>
    </row>
    <row r="956" spans="1:20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 s="5">
        <f t="shared" si="87"/>
        <v>367.0985915492958</v>
      </c>
      <c r="G956" t="s">
        <v>8</v>
      </c>
      <c r="H956">
        <v>1548</v>
      </c>
      <c r="I956" s="4">
        <f t="shared" si="88"/>
        <v>101.02325581395348</v>
      </c>
      <c r="J956" t="s">
        <v>14</v>
      </c>
      <c r="K956" t="s">
        <v>15</v>
      </c>
      <c r="L956">
        <v>1348290000</v>
      </c>
      <c r="M956">
        <v>1350363600</v>
      </c>
      <c r="N956" s="8">
        <f t="shared" si="84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16</v>
      </c>
      <c r="S956" t="str">
        <f t="shared" si="89"/>
        <v>technology</v>
      </c>
      <c r="T956" t="str">
        <f t="shared" si="86"/>
        <v>web</v>
      </c>
    </row>
    <row r="957" spans="1:20" ht="31.2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 s="5">
        <f t="shared" si="87"/>
        <v>1109</v>
      </c>
      <c r="G957" t="s">
        <v>8</v>
      </c>
      <c r="H957">
        <v>80</v>
      </c>
      <c r="I957" s="4">
        <f t="shared" si="88"/>
        <v>97.037499999999994</v>
      </c>
      <c r="J957" t="s">
        <v>9</v>
      </c>
      <c r="K957" t="s">
        <v>10</v>
      </c>
      <c r="L957">
        <v>1353823200</v>
      </c>
      <c r="M957">
        <v>1353996000</v>
      </c>
      <c r="N957" s="8">
        <f t="shared" si="84"/>
        <v>41238.25</v>
      </c>
      <c r="O957" s="8">
        <f t="shared" si="85"/>
        <v>41240.25</v>
      </c>
      <c r="P957" t="b">
        <v>0</v>
      </c>
      <c r="Q957" t="b">
        <v>0</v>
      </c>
      <c r="R957" t="s">
        <v>21</v>
      </c>
      <c r="S957" t="str">
        <f t="shared" si="89"/>
        <v>theater</v>
      </c>
      <c r="T957" t="str">
        <f t="shared" si="86"/>
        <v>plays</v>
      </c>
    </row>
    <row r="958" spans="1:20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 s="5">
        <f t="shared" si="87"/>
        <v>19.028784648187631</v>
      </c>
      <c r="G958" t="s">
        <v>2</v>
      </c>
      <c r="H958">
        <v>830</v>
      </c>
      <c r="I958" s="4">
        <f t="shared" si="88"/>
        <v>43.00963855421687</v>
      </c>
      <c r="J958" t="s">
        <v>9</v>
      </c>
      <c r="K958" t="s">
        <v>10</v>
      </c>
      <c r="L958">
        <v>1450764000</v>
      </c>
      <c r="M958">
        <v>1451109600</v>
      </c>
      <c r="N958" s="8">
        <f t="shared" si="84"/>
        <v>42360.25</v>
      </c>
      <c r="O958" s="8">
        <f t="shared" si="85"/>
        <v>42364.25</v>
      </c>
      <c r="P958" t="b">
        <v>0</v>
      </c>
      <c r="Q958" t="b">
        <v>0</v>
      </c>
      <c r="R958" t="s">
        <v>462</v>
      </c>
      <c r="S958" t="str">
        <f t="shared" si="89"/>
        <v>film &amp; video</v>
      </c>
      <c r="T958" t="str">
        <f t="shared" si="86"/>
        <v>science fiction</v>
      </c>
    </row>
    <row r="959" spans="1:20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 s="5">
        <f t="shared" si="87"/>
        <v>126.87755102040816</v>
      </c>
      <c r="G959" t="s">
        <v>8</v>
      </c>
      <c r="H959">
        <v>131</v>
      </c>
      <c r="I959" s="4">
        <f t="shared" si="88"/>
        <v>94.916030534351151</v>
      </c>
      <c r="J959" t="s">
        <v>9</v>
      </c>
      <c r="K959" t="s">
        <v>10</v>
      </c>
      <c r="L959">
        <v>1329372000</v>
      </c>
      <c r="M959">
        <v>1329631200</v>
      </c>
      <c r="N959" s="8">
        <f t="shared" si="84"/>
        <v>40955.25</v>
      </c>
      <c r="O959" s="8">
        <f t="shared" si="85"/>
        <v>40958.25</v>
      </c>
      <c r="P959" t="b">
        <v>0</v>
      </c>
      <c r="Q959" t="b">
        <v>0</v>
      </c>
      <c r="R959" t="s">
        <v>21</v>
      </c>
      <c r="S959" t="str">
        <f t="shared" si="89"/>
        <v>theater</v>
      </c>
      <c r="T959" t="str">
        <f t="shared" si="86"/>
        <v>plays</v>
      </c>
    </row>
    <row r="960" spans="1:20" ht="31.2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 s="5">
        <f t="shared" si="87"/>
        <v>734.63636363636363</v>
      </c>
      <c r="G960" t="s">
        <v>8</v>
      </c>
      <c r="H960">
        <v>112</v>
      </c>
      <c r="I960" s="4">
        <f t="shared" si="88"/>
        <v>72.151785714285708</v>
      </c>
      <c r="J960" t="s">
        <v>9</v>
      </c>
      <c r="K960" t="s">
        <v>10</v>
      </c>
      <c r="L960">
        <v>1277096400</v>
      </c>
      <c r="M960">
        <v>1278997200</v>
      </c>
      <c r="N960" s="8">
        <f t="shared" si="84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59</v>
      </c>
      <c r="S960" t="str">
        <f t="shared" si="89"/>
        <v>film &amp; video</v>
      </c>
      <c r="T960" t="str">
        <f t="shared" si="86"/>
        <v>animation</v>
      </c>
    </row>
    <row r="961" spans="1:20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 s="5">
        <f t="shared" si="87"/>
        <v>4.5731034482758623</v>
      </c>
      <c r="G961" t="s">
        <v>2</v>
      </c>
      <c r="H961">
        <v>130</v>
      </c>
      <c r="I961" s="4">
        <f t="shared" si="88"/>
        <v>51.007692307692309</v>
      </c>
      <c r="J961" t="s">
        <v>9</v>
      </c>
      <c r="K961" t="s">
        <v>10</v>
      </c>
      <c r="L961">
        <v>1277701200</v>
      </c>
      <c r="M961">
        <v>1280120400</v>
      </c>
      <c r="N961" s="8">
        <f t="shared" si="84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194</v>
      </c>
      <c r="S961" t="str">
        <f t="shared" si="89"/>
        <v>publishing</v>
      </c>
      <c r="T961" t="str">
        <f t="shared" si="86"/>
        <v>translations</v>
      </c>
    </row>
    <row r="962" spans="1:20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 s="5">
        <f t="shared" si="87"/>
        <v>85.054545454545448</v>
      </c>
      <c r="G962" t="s">
        <v>2</v>
      </c>
      <c r="H962">
        <v>55</v>
      </c>
      <c r="I962" s="4">
        <f t="shared" si="88"/>
        <v>85.054545454545448</v>
      </c>
      <c r="J962" t="s">
        <v>9</v>
      </c>
      <c r="K962" t="s">
        <v>10</v>
      </c>
      <c r="L962">
        <v>1454911200</v>
      </c>
      <c r="M962">
        <v>1458104400</v>
      </c>
      <c r="N962" s="8">
        <f t="shared" si="84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16</v>
      </c>
      <c r="S962" t="str">
        <f t="shared" si="89"/>
        <v>technology</v>
      </c>
      <c r="T962" t="str">
        <f t="shared" si="86"/>
        <v>web</v>
      </c>
    </row>
    <row r="963" spans="1:20" ht="31.2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 s="5">
        <f t="shared" si="87"/>
        <v>119.29824561403508</v>
      </c>
      <c r="G963" t="s">
        <v>8</v>
      </c>
      <c r="H963">
        <v>155</v>
      </c>
      <c r="I963" s="4">
        <f t="shared" si="88"/>
        <v>43.87096774193548</v>
      </c>
      <c r="J963" t="s">
        <v>9</v>
      </c>
      <c r="K963" t="s">
        <v>10</v>
      </c>
      <c r="L963">
        <v>1297922400</v>
      </c>
      <c r="M963">
        <v>1298268000</v>
      </c>
      <c r="N963" s="8">
        <f t="shared" ref="N963:N1001" si="90">(((L963/60)/60)/24)+DATE(1970,1,1)</f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si="89"/>
        <v>publishing</v>
      </c>
      <c r="T963" t="str">
        <f t="shared" ref="T963:T1001" si="92">RIGHT(R963,LEN(R963)-SEARCH("/",R963))</f>
        <v>translations</v>
      </c>
    </row>
    <row r="964" spans="1:20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 s="5">
        <f t="shared" ref="F964:F1001" si="93">E964/D964*100</f>
        <v>296.02777777777777</v>
      </c>
      <c r="G964" t="s">
        <v>8</v>
      </c>
      <c r="H964">
        <v>266</v>
      </c>
      <c r="I964" s="4">
        <f t="shared" ref="I964:I1001" si="94">E964/H964</f>
        <v>40.063909774436091</v>
      </c>
      <c r="J964" t="s">
        <v>9</v>
      </c>
      <c r="K964" t="s">
        <v>10</v>
      </c>
      <c r="L964">
        <v>1384408800</v>
      </c>
      <c r="M964">
        <v>1386223200</v>
      </c>
      <c r="N964" s="8">
        <f t="shared" si="90"/>
        <v>41592.25</v>
      </c>
      <c r="O964" s="8">
        <f t="shared" si="91"/>
        <v>41613.25</v>
      </c>
      <c r="P964" t="b">
        <v>0</v>
      </c>
      <c r="Q964" t="b">
        <v>0</v>
      </c>
      <c r="R964" t="s">
        <v>5</v>
      </c>
      <c r="S964" t="str">
        <f t="shared" si="89"/>
        <v>food</v>
      </c>
      <c r="T964" t="str">
        <f t="shared" si="92"/>
        <v>food trucks</v>
      </c>
    </row>
    <row r="965" spans="1:20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 s="5">
        <f t="shared" si="93"/>
        <v>84.694915254237287</v>
      </c>
      <c r="G965" t="s">
        <v>2</v>
      </c>
      <c r="H965">
        <v>114</v>
      </c>
      <c r="I965" s="4">
        <f t="shared" si="94"/>
        <v>43.833333333333336</v>
      </c>
      <c r="J965" t="s">
        <v>95</v>
      </c>
      <c r="K965" t="s">
        <v>96</v>
      </c>
      <c r="L965">
        <v>1299304800</v>
      </c>
      <c r="M965">
        <v>1299823200</v>
      </c>
      <c r="N965" s="8">
        <f t="shared" si="90"/>
        <v>40607.25</v>
      </c>
      <c r="O965" s="8">
        <f t="shared" si="91"/>
        <v>40613.25</v>
      </c>
      <c r="P965" t="b">
        <v>0</v>
      </c>
      <c r="Q965" t="b">
        <v>1</v>
      </c>
      <c r="R965" t="s">
        <v>110</v>
      </c>
      <c r="S965" t="str">
        <f t="shared" ref="S965:S1001" si="95">LEFT(R965,SEARCH("/",R965)-1)</f>
        <v>photography</v>
      </c>
      <c r="T965" t="str">
        <f t="shared" si="92"/>
        <v>photography books</v>
      </c>
    </row>
    <row r="966" spans="1:20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 s="5">
        <f t="shared" si="93"/>
        <v>355.7837837837838</v>
      </c>
      <c r="G966" t="s">
        <v>8</v>
      </c>
      <c r="H966">
        <v>155</v>
      </c>
      <c r="I966" s="4">
        <f t="shared" si="94"/>
        <v>84.92903225806451</v>
      </c>
      <c r="J966" t="s">
        <v>9</v>
      </c>
      <c r="K966" t="s">
        <v>10</v>
      </c>
      <c r="L966">
        <v>1431320400</v>
      </c>
      <c r="M966">
        <v>1431752400</v>
      </c>
      <c r="N966" s="8">
        <f t="shared" si="90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21</v>
      </c>
      <c r="S966" t="str">
        <f t="shared" si="95"/>
        <v>theater</v>
      </c>
      <c r="T966" t="str">
        <f t="shared" si="92"/>
        <v>plays</v>
      </c>
    </row>
    <row r="967" spans="1:20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 s="5">
        <f t="shared" si="93"/>
        <v>386.40909090909093</v>
      </c>
      <c r="G967" t="s">
        <v>8</v>
      </c>
      <c r="H967">
        <v>207</v>
      </c>
      <c r="I967" s="4">
        <f t="shared" si="94"/>
        <v>41.067632850241544</v>
      </c>
      <c r="J967" t="s">
        <v>28</v>
      </c>
      <c r="K967" t="s">
        <v>29</v>
      </c>
      <c r="L967">
        <v>1264399200</v>
      </c>
      <c r="M967">
        <v>1267855200</v>
      </c>
      <c r="N967" s="8">
        <f t="shared" si="90"/>
        <v>40203.25</v>
      </c>
      <c r="O967" s="8">
        <f t="shared" si="91"/>
        <v>40243.25</v>
      </c>
      <c r="P967" t="b">
        <v>0</v>
      </c>
      <c r="Q967" t="b">
        <v>0</v>
      </c>
      <c r="R967" t="s">
        <v>11</v>
      </c>
      <c r="S967" t="str">
        <f t="shared" si="95"/>
        <v>music</v>
      </c>
      <c r="T967" t="str">
        <f t="shared" si="92"/>
        <v>rock</v>
      </c>
    </row>
    <row r="968" spans="1:20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 s="5">
        <f t="shared" si="93"/>
        <v>792.23529411764707</v>
      </c>
      <c r="G968" t="s">
        <v>8</v>
      </c>
      <c r="H968">
        <v>245</v>
      </c>
      <c r="I968" s="4">
        <f t="shared" si="94"/>
        <v>54.971428571428568</v>
      </c>
      <c r="J968" t="s">
        <v>9</v>
      </c>
      <c r="K968" t="s">
        <v>10</v>
      </c>
      <c r="L968">
        <v>1497502800</v>
      </c>
      <c r="M968">
        <v>1497675600</v>
      </c>
      <c r="N968" s="8">
        <f t="shared" si="90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21</v>
      </c>
      <c r="S968" t="str">
        <f t="shared" si="95"/>
        <v>theater</v>
      </c>
      <c r="T968" t="str">
        <f t="shared" si="92"/>
        <v>plays</v>
      </c>
    </row>
    <row r="969" spans="1:20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 s="5">
        <f t="shared" si="93"/>
        <v>137.03393665158373</v>
      </c>
      <c r="G969" t="s">
        <v>8</v>
      </c>
      <c r="H969">
        <v>1573</v>
      </c>
      <c r="I969" s="4">
        <f t="shared" si="94"/>
        <v>77.010807374443743</v>
      </c>
      <c r="J969" t="s">
        <v>9</v>
      </c>
      <c r="K969" t="s">
        <v>10</v>
      </c>
      <c r="L969">
        <v>1333688400</v>
      </c>
      <c r="M969">
        <v>1336885200</v>
      </c>
      <c r="N969" s="8">
        <f t="shared" si="90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307</v>
      </c>
      <c r="S969" t="str">
        <f t="shared" si="95"/>
        <v>music</v>
      </c>
      <c r="T969" t="str">
        <f t="shared" si="92"/>
        <v>world music</v>
      </c>
    </row>
    <row r="970" spans="1:20" ht="31.2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 s="5">
        <f t="shared" si="93"/>
        <v>338.20833333333337</v>
      </c>
      <c r="G970" t="s">
        <v>8</v>
      </c>
      <c r="H970">
        <v>114</v>
      </c>
      <c r="I970" s="4">
        <f t="shared" si="94"/>
        <v>71.201754385964918</v>
      </c>
      <c r="J970" t="s">
        <v>9</v>
      </c>
      <c r="K970" t="s">
        <v>10</v>
      </c>
      <c r="L970">
        <v>1293861600</v>
      </c>
      <c r="M970">
        <v>1295157600</v>
      </c>
      <c r="N970" s="8">
        <f t="shared" si="90"/>
        <v>40544.25</v>
      </c>
      <c r="O970" s="8">
        <f t="shared" si="91"/>
        <v>40559.25</v>
      </c>
      <c r="P970" t="b">
        <v>0</v>
      </c>
      <c r="Q970" t="b">
        <v>0</v>
      </c>
      <c r="R970" t="s">
        <v>5</v>
      </c>
      <c r="S970" t="str">
        <f t="shared" si="95"/>
        <v>food</v>
      </c>
      <c r="T970" t="str">
        <f t="shared" si="92"/>
        <v>food trucks</v>
      </c>
    </row>
    <row r="971" spans="1:20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 s="5">
        <f t="shared" si="93"/>
        <v>108.22784810126582</v>
      </c>
      <c r="G971" t="s">
        <v>8</v>
      </c>
      <c r="H971">
        <v>93</v>
      </c>
      <c r="I971" s="4">
        <f t="shared" si="94"/>
        <v>91.935483870967744</v>
      </c>
      <c r="J971" t="s">
        <v>9</v>
      </c>
      <c r="K971" t="s">
        <v>10</v>
      </c>
      <c r="L971">
        <v>1576994400</v>
      </c>
      <c r="M971">
        <v>1577599200</v>
      </c>
      <c r="N971" s="8">
        <f t="shared" si="90"/>
        <v>43821.25</v>
      </c>
      <c r="O971" s="8">
        <f t="shared" si="91"/>
        <v>43828.25</v>
      </c>
      <c r="P971" t="b">
        <v>0</v>
      </c>
      <c r="Q971" t="b">
        <v>0</v>
      </c>
      <c r="R971" t="s">
        <v>21</v>
      </c>
      <c r="S971" t="str">
        <f t="shared" si="95"/>
        <v>theater</v>
      </c>
      <c r="T971" t="str">
        <f t="shared" si="92"/>
        <v>plays</v>
      </c>
    </row>
    <row r="972" spans="1:20" ht="31.2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 s="5">
        <f t="shared" si="93"/>
        <v>60.757639620653315</v>
      </c>
      <c r="G972" t="s">
        <v>2</v>
      </c>
      <c r="H972">
        <v>594</v>
      </c>
      <c r="I972" s="4">
        <f t="shared" si="94"/>
        <v>97.069023569023571</v>
      </c>
      <c r="J972" t="s">
        <v>9</v>
      </c>
      <c r="K972" t="s">
        <v>10</v>
      </c>
      <c r="L972">
        <v>1304917200</v>
      </c>
      <c r="M972">
        <v>1305003600</v>
      </c>
      <c r="N972" s="8">
        <f t="shared" si="90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21</v>
      </c>
      <c r="S972" t="str">
        <f t="shared" si="95"/>
        <v>theater</v>
      </c>
      <c r="T972" t="str">
        <f t="shared" si="92"/>
        <v>plays</v>
      </c>
    </row>
    <row r="973" spans="1:20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 s="5">
        <f t="shared" si="93"/>
        <v>27.725490196078432</v>
      </c>
      <c r="G973" t="s">
        <v>2</v>
      </c>
      <c r="H973">
        <v>24</v>
      </c>
      <c r="I973" s="4">
        <f t="shared" si="94"/>
        <v>58.916666666666664</v>
      </c>
      <c r="J973" t="s">
        <v>9</v>
      </c>
      <c r="K973" t="s">
        <v>10</v>
      </c>
      <c r="L973">
        <v>1381208400</v>
      </c>
      <c r="M973">
        <v>1381726800</v>
      </c>
      <c r="N973" s="8">
        <f t="shared" si="90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257</v>
      </c>
      <c r="S973" t="str">
        <f t="shared" si="95"/>
        <v>film &amp; video</v>
      </c>
      <c r="T973" t="str">
        <f t="shared" si="92"/>
        <v>television</v>
      </c>
    </row>
    <row r="974" spans="1:20" ht="31.2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 s="5">
        <f t="shared" si="93"/>
        <v>228.3934426229508</v>
      </c>
      <c r="G974" t="s">
        <v>8</v>
      </c>
      <c r="H974">
        <v>1681</v>
      </c>
      <c r="I974" s="4">
        <f t="shared" si="94"/>
        <v>58.015466983938133</v>
      </c>
      <c r="J974" t="s">
        <v>9</v>
      </c>
      <c r="K974" t="s">
        <v>10</v>
      </c>
      <c r="L974">
        <v>1401685200</v>
      </c>
      <c r="M974">
        <v>1402462800</v>
      </c>
      <c r="N974" s="8">
        <f t="shared" si="90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16</v>
      </c>
      <c r="S974" t="str">
        <f t="shared" si="95"/>
        <v>technology</v>
      </c>
      <c r="T974" t="str">
        <f t="shared" si="92"/>
        <v>web</v>
      </c>
    </row>
    <row r="975" spans="1:20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 s="5">
        <f t="shared" si="93"/>
        <v>21.615194054500414</v>
      </c>
      <c r="G975" t="s">
        <v>2</v>
      </c>
      <c r="H975">
        <v>252</v>
      </c>
      <c r="I975" s="4">
        <f t="shared" si="94"/>
        <v>103.87301587301587</v>
      </c>
      <c r="J975" t="s">
        <v>9</v>
      </c>
      <c r="K975" t="s">
        <v>10</v>
      </c>
      <c r="L975">
        <v>1291960800</v>
      </c>
      <c r="M975">
        <v>1292133600</v>
      </c>
      <c r="N975" s="8">
        <f t="shared" si="90"/>
        <v>40522.25</v>
      </c>
      <c r="O975" s="8">
        <f t="shared" si="91"/>
        <v>40524.25</v>
      </c>
      <c r="P975" t="b">
        <v>0</v>
      </c>
      <c r="Q975" t="b">
        <v>1</v>
      </c>
      <c r="R975" t="s">
        <v>21</v>
      </c>
      <c r="S975" t="str">
        <f t="shared" si="95"/>
        <v>theater</v>
      </c>
      <c r="T975" t="str">
        <f t="shared" si="92"/>
        <v>plays</v>
      </c>
    </row>
    <row r="976" spans="1:20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 s="5">
        <f t="shared" si="93"/>
        <v>373.875</v>
      </c>
      <c r="G976" t="s">
        <v>8</v>
      </c>
      <c r="H976">
        <v>32</v>
      </c>
      <c r="I976" s="4">
        <f t="shared" si="94"/>
        <v>93.46875</v>
      </c>
      <c r="J976" t="s">
        <v>9</v>
      </c>
      <c r="K976" t="s">
        <v>10</v>
      </c>
      <c r="L976">
        <v>1368853200</v>
      </c>
      <c r="M976">
        <v>1368939600</v>
      </c>
      <c r="N976" s="8">
        <f t="shared" si="90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48</v>
      </c>
      <c r="S976" t="str">
        <f t="shared" si="95"/>
        <v>music</v>
      </c>
      <c r="T976" t="str">
        <f t="shared" si="92"/>
        <v>indie rock</v>
      </c>
    </row>
    <row r="977" spans="1:20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 s="5">
        <f t="shared" si="93"/>
        <v>154.92592592592592</v>
      </c>
      <c r="G977" t="s">
        <v>8</v>
      </c>
      <c r="H977">
        <v>135</v>
      </c>
      <c r="I977" s="4">
        <f t="shared" si="94"/>
        <v>61.970370370370368</v>
      </c>
      <c r="J977" t="s">
        <v>9</v>
      </c>
      <c r="K977" t="s">
        <v>10</v>
      </c>
      <c r="L977">
        <v>1448776800</v>
      </c>
      <c r="M977">
        <v>1452146400</v>
      </c>
      <c r="N977" s="8">
        <f t="shared" si="90"/>
        <v>42337.25</v>
      </c>
      <c r="O977" s="8">
        <f t="shared" si="91"/>
        <v>42376.25</v>
      </c>
      <c r="P977" t="b">
        <v>0</v>
      </c>
      <c r="Q977" t="b">
        <v>1</v>
      </c>
      <c r="R977" t="s">
        <v>21</v>
      </c>
      <c r="S977" t="str">
        <f t="shared" si="95"/>
        <v>theater</v>
      </c>
      <c r="T977" t="str">
        <f t="shared" si="92"/>
        <v>plays</v>
      </c>
    </row>
    <row r="978" spans="1:20" ht="31.2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 s="5">
        <f t="shared" si="93"/>
        <v>322.14999999999998</v>
      </c>
      <c r="G978" t="s">
        <v>8</v>
      </c>
      <c r="H978">
        <v>140</v>
      </c>
      <c r="I978" s="4">
        <f t="shared" si="94"/>
        <v>92.042857142857144</v>
      </c>
      <c r="J978" t="s">
        <v>9</v>
      </c>
      <c r="K978" t="s">
        <v>10</v>
      </c>
      <c r="L978">
        <v>1296194400</v>
      </c>
      <c r="M978">
        <v>1296712800</v>
      </c>
      <c r="N978" s="8">
        <f t="shared" si="90"/>
        <v>40571.25</v>
      </c>
      <c r="O978" s="8">
        <f t="shared" si="91"/>
        <v>40577.25</v>
      </c>
      <c r="P978" t="b">
        <v>0</v>
      </c>
      <c r="Q978" t="b">
        <v>1</v>
      </c>
      <c r="R978" t="s">
        <v>21</v>
      </c>
      <c r="S978" t="str">
        <f t="shared" si="95"/>
        <v>theater</v>
      </c>
      <c r="T978" t="str">
        <f t="shared" si="92"/>
        <v>plays</v>
      </c>
    </row>
    <row r="979" spans="1:20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 s="5">
        <f t="shared" si="93"/>
        <v>73.957142857142856</v>
      </c>
      <c r="G979" t="s">
        <v>2</v>
      </c>
      <c r="H979">
        <v>67</v>
      </c>
      <c r="I979" s="4">
        <f t="shared" si="94"/>
        <v>77.268656716417908</v>
      </c>
      <c r="J979" t="s">
        <v>9</v>
      </c>
      <c r="K979" t="s">
        <v>10</v>
      </c>
      <c r="L979">
        <v>1517983200</v>
      </c>
      <c r="M979">
        <v>1520748000</v>
      </c>
      <c r="N979" s="8">
        <f t="shared" si="90"/>
        <v>43138.25</v>
      </c>
      <c r="O979" s="8">
        <f t="shared" si="91"/>
        <v>43170.25</v>
      </c>
      <c r="P979" t="b">
        <v>0</v>
      </c>
      <c r="Q979" t="b">
        <v>0</v>
      </c>
      <c r="R979" t="s">
        <v>5</v>
      </c>
      <c r="S979" t="str">
        <f t="shared" si="95"/>
        <v>food</v>
      </c>
      <c r="T979" t="str">
        <f t="shared" si="92"/>
        <v>food trucks</v>
      </c>
    </row>
    <row r="980" spans="1:20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 s="5">
        <f t="shared" si="93"/>
        <v>864.1</v>
      </c>
      <c r="G980" t="s">
        <v>8</v>
      </c>
      <c r="H980">
        <v>92</v>
      </c>
      <c r="I980" s="4">
        <f t="shared" si="94"/>
        <v>93.923913043478265</v>
      </c>
      <c r="J980" t="s">
        <v>9</v>
      </c>
      <c r="K980" t="s">
        <v>10</v>
      </c>
      <c r="L980">
        <v>1478930400</v>
      </c>
      <c r="M980">
        <v>1480831200</v>
      </c>
      <c r="N980" s="8">
        <f t="shared" si="90"/>
        <v>42686.25</v>
      </c>
      <c r="O980" s="8">
        <f t="shared" si="91"/>
        <v>42708.25</v>
      </c>
      <c r="P980" t="b">
        <v>0</v>
      </c>
      <c r="Q980" t="b">
        <v>0</v>
      </c>
      <c r="R980" t="s">
        <v>77</v>
      </c>
      <c r="S980" t="str">
        <f t="shared" si="95"/>
        <v>games</v>
      </c>
      <c r="T980" t="str">
        <f t="shared" si="92"/>
        <v>video games</v>
      </c>
    </row>
    <row r="981" spans="1:20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 s="5">
        <f t="shared" si="93"/>
        <v>143.26245847176079</v>
      </c>
      <c r="G981" t="s">
        <v>8</v>
      </c>
      <c r="H981">
        <v>1015</v>
      </c>
      <c r="I981" s="4">
        <f t="shared" si="94"/>
        <v>84.969458128078813</v>
      </c>
      <c r="J981" t="s">
        <v>28</v>
      </c>
      <c r="K981" t="s">
        <v>29</v>
      </c>
      <c r="L981">
        <v>1426395600</v>
      </c>
      <c r="M981">
        <v>1426914000</v>
      </c>
      <c r="N981" s="8">
        <f t="shared" si="90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21</v>
      </c>
      <c r="S981" t="str">
        <f t="shared" si="95"/>
        <v>theater</v>
      </c>
      <c r="T981" t="str">
        <f t="shared" si="92"/>
        <v>plays</v>
      </c>
    </row>
    <row r="982" spans="1:20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 s="5">
        <f t="shared" si="93"/>
        <v>40.281762295081968</v>
      </c>
      <c r="G982" t="s">
        <v>2</v>
      </c>
      <c r="H982">
        <v>742</v>
      </c>
      <c r="I982" s="4">
        <f t="shared" si="94"/>
        <v>105.97035040431267</v>
      </c>
      <c r="J982" t="s">
        <v>9</v>
      </c>
      <c r="K982" t="s">
        <v>10</v>
      </c>
      <c r="L982">
        <v>1446181200</v>
      </c>
      <c r="M982">
        <v>1446616800</v>
      </c>
      <c r="N982" s="8">
        <f t="shared" si="90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56</v>
      </c>
      <c r="S982" t="str">
        <f t="shared" si="95"/>
        <v>publishing</v>
      </c>
      <c r="T982" t="str">
        <f t="shared" si="92"/>
        <v>nonfiction</v>
      </c>
    </row>
    <row r="983" spans="1:20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 s="5">
        <f t="shared" si="93"/>
        <v>178.22388059701493</v>
      </c>
      <c r="G983" t="s">
        <v>8</v>
      </c>
      <c r="H983">
        <v>323</v>
      </c>
      <c r="I983" s="4">
        <f t="shared" si="94"/>
        <v>36.969040247678016</v>
      </c>
      <c r="J983" t="s">
        <v>9</v>
      </c>
      <c r="K983" t="s">
        <v>10</v>
      </c>
      <c r="L983">
        <v>1514181600</v>
      </c>
      <c r="M983">
        <v>1517032800</v>
      </c>
      <c r="N983" s="8">
        <f t="shared" si="90"/>
        <v>43094.25</v>
      </c>
      <c r="O983" s="8">
        <f t="shared" si="91"/>
        <v>43127.25</v>
      </c>
      <c r="P983" t="b">
        <v>0</v>
      </c>
      <c r="Q983" t="b">
        <v>0</v>
      </c>
      <c r="R983" t="s">
        <v>16</v>
      </c>
      <c r="S983" t="str">
        <f t="shared" si="95"/>
        <v>technology</v>
      </c>
      <c r="T983" t="str">
        <f t="shared" si="92"/>
        <v>web</v>
      </c>
    </row>
    <row r="984" spans="1:20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 s="5">
        <f t="shared" si="93"/>
        <v>84.930555555555557</v>
      </c>
      <c r="G984" t="s">
        <v>2</v>
      </c>
      <c r="H984">
        <v>75</v>
      </c>
      <c r="I984" s="4">
        <f t="shared" si="94"/>
        <v>81.533333333333331</v>
      </c>
      <c r="J984" t="s">
        <v>9</v>
      </c>
      <c r="K984" t="s">
        <v>10</v>
      </c>
      <c r="L984">
        <v>1311051600</v>
      </c>
      <c r="M984">
        <v>1311224400</v>
      </c>
      <c r="N984" s="8">
        <f t="shared" si="90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30</v>
      </c>
      <c r="S984" t="str">
        <f t="shared" si="95"/>
        <v>film &amp; video</v>
      </c>
      <c r="T984" t="str">
        <f t="shared" si="92"/>
        <v>documentary</v>
      </c>
    </row>
    <row r="985" spans="1:20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 s="5">
        <f t="shared" si="93"/>
        <v>145.93648334624322</v>
      </c>
      <c r="G985" t="s">
        <v>8</v>
      </c>
      <c r="H985">
        <v>2326</v>
      </c>
      <c r="I985" s="4">
        <f t="shared" si="94"/>
        <v>80.999140154772135</v>
      </c>
      <c r="J985" t="s">
        <v>9</v>
      </c>
      <c r="K985" t="s">
        <v>10</v>
      </c>
      <c r="L985">
        <v>1564894800</v>
      </c>
      <c r="M985">
        <v>1566190800</v>
      </c>
      <c r="N985" s="8">
        <f t="shared" si="90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30</v>
      </c>
      <c r="S985" t="str">
        <f t="shared" si="95"/>
        <v>film &amp; video</v>
      </c>
      <c r="T985" t="str">
        <f t="shared" si="92"/>
        <v>documentary</v>
      </c>
    </row>
    <row r="986" spans="1:20" ht="31.2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 s="5">
        <f t="shared" si="93"/>
        <v>152.46153846153848</v>
      </c>
      <c r="G986" t="s">
        <v>8</v>
      </c>
      <c r="H986">
        <v>381</v>
      </c>
      <c r="I986" s="4">
        <f t="shared" si="94"/>
        <v>26.010498687664043</v>
      </c>
      <c r="J986" t="s">
        <v>9</v>
      </c>
      <c r="K986" t="s">
        <v>10</v>
      </c>
      <c r="L986">
        <v>1567918800</v>
      </c>
      <c r="M986">
        <v>1570165200</v>
      </c>
      <c r="N986" s="8">
        <f t="shared" si="90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21</v>
      </c>
      <c r="S986" t="str">
        <f t="shared" si="95"/>
        <v>theater</v>
      </c>
      <c r="T986" t="str">
        <f t="shared" si="92"/>
        <v>plays</v>
      </c>
    </row>
    <row r="987" spans="1:20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 s="5">
        <f t="shared" si="93"/>
        <v>67.129542790152414</v>
      </c>
      <c r="G987" t="s">
        <v>2</v>
      </c>
      <c r="H987">
        <v>4405</v>
      </c>
      <c r="I987" s="4">
        <f t="shared" si="94"/>
        <v>25.998410896708286</v>
      </c>
      <c r="J987" t="s">
        <v>9</v>
      </c>
      <c r="K987" t="s">
        <v>10</v>
      </c>
      <c r="L987">
        <v>1386309600</v>
      </c>
      <c r="M987">
        <v>1388556000</v>
      </c>
      <c r="N987" s="8">
        <f t="shared" si="90"/>
        <v>41614.25</v>
      </c>
      <c r="O987" s="8">
        <f t="shared" si="91"/>
        <v>41640.25</v>
      </c>
      <c r="P987" t="b">
        <v>0</v>
      </c>
      <c r="Q987" t="b">
        <v>1</v>
      </c>
      <c r="R987" t="s">
        <v>11</v>
      </c>
      <c r="S987" t="str">
        <f t="shared" si="95"/>
        <v>music</v>
      </c>
      <c r="T987" t="str">
        <f t="shared" si="92"/>
        <v>rock</v>
      </c>
    </row>
    <row r="988" spans="1:20" ht="31.2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 s="5">
        <f t="shared" si="93"/>
        <v>40.307692307692307</v>
      </c>
      <c r="G988" t="s">
        <v>2</v>
      </c>
      <c r="H988">
        <v>92</v>
      </c>
      <c r="I988" s="4">
        <f t="shared" si="94"/>
        <v>34.173913043478258</v>
      </c>
      <c r="J988" t="s">
        <v>9</v>
      </c>
      <c r="K988" t="s">
        <v>10</v>
      </c>
      <c r="L988">
        <v>1301979600</v>
      </c>
      <c r="M988">
        <v>1303189200</v>
      </c>
      <c r="N988" s="8">
        <f t="shared" si="90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11</v>
      </c>
      <c r="S988" t="str">
        <f t="shared" si="95"/>
        <v>music</v>
      </c>
      <c r="T988" t="str">
        <f t="shared" si="92"/>
        <v>rock</v>
      </c>
    </row>
    <row r="989" spans="1:20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 s="5">
        <f t="shared" si="93"/>
        <v>216.79032258064518</v>
      </c>
      <c r="G989" t="s">
        <v>8</v>
      </c>
      <c r="H989">
        <v>480</v>
      </c>
      <c r="I989" s="4">
        <f t="shared" si="94"/>
        <v>28.002083333333335</v>
      </c>
      <c r="J989" t="s">
        <v>9</v>
      </c>
      <c r="K989" t="s">
        <v>10</v>
      </c>
      <c r="L989">
        <v>1493269200</v>
      </c>
      <c r="M989">
        <v>1494478800</v>
      </c>
      <c r="N989" s="8">
        <f t="shared" si="90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30</v>
      </c>
      <c r="S989" t="str">
        <f t="shared" si="95"/>
        <v>film &amp; video</v>
      </c>
      <c r="T989" t="str">
        <f t="shared" si="92"/>
        <v>documentary</v>
      </c>
    </row>
    <row r="990" spans="1:20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 s="5">
        <f t="shared" si="93"/>
        <v>52.117021276595743</v>
      </c>
      <c r="G990" t="s">
        <v>2</v>
      </c>
      <c r="H990">
        <v>64</v>
      </c>
      <c r="I990" s="4">
        <f t="shared" si="94"/>
        <v>76.546875</v>
      </c>
      <c r="J990" t="s">
        <v>9</v>
      </c>
      <c r="K990" t="s">
        <v>10</v>
      </c>
      <c r="L990">
        <v>1478930400</v>
      </c>
      <c r="M990">
        <v>1480744800</v>
      </c>
      <c r="N990" s="8">
        <f t="shared" si="90"/>
        <v>42686.25</v>
      </c>
      <c r="O990" s="8">
        <f t="shared" si="91"/>
        <v>42707.25</v>
      </c>
      <c r="P990" t="b">
        <v>0</v>
      </c>
      <c r="Q990" t="b">
        <v>0</v>
      </c>
      <c r="R990" t="s">
        <v>121</v>
      </c>
      <c r="S990" t="str">
        <f t="shared" si="95"/>
        <v>publishing</v>
      </c>
      <c r="T990" t="str">
        <f t="shared" si="92"/>
        <v>radio &amp; podcasts</v>
      </c>
    </row>
    <row r="991" spans="1:20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 s="5">
        <f t="shared" si="93"/>
        <v>499.58333333333337</v>
      </c>
      <c r="G991" t="s">
        <v>8</v>
      </c>
      <c r="H991">
        <v>226</v>
      </c>
      <c r="I991" s="4">
        <f t="shared" si="94"/>
        <v>53.053097345132741</v>
      </c>
      <c r="J991" t="s">
        <v>9</v>
      </c>
      <c r="K991" t="s">
        <v>10</v>
      </c>
      <c r="L991">
        <v>1555390800</v>
      </c>
      <c r="M991">
        <v>1555822800</v>
      </c>
      <c r="N991" s="8">
        <f t="shared" si="90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194</v>
      </c>
      <c r="S991" t="str">
        <f t="shared" si="95"/>
        <v>publishing</v>
      </c>
      <c r="T991" t="str">
        <f t="shared" si="92"/>
        <v>translations</v>
      </c>
    </row>
    <row r="992" spans="1:20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 s="5">
        <f t="shared" si="93"/>
        <v>87.679487179487182</v>
      </c>
      <c r="G992" t="s">
        <v>2</v>
      </c>
      <c r="H992">
        <v>64</v>
      </c>
      <c r="I992" s="4">
        <f t="shared" si="94"/>
        <v>106.859375</v>
      </c>
      <c r="J992" t="s">
        <v>9</v>
      </c>
      <c r="K992" t="s">
        <v>10</v>
      </c>
      <c r="L992">
        <v>1456984800</v>
      </c>
      <c r="M992">
        <v>1458882000</v>
      </c>
      <c r="N992" s="8">
        <f t="shared" si="90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41</v>
      </c>
      <c r="S992" t="str">
        <f t="shared" si="95"/>
        <v>film &amp; video</v>
      </c>
      <c r="T992" t="str">
        <f t="shared" si="92"/>
        <v>drama</v>
      </c>
    </row>
    <row r="993" spans="1:20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 s="5">
        <f t="shared" si="93"/>
        <v>113.17346938775511</v>
      </c>
      <c r="G993" t="s">
        <v>8</v>
      </c>
      <c r="H993">
        <v>241</v>
      </c>
      <c r="I993" s="4">
        <f t="shared" si="94"/>
        <v>46.020746887966808</v>
      </c>
      <c r="J993" t="s">
        <v>9</v>
      </c>
      <c r="K993" t="s">
        <v>10</v>
      </c>
      <c r="L993">
        <v>1411621200</v>
      </c>
      <c r="M993">
        <v>1411966800</v>
      </c>
      <c r="N993" s="8">
        <f t="shared" si="90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11</v>
      </c>
      <c r="S993" t="str">
        <f t="shared" si="95"/>
        <v>music</v>
      </c>
      <c r="T993" t="str">
        <f t="shared" si="92"/>
        <v>rock</v>
      </c>
    </row>
    <row r="994" spans="1:20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 s="5">
        <f t="shared" si="93"/>
        <v>426.54838709677421</v>
      </c>
      <c r="G994" t="s">
        <v>8</v>
      </c>
      <c r="H994">
        <v>132</v>
      </c>
      <c r="I994" s="4">
        <f t="shared" si="94"/>
        <v>100.17424242424242</v>
      </c>
      <c r="J994" t="s">
        <v>9</v>
      </c>
      <c r="K994" t="s">
        <v>10</v>
      </c>
      <c r="L994">
        <v>1525669200</v>
      </c>
      <c r="M994">
        <v>1526878800</v>
      </c>
      <c r="N994" s="8">
        <f t="shared" si="90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41</v>
      </c>
      <c r="S994" t="str">
        <f t="shared" si="95"/>
        <v>film &amp; video</v>
      </c>
      <c r="T994" t="str">
        <f t="shared" si="92"/>
        <v>drama</v>
      </c>
    </row>
    <row r="995" spans="1:20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 s="5">
        <f t="shared" si="93"/>
        <v>77.632653061224488</v>
      </c>
      <c r="G995" t="s">
        <v>62</v>
      </c>
      <c r="H995">
        <v>75</v>
      </c>
      <c r="I995" s="4">
        <f t="shared" si="94"/>
        <v>101.44</v>
      </c>
      <c r="J995" t="s">
        <v>95</v>
      </c>
      <c r="K995" t="s">
        <v>96</v>
      </c>
      <c r="L995">
        <v>1450936800</v>
      </c>
      <c r="M995">
        <v>1452405600</v>
      </c>
      <c r="N995" s="8">
        <f t="shared" si="90"/>
        <v>42362.25</v>
      </c>
      <c r="O995" s="8">
        <f t="shared" si="91"/>
        <v>42379.25</v>
      </c>
      <c r="P995" t="b">
        <v>0</v>
      </c>
      <c r="Q995" t="b">
        <v>1</v>
      </c>
      <c r="R995" t="s">
        <v>110</v>
      </c>
      <c r="S995" t="str">
        <f t="shared" si="95"/>
        <v>photography</v>
      </c>
      <c r="T995" t="str">
        <f t="shared" si="92"/>
        <v>photography books</v>
      </c>
    </row>
    <row r="996" spans="1:20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 s="5">
        <f t="shared" si="93"/>
        <v>52.496810772501767</v>
      </c>
      <c r="G996" t="s">
        <v>2</v>
      </c>
      <c r="H996">
        <v>842</v>
      </c>
      <c r="I996" s="4">
        <f t="shared" si="94"/>
        <v>87.972684085510693</v>
      </c>
      <c r="J996" t="s">
        <v>9</v>
      </c>
      <c r="K996" t="s">
        <v>10</v>
      </c>
      <c r="L996">
        <v>1413522000</v>
      </c>
      <c r="M996">
        <v>1414040400</v>
      </c>
      <c r="N996" s="8">
        <f t="shared" si="90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194</v>
      </c>
      <c r="S996" t="str">
        <f t="shared" si="95"/>
        <v>publishing</v>
      </c>
      <c r="T996" t="str">
        <f t="shared" si="92"/>
        <v>translations</v>
      </c>
    </row>
    <row r="997" spans="1:20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 s="5">
        <f t="shared" si="93"/>
        <v>157.46762589928059</v>
      </c>
      <c r="G997" t="s">
        <v>8</v>
      </c>
      <c r="H997">
        <v>2043</v>
      </c>
      <c r="I997" s="4">
        <f t="shared" si="94"/>
        <v>74.995594713656388</v>
      </c>
      <c r="J997" t="s">
        <v>9</v>
      </c>
      <c r="K997" t="s">
        <v>10</v>
      </c>
      <c r="L997">
        <v>1541307600</v>
      </c>
      <c r="M997">
        <v>1543816800</v>
      </c>
      <c r="N997" s="8">
        <f t="shared" si="90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5</v>
      </c>
      <c r="S997" t="str">
        <f t="shared" si="95"/>
        <v>food</v>
      </c>
      <c r="T997" t="str">
        <f t="shared" si="92"/>
        <v>food trucks</v>
      </c>
    </row>
    <row r="998" spans="1:20" ht="31.2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 s="5">
        <f t="shared" si="93"/>
        <v>72.939393939393938</v>
      </c>
      <c r="G998" t="s">
        <v>2</v>
      </c>
      <c r="H998">
        <v>112</v>
      </c>
      <c r="I998" s="4">
        <f t="shared" si="94"/>
        <v>42.982142857142854</v>
      </c>
      <c r="J998" t="s">
        <v>9</v>
      </c>
      <c r="K998" t="s">
        <v>10</v>
      </c>
      <c r="L998">
        <v>1357106400</v>
      </c>
      <c r="M998">
        <v>1359698400</v>
      </c>
      <c r="N998" s="8">
        <f t="shared" si="90"/>
        <v>41276.25</v>
      </c>
      <c r="O998" s="8">
        <f t="shared" si="91"/>
        <v>41306.25</v>
      </c>
      <c r="P998" t="b">
        <v>0</v>
      </c>
      <c r="Q998" t="b">
        <v>0</v>
      </c>
      <c r="R998" t="s">
        <v>21</v>
      </c>
      <c r="S998" t="str">
        <f t="shared" si="95"/>
        <v>theater</v>
      </c>
      <c r="T998" t="str">
        <f t="shared" si="92"/>
        <v>plays</v>
      </c>
    </row>
    <row r="999" spans="1:20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 s="5">
        <f t="shared" si="93"/>
        <v>60.565789473684205</v>
      </c>
      <c r="G999" t="s">
        <v>62</v>
      </c>
      <c r="H999">
        <v>139</v>
      </c>
      <c r="I999" s="4">
        <f t="shared" si="94"/>
        <v>33.115107913669064</v>
      </c>
      <c r="J999" t="s">
        <v>95</v>
      </c>
      <c r="K999" t="s">
        <v>96</v>
      </c>
      <c r="L999">
        <v>1390197600</v>
      </c>
      <c r="M999">
        <v>1390629600</v>
      </c>
      <c r="N999" s="8">
        <f t="shared" si="90"/>
        <v>41659.25</v>
      </c>
      <c r="O999" s="8">
        <f t="shared" si="91"/>
        <v>41664.25</v>
      </c>
      <c r="P999" t="b">
        <v>0</v>
      </c>
      <c r="Q999" t="b">
        <v>0</v>
      </c>
      <c r="R999" t="s">
        <v>21</v>
      </c>
      <c r="S999" t="str">
        <f t="shared" si="95"/>
        <v>theater</v>
      </c>
      <c r="T999" t="str">
        <f t="shared" si="92"/>
        <v>plays</v>
      </c>
    </row>
    <row r="1000" spans="1:20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 s="5">
        <f t="shared" si="93"/>
        <v>56.791291291291287</v>
      </c>
      <c r="G1000" t="s">
        <v>2</v>
      </c>
      <c r="H1000">
        <v>374</v>
      </c>
      <c r="I1000" s="4">
        <f t="shared" si="94"/>
        <v>101.13101604278074</v>
      </c>
      <c r="J1000" t="s">
        <v>9</v>
      </c>
      <c r="K1000" t="s">
        <v>10</v>
      </c>
      <c r="L1000">
        <v>1265868000</v>
      </c>
      <c r="M1000">
        <v>1267077600</v>
      </c>
      <c r="N1000" s="8">
        <f t="shared" si="90"/>
        <v>40220.25</v>
      </c>
      <c r="O1000" s="8">
        <f t="shared" si="91"/>
        <v>40234.25</v>
      </c>
      <c r="P1000" t="b">
        <v>0</v>
      </c>
      <c r="Q1000" t="b">
        <v>1</v>
      </c>
      <c r="R1000" t="s">
        <v>48</v>
      </c>
      <c r="S1000" t="str">
        <f t="shared" si="95"/>
        <v>music</v>
      </c>
      <c r="T1000" t="str">
        <f t="shared" si="92"/>
        <v>indie rock</v>
      </c>
    </row>
    <row r="1001" spans="1:20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 s="5">
        <f t="shared" si="93"/>
        <v>56.542754275427541</v>
      </c>
      <c r="G1001" t="s">
        <v>62</v>
      </c>
      <c r="H1001">
        <v>1122</v>
      </c>
      <c r="I1001" s="4">
        <f t="shared" si="94"/>
        <v>55.98841354723708</v>
      </c>
      <c r="J1001" t="s">
        <v>9</v>
      </c>
      <c r="K1001" t="s">
        <v>10</v>
      </c>
      <c r="L1001">
        <v>1467176400</v>
      </c>
      <c r="M1001">
        <v>1467781200</v>
      </c>
      <c r="N1001" s="8">
        <f t="shared" si="90"/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5</v>
      </c>
      <c r="S1001" t="str">
        <f t="shared" si="95"/>
        <v>food</v>
      </c>
      <c r="T1001" t="str">
        <f t="shared" si="92"/>
        <v>food trucks</v>
      </c>
    </row>
  </sheetData>
  <autoFilter ref="A1:R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D00000"/>
        <color rgb="FF92D050"/>
        <color theme="8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F9CC-2F87-4153-8684-4B327F8A94F8}">
  <dimension ref="A1:F14"/>
  <sheetViews>
    <sheetView zoomScaleNormal="100" workbookViewId="0">
      <selection activeCell="B15" sqref="B1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8" max="8" width="16.5" bestFit="1" customWidth="1"/>
    <col min="9" max="9" width="15.199218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0.8984375" bestFit="1" customWidth="1"/>
  </cols>
  <sheetData>
    <row r="1" spans="1:6" x14ac:dyDescent="0.3">
      <c r="A1" s="6" t="s">
        <v>2026</v>
      </c>
      <c r="B1" t="s">
        <v>2046</v>
      </c>
    </row>
    <row r="3" spans="1:6" x14ac:dyDescent="0.3">
      <c r="A3" s="6" t="s">
        <v>2045</v>
      </c>
      <c r="B3" s="6" t="s">
        <v>2044</v>
      </c>
    </row>
    <row r="4" spans="1:6" x14ac:dyDescent="0.3">
      <c r="A4" s="6" t="s">
        <v>2033</v>
      </c>
      <c r="B4" t="s">
        <v>62</v>
      </c>
      <c r="C4" t="s">
        <v>2</v>
      </c>
      <c r="D4" t="s">
        <v>35</v>
      </c>
      <c r="E4" t="s">
        <v>8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5FAF-5C7D-46B3-ABEC-9D7FE8ACFCA2}">
  <dimension ref="A1:F30"/>
  <sheetViews>
    <sheetView workbookViewId="0">
      <selection activeCell="F3" sqref="F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2026</v>
      </c>
      <c r="B1" t="s">
        <v>2046</v>
      </c>
    </row>
    <row r="2" spans="1:6" x14ac:dyDescent="0.3">
      <c r="A2" s="6" t="s">
        <v>2017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62</v>
      </c>
      <c r="C5" t="s">
        <v>2</v>
      </c>
      <c r="D5" t="s">
        <v>35</v>
      </c>
      <c r="E5" t="s">
        <v>8</v>
      </c>
      <c r="F5" t="s">
        <v>2043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7B44-5F68-4DDE-AD66-B452306D3A20}">
  <dimension ref="A1:F18"/>
  <sheetViews>
    <sheetView workbookViewId="0">
      <selection activeCell="E23" sqref="E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2017</v>
      </c>
      <c r="B1" t="s">
        <v>2046</v>
      </c>
    </row>
    <row r="2" spans="1:6" x14ac:dyDescent="0.3">
      <c r="A2" s="6" t="s">
        <v>2085</v>
      </c>
      <c r="B2" t="s">
        <v>2046</v>
      </c>
    </row>
    <row r="4" spans="1:6" x14ac:dyDescent="0.3">
      <c r="A4" s="6" t="s">
        <v>2045</v>
      </c>
      <c r="B4" s="6" t="s">
        <v>2044</v>
      </c>
    </row>
    <row r="5" spans="1:6" x14ac:dyDescent="0.3">
      <c r="A5" s="6" t="s">
        <v>2033</v>
      </c>
      <c r="B5" t="s">
        <v>62</v>
      </c>
      <c r="C5" t="s">
        <v>2</v>
      </c>
      <c r="D5" t="s">
        <v>35</v>
      </c>
      <c r="E5" t="s">
        <v>8</v>
      </c>
      <c r="F5" t="s">
        <v>2043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25AD-8AD8-4403-8587-3B590772C051}">
  <dimension ref="A1:H13"/>
  <sheetViews>
    <sheetView zoomScale="101" workbookViewId="0">
      <selection activeCell="A2" sqref="A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ignoredErrors>
    <ignoredError sqref="B4 C3 C4:C1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625E-599B-47F2-8B68-1B4F18078DB3}">
  <dimension ref="A1:I566"/>
  <sheetViews>
    <sheetView workbookViewId="0">
      <selection activeCell="J15" sqref="J15"/>
    </sheetView>
  </sheetViews>
  <sheetFormatPr defaultRowHeight="15.6" x14ac:dyDescent="0.3"/>
  <cols>
    <col min="1" max="5" width="13.69921875" customWidth="1"/>
    <col min="7" max="7" width="22.8984375" customWidth="1"/>
    <col min="8" max="8" width="33.19921875" customWidth="1"/>
    <col min="9" max="9" width="30.5" customWidth="1"/>
  </cols>
  <sheetData>
    <row r="1" spans="1:9" x14ac:dyDescent="0.3">
      <c r="A1" s="1" t="s">
        <v>2024</v>
      </c>
      <c r="B1" s="1" t="s">
        <v>2106</v>
      </c>
      <c r="C1" s="1"/>
      <c r="D1" s="1" t="s">
        <v>2024</v>
      </c>
      <c r="E1" s="1" t="s">
        <v>2106</v>
      </c>
      <c r="G1" t="s">
        <v>2115</v>
      </c>
      <c r="H1" s="1" t="s">
        <v>2113</v>
      </c>
      <c r="I1" s="1" t="s">
        <v>2114</v>
      </c>
    </row>
    <row r="2" spans="1:9" x14ac:dyDescent="0.3">
      <c r="A2" t="s">
        <v>8</v>
      </c>
      <c r="B2">
        <v>158</v>
      </c>
      <c r="D2" t="s">
        <v>2</v>
      </c>
      <c r="E2">
        <v>0</v>
      </c>
      <c r="G2" s="10" t="s">
        <v>2107</v>
      </c>
      <c r="H2" s="11">
        <f>AVERAGE(B2:B566)</f>
        <v>851.14690265486729</v>
      </c>
      <c r="I2" s="11">
        <f>AVERAGE(E2:E365)</f>
        <v>585.61538461538464</v>
      </c>
    </row>
    <row r="3" spans="1:9" x14ac:dyDescent="0.3">
      <c r="A3" t="s">
        <v>8</v>
      </c>
      <c r="B3">
        <v>1425</v>
      </c>
      <c r="D3" t="s">
        <v>2</v>
      </c>
      <c r="E3">
        <v>24</v>
      </c>
      <c r="G3" s="10" t="s">
        <v>2108</v>
      </c>
      <c r="H3">
        <f>MEDIAN(B2:B566)</f>
        <v>201</v>
      </c>
      <c r="I3">
        <f>MEDIAN(E2:E365)</f>
        <v>114.5</v>
      </c>
    </row>
    <row r="4" spans="1:9" x14ac:dyDescent="0.3">
      <c r="A4" t="s">
        <v>8</v>
      </c>
      <c r="B4">
        <v>174</v>
      </c>
      <c r="D4" t="s">
        <v>2</v>
      </c>
      <c r="E4">
        <v>53</v>
      </c>
      <c r="G4" s="10" t="s">
        <v>2109</v>
      </c>
      <c r="H4">
        <f>MIN(B2:B566)</f>
        <v>16</v>
      </c>
      <c r="I4">
        <f>MIN(E2:E365)</f>
        <v>0</v>
      </c>
    </row>
    <row r="5" spans="1:9" x14ac:dyDescent="0.3">
      <c r="A5" t="s">
        <v>8</v>
      </c>
      <c r="B5">
        <v>227</v>
      </c>
      <c r="D5" t="s">
        <v>2</v>
      </c>
      <c r="E5">
        <v>18</v>
      </c>
      <c r="G5" s="10" t="s">
        <v>2110</v>
      </c>
      <c r="H5">
        <f>MAX(B2:B566)</f>
        <v>7295</v>
      </c>
      <c r="I5">
        <f>MAX(E2:E365)</f>
        <v>6080</v>
      </c>
    </row>
    <row r="6" spans="1:9" x14ac:dyDescent="0.3">
      <c r="A6" t="s">
        <v>8</v>
      </c>
      <c r="B6">
        <v>220</v>
      </c>
      <c r="D6" t="s">
        <v>2</v>
      </c>
      <c r="E6">
        <v>44</v>
      </c>
      <c r="G6" s="10" t="s">
        <v>2111</v>
      </c>
      <c r="H6" s="4">
        <f>_xlfn.VAR.S(B2:B566)</f>
        <v>1606216.5936295739</v>
      </c>
      <c r="I6" s="4">
        <f>_xlfn.VAR.S(E2:E365)</f>
        <v>924113.45496927318</v>
      </c>
    </row>
    <row r="7" spans="1:9" x14ac:dyDescent="0.3">
      <c r="A7" t="s">
        <v>8</v>
      </c>
      <c r="B7">
        <v>98</v>
      </c>
      <c r="D7" t="s">
        <v>2</v>
      </c>
      <c r="E7">
        <v>27</v>
      </c>
      <c r="G7" s="10" t="s">
        <v>2112</v>
      </c>
      <c r="H7" s="4">
        <f>_xlfn.STDEV.S(B2:B566)</f>
        <v>1267.366006183523</v>
      </c>
      <c r="I7" s="4">
        <f>_xlfn.STDEV.S(E2:E365)</f>
        <v>961.30819978260524</v>
      </c>
    </row>
    <row r="8" spans="1:9" x14ac:dyDescent="0.3">
      <c r="A8" t="s">
        <v>8</v>
      </c>
      <c r="B8">
        <v>100</v>
      </c>
      <c r="D8" t="s">
        <v>2</v>
      </c>
      <c r="E8">
        <v>55</v>
      </c>
    </row>
    <row r="9" spans="1:9" x14ac:dyDescent="0.3">
      <c r="A9" t="s">
        <v>8</v>
      </c>
      <c r="B9">
        <v>1249</v>
      </c>
      <c r="D9" t="s">
        <v>2</v>
      </c>
      <c r="E9">
        <v>200</v>
      </c>
      <c r="G9" s="10"/>
    </row>
    <row r="10" spans="1:9" x14ac:dyDescent="0.3">
      <c r="A10" t="s">
        <v>8</v>
      </c>
      <c r="B10">
        <v>1396</v>
      </c>
      <c r="D10" t="s">
        <v>2</v>
      </c>
      <c r="E10">
        <v>452</v>
      </c>
      <c r="G10" s="10"/>
    </row>
    <row r="11" spans="1:9" x14ac:dyDescent="0.3">
      <c r="A11" t="s">
        <v>8</v>
      </c>
      <c r="B11">
        <v>890</v>
      </c>
      <c r="D11" t="s">
        <v>2</v>
      </c>
      <c r="E11">
        <v>674</v>
      </c>
    </row>
    <row r="12" spans="1:9" x14ac:dyDescent="0.3">
      <c r="A12" t="s">
        <v>8</v>
      </c>
      <c r="B12">
        <v>142</v>
      </c>
      <c r="D12" t="s">
        <v>2</v>
      </c>
      <c r="E12">
        <v>558</v>
      </c>
      <c r="G12" s="10"/>
    </row>
    <row r="13" spans="1:9" x14ac:dyDescent="0.3">
      <c r="A13" t="s">
        <v>8</v>
      </c>
      <c r="B13">
        <v>2673</v>
      </c>
      <c r="D13" t="s">
        <v>2</v>
      </c>
      <c r="E13">
        <v>15</v>
      </c>
    </row>
    <row r="14" spans="1:9" x14ac:dyDescent="0.3">
      <c r="A14" t="s">
        <v>8</v>
      </c>
      <c r="B14">
        <v>163</v>
      </c>
      <c r="D14" t="s">
        <v>2</v>
      </c>
      <c r="E14">
        <v>2307</v>
      </c>
    </row>
    <row r="15" spans="1:9" x14ac:dyDescent="0.3">
      <c r="A15" t="s">
        <v>8</v>
      </c>
      <c r="B15">
        <v>2220</v>
      </c>
      <c r="D15" t="s">
        <v>2</v>
      </c>
      <c r="E15">
        <v>88</v>
      </c>
    </row>
    <row r="16" spans="1:9" x14ac:dyDescent="0.3">
      <c r="A16" t="s">
        <v>8</v>
      </c>
      <c r="B16">
        <v>1606</v>
      </c>
      <c r="D16" t="s">
        <v>2</v>
      </c>
      <c r="E16">
        <v>48</v>
      </c>
    </row>
    <row r="17" spans="1:5" x14ac:dyDescent="0.3">
      <c r="A17" t="s">
        <v>8</v>
      </c>
      <c r="B17">
        <v>129</v>
      </c>
      <c r="D17" t="s">
        <v>2</v>
      </c>
      <c r="E17">
        <v>1</v>
      </c>
    </row>
    <row r="18" spans="1:5" x14ac:dyDescent="0.3">
      <c r="A18" t="s">
        <v>8</v>
      </c>
      <c r="B18">
        <v>226</v>
      </c>
      <c r="D18" t="s">
        <v>2</v>
      </c>
      <c r="E18">
        <v>1467</v>
      </c>
    </row>
    <row r="19" spans="1:5" x14ac:dyDescent="0.3">
      <c r="A19" t="s">
        <v>8</v>
      </c>
      <c r="B19">
        <v>5419</v>
      </c>
      <c r="D19" t="s">
        <v>2</v>
      </c>
      <c r="E19">
        <v>75</v>
      </c>
    </row>
    <row r="20" spans="1:5" x14ac:dyDescent="0.3">
      <c r="A20" t="s">
        <v>8</v>
      </c>
      <c r="B20">
        <v>165</v>
      </c>
      <c r="D20" t="s">
        <v>2</v>
      </c>
      <c r="E20">
        <v>120</v>
      </c>
    </row>
    <row r="21" spans="1:5" x14ac:dyDescent="0.3">
      <c r="A21" t="s">
        <v>8</v>
      </c>
      <c r="B21">
        <v>1965</v>
      </c>
      <c r="D21" t="s">
        <v>2</v>
      </c>
      <c r="E21">
        <v>2253</v>
      </c>
    </row>
    <row r="22" spans="1:5" x14ac:dyDescent="0.3">
      <c r="A22" t="s">
        <v>8</v>
      </c>
      <c r="B22">
        <v>16</v>
      </c>
      <c r="D22" t="s">
        <v>2</v>
      </c>
      <c r="E22">
        <v>5</v>
      </c>
    </row>
    <row r="23" spans="1:5" x14ac:dyDescent="0.3">
      <c r="A23" t="s">
        <v>8</v>
      </c>
      <c r="B23">
        <v>107</v>
      </c>
      <c r="D23" t="s">
        <v>2</v>
      </c>
      <c r="E23">
        <v>38</v>
      </c>
    </row>
    <row r="24" spans="1:5" x14ac:dyDescent="0.3">
      <c r="A24" t="s">
        <v>8</v>
      </c>
      <c r="B24">
        <v>134</v>
      </c>
      <c r="D24" t="s">
        <v>2</v>
      </c>
      <c r="E24">
        <v>12</v>
      </c>
    </row>
    <row r="25" spans="1:5" x14ac:dyDescent="0.3">
      <c r="A25" t="s">
        <v>8</v>
      </c>
      <c r="B25">
        <v>198</v>
      </c>
      <c r="D25" t="s">
        <v>2</v>
      </c>
      <c r="E25">
        <v>1684</v>
      </c>
    </row>
    <row r="26" spans="1:5" x14ac:dyDescent="0.3">
      <c r="A26" t="s">
        <v>8</v>
      </c>
      <c r="B26">
        <v>111</v>
      </c>
      <c r="D26" t="s">
        <v>2</v>
      </c>
      <c r="E26">
        <v>56</v>
      </c>
    </row>
    <row r="27" spans="1:5" x14ac:dyDescent="0.3">
      <c r="A27" t="s">
        <v>8</v>
      </c>
      <c r="B27">
        <v>222</v>
      </c>
      <c r="D27" t="s">
        <v>2</v>
      </c>
      <c r="E27">
        <v>838</v>
      </c>
    </row>
    <row r="28" spans="1:5" x14ac:dyDescent="0.3">
      <c r="A28" t="s">
        <v>8</v>
      </c>
      <c r="B28">
        <v>6212</v>
      </c>
      <c r="D28" t="s">
        <v>2</v>
      </c>
      <c r="E28">
        <v>1000</v>
      </c>
    </row>
    <row r="29" spans="1:5" x14ac:dyDescent="0.3">
      <c r="A29" t="s">
        <v>8</v>
      </c>
      <c r="B29">
        <v>98</v>
      </c>
      <c r="D29" t="s">
        <v>2</v>
      </c>
      <c r="E29">
        <v>1482</v>
      </c>
    </row>
    <row r="30" spans="1:5" x14ac:dyDescent="0.3">
      <c r="A30" t="s">
        <v>8</v>
      </c>
      <c r="B30">
        <v>92</v>
      </c>
      <c r="D30" t="s">
        <v>2</v>
      </c>
      <c r="E30">
        <v>106</v>
      </c>
    </row>
    <row r="31" spans="1:5" x14ac:dyDescent="0.3">
      <c r="A31" t="s">
        <v>8</v>
      </c>
      <c r="B31">
        <v>149</v>
      </c>
      <c r="D31" t="s">
        <v>2</v>
      </c>
      <c r="E31">
        <v>679</v>
      </c>
    </row>
    <row r="32" spans="1:5" x14ac:dyDescent="0.3">
      <c r="A32" t="s">
        <v>8</v>
      </c>
      <c r="B32">
        <v>2431</v>
      </c>
      <c r="D32" t="s">
        <v>2</v>
      </c>
      <c r="E32">
        <v>1220</v>
      </c>
    </row>
    <row r="33" spans="1:5" x14ac:dyDescent="0.3">
      <c r="A33" t="s">
        <v>8</v>
      </c>
      <c r="B33">
        <v>303</v>
      </c>
      <c r="D33" t="s">
        <v>2</v>
      </c>
      <c r="E33">
        <v>1</v>
      </c>
    </row>
    <row r="34" spans="1:5" x14ac:dyDescent="0.3">
      <c r="A34" t="s">
        <v>8</v>
      </c>
      <c r="B34">
        <v>209</v>
      </c>
      <c r="D34" t="s">
        <v>2</v>
      </c>
      <c r="E34">
        <v>37</v>
      </c>
    </row>
    <row r="35" spans="1:5" x14ac:dyDescent="0.3">
      <c r="A35" t="s">
        <v>8</v>
      </c>
      <c r="B35">
        <v>131</v>
      </c>
      <c r="D35" t="s">
        <v>2</v>
      </c>
      <c r="E35">
        <v>60</v>
      </c>
    </row>
    <row r="36" spans="1:5" x14ac:dyDescent="0.3">
      <c r="A36" t="s">
        <v>8</v>
      </c>
      <c r="B36">
        <v>164</v>
      </c>
      <c r="D36" t="s">
        <v>2</v>
      </c>
      <c r="E36">
        <v>296</v>
      </c>
    </row>
    <row r="37" spans="1:5" x14ac:dyDescent="0.3">
      <c r="A37" t="s">
        <v>8</v>
      </c>
      <c r="B37">
        <v>201</v>
      </c>
      <c r="D37" t="s">
        <v>2</v>
      </c>
      <c r="E37">
        <v>3304</v>
      </c>
    </row>
    <row r="38" spans="1:5" x14ac:dyDescent="0.3">
      <c r="A38" t="s">
        <v>8</v>
      </c>
      <c r="B38">
        <v>211</v>
      </c>
      <c r="D38" t="s">
        <v>2</v>
      </c>
      <c r="E38">
        <v>73</v>
      </c>
    </row>
    <row r="39" spans="1:5" x14ac:dyDescent="0.3">
      <c r="A39" t="s">
        <v>8</v>
      </c>
      <c r="B39">
        <v>128</v>
      </c>
      <c r="D39" t="s">
        <v>2</v>
      </c>
      <c r="E39">
        <v>3387</v>
      </c>
    </row>
    <row r="40" spans="1:5" x14ac:dyDescent="0.3">
      <c r="A40" t="s">
        <v>8</v>
      </c>
      <c r="B40">
        <v>1600</v>
      </c>
      <c r="D40" t="s">
        <v>2</v>
      </c>
      <c r="E40">
        <v>662</v>
      </c>
    </row>
    <row r="41" spans="1:5" x14ac:dyDescent="0.3">
      <c r="A41" t="s">
        <v>8</v>
      </c>
      <c r="B41">
        <v>249</v>
      </c>
      <c r="D41" t="s">
        <v>2</v>
      </c>
      <c r="E41">
        <v>774</v>
      </c>
    </row>
    <row r="42" spans="1:5" x14ac:dyDescent="0.3">
      <c r="A42" t="s">
        <v>8</v>
      </c>
      <c r="B42">
        <v>236</v>
      </c>
      <c r="D42" t="s">
        <v>2</v>
      </c>
      <c r="E42">
        <v>672</v>
      </c>
    </row>
    <row r="43" spans="1:5" x14ac:dyDescent="0.3">
      <c r="A43" t="s">
        <v>8</v>
      </c>
      <c r="B43">
        <v>4065</v>
      </c>
      <c r="D43" t="s">
        <v>2</v>
      </c>
      <c r="E43">
        <v>940</v>
      </c>
    </row>
    <row r="44" spans="1:5" x14ac:dyDescent="0.3">
      <c r="A44" t="s">
        <v>8</v>
      </c>
      <c r="B44">
        <v>246</v>
      </c>
      <c r="D44" t="s">
        <v>2</v>
      </c>
      <c r="E44">
        <v>117</v>
      </c>
    </row>
    <row r="45" spans="1:5" x14ac:dyDescent="0.3">
      <c r="A45" t="s">
        <v>8</v>
      </c>
      <c r="B45">
        <v>2475</v>
      </c>
      <c r="D45" t="s">
        <v>2</v>
      </c>
      <c r="E45">
        <v>115</v>
      </c>
    </row>
    <row r="46" spans="1:5" x14ac:dyDescent="0.3">
      <c r="A46" t="s">
        <v>8</v>
      </c>
      <c r="B46">
        <v>76</v>
      </c>
      <c r="D46" t="s">
        <v>2</v>
      </c>
      <c r="E46">
        <v>326</v>
      </c>
    </row>
    <row r="47" spans="1:5" x14ac:dyDescent="0.3">
      <c r="A47" t="s">
        <v>8</v>
      </c>
      <c r="B47">
        <v>54</v>
      </c>
      <c r="D47" t="s">
        <v>2</v>
      </c>
      <c r="E47">
        <v>1</v>
      </c>
    </row>
    <row r="48" spans="1:5" x14ac:dyDescent="0.3">
      <c r="A48" t="s">
        <v>8</v>
      </c>
      <c r="B48">
        <v>88</v>
      </c>
      <c r="D48" t="s">
        <v>2</v>
      </c>
      <c r="E48">
        <v>1467</v>
      </c>
    </row>
    <row r="49" spans="1:5" x14ac:dyDescent="0.3">
      <c r="A49" t="s">
        <v>8</v>
      </c>
      <c r="B49">
        <v>85</v>
      </c>
      <c r="D49" t="s">
        <v>2</v>
      </c>
      <c r="E49">
        <v>5681</v>
      </c>
    </row>
    <row r="50" spans="1:5" x14ac:dyDescent="0.3">
      <c r="A50" t="s">
        <v>8</v>
      </c>
      <c r="B50">
        <v>170</v>
      </c>
      <c r="D50" t="s">
        <v>2</v>
      </c>
      <c r="E50">
        <v>1059</v>
      </c>
    </row>
    <row r="51" spans="1:5" x14ac:dyDescent="0.3">
      <c r="A51" t="s">
        <v>8</v>
      </c>
      <c r="B51">
        <v>330</v>
      </c>
      <c r="D51" t="s">
        <v>2</v>
      </c>
      <c r="E51">
        <v>1194</v>
      </c>
    </row>
    <row r="52" spans="1:5" x14ac:dyDescent="0.3">
      <c r="A52" t="s">
        <v>8</v>
      </c>
      <c r="B52">
        <v>127</v>
      </c>
      <c r="D52" t="s">
        <v>2</v>
      </c>
      <c r="E52">
        <v>30</v>
      </c>
    </row>
    <row r="53" spans="1:5" x14ac:dyDescent="0.3">
      <c r="A53" t="s">
        <v>8</v>
      </c>
      <c r="B53">
        <v>411</v>
      </c>
      <c r="D53" t="s">
        <v>2</v>
      </c>
      <c r="E53">
        <v>75</v>
      </c>
    </row>
    <row r="54" spans="1:5" x14ac:dyDescent="0.3">
      <c r="A54" t="s">
        <v>8</v>
      </c>
      <c r="B54">
        <v>180</v>
      </c>
      <c r="D54" t="s">
        <v>2</v>
      </c>
      <c r="E54">
        <v>955</v>
      </c>
    </row>
    <row r="55" spans="1:5" x14ac:dyDescent="0.3">
      <c r="A55" t="s">
        <v>8</v>
      </c>
      <c r="B55">
        <v>374</v>
      </c>
      <c r="D55" t="s">
        <v>2</v>
      </c>
      <c r="E55">
        <v>67</v>
      </c>
    </row>
    <row r="56" spans="1:5" x14ac:dyDescent="0.3">
      <c r="A56" t="s">
        <v>8</v>
      </c>
      <c r="B56">
        <v>71</v>
      </c>
      <c r="D56" t="s">
        <v>2</v>
      </c>
      <c r="E56">
        <v>5</v>
      </c>
    </row>
    <row r="57" spans="1:5" x14ac:dyDescent="0.3">
      <c r="A57" t="s">
        <v>8</v>
      </c>
      <c r="B57">
        <v>203</v>
      </c>
      <c r="D57" t="s">
        <v>2</v>
      </c>
      <c r="E57">
        <v>26</v>
      </c>
    </row>
    <row r="58" spans="1:5" x14ac:dyDescent="0.3">
      <c r="A58" t="s">
        <v>8</v>
      </c>
      <c r="B58">
        <v>113</v>
      </c>
      <c r="D58" t="s">
        <v>2</v>
      </c>
      <c r="E58">
        <v>1130</v>
      </c>
    </row>
    <row r="59" spans="1:5" x14ac:dyDescent="0.3">
      <c r="A59" t="s">
        <v>8</v>
      </c>
      <c r="B59">
        <v>96</v>
      </c>
      <c r="D59" t="s">
        <v>2</v>
      </c>
      <c r="E59">
        <v>782</v>
      </c>
    </row>
    <row r="60" spans="1:5" x14ac:dyDescent="0.3">
      <c r="A60" t="s">
        <v>8</v>
      </c>
      <c r="B60">
        <v>498</v>
      </c>
      <c r="D60" t="s">
        <v>2</v>
      </c>
      <c r="E60">
        <v>210</v>
      </c>
    </row>
    <row r="61" spans="1:5" x14ac:dyDescent="0.3">
      <c r="A61" t="s">
        <v>8</v>
      </c>
      <c r="B61">
        <v>180</v>
      </c>
      <c r="D61" t="s">
        <v>2</v>
      </c>
      <c r="E61">
        <v>136</v>
      </c>
    </row>
    <row r="62" spans="1:5" x14ac:dyDescent="0.3">
      <c r="A62" t="s">
        <v>8</v>
      </c>
      <c r="B62">
        <v>27</v>
      </c>
      <c r="D62" t="s">
        <v>2</v>
      </c>
      <c r="E62">
        <v>86</v>
      </c>
    </row>
    <row r="63" spans="1:5" x14ac:dyDescent="0.3">
      <c r="A63" t="s">
        <v>8</v>
      </c>
      <c r="B63">
        <v>2331</v>
      </c>
      <c r="D63" t="s">
        <v>2</v>
      </c>
      <c r="E63">
        <v>19</v>
      </c>
    </row>
    <row r="64" spans="1:5" x14ac:dyDescent="0.3">
      <c r="A64" t="s">
        <v>8</v>
      </c>
      <c r="B64">
        <v>113</v>
      </c>
      <c r="D64" t="s">
        <v>2</v>
      </c>
      <c r="E64">
        <v>886</v>
      </c>
    </row>
    <row r="65" spans="1:5" x14ac:dyDescent="0.3">
      <c r="A65" t="s">
        <v>8</v>
      </c>
      <c r="B65">
        <v>164</v>
      </c>
      <c r="D65" t="s">
        <v>2</v>
      </c>
      <c r="E65">
        <v>35</v>
      </c>
    </row>
    <row r="66" spans="1:5" x14ac:dyDescent="0.3">
      <c r="A66" t="s">
        <v>8</v>
      </c>
      <c r="B66">
        <v>164</v>
      </c>
      <c r="D66" t="s">
        <v>2</v>
      </c>
      <c r="E66">
        <v>24</v>
      </c>
    </row>
    <row r="67" spans="1:5" x14ac:dyDescent="0.3">
      <c r="A67" t="s">
        <v>8</v>
      </c>
      <c r="B67">
        <v>336</v>
      </c>
      <c r="D67" t="s">
        <v>2</v>
      </c>
      <c r="E67">
        <v>86</v>
      </c>
    </row>
    <row r="68" spans="1:5" x14ac:dyDescent="0.3">
      <c r="A68" t="s">
        <v>8</v>
      </c>
      <c r="B68">
        <v>1917</v>
      </c>
      <c r="D68" t="s">
        <v>2</v>
      </c>
      <c r="E68">
        <v>243</v>
      </c>
    </row>
    <row r="69" spans="1:5" x14ac:dyDescent="0.3">
      <c r="A69" t="s">
        <v>8</v>
      </c>
      <c r="B69">
        <v>95</v>
      </c>
      <c r="D69" t="s">
        <v>2</v>
      </c>
      <c r="E69">
        <v>65</v>
      </c>
    </row>
    <row r="70" spans="1:5" x14ac:dyDescent="0.3">
      <c r="A70" t="s">
        <v>8</v>
      </c>
      <c r="B70">
        <v>147</v>
      </c>
      <c r="D70" t="s">
        <v>2</v>
      </c>
      <c r="E70">
        <v>100</v>
      </c>
    </row>
    <row r="71" spans="1:5" x14ac:dyDescent="0.3">
      <c r="A71" t="s">
        <v>8</v>
      </c>
      <c r="B71">
        <v>86</v>
      </c>
      <c r="D71" t="s">
        <v>2</v>
      </c>
      <c r="E71">
        <v>168</v>
      </c>
    </row>
    <row r="72" spans="1:5" x14ac:dyDescent="0.3">
      <c r="A72" t="s">
        <v>8</v>
      </c>
      <c r="B72">
        <v>83</v>
      </c>
      <c r="D72" t="s">
        <v>2</v>
      </c>
      <c r="E72">
        <v>13</v>
      </c>
    </row>
    <row r="73" spans="1:5" x14ac:dyDescent="0.3">
      <c r="A73" t="s">
        <v>8</v>
      </c>
      <c r="B73">
        <v>676</v>
      </c>
      <c r="D73" t="s">
        <v>2</v>
      </c>
      <c r="E73">
        <v>1</v>
      </c>
    </row>
    <row r="74" spans="1:5" x14ac:dyDescent="0.3">
      <c r="A74" t="s">
        <v>8</v>
      </c>
      <c r="B74">
        <v>361</v>
      </c>
      <c r="D74" t="s">
        <v>2</v>
      </c>
      <c r="E74">
        <v>40</v>
      </c>
    </row>
    <row r="75" spans="1:5" x14ac:dyDescent="0.3">
      <c r="A75" t="s">
        <v>8</v>
      </c>
      <c r="B75">
        <v>131</v>
      </c>
      <c r="D75" t="s">
        <v>2</v>
      </c>
      <c r="E75">
        <v>226</v>
      </c>
    </row>
    <row r="76" spans="1:5" x14ac:dyDescent="0.3">
      <c r="A76" t="s">
        <v>8</v>
      </c>
      <c r="B76">
        <v>126</v>
      </c>
      <c r="D76" t="s">
        <v>2</v>
      </c>
      <c r="E76">
        <v>1625</v>
      </c>
    </row>
    <row r="77" spans="1:5" x14ac:dyDescent="0.3">
      <c r="A77" t="s">
        <v>8</v>
      </c>
      <c r="B77">
        <v>275</v>
      </c>
      <c r="D77" t="s">
        <v>2</v>
      </c>
      <c r="E77">
        <v>143</v>
      </c>
    </row>
    <row r="78" spans="1:5" x14ac:dyDescent="0.3">
      <c r="A78" t="s">
        <v>8</v>
      </c>
      <c r="B78">
        <v>67</v>
      </c>
      <c r="D78" t="s">
        <v>2</v>
      </c>
      <c r="E78">
        <v>934</v>
      </c>
    </row>
    <row r="79" spans="1:5" x14ac:dyDescent="0.3">
      <c r="A79" t="s">
        <v>8</v>
      </c>
      <c r="B79">
        <v>154</v>
      </c>
      <c r="D79" t="s">
        <v>2</v>
      </c>
      <c r="E79">
        <v>17</v>
      </c>
    </row>
    <row r="80" spans="1:5" x14ac:dyDescent="0.3">
      <c r="A80" t="s">
        <v>8</v>
      </c>
      <c r="B80">
        <v>1782</v>
      </c>
      <c r="D80" t="s">
        <v>2</v>
      </c>
      <c r="E80">
        <v>2179</v>
      </c>
    </row>
    <row r="81" spans="1:5" x14ac:dyDescent="0.3">
      <c r="A81" t="s">
        <v>8</v>
      </c>
      <c r="B81">
        <v>903</v>
      </c>
      <c r="D81" t="s">
        <v>2</v>
      </c>
      <c r="E81">
        <v>931</v>
      </c>
    </row>
    <row r="82" spans="1:5" x14ac:dyDescent="0.3">
      <c r="A82" t="s">
        <v>8</v>
      </c>
      <c r="B82">
        <v>94</v>
      </c>
      <c r="D82" t="s">
        <v>2</v>
      </c>
      <c r="E82">
        <v>92</v>
      </c>
    </row>
    <row r="83" spans="1:5" x14ac:dyDescent="0.3">
      <c r="A83" t="s">
        <v>8</v>
      </c>
      <c r="B83">
        <v>180</v>
      </c>
      <c r="D83" t="s">
        <v>2</v>
      </c>
      <c r="E83">
        <v>57</v>
      </c>
    </row>
    <row r="84" spans="1:5" x14ac:dyDescent="0.3">
      <c r="A84" t="s">
        <v>8</v>
      </c>
      <c r="B84">
        <v>533</v>
      </c>
      <c r="D84" t="s">
        <v>2</v>
      </c>
      <c r="E84">
        <v>41</v>
      </c>
    </row>
    <row r="85" spans="1:5" x14ac:dyDescent="0.3">
      <c r="A85" t="s">
        <v>8</v>
      </c>
      <c r="B85">
        <v>2443</v>
      </c>
      <c r="D85" t="s">
        <v>2</v>
      </c>
      <c r="E85">
        <v>1</v>
      </c>
    </row>
    <row r="86" spans="1:5" x14ac:dyDescent="0.3">
      <c r="A86" t="s">
        <v>8</v>
      </c>
      <c r="B86">
        <v>89</v>
      </c>
      <c r="D86" t="s">
        <v>2</v>
      </c>
      <c r="E86">
        <v>101</v>
      </c>
    </row>
    <row r="87" spans="1:5" x14ac:dyDescent="0.3">
      <c r="A87" t="s">
        <v>8</v>
      </c>
      <c r="B87">
        <v>159</v>
      </c>
      <c r="D87" t="s">
        <v>2</v>
      </c>
      <c r="E87">
        <v>1335</v>
      </c>
    </row>
    <row r="88" spans="1:5" x14ac:dyDescent="0.3">
      <c r="A88" t="s">
        <v>8</v>
      </c>
      <c r="B88">
        <v>50</v>
      </c>
      <c r="D88" t="s">
        <v>2</v>
      </c>
      <c r="E88">
        <v>15</v>
      </c>
    </row>
    <row r="89" spans="1:5" x14ac:dyDescent="0.3">
      <c r="A89" t="s">
        <v>8</v>
      </c>
      <c r="B89">
        <v>186</v>
      </c>
      <c r="D89" t="s">
        <v>2</v>
      </c>
      <c r="E89">
        <v>454</v>
      </c>
    </row>
    <row r="90" spans="1:5" x14ac:dyDescent="0.3">
      <c r="A90" t="s">
        <v>8</v>
      </c>
      <c r="B90">
        <v>1071</v>
      </c>
      <c r="D90" t="s">
        <v>2</v>
      </c>
      <c r="E90">
        <v>3182</v>
      </c>
    </row>
    <row r="91" spans="1:5" x14ac:dyDescent="0.3">
      <c r="A91" t="s">
        <v>8</v>
      </c>
      <c r="B91">
        <v>117</v>
      </c>
      <c r="D91" t="s">
        <v>2</v>
      </c>
      <c r="E91">
        <v>15</v>
      </c>
    </row>
    <row r="92" spans="1:5" x14ac:dyDescent="0.3">
      <c r="A92" t="s">
        <v>8</v>
      </c>
      <c r="B92">
        <v>70</v>
      </c>
      <c r="D92" t="s">
        <v>2</v>
      </c>
      <c r="E92">
        <v>133</v>
      </c>
    </row>
    <row r="93" spans="1:5" x14ac:dyDescent="0.3">
      <c r="A93" t="s">
        <v>8</v>
      </c>
      <c r="B93">
        <v>135</v>
      </c>
      <c r="D93" t="s">
        <v>2</v>
      </c>
      <c r="E93">
        <v>2062</v>
      </c>
    </row>
    <row r="94" spans="1:5" x14ac:dyDescent="0.3">
      <c r="A94" t="s">
        <v>8</v>
      </c>
      <c r="B94">
        <v>768</v>
      </c>
      <c r="D94" t="s">
        <v>2</v>
      </c>
      <c r="E94">
        <v>29</v>
      </c>
    </row>
    <row r="95" spans="1:5" x14ac:dyDescent="0.3">
      <c r="A95" t="s">
        <v>8</v>
      </c>
      <c r="B95">
        <v>199</v>
      </c>
      <c r="D95" t="s">
        <v>2</v>
      </c>
      <c r="E95">
        <v>132</v>
      </c>
    </row>
    <row r="96" spans="1:5" x14ac:dyDescent="0.3">
      <c r="A96" t="s">
        <v>8</v>
      </c>
      <c r="B96">
        <v>107</v>
      </c>
      <c r="D96" t="s">
        <v>2</v>
      </c>
      <c r="E96">
        <v>137</v>
      </c>
    </row>
    <row r="97" spans="1:5" x14ac:dyDescent="0.3">
      <c r="A97" t="s">
        <v>8</v>
      </c>
      <c r="B97">
        <v>195</v>
      </c>
      <c r="D97" t="s">
        <v>2</v>
      </c>
      <c r="E97">
        <v>908</v>
      </c>
    </row>
    <row r="98" spans="1:5" x14ac:dyDescent="0.3">
      <c r="A98" t="s">
        <v>8</v>
      </c>
      <c r="B98">
        <v>3376</v>
      </c>
      <c r="D98" t="s">
        <v>2</v>
      </c>
      <c r="E98">
        <v>10</v>
      </c>
    </row>
    <row r="99" spans="1:5" x14ac:dyDescent="0.3">
      <c r="A99" t="s">
        <v>8</v>
      </c>
      <c r="B99">
        <v>41</v>
      </c>
      <c r="D99" t="s">
        <v>2</v>
      </c>
      <c r="E99">
        <v>1910</v>
      </c>
    </row>
    <row r="100" spans="1:5" x14ac:dyDescent="0.3">
      <c r="A100" t="s">
        <v>8</v>
      </c>
      <c r="B100">
        <v>1821</v>
      </c>
      <c r="D100" t="s">
        <v>2</v>
      </c>
      <c r="E100">
        <v>38</v>
      </c>
    </row>
    <row r="101" spans="1:5" x14ac:dyDescent="0.3">
      <c r="A101" t="s">
        <v>8</v>
      </c>
      <c r="B101">
        <v>164</v>
      </c>
      <c r="D101" t="s">
        <v>2</v>
      </c>
      <c r="E101">
        <v>104</v>
      </c>
    </row>
    <row r="102" spans="1:5" x14ac:dyDescent="0.3">
      <c r="A102" t="s">
        <v>8</v>
      </c>
      <c r="B102">
        <v>157</v>
      </c>
      <c r="D102" t="s">
        <v>2</v>
      </c>
      <c r="E102">
        <v>49</v>
      </c>
    </row>
    <row r="103" spans="1:5" x14ac:dyDescent="0.3">
      <c r="A103" t="s">
        <v>8</v>
      </c>
      <c r="B103">
        <v>246</v>
      </c>
      <c r="D103" t="s">
        <v>2</v>
      </c>
      <c r="E103">
        <v>1</v>
      </c>
    </row>
    <row r="104" spans="1:5" x14ac:dyDescent="0.3">
      <c r="A104" t="s">
        <v>8</v>
      </c>
      <c r="B104">
        <v>1396</v>
      </c>
      <c r="D104" t="s">
        <v>2</v>
      </c>
      <c r="E104">
        <v>245</v>
      </c>
    </row>
    <row r="105" spans="1:5" x14ac:dyDescent="0.3">
      <c r="A105" t="s">
        <v>8</v>
      </c>
      <c r="B105">
        <v>2506</v>
      </c>
      <c r="D105" t="s">
        <v>2</v>
      </c>
      <c r="E105">
        <v>32</v>
      </c>
    </row>
    <row r="106" spans="1:5" x14ac:dyDescent="0.3">
      <c r="A106" t="s">
        <v>8</v>
      </c>
      <c r="B106">
        <v>244</v>
      </c>
      <c r="D106" t="s">
        <v>2</v>
      </c>
      <c r="E106">
        <v>7</v>
      </c>
    </row>
    <row r="107" spans="1:5" x14ac:dyDescent="0.3">
      <c r="A107" t="s">
        <v>8</v>
      </c>
      <c r="B107">
        <v>146</v>
      </c>
      <c r="D107" t="s">
        <v>2</v>
      </c>
      <c r="E107">
        <v>803</v>
      </c>
    </row>
    <row r="108" spans="1:5" x14ac:dyDescent="0.3">
      <c r="A108" t="s">
        <v>8</v>
      </c>
      <c r="B108">
        <v>1267</v>
      </c>
      <c r="D108" t="s">
        <v>2</v>
      </c>
      <c r="E108">
        <v>16</v>
      </c>
    </row>
    <row r="109" spans="1:5" x14ac:dyDescent="0.3">
      <c r="A109" t="s">
        <v>8</v>
      </c>
      <c r="B109">
        <v>1561</v>
      </c>
      <c r="D109" t="s">
        <v>2</v>
      </c>
      <c r="E109">
        <v>31</v>
      </c>
    </row>
    <row r="110" spans="1:5" x14ac:dyDescent="0.3">
      <c r="A110" t="s">
        <v>8</v>
      </c>
      <c r="B110">
        <v>48</v>
      </c>
      <c r="D110" t="s">
        <v>2</v>
      </c>
      <c r="E110">
        <v>108</v>
      </c>
    </row>
    <row r="111" spans="1:5" x14ac:dyDescent="0.3">
      <c r="A111" t="s">
        <v>8</v>
      </c>
      <c r="B111">
        <v>2739</v>
      </c>
      <c r="D111" t="s">
        <v>2</v>
      </c>
      <c r="E111">
        <v>30</v>
      </c>
    </row>
    <row r="112" spans="1:5" x14ac:dyDescent="0.3">
      <c r="A112" t="s">
        <v>8</v>
      </c>
      <c r="B112">
        <v>3537</v>
      </c>
      <c r="D112" t="s">
        <v>2</v>
      </c>
      <c r="E112">
        <v>17</v>
      </c>
    </row>
    <row r="113" spans="1:5" x14ac:dyDescent="0.3">
      <c r="A113" t="s">
        <v>8</v>
      </c>
      <c r="B113">
        <v>2107</v>
      </c>
      <c r="D113" t="s">
        <v>2</v>
      </c>
      <c r="E113">
        <v>80</v>
      </c>
    </row>
    <row r="114" spans="1:5" x14ac:dyDescent="0.3">
      <c r="A114" t="s">
        <v>8</v>
      </c>
      <c r="B114">
        <v>3318</v>
      </c>
      <c r="D114" t="s">
        <v>2</v>
      </c>
      <c r="E114">
        <v>2468</v>
      </c>
    </row>
    <row r="115" spans="1:5" x14ac:dyDescent="0.3">
      <c r="A115" t="s">
        <v>8</v>
      </c>
      <c r="B115">
        <v>340</v>
      </c>
      <c r="D115" t="s">
        <v>2</v>
      </c>
      <c r="E115">
        <v>26</v>
      </c>
    </row>
    <row r="116" spans="1:5" x14ac:dyDescent="0.3">
      <c r="A116" t="s">
        <v>8</v>
      </c>
      <c r="B116">
        <v>1442</v>
      </c>
      <c r="D116" t="s">
        <v>2</v>
      </c>
      <c r="E116">
        <v>73</v>
      </c>
    </row>
    <row r="117" spans="1:5" x14ac:dyDescent="0.3">
      <c r="A117" t="s">
        <v>8</v>
      </c>
      <c r="B117">
        <v>126</v>
      </c>
      <c r="D117" t="s">
        <v>2</v>
      </c>
      <c r="E117">
        <v>128</v>
      </c>
    </row>
    <row r="118" spans="1:5" x14ac:dyDescent="0.3">
      <c r="A118" t="s">
        <v>8</v>
      </c>
      <c r="B118">
        <v>524</v>
      </c>
      <c r="D118" t="s">
        <v>2</v>
      </c>
      <c r="E118">
        <v>33</v>
      </c>
    </row>
    <row r="119" spans="1:5" x14ac:dyDescent="0.3">
      <c r="A119" t="s">
        <v>8</v>
      </c>
      <c r="B119">
        <v>1989</v>
      </c>
      <c r="D119" t="s">
        <v>2</v>
      </c>
      <c r="E119">
        <v>1072</v>
      </c>
    </row>
    <row r="120" spans="1:5" x14ac:dyDescent="0.3">
      <c r="A120" t="s">
        <v>8</v>
      </c>
      <c r="B120">
        <v>157</v>
      </c>
      <c r="D120" t="s">
        <v>2</v>
      </c>
      <c r="E120">
        <v>393</v>
      </c>
    </row>
    <row r="121" spans="1:5" x14ac:dyDescent="0.3">
      <c r="A121" t="s">
        <v>8</v>
      </c>
      <c r="B121">
        <v>4498</v>
      </c>
      <c r="D121" t="s">
        <v>2</v>
      </c>
      <c r="E121">
        <v>1257</v>
      </c>
    </row>
    <row r="122" spans="1:5" x14ac:dyDescent="0.3">
      <c r="A122" t="s">
        <v>8</v>
      </c>
      <c r="B122">
        <v>80</v>
      </c>
      <c r="D122" t="s">
        <v>2</v>
      </c>
      <c r="E122">
        <v>328</v>
      </c>
    </row>
    <row r="123" spans="1:5" x14ac:dyDescent="0.3">
      <c r="A123" t="s">
        <v>8</v>
      </c>
      <c r="B123">
        <v>43</v>
      </c>
      <c r="D123" t="s">
        <v>2</v>
      </c>
      <c r="E123">
        <v>147</v>
      </c>
    </row>
    <row r="124" spans="1:5" x14ac:dyDescent="0.3">
      <c r="A124" t="s">
        <v>8</v>
      </c>
      <c r="B124">
        <v>2053</v>
      </c>
      <c r="D124" t="s">
        <v>2</v>
      </c>
      <c r="E124">
        <v>830</v>
      </c>
    </row>
    <row r="125" spans="1:5" x14ac:dyDescent="0.3">
      <c r="A125" t="s">
        <v>8</v>
      </c>
      <c r="B125">
        <v>168</v>
      </c>
      <c r="D125" t="s">
        <v>2</v>
      </c>
      <c r="E125">
        <v>331</v>
      </c>
    </row>
    <row r="126" spans="1:5" x14ac:dyDescent="0.3">
      <c r="A126" t="s">
        <v>8</v>
      </c>
      <c r="B126">
        <v>4289</v>
      </c>
      <c r="D126" t="s">
        <v>2</v>
      </c>
      <c r="E126">
        <v>25</v>
      </c>
    </row>
    <row r="127" spans="1:5" x14ac:dyDescent="0.3">
      <c r="A127" t="s">
        <v>8</v>
      </c>
      <c r="B127">
        <v>165</v>
      </c>
      <c r="D127" t="s">
        <v>2</v>
      </c>
      <c r="E127">
        <v>3483</v>
      </c>
    </row>
    <row r="128" spans="1:5" x14ac:dyDescent="0.3">
      <c r="A128" t="s">
        <v>8</v>
      </c>
      <c r="B128">
        <v>1815</v>
      </c>
      <c r="D128" t="s">
        <v>2</v>
      </c>
      <c r="E128">
        <v>923</v>
      </c>
    </row>
    <row r="129" spans="1:5" x14ac:dyDescent="0.3">
      <c r="A129" t="s">
        <v>8</v>
      </c>
      <c r="B129">
        <v>397</v>
      </c>
      <c r="D129" t="s">
        <v>2</v>
      </c>
      <c r="E129">
        <v>1</v>
      </c>
    </row>
    <row r="130" spans="1:5" x14ac:dyDescent="0.3">
      <c r="A130" t="s">
        <v>8</v>
      </c>
      <c r="B130">
        <v>1539</v>
      </c>
      <c r="D130" t="s">
        <v>2</v>
      </c>
      <c r="E130">
        <v>33</v>
      </c>
    </row>
    <row r="131" spans="1:5" x14ac:dyDescent="0.3">
      <c r="A131" t="s">
        <v>8</v>
      </c>
      <c r="B131">
        <v>138</v>
      </c>
      <c r="D131" t="s">
        <v>2</v>
      </c>
      <c r="E131">
        <v>40</v>
      </c>
    </row>
    <row r="132" spans="1:5" x14ac:dyDescent="0.3">
      <c r="A132" t="s">
        <v>8</v>
      </c>
      <c r="B132">
        <v>3594</v>
      </c>
      <c r="D132" t="s">
        <v>2</v>
      </c>
      <c r="E132">
        <v>23</v>
      </c>
    </row>
    <row r="133" spans="1:5" x14ac:dyDescent="0.3">
      <c r="A133" t="s">
        <v>8</v>
      </c>
      <c r="B133">
        <v>5880</v>
      </c>
      <c r="D133" t="s">
        <v>2</v>
      </c>
      <c r="E133">
        <v>75</v>
      </c>
    </row>
    <row r="134" spans="1:5" x14ac:dyDescent="0.3">
      <c r="A134" t="s">
        <v>8</v>
      </c>
      <c r="B134">
        <v>112</v>
      </c>
      <c r="D134" t="s">
        <v>2</v>
      </c>
      <c r="E134">
        <v>2176</v>
      </c>
    </row>
    <row r="135" spans="1:5" x14ac:dyDescent="0.3">
      <c r="A135" t="s">
        <v>8</v>
      </c>
      <c r="B135">
        <v>943</v>
      </c>
      <c r="D135" t="s">
        <v>2</v>
      </c>
      <c r="E135">
        <v>441</v>
      </c>
    </row>
    <row r="136" spans="1:5" x14ac:dyDescent="0.3">
      <c r="A136" t="s">
        <v>8</v>
      </c>
      <c r="B136">
        <v>2468</v>
      </c>
      <c r="D136" t="s">
        <v>2</v>
      </c>
      <c r="E136">
        <v>25</v>
      </c>
    </row>
    <row r="137" spans="1:5" x14ac:dyDescent="0.3">
      <c r="A137" t="s">
        <v>8</v>
      </c>
      <c r="B137">
        <v>2551</v>
      </c>
      <c r="D137" t="s">
        <v>2</v>
      </c>
      <c r="E137">
        <v>127</v>
      </c>
    </row>
    <row r="138" spans="1:5" x14ac:dyDescent="0.3">
      <c r="A138" t="s">
        <v>8</v>
      </c>
      <c r="B138">
        <v>101</v>
      </c>
      <c r="D138" t="s">
        <v>2</v>
      </c>
      <c r="E138">
        <v>355</v>
      </c>
    </row>
    <row r="139" spans="1:5" x14ac:dyDescent="0.3">
      <c r="A139" t="s">
        <v>8</v>
      </c>
      <c r="B139">
        <v>92</v>
      </c>
      <c r="D139" t="s">
        <v>2</v>
      </c>
      <c r="E139">
        <v>44</v>
      </c>
    </row>
    <row r="140" spans="1:5" x14ac:dyDescent="0.3">
      <c r="A140" t="s">
        <v>8</v>
      </c>
      <c r="B140">
        <v>62</v>
      </c>
      <c r="D140" t="s">
        <v>2</v>
      </c>
      <c r="E140">
        <v>67</v>
      </c>
    </row>
    <row r="141" spans="1:5" x14ac:dyDescent="0.3">
      <c r="A141" t="s">
        <v>8</v>
      </c>
      <c r="B141">
        <v>149</v>
      </c>
      <c r="D141" t="s">
        <v>2</v>
      </c>
      <c r="E141">
        <v>1068</v>
      </c>
    </row>
    <row r="142" spans="1:5" x14ac:dyDescent="0.3">
      <c r="A142" t="s">
        <v>8</v>
      </c>
      <c r="B142">
        <v>329</v>
      </c>
      <c r="D142" t="s">
        <v>2</v>
      </c>
      <c r="E142">
        <v>424</v>
      </c>
    </row>
    <row r="143" spans="1:5" x14ac:dyDescent="0.3">
      <c r="A143" t="s">
        <v>8</v>
      </c>
      <c r="B143">
        <v>97</v>
      </c>
      <c r="D143" t="s">
        <v>2</v>
      </c>
      <c r="E143">
        <v>151</v>
      </c>
    </row>
    <row r="144" spans="1:5" x14ac:dyDescent="0.3">
      <c r="A144" t="s">
        <v>8</v>
      </c>
      <c r="B144">
        <v>1784</v>
      </c>
      <c r="D144" t="s">
        <v>2</v>
      </c>
      <c r="E144">
        <v>1608</v>
      </c>
    </row>
    <row r="145" spans="1:5" x14ac:dyDescent="0.3">
      <c r="A145" t="s">
        <v>8</v>
      </c>
      <c r="B145">
        <v>1684</v>
      </c>
      <c r="D145" t="s">
        <v>2</v>
      </c>
      <c r="E145">
        <v>941</v>
      </c>
    </row>
    <row r="146" spans="1:5" x14ac:dyDescent="0.3">
      <c r="A146" t="s">
        <v>8</v>
      </c>
      <c r="B146">
        <v>250</v>
      </c>
      <c r="D146" t="s">
        <v>2</v>
      </c>
      <c r="E146">
        <v>1</v>
      </c>
    </row>
    <row r="147" spans="1:5" x14ac:dyDescent="0.3">
      <c r="A147" t="s">
        <v>8</v>
      </c>
      <c r="B147">
        <v>238</v>
      </c>
      <c r="D147" t="s">
        <v>2</v>
      </c>
      <c r="E147">
        <v>40</v>
      </c>
    </row>
    <row r="148" spans="1:5" x14ac:dyDescent="0.3">
      <c r="A148" t="s">
        <v>8</v>
      </c>
      <c r="B148">
        <v>53</v>
      </c>
      <c r="D148" t="s">
        <v>2</v>
      </c>
      <c r="E148">
        <v>3015</v>
      </c>
    </row>
    <row r="149" spans="1:5" x14ac:dyDescent="0.3">
      <c r="A149" t="s">
        <v>8</v>
      </c>
      <c r="B149">
        <v>214</v>
      </c>
      <c r="D149" t="s">
        <v>2</v>
      </c>
      <c r="E149">
        <v>435</v>
      </c>
    </row>
    <row r="150" spans="1:5" x14ac:dyDescent="0.3">
      <c r="A150" t="s">
        <v>8</v>
      </c>
      <c r="B150">
        <v>222</v>
      </c>
      <c r="D150" t="s">
        <v>2</v>
      </c>
      <c r="E150">
        <v>714</v>
      </c>
    </row>
    <row r="151" spans="1:5" x14ac:dyDescent="0.3">
      <c r="A151" t="s">
        <v>8</v>
      </c>
      <c r="B151">
        <v>1884</v>
      </c>
      <c r="D151" t="s">
        <v>2</v>
      </c>
      <c r="E151">
        <v>5497</v>
      </c>
    </row>
    <row r="152" spans="1:5" x14ac:dyDescent="0.3">
      <c r="A152" t="s">
        <v>8</v>
      </c>
      <c r="B152">
        <v>218</v>
      </c>
      <c r="D152" t="s">
        <v>2</v>
      </c>
      <c r="E152">
        <v>418</v>
      </c>
    </row>
    <row r="153" spans="1:5" x14ac:dyDescent="0.3">
      <c r="A153" t="s">
        <v>8</v>
      </c>
      <c r="B153">
        <v>6465</v>
      </c>
      <c r="D153" t="s">
        <v>2</v>
      </c>
      <c r="E153">
        <v>1439</v>
      </c>
    </row>
    <row r="154" spans="1:5" x14ac:dyDescent="0.3">
      <c r="A154" t="s">
        <v>8</v>
      </c>
      <c r="B154">
        <v>59</v>
      </c>
      <c r="D154" t="s">
        <v>2</v>
      </c>
      <c r="E154">
        <v>15</v>
      </c>
    </row>
    <row r="155" spans="1:5" x14ac:dyDescent="0.3">
      <c r="A155" t="s">
        <v>8</v>
      </c>
      <c r="B155">
        <v>88</v>
      </c>
      <c r="D155" t="s">
        <v>2</v>
      </c>
      <c r="E155">
        <v>1999</v>
      </c>
    </row>
    <row r="156" spans="1:5" x14ac:dyDescent="0.3">
      <c r="A156" t="s">
        <v>8</v>
      </c>
      <c r="B156">
        <v>1697</v>
      </c>
      <c r="D156" t="s">
        <v>2</v>
      </c>
      <c r="E156">
        <v>118</v>
      </c>
    </row>
    <row r="157" spans="1:5" x14ac:dyDescent="0.3">
      <c r="A157" t="s">
        <v>8</v>
      </c>
      <c r="B157">
        <v>92</v>
      </c>
      <c r="D157" t="s">
        <v>2</v>
      </c>
      <c r="E157">
        <v>162</v>
      </c>
    </row>
    <row r="158" spans="1:5" x14ac:dyDescent="0.3">
      <c r="A158" t="s">
        <v>8</v>
      </c>
      <c r="B158">
        <v>186</v>
      </c>
      <c r="D158" t="s">
        <v>2</v>
      </c>
      <c r="E158">
        <v>83</v>
      </c>
    </row>
    <row r="159" spans="1:5" x14ac:dyDescent="0.3">
      <c r="A159" t="s">
        <v>8</v>
      </c>
      <c r="B159">
        <v>138</v>
      </c>
      <c r="D159" t="s">
        <v>2</v>
      </c>
      <c r="E159">
        <v>747</v>
      </c>
    </row>
    <row r="160" spans="1:5" x14ac:dyDescent="0.3">
      <c r="A160" t="s">
        <v>8</v>
      </c>
      <c r="B160">
        <v>261</v>
      </c>
      <c r="D160" t="s">
        <v>2</v>
      </c>
      <c r="E160">
        <v>84</v>
      </c>
    </row>
    <row r="161" spans="1:5" x14ac:dyDescent="0.3">
      <c r="A161" t="s">
        <v>8</v>
      </c>
      <c r="B161">
        <v>107</v>
      </c>
      <c r="D161" t="s">
        <v>2</v>
      </c>
      <c r="E161">
        <v>91</v>
      </c>
    </row>
    <row r="162" spans="1:5" x14ac:dyDescent="0.3">
      <c r="A162" t="s">
        <v>8</v>
      </c>
      <c r="B162">
        <v>199</v>
      </c>
      <c r="D162" t="s">
        <v>2</v>
      </c>
      <c r="E162">
        <v>792</v>
      </c>
    </row>
    <row r="163" spans="1:5" x14ac:dyDescent="0.3">
      <c r="A163" t="s">
        <v>8</v>
      </c>
      <c r="B163">
        <v>5512</v>
      </c>
      <c r="D163" t="s">
        <v>2</v>
      </c>
      <c r="E163">
        <v>32</v>
      </c>
    </row>
    <row r="164" spans="1:5" x14ac:dyDescent="0.3">
      <c r="A164" t="s">
        <v>8</v>
      </c>
      <c r="B164">
        <v>86</v>
      </c>
      <c r="D164" t="s">
        <v>2</v>
      </c>
      <c r="E164">
        <v>186</v>
      </c>
    </row>
    <row r="165" spans="1:5" x14ac:dyDescent="0.3">
      <c r="A165" t="s">
        <v>8</v>
      </c>
      <c r="B165">
        <v>2768</v>
      </c>
      <c r="D165" t="s">
        <v>2</v>
      </c>
      <c r="E165">
        <v>605</v>
      </c>
    </row>
    <row r="166" spans="1:5" x14ac:dyDescent="0.3">
      <c r="A166" t="s">
        <v>8</v>
      </c>
      <c r="B166">
        <v>48</v>
      </c>
      <c r="D166" t="s">
        <v>2</v>
      </c>
      <c r="E166">
        <v>1</v>
      </c>
    </row>
    <row r="167" spans="1:5" x14ac:dyDescent="0.3">
      <c r="A167" t="s">
        <v>8</v>
      </c>
      <c r="B167">
        <v>87</v>
      </c>
      <c r="D167" t="s">
        <v>2</v>
      </c>
      <c r="E167">
        <v>31</v>
      </c>
    </row>
    <row r="168" spans="1:5" x14ac:dyDescent="0.3">
      <c r="A168" t="s">
        <v>8</v>
      </c>
      <c r="B168">
        <v>1894</v>
      </c>
      <c r="D168" t="s">
        <v>2</v>
      </c>
      <c r="E168">
        <v>1181</v>
      </c>
    </row>
    <row r="169" spans="1:5" x14ac:dyDescent="0.3">
      <c r="A169" t="s">
        <v>8</v>
      </c>
      <c r="B169">
        <v>282</v>
      </c>
      <c r="D169" t="s">
        <v>2</v>
      </c>
      <c r="E169">
        <v>39</v>
      </c>
    </row>
    <row r="170" spans="1:5" x14ac:dyDescent="0.3">
      <c r="A170" t="s">
        <v>8</v>
      </c>
      <c r="B170">
        <v>116</v>
      </c>
      <c r="D170" t="s">
        <v>2</v>
      </c>
      <c r="E170">
        <v>46</v>
      </c>
    </row>
    <row r="171" spans="1:5" x14ac:dyDescent="0.3">
      <c r="A171" t="s">
        <v>8</v>
      </c>
      <c r="B171">
        <v>83</v>
      </c>
      <c r="D171" t="s">
        <v>2</v>
      </c>
      <c r="E171">
        <v>105</v>
      </c>
    </row>
    <row r="172" spans="1:5" x14ac:dyDescent="0.3">
      <c r="A172" t="s">
        <v>8</v>
      </c>
      <c r="B172">
        <v>91</v>
      </c>
      <c r="D172" t="s">
        <v>2</v>
      </c>
      <c r="E172">
        <v>535</v>
      </c>
    </row>
    <row r="173" spans="1:5" x14ac:dyDescent="0.3">
      <c r="A173" t="s">
        <v>8</v>
      </c>
      <c r="B173">
        <v>546</v>
      </c>
      <c r="D173" t="s">
        <v>2</v>
      </c>
      <c r="E173">
        <v>16</v>
      </c>
    </row>
    <row r="174" spans="1:5" x14ac:dyDescent="0.3">
      <c r="A174" t="s">
        <v>8</v>
      </c>
      <c r="B174">
        <v>393</v>
      </c>
      <c r="D174" t="s">
        <v>2</v>
      </c>
      <c r="E174">
        <v>575</v>
      </c>
    </row>
    <row r="175" spans="1:5" x14ac:dyDescent="0.3">
      <c r="A175" t="s">
        <v>8</v>
      </c>
      <c r="B175">
        <v>133</v>
      </c>
      <c r="D175" t="s">
        <v>2</v>
      </c>
      <c r="E175">
        <v>1120</v>
      </c>
    </row>
    <row r="176" spans="1:5" x14ac:dyDescent="0.3">
      <c r="A176" t="s">
        <v>8</v>
      </c>
      <c r="B176">
        <v>254</v>
      </c>
      <c r="D176" t="s">
        <v>2</v>
      </c>
      <c r="E176">
        <v>113</v>
      </c>
    </row>
    <row r="177" spans="1:5" x14ac:dyDescent="0.3">
      <c r="A177" t="s">
        <v>8</v>
      </c>
      <c r="B177">
        <v>176</v>
      </c>
      <c r="D177" t="s">
        <v>2</v>
      </c>
      <c r="E177">
        <v>1538</v>
      </c>
    </row>
    <row r="178" spans="1:5" x14ac:dyDescent="0.3">
      <c r="A178" t="s">
        <v>8</v>
      </c>
      <c r="B178">
        <v>337</v>
      </c>
      <c r="D178" t="s">
        <v>2</v>
      </c>
      <c r="E178">
        <v>9</v>
      </c>
    </row>
    <row r="179" spans="1:5" x14ac:dyDescent="0.3">
      <c r="A179" t="s">
        <v>8</v>
      </c>
      <c r="B179">
        <v>107</v>
      </c>
      <c r="D179" t="s">
        <v>2</v>
      </c>
      <c r="E179">
        <v>554</v>
      </c>
    </row>
    <row r="180" spans="1:5" x14ac:dyDescent="0.3">
      <c r="A180" t="s">
        <v>8</v>
      </c>
      <c r="B180">
        <v>183</v>
      </c>
      <c r="D180" t="s">
        <v>2</v>
      </c>
      <c r="E180">
        <v>648</v>
      </c>
    </row>
    <row r="181" spans="1:5" x14ac:dyDescent="0.3">
      <c r="A181" t="s">
        <v>8</v>
      </c>
      <c r="B181">
        <v>72</v>
      </c>
      <c r="D181" t="s">
        <v>2</v>
      </c>
      <c r="E181">
        <v>21</v>
      </c>
    </row>
    <row r="182" spans="1:5" x14ac:dyDescent="0.3">
      <c r="A182" t="s">
        <v>8</v>
      </c>
      <c r="B182">
        <v>295</v>
      </c>
      <c r="D182" t="s">
        <v>2</v>
      </c>
      <c r="E182">
        <v>54</v>
      </c>
    </row>
    <row r="183" spans="1:5" x14ac:dyDescent="0.3">
      <c r="A183" t="s">
        <v>8</v>
      </c>
      <c r="B183">
        <v>142</v>
      </c>
      <c r="D183" t="s">
        <v>2</v>
      </c>
      <c r="E183">
        <v>120</v>
      </c>
    </row>
    <row r="184" spans="1:5" x14ac:dyDescent="0.3">
      <c r="A184" t="s">
        <v>8</v>
      </c>
      <c r="B184">
        <v>85</v>
      </c>
      <c r="D184" t="s">
        <v>2</v>
      </c>
      <c r="E184">
        <v>579</v>
      </c>
    </row>
    <row r="185" spans="1:5" x14ac:dyDescent="0.3">
      <c r="A185" t="s">
        <v>8</v>
      </c>
      <c r="B185">
        <v>659</v>
      </c>
      <c r="D185" t="s">
        <v>2</v>
      </c>
      <c r="E185">
        <v>2072</v>
      </c>
    </row>
    <row r="186" spans="1:5" x14ac:dyDescent="0.3">
      <c r="A186" t="s">
        <v>8</v>
      </c>
      <c r="B186">
        <v>121</v>
      </c>
      <c r="D186" t="s">
        <v>2</v>
      </c>
      <c r="E186">
        <v>0</v>
      </c>
    </row>
    <row r="187" spans="1:5" x14ac:dyDescent="0.3">
      <c r="A187" t="s">
        <v>8</v>
      </c>
      <c r="B187">
        <v>3742</v>
      </c>
      <c r="D187" t="s">
        <v>2</v>
      </c>
      <c r="E187">
        <v>1796</v>
      </c>
    </row>
    <row r="188" spans="1:5" x14ac:dyDescent="0.3">
      <c r="A188" t="s">
        <v>8</v>
      </c>
      <c r="B188">
        <v>223</v>
      </c>
      <c r="D188" t="s">
        <v>2</v>
      </c>
      <c r="E188">
        <v>62</v>
      </c>
    </row>
    <row r="189" spans="1:5" x14ac:dyDescent="0.3">
      <c r="A189" t="s">
        <v>8</v>
      </c>
      <c r="B189">
        <v>133</v>
      </c>
      <c r="D189" t="s">
        <v>2</v>
      </c>
      <c r="E189">
        <v>347</v>
      </c>
    </row>
    <row r="190" spans="1:5" x14ac:dyDescent="0.3">
      <c r="A190" t="s">
        <v>8</v>
      </c>
      <c r="B190">
        <v>5168</v>
      </c>
      <c r="D190" t="s">
        <v>2</v>
      </c>
      <c r="E190">
        <v>19</v>
      </c>
    </row>
    <row r="191" spans="1:5" x14ac:dyDescent="0.3">
      <c r="A191" t="s">
        <v>8</v>
      </c>
      <c r="B191">
        <v>307</v>
      </c>
      <c r="D191" t="s">
        <v>2</v>
      </c>
      <c r="E191">
        <v>1258</v>
      </c>
    </row>
    <row r="192" spans="1:5" x14ac:dyDescent="0.3">
      <c r="A192" t="s">
        <v>8</v>
      </c>
      <c r="B192">
        <v>2441</v>
      </c>
      <c r="D192" t="s">
        <v>2</v>
      </c>
      <c r="E192">
        <v>362</v>
      </c>
    </row>
    <row r="193" spans="1:5" x14ac:dyDescent="0.3">
      <c r="A193" t="s">
        <v>8</v>
      </c>
      <c r="B193">
        <v>1385</v>
      </c>
      <c r="D193" t="s">
        <v>2</v>
      </c>
      <c r="E193">
        <v>133</v>
      </c>
    </row>
    <row r="194" spans="1:5" x14ac:dyDescent="0.3">
      <c r="A194" t="s">
        <v>8</v>
      </c>
      <c r="B194">
        <v>190</v>
      </c>
      <c r="D194" t="s">
        <v>2</v>
      </c>
      <c r="E194">
        <v>846</v>
      </c>
    </row>
    <row r="195" spans="1:5" x14ac:dyDescent="0.3">
      <c r="A195" t="s">
        <v>8</v>
      </c>
      <c r="B195">
        <v>470</v>
      </c>
      <c r="D195" t="s">
        <v>2</v>
      </c>
      <c r="E195">
        <v>10</v>
      </c>
    </row>
    <row r="196" spans="1:5" x14ac:dyDescent="0.3">
      <c r="A196" t="s">
        <v>8</v>
      </c>
      <c r="B196">
        <v>253</v>
      </c>
      <c r="D196" t="s">
        <v>2</v>
      </c>
      <c r="E196">
        <v>191</v>
      </c>
    </row>
    <row r="197" spans="1:5" x14ac:dyDescent="0.3">
      <c r="A197" t="s">
        <v>8</v>
      </c>
      <c r="B197">
        <v>1113</v>
      </c>
      <c r="D197" t="s">
        <v>2</v>
      </c>
      <c r="E197">
        <v>1979</v>
      </c>
    </row>
    <row r="198" spans="1:5" x14ac:dyDescent="0.3">
      <c r="A198" t="s">
        <v>8</v>
      </c>
      <c r="B198">
        <v>2283</v>
      </c>
      <c r="D198" t="s">
        <v>2</v>
      </c>
      <c r="E198">
        <v>63</v>
      </c>
    </row>
    <row r="199" spans="1:5" x14ac:dyDescent="0.3">
      <c r="A199" t="s">
        <v>8</v>
      </c>
      <c r="B199">
        <v>1095</v>
      </c>
      <c r="D199" t="s">
        <v>2</v>
      </c>
      <c r="E199">
        <v>6080</v>
      </c>
    </row>
    <row r="200" spans="1:5" x14ac:dyDescent="0.3">
      <c r="A200" t="s">
        <v>8</v>
      </c>
      <c r="B200">
        <v>1690</v>
      </c>
      <c r="D200" t="s">
        <v>2</v>
      </c>
      <c r="E200">
        <v>80</v>
      </c>
    </row>
    <row r="201" spans="1:5" x14ac:dyDescent="0.3">
      <c r="A201" t="s">
        <v>8</v>
      </c>
      <c r="B201">
        <v>191</v>
      </c>
      <c r="D201" t="s">
        <v>2</v>
      </c>
      <c r="E201">
        <v>9</v>
      </c>
    </row>
    <row r="202" spans="1:5" x14ac:dyDescent="0.3">
      <c r="A202" t="s">
        <v>8</v>
      </c>
      <c r="B202">
        <v>2013</v>
      </c>
      <c r="D202" t="s">
        <v>2</v>
      </c>
      <c r="E202">
        <v>1784</v>
      </c>
    </row>
    <row r="203" spans="1:5" x14ac:dyDescent="0.3">
      <c r="A203" t="s">
        <v>8</v>
      </c>
      <c r="B203">
        <v>1703</v>
      </c>
      <c r="D203" t="s">
        <v>2</v>
      </c>
      <c r="E203">
        <v>243</v>
      </c>
    </row>
    <row r="204" spans="1:5" x14ac:dyDescent="0.3">
      <c r="A204" t="s">
        <v>8</v>
      </c>
      <c r="B204">
        <v>80</v>
      </c>
      <c r="D204" t="s">
        <v>2</v>
      </c>
      <c r="E204">
        <v>1296</v>
      </c>
    </row>
    <row r="205" spans="1:5" x14ac:dyDescent="0.3">
      <c r="A205" t="s">
        <v>8</v>
      </c>
      <c r="B205">
        <v>41</v>
      </c>
      <c r="D205" t="s">
        <v>2</v>
      </c>
      <c r="E205">
        <v>77</v>
      </c>
    </row>
    <row r="206" spans="1:5" x14ac:dyDescent="0.3">
      <c r="A206" t="s">
        <v>8</v>
      </c>
      <c r="B206">
        <v>187</v>
      </c>
      <c r="D206" t="s">
        <v>2</v>
      </c>
      <c r="E206">
        <v>395</v>
      </c>
    </row>
    <row r="207" spans="1:5" x14ac:dyDescent="0.3">
      <c r="A207" t="s">
        <v>8</v>
      </c>
      <c r="B207">
        <v>2875</v>
      </c>
      <c r="D207" t="s">
        <v>2</v>
      </c>
      <c r="E207">
        <v>49</v>
      </c>
    </row>
    <row r="208" spans="1:5" x14ac:dyDescent="0.3">
      <c r="A208" t="s">
        <v>8</v>
      </c>
      <c r="B208">
        <v>88</v>
      </c>
      <c r="D208" t="s">
        <v>2</v>
      </c>
      <c r="E208">
        <v>180</v>
      </c>
    </row>
    <row r="209" spans="1:5" x14ac:dyDescent="0.3">
      <c r="A209" t="s">
        <v>8</v>
      </c>
      <c r="B209">
        <v>191</v>
      </c>
      <c r="D209" t="s">
        <v>2</v>
      </c>
      <c r="E209">
        <v>2690</v>
      </c>
    </row>
    <row r="210" spans="1:5" x14ac:dyDescent="0.3">
      <c r="A210" t="s">
        <v>8</v>
      </c>
      <c r="B210">
        <v>139</v>
      </c>
      <c r="D210" t="s">
        <v>2</v>
      </c>
      <c r="E210">
        <v>2779</v>
      </c>
    </row>
    <row r="211" spans="1:5" x14ac:dyDescent="0.3">
      <c r="A211" t="s">
        <v>8</v>
      </c>
      <c r="B211">
        <v>186</v>
      </c>
      <c r="D211" t="s">
        <v>2</v>
      </c>
      <c r="E211">
        <v>92</v>
      </c>
    </row>
    <row r="212" spans="1:5" x14ac:dyDescent="0.3">
      <c r="A212" t="s">
        <v>8</v>
      </c>
      <c r="B212">
        <v>112</v>
      </c>
      <c r="D212" t="s">
        <v>2</v>
      </c>
      <c r="E212">
        <v>1028</v>
      </c>
    </row>
    <row r="213" spans="1:5" x14ac:dyDescent="0.3">
      <c r="A213" t="s">
        <v>8</v>
      </c>
      <c r="B213">
        <v>101</v>
      </c>
      <c r="D213" t="s">
        <v>2</v>
      </c>
      <c r="E213">
        <v>26</v>
      </c>
    </row>
    <row r="214" spans="1:5" x14ac:dyDescent="0.3">
      <c r="A214" t="s">
        <v>8</v>
      </c>
      <c r="B214">
        <v>206</v>
      </c>
      <c r="D214" t="s">
        <v>2</v>
      </c>
      <c r="E214">
        <v>1790</v>
      </c>
    </row>
    <row r="215" spans="1:5" x14ac:dyDescent="0.3">
      <c r="A215" t="s">
        <v>8</v>
      </c>
      <c r="B215">
        <v>154</v>
      </c>
      <c r="D215" t="s">
        <v>2</v>
      </c>
      <c r="E215">
        <v>37</v>
      </c>
    </row>
    <row r="216" spans="1:5" x14ac:dyDescent="0.3">
      <c r="A216" t="s">
        <v>8</v>
      </c>
      <c r="B216">
        <v>5966</v>
      </c>
      <c r="D216" t="s">
        <v>2</v>
      </c>
      <c r="E216">
        <v>35</v>
      </c>
    </row>
    <row r="217" spans="1:5" x14ac:dyDescent="0.3">
      <c r="A217" t="s">
        <v>8</v>
      </c>
      <c r="B217">
        <v>169</v>
      </c>
      <c r="D217" t="s">
        <v>2</v>
      </c>
      <c r="E217">
        <v>558</v>
      </c>
    </row>
    <row r="218" spans="1:5" x14ac:dyDescent="0.3">
      <c r="A218" t="s">
        <v>8</v>
      </c>
      <c r="B218">
        <v>2106</v>
      </c>
      <c r="D218" t="s">
        <v>2</v>
      </c>
      <c r="E218">
        <v>64</v>
      </c>
    </row>
    <row r="219" spans="1:5" x14ac:dyDescent="0.3">
      <c r="A219" t="s">
        <v>8</v>
      </c>
      <c r="B219">
        <v>131</v>
      </c>
      <c r="D219" t="s">
        <v>2</v>
      </c>
      <c r="E219">
        <v>245</v>
      </c>
    </row>
    <row r="220" spans="1:5" x14ac:dyDescent="0.3">
      <c r="A220" t="s">
        <v>8</v>
      </c>
      <c r="B220">
        <v>84</v>
      </c>
      <c r="D220" t="s">
        <v>2</v>
      </c>
      <c r="E220">
        <v>71</v>
      </c>
    </row>
    <row r="221" spans="1:5" x14ac:dyDescent="0.3">
      <c r="A221" t="s">
        <v>8</v>
      </c>
      <c r="B221">
        <v>155</v>
      </c>
      <c r="D221" t="s">
        <v>2</v>
      </c>
      <c r="E221">
        <v>42</v>
      </c>
    </row>
    <row r="222" spans="1:5" x14ac:dyDescent="0.3">
      <c r="A222" t="s">
        <v>8</v>
      </c>
      <c r="B222">
        <v>189</v>
      </c>
      <c r="D222" t="s">
        <v>2</v>
      </c>
      <c r="E222">
        <v>156</v>
      </c>
    </row>
    <row r="223" spans="1:5" x14ac:dyDescent="0.3">
      <c r="A223" t="s">
        <v>8</v>
      </c>
      <c r="B223">
        <v>4799</v>
      </c>
      <c r="D223" t="s">
        <v>2</v>
      </c>
      <c r="E223">
        <v>1368</v>
      </c>
    </row>
    <row r="224" spans="1:5" x14ac:dyDescent="0.3">
      <c r="A224" t="s">
        <v>8</v>
      </c>
      <c r="B224">
        <v>1137</v>
      </c>
      <c r="D224" t="s">
        <v>2</v>
      </c>
      <c r="E224">
        <v>102</v>
      </c>
    </row>
    <row r="225" spans="1:5" x14ac:dyDescent="0.3">
      <c r="A225" t="s">
        <v>8</v>
      </c>
      <c r="B225">
        <v>1152</v>
      </c>
      <c r="D225" t="s">
        <v>2</v>
      </c>
      <c r="E225">
        <v>86</v>
      </c>
    </row>
    <row r="226" spans="1:5" x14ac:dyDescent="0.3">
      <c r="A226" t="s">
        <v>8</v>
      </c>
      <c r="B226">
        <v>50</v>
      </c>
      <c r="D226" t="s">
        <v>2</v>
      </c>
      <c r="E226">
        <v>253</v>
      </c>
    </row>
    <row r="227" spans="1:5" x14ac:dyDescent="0.3">
      <c r="A227" t="s">
        <v>8</v>
      </c>
      <c r="B227">
        <v>3059</v>
      </c>
      <c r="D227" t="s">
        <v>2</v>
      </c>
      <c r="E227">
        <v>157</v>
      </c>
    </row>
    <row r="228" spans="1:5" x14ac:dyDescent="0.3">
      <c r="A228" t="s">
        <v>8</v>
      </c>
      <c r="B228">
        <v>34</v>
      </c>
      <c r="D228" t="s">
        <v>2</v>
      </c>
      <c r="E228">
        <v>183</v>
      </c>
    </row>
    <row r="229" spans="1:5" x14ac:dyDescent="0.3">
      <c r="A229" t="s">
        <v>8</v>
      </c>
      <c r="B229">
        <v>220</v>
      </c>
      <c r="D229" t="s">
        <v>2</v>
      </c>
      <c r="E229">
        <v>82</v>
      </c>
    </row>
    <row r="230" spans="1:5" x14ac:dyDescent="0.3">
      <c r="A230" t="s">
        <v>8</v>
      </c>
      <c r="B230">
        <v>1604</v>
      </c>
      <c r="D230" t="s">
        <v>2</v>
      </c>
      <c r="E230">
        <v>1</v>
      </c>
    </row>
    <row r="231" spans="1:5" x14ac:dyDescent="0.3">
      <c r="A231" t="s">
        <v>8</v>
      </c>
      <c r="B231">
        <v>454</v>
      </c>
      <c r="D231" t="s">
        <v>2</v>
      </c>
      <c r="E231">
        <v>1198</v>
      </c>
    </row>
    <row r="232" spans="1:5" x14ac:dyDescent="0.3">
      <c r="A232" t="s">
        <v>8</v>
      </c>
      <c r="B232">
        <v>123</v>
      </c>
      <c r="D232" t="s">
        <v>2</v>
      </c>
      <c r="E232">
        <v>648</v>
      </c>
    </row>
    <row r="233" spans="1:5" x14ac:dyDescent="0.3">
      <c r="A233" t="s">
        <v>8</v>
      </c>
      <c r="B233">
        <v>299</v>
      </c>
      <c r="D233" t="s">
        <v>2</v>
      </c>
      <c r="E233">
        <v>64</v>
      </c>
    </row>
    <row r="234" spans="1:5" x14ac:dyDescent="0.3">
      <c r="A234" t="s">
        <v>8</v>
      </c>
      <c r="B234">
        <v>2237</v>
      </c>
      <c r="D234" t="s">
        <v>2</v>
      </c>
      <c r="E234">
        <v>62</v>
      </c>
    </row>
    <row r="235" spans="1:5" x14ac:dyDescent="0.3">
      <c r="A235" t="s">
        <v>8</v>
      </c>
      <c r="B235">
        <v>645</v>
      </c>
      <c r="D235" t="s">
        <v>2</v>
      </c>
      <c r="E235">
        <v>750</v>
      </c>
    </row>
    <row r="236" spans="1:5" x14ac:dyDescent="0.3">
      <c r="A236" t="s">
        <v>8</v>
      </c>
      <c r="B236">
        <v>484</v>
      </c>
      <c r="D236" t="s">
        <v>2</v>
      </c>
      <c r="E236">
        <v>105</v>
      </c>
    </row>
    <row r="237" spans="1:5" x14ac:dyDescent="0.3">
      <c r="A237" t="s">
        <v>8</v>
      </c>
      <c r="B237">
        <v>154</v>
      </c>
      <c r="D237" t="s">
        <v>2</v>
      </c>
      <c r="E237">
        <v>2604</v>
      </c>
    </row>
    <row r="238" spans="1:5" x14ac:dyDescent="0.3">
      <c r="A238" t="s">
        <v>8</v>
      </c>
      <c r="B238">
        <v>82</v>
      </c>
      <c r="D238" t="s">
        <v>2</v>
      </c>
      <c r="E238">
        <v>65</v>
      </c>
    </row>
    <row r="239" spans="1:5" x14ac:dyDescent="0.3">
      <c r="A239" t="s">
        <v>8</v>
      </c>
      <c r="B239">
        <v>134</v>
      </c>
      <c r="D239" t="s">
        <v>2</v>
      </c>
      <c r="E239">
        <v>94</v>
      </c>
    </row>
    <row r="240" spans="1:5" x14ac:dyDescent="0.3">
      <c r="A240" t="s">
        <v>8</v>
      </c>
      <c r="B240">
        <v>5203</v>
      </c>
      <c r="D240" t="s">
        <v>2</v>
      </c>
      <c r="E240">
        <v>257</v>
      </c>
    </row>
    <row r="241" spans="1:5" x14ac:dyDescent="0.3">
      <c r="A241" t="s">
        <v>8</v>
      </c>
      <c r="B241">
        <v>94</v>
      </c>
      <c r="D241" t="s">
        <v>2</v>
      </c>
      <c r="E241">
        <v>2928</v>
      </c>
    </row>
    <row r="242" spans="1:5" x14ac:dyDescent="0.3">
      <c r="A242" t="s">
        <v>8</v>
      </c>
      <c r="B242">
        <v>205</v>
      </c>
      <c r="D242" t="s">
        <v>2</v>
      </c>
      <c r="E242">
        <v>4697</v>
      </c>
    </row>
    <row r="243" spans="1:5" x14ac:dyDescent="0.3">
      <c r="A243" t="s">
        <v>8</v>
      </c>
      <c r="B243">
        <v>92</v>
      </c>
      <c r="D243" t="s">
        <v>2</v>
      </c>
      <c r="E243">
        <v>2915</v>
      </c>
    </row>
    <row r="244" spans="1:5" x14ac:dyDescent="0.3">
      <c r="A244" t="s">
        <v>8</v>
      </c>
      <c r="B244">
        <v>219</v>
      </c>
      <c r="D244" t="s">
        <v>2</v>
      </c>
      <c r="E244">
        <v>18</v>
      </c>
    </row>
    <row r="245" spans="1:5" x14ac:dyDescent="0.3">
      <c r="A245" t="s">
        <v>8</v>
      </c>
      <c r="B245">
        <v>2526</v>
      </c>
      <c r="D245" t="s">
        <v>2</v>
      </c>
      <c r="E245">
        <v>602</v>
      </c>
    </row>
    <row r="246" spans="1:5" x14ac:dyDescent="0.3">
      <c r="A246" t="s">
        <v>8</v>
      </c>
      <c r="B246">
        <v>94</v>
      </c>
      <c r="D246" t="s">
        <v>2</v>
      </c>
      <c r="E246">
        <v>1</v>
      </c>
    </row>
    <row r="247" spans="1:5" x14ac:dyDescent="0.3">
      <c r="A247" t="s">
        <v>8</v>
      </c>
      <c r="B247">
        <v>1713</v>
      </c>
      <c r="D247" t="s">
        <v>2</v>
      </c>
      <c r="E247">
        <v>3868</v>
      </c>
    </row>
    <row r="248" spans="1:5" x14ac:dyDescent="0.3">
      <c r="A248" t="s">
        <v>8</v>
      </c>
      <c r="B248">
        <v>249</v>
      </c>
      <c r="D248" t="s">
        <v>2</v>
      </c>
      <c r="E248">
        <v>504</v>
      </c>
    </row>
    <row r="249" spans="1:5" x14ac:dyDescent="0.3">
      <c r="A249" t="s">
        <v>8</v>
      </c>
      <c r="B249">
        <v>192</v>
      </c>
      <c r="D249" t="s">
        <v>2</v>
      </c>
      <c r="E249">
        <v>14</v>
      </c>
    </row>
    <row r="250" spans="1:5" x14ac:dyDescent="0.3">
      <c r="A250" t="s">
        <v>8</v>
      </c>
      <c r="B250">
        <v>247</v>
      </c>
      <c r="D250" t="s">
        <v>2</v>
      </c>
      <c r="E250">
        <v>750</v>
      </c>
    </row>
    <row r="251" spans="1:5" x14ac:dyDescent="0.3">
      <c r="A251" t="s">
        <v>8</v>
      </c>
      <c r="B251">
        <v>2293</v>
      </c>
      <c r="D251" t="s">
        <v>2</v>
      </c>
      <c r="E251">
        <v>77</v>
      </c>
    </row>
    <row r="252" spans="1:5" x14ac:dyDescent="0.3">
      <c r="A252" t="s">
        <v>8</v>
      </c>
      <c r="B252">
        <v>3131</v>
      </c>
      <c r="D252" t="s">
        <v>2</v>
      </c>
      <c r="E252">
        <v>752</v>
      </c>
    </row>
    <row r="253" spans="1:5" x14ac:dyDescent="0.3">
      <c r="A253" t="s">
        <v>8</v>
      </c>
      <c r="B253">
        <v>143</v>
      </c>
      <c r="D253" t="s">
        <v>2</v>
      </c>
      <c r="E253">
        <v>131</v>
      </c>
    </row>
    <row r="254" spans="1:5" x14ac:dyDescent="0.3">
      <c r="A254" t="s">
        <v>8</v>
      </c>
      <c r="B254">
        <v>296</v>
      </c>
      <c r="D254" t="s">
        <v>2</v>
      </c>
      <c r="E254">
        <v>87</v>
      </c>
    </row>
    <row r="255" spans="1:5" x14ac:dyDescent="0.3">
      <c r="A255" t="s">
        <v>8</v>
      </c>
      <c r="B255">
        <v>170</v>
      </c>
      <c r="D255" t="s">
        <v>2</v>
      </c>
      <c r="E255">
        <v>1063</v>
      </c>
    </row>
    <row r="256" spans="1:5" x14ac:dyDescent="0.3">
      <c r="A256" t="s">
        <v>8</v>
      </c>
      <c r="B256">
        <v>86</v>
      </c>
      <c r="D256" t="s">
        <v>2</v>
      </c>
      <c r="E256">
        <v>76</v>
      </c>
    </row>
    <row r="257" spans="1:5" x14ac:dyDescent="0.3">
      <c r="A257" t="s">
        <v>8</v>
      </c>
      <c r="B257">
        <v>6286</v>
      </c>
      <c r="D257" t="s">
        <v>2</v>
      </c>
      <c r="E257">
        <v>4428</v>
      </c>
    </row>
    <row r="258" spans="1:5" x14ac:dyDescent="0.3">
      <c r="A258" t="s">
        <v>8</v>
      </c>
      <c r="B258">
        <v>3727</v>
      </c>
      <c r="D258" t="s">
        <v>2</v>
      </c>
      <c r="E258">
        <v>58</v>
      </c>
    </row>
    <row r="259" spans="1:5" x14ac:dyDescent="0.3">
      <c r="A259" t="s">
        <v>8</v>
      </c>
      <c r="B259">
        <v>1605</v>
      </c>
      <c r="D259" t="s">
        <v>2</v>
      </c>
      <c r="E259">
        <v>111</v>
      </c>
    </row>
    <row r="260" spans="1:5" x14ac:dyDescent="0.3">
      <c r="A260" t="s">
        <v>8</v>
      </c>
      <c r="B260">
        <v>2120</v>
      </c>
      <c r="D260" t="s">
        <v>2</v>
      </c>
      <c r="E260">
        <v>2955</v>
      </c>
    </row>
    <row r="261" spans="1:5" x14ac:dyDescent="0.3">
      <c r="A261" t="s">
        <v>8</v>
      </c>
      <c r="B261">
        <v>50</v>
      </c>
      <c r="D261" t="s">
        <v>2</v>
      </c>
      <c r="E261">
        <v>1657</v>
      </c>
    </row>
    <row r="262" spans="1:5" x14ac:dyDescent="0.3">
      <c r="A262" t="s">
        <v>8</v>
      </c>
      <c r="B262">
        <v>2080</v>
      </c>
      <c r="D262" t="s">
        <v>2</v>
      </c>
      <c r="E262">
        <v>926</v>
      </c>
    </row>
    <row r="263" spans="1:5" x14ac:dyDescent="0.3">
      <c r="A263" t="s">
        <v>8</v>
      </c>
      <c r="B263">
        <v>2105</v>
      </c>
      <c r="D263" t="s">
        <v>2</v>
      </c>
      <c r="E263">
        <v>77</v>
      </c>
    </row>
    <row r="264" spans="1:5" x14ac:dyDescent="0.3">
      <c r="A264" t="s">
        <v>8</v>
      </c>
      <c r="B264">
        <v>2436</v>
      </c>
      <c r="D264" t="s">
        <v>2</v>
      </c>
      <c r="E264">
        <v>1748</v>
      </c>
    </row>
    <row r="265" spans="1:5" x14ac:dyDescent="0.3">
      <c r="A265" t="s">
        <v>8</v>
      </c>
      <c r="B265">
        <v>80</v>
      </c>
      <c r="D265" t="s">
        <v>2</v>
      </c>
      <c r="E265">
        <v>79</v>
      </c>
    </row>
    <row r="266" spans="1:5" x14ac:dyDescent="0.3">
      <c r="A266" t="s">
        <v>8</v>
      </c>
      <c r="B266">
        <v>42</v>
      </c>
      <c r="D266" t="s">
        <v>2</v>
      </c>
      <c r="E266">
        <v>889</v>
      </c>
    </row>
    <row r="267" spans="1:5" x14ac:dyDescent="0.3">
      <c r="A267" t="s">
        <v>8</v>
      </c>
      <c r="B267">
        <v>139</v>
      </c>
      <c r="D267" t="s">
        <v>2</v>
      </c>
      <c r="E267">
        <v>56</v>
      </c>
    </row>
    <row r="268" spans="1:5" x14ac:dyDescent="0.3">
      <c r="A268" t="s">
        <v>8</v>
      </c>
      <c r="B268">
        <v>159</v>
      </c>
      <c r="D268" t="s">
        <v>2</v>
      </c>
      <c r="E268">
        <v>1</v>
      </c>
    </row>
    <row r="269" spans="1:5" x14ac:dyDescent="0.3">
      <c r="A269" t="s">
        <v>8</v>
      </c>
      <c r="B269">
        <v>381</v>
      </c>
      <c r="D269" t="s">
        <v>2</v>
      </c>
      <c r="E269">
        <v>83</v>
      </c>
    </row>
    <row r="270" spans="1:5" x14ac:dyDescent="0.3">
      <c r="A270" t="s">
        <v>8</v>
      </c>
      <c r="B270">
        <v>194</v>
      </c>
      <c r="D270" t="s">
        <v>2</v>
      </c>
      <c r="E270">
        <v>2025</v>
      </c>
    </row>
    <row r="271" spans="1:5" x14ac:dyDescent="0.3">
      <c r="A271" t="s">
        <v>8</v>
      </c>
      <c r="B271">
        <v>106</v>
      </c>
      <c r="D271" t="s">
        <v>2</v>
      </c>
      <c r="E271">
        <v>14</v>
      </c>
    </row>
    <row r="272" spans="1:5" x14ac:dyDescent="0.3">
      <c r="A272" t="s">
        <v>8</v>
      </c>
      <c r="B272">
        <v>142</v>
      </c>
      <c r="D272" t="s">
        <v>2</v>
      </c>
      <c r="E272">
        <v>656</v>
      </c>
    </row>
    <row r="273" spans="1:5" x14ac:dyDescent="0.3">
      <c r="A273" t="s">
        <v>8</v>
      </c>
      <c r="B273">
        <v>211</v>
      </c>
      <c r="D273" t="s">
        <v>2</v>
      </c>
      <c r="E273">
        <v>1596</v>
      </c>
    </row>
    <row r="274" spans="1:5" x14ac:dyDescent="0.3">
      <c r="A274" t="s">
        <v>8</v>
      </c>
      <c r="B274">
        <v>2756</v>
      </c>
      <c r="D274" t="s">
        <v>2</v>
      </c>
      <c r="E274">
        <v>10</v>
      </c>
    </row>
    <row r="275" spans="1:5" x14ac:dyDescent="0.3">
      <c r="A275" t="s">
        <v>8</v>
      </c>
      <c r="B275">
        <v>173</v>
      </c>
      <c r="D275" t="s">
        <v>2</v>
      </c>
      <c r="E275">
        <v>1121</v>
      </c>
    </row>
    <row r="276" spans="1:5" x14ac:dyDescent="0.3">
      <c r="A276" t="s">
        <v>8</v>
      </c>
      <c r="B276">
        <v>87</v>
      </c>
      <c r="D276" t="s">
        <v>2</v>
      </c>
      <c r="E276">
        <v>15</v>
      </c>
    </row>
    <row r="277" spans="1:5" x14ac:dyDescent="0.3">
      <c r="A277" t="s">
        <v>8</v>
      </c>
      <c r="B277">
        <v>1572</v>
      </c>
      <c r="D277" t="s">
        <v>2</v>
      </c>
      <c r="E277">
        <v>191</v>
      </c>
    </row>
    <row r="278" spans="1:5" x14ac:dyDescent="0.3">
      <c r="A278" t="s">
        <v>8</v>
      </c>
      <c r="B278">
        <v>2346</v>
      </c>
      <c r="D278" t="s">
        <v>2</v>
      </c>
      <c r="E278">
        <v>16</v>
      </c>
    </row>
    <row r="279" spans="1:5" x14ac:dyDescent="0.3">
      <c r="A279" t="s">
        <v>8</v>
      </c>
      <c r="B279">
        <v>115</v>
      </c>
      <c r="D279" t="s">
        <v>2</v>
      </c>
      <c r="E279">
        <v>17</v>
      </c>
    </row>
    <row r="280" spans="1:5" x14ac:dyDescent="0.3">
      <c r="A280" t="s">
        <v>8</v>
      </c>
      <c r="B280">
        <v>85</v>
      </c>
      <c r="D280" t="s">
        <v>2</v>
      </c>
      <c r="E280">
        <v>34</v>
      </c>
    </row>
    <row r="281" spans="1:5" x14ac:dyDescent="0.3">
      <c r="A281" t="s">
        <v>8</v>
      </c>
      <c r="B281">
        <v>144</v>
      </c>
      <c r="D281" t="s">
        <v>2</v>
      </c>
      <c r="E281">
        <v>1</v>
      </c>
    </row>
    <row r="282" spans="1:5" x14ac:dyDescent="0.3">
      <c r="A282" t="s">
        <v>8</v>
      </c>
      <c r="B282">
        <v>2443</v>
      </c>
      <c r="D282" t="s">
        <v>2</v>
      </c>
      <c r="E282">
        <v>1274</v>
      </c>
    </row>
    <row r="283" spans="1:5" x14ac:dyDescent="0.3">
      <c r="A283" t="s">
        <v>8</v>
      </c>
      <c r="B283">
        <v>64</v>
      </c>
      <c r="D283" t="s">
        <v>2</v>
      </c>
      <c r="E283">
        <v>210</v>
      </c>
    </row>
    <row r="284" spans="1:5" x14ac:dyDescent="0.3">
      <c r="A284" t="s">
        <v>8</v>
      </c>
      <c r="B284">
        <v>268</v>
      </c>
      <c r="D284" t="s">
        <v>2</v>
      </c>
      <c r="E284">
        <v>248</v>
      </c>
    </row>
    <row r="285" spans="1:5" x14ac:dyDescent="0.3">
      <c r="A285" t="s">
        <v>8</v>
      </c>
      <c r="B285">
        <v>195</v>
      </c>
      <c r="D285" t="s">
        <v>2</v>
      </c>
      <c r="E285">
        <v>513</v>
      </c>
    </row>
    <row r="286" spans="1:5" x14ac:dyDescent="0.3">
      <c r="A286" t="s">
        <v>8</v>
      </c>
      <c r="B286">
        <v>186</v>
      </c>
      <c r="D286" t="s">
        <v>2</v>
      </c>
      <c r="E286">
        <v>3410</v>
      </c>
    </row>
    <row r="287" spans="1:5" x14ac:dyDescent="0.3">
      <c r="A287" t="s">
        <v>8</v>
      </c>
      <c r="B287">
        <v>460</v>
      </c>
      <c r="D287" t="s">
        <v>2</v>
      </c>
      <c r="E287">
        <v>10</v>
      </c>
    </row>
    <row r="288" spans="1:5" x14ac:dyDescent="0.3">
      <c r="A288" t="s">
        <v>8</v>
      </c>
      <c r="B288">
        <v>2528</v>
      </c>
      <c r="D288" t="s">
        <v>2</v>
      </c>
      <c r="E288">
        <v>2201</v>
      </c>
    </row>
    <row r="289" spans="1:5" x14ac:dyDescent="0.3">
      <c r="A289" t="s">
        <v>8</v>
      </c>
      <c r="B289">
        <v>3657</v>
      </c>
      <c r="D289" t="s">
        <v>2</v>
      </c>
      <c r="E289">
        <v>676</v>
      </c>
    </row>
    <row r="290" spans="1:5" x14ac:dyDescent="0.3">
      <c r="A290" t="s">
        <v>8</v>
      </c>
      <c r="B290">
        <v>131</v>
      </c>
      <c r="D290" t="s">
        <v>2</v>
      </c>
      <c r="E290">
        <v>831</v>
      </c>
    </row>
    <row r="291" spans="1:5" x14ac:dyDescent="0.3">
      <c r="A291" t="s">
        <v>8</v>
      </c>
      <c r="B291">
        <v>239</v>
      </c>
      <c r="D291" t="s">
        <v>2</v>
      </c>
      <c r="E291">
        <v>859</v>
      </c>
    </row>
    <row r="292" spans="1:5" x14ac:dyDescent="0.3">
      <c r="A292" t="s">
        <v>8</v>
      </c>
      <c r="B292">
        <v>78</v>
      </c>
      <c r="D292" t="s">
        <v>2</v>
      </c>
      <c r="E292">
        <v>45</v>
      </c>
    </row>
    <row r="293" spans="1:5" x14ac:dyDescent="0.3">
      <c r="A293" t="s">
        <v>8</v>
      </c>
      <c r="B293">
        <v>1773</v>
      </c>
      <c r="D293" t="s">
        <v>2</v>
      </c>
      <c r="E293">
        <v>6</v>
      </c>
    </row>
    <row r="294" spans="1:5" x14ac:dyDescent="0.3">
      <c r="A294" t="s">
        <v>8</v>
      </c>
      <c r="B294">
        <v>32</v>
      </c>
      <c r="D294" t="s">
        <v>2</v>
      </c>
      <c r="E294">
        <v>7</v>
      </c>
    </row>
    <row r="295" spans="1:5" x14ac:dyDescent="0.3">
      <c r="A295" t="s">
        <v>8</v>
      </c>
      <c r="B295">
        <v>369</v>
      </c>
      <c r="D295" t="s">
        <v>2</v>
      </c>
      <c r="E295">
        <v>31</v>
      </c>
    </row>
    <row r="296" spans="1:5" x14ac:dyDescent="0.3">
      <c r="A296" t="s">
        <v>8</v>
      </c>
      <c r="B296">
        <v>89</v>
      </c>
      <c r="D296" t="s">
        <v>2</v>
      </c>
      <c r="E296">
        <v>78</v>
      </c>
    </row>
    <row r="297" spans="1:5" x14ac:dyDescent="0.3">
      <c r="A297" t="s">
        <v>8</v>
      </c>
      <c r="B297">
        <v>147</v>
      </c>
      <c r="D297" t="s">
        <v>2</v>
      </c>
      <c r="E297">
        <v>1225</v>
      </c>
    </row>
    <row r="298" spans="1:5" x14ac:dyDescent="0.3">
      <c r="A298" t="s">
        <v>8</v>
      </c>
      <c r="B298">
        <v>126</v>
      </c>
      <c r="D298" t="s">
        <v>2</v>
      </c>
      <c r="E298">
        <v>1</v>
      </c>
    </row>
    <row r="299" spans="1:5" x14ac:dyDescent="0.3">
      <c r="A299" t="s">
        <v>8</v>
      </c>
      <c r="B299">
        <v>2218</v>
      </c>
      <c r="D299" t="s">
        <v>2</v>
      </c>
      <c r="E299">
        <v>67</v>
      </c>
    </row>
    <row r="300" spans="1:5" x14ac:dyDescent="0.3">
      <c r="A300" t="s">
        <v>8</v>
      </c>
      <c r="B300">
        <v>202</v>
      </c>
      <c r="D300" t="s">
        <v>2</v>
      </c>
      <c r="E300">
        <v>19</v>
      </c>
    </row>
    <row r="301" spans="1:5" x14ac:dyDescent="0.3">
      <c r="A301" t="s">
        <v>8</v>
      </c>
      <c r="B301">
        <v>140</v>
      </c>
      <c r="D301" t="s">
        <v>2</v>
      </c>
      <c r="E301">
        <v>2108</v>
      </c>
    </row>
    <row r="302" spans="1:5" x14ac:dyDescent="0.3">
      <c r="A302" t="s">
        <v>8</v>
      </c>
      <c r="B302">
        <v>1052</v>
      </c>
      <c r="D302" t="s">
        <v>2</v>
      </c>
      <c r="E302">
        <v>679</v>
      </c>
    </row>
    <row r="303" spans="1:5" x14ac:dyDescent="0.3">
      <c r="A303" t="s">
        <v>8</v>
      </c>
      <c r="B303">
        <v>247</v>
      </c>
      <c r="D303" t="s">
        <v>2</v>
      </c>
      <c r="E303">
        <v>36</v>
      </c>
    </row>
    <row r="304" spans="1:5" x14ac:dyDescent="0.3">
      <c r="A304" t="s">
        <v>8</v>
      </c>
      <c r="B304">
        <v>84</v>
      </c>
      <c r="D304" t="s">
        <v>2</v>
      </c>
      <c r="E304">
        <v>47</v>
      </c>
    </row>
    <row r="305" spans="1:5" x14ac:dyDescent="0.3">
      <c r="A305" t="s">
        <v>8</v>
      </c>
      <c r="B305">
        <v>88</v>
      </c>
      <c r="D305" t="s">
        <v>2</v>
      </c>
      <c r="E305">
        <v>70</v>
      </c>
    </row>
    <row r="306" spans="1:5" x14ac:dyDescent="0.3">
      <c r="A306" t="s">
        <v>8</v>
      </c>
      <c r="B306">
        <v>156</v>
      </c>
      <c r="D306" t="s">
        <v>2</v>
      </c>
      <c r="E306">
        <v>154</v>
      </c>
    </row>
    <row r="307" spans="1:5" x14ac:dyDescent="0.3">
      <c r="A307" t="s">
        <v>8</v>
      </c>
      <c r="B307">
        <v>2985</v>
      </c>
      <c r="D307" t="s">
        <v>2</v>
      </c>
      <c r="E307">
        <v>22</v>
      </c>
    </row>
    <row r="308" spans="1:5" x14ac:dyDescent="0.3">
      <c r="A308" t="s">
        <v>8</v>
      </c>
      <c r="B308">
        <v>762</v>
      </c>
      <c r="D308" t="s">
        <v>2</v>
      </c>
      <c r="E308">
        <v>1758</v>
      </c>
    </row>
    <row r="309" spans="1:5" x14ac:dyDescent="0.3">
      <c r="A309" t="s">
        <v>8</v>
      </c>
      <c r="B309">
        <v>554</v>
      </c>
      <c r="D309" t="s">
        <v>2</v>
      </c>
      <c r="E309">
        <v>94</v>
      </c>
    </row>
    <row r="310" spans="1:5" x14ac:dyDescent="0.3">
      <c r="A310" t="s">
        <v>8</v>
      </c>
      <c r="B310">
        <v>135</v>
      </c>
      <c r="D310" t="s">
        <v>2</v>
      </c>
      <c r="E310">
        <v>33</v>
      </c>
    </row>
    <row r="311" spans="1:5" x14ac:dyDescent="0.3">
      <c r="A311" t="s">
        <v>8</v>
      </c>
      <c r="B311">
        <v>122</v>
      </c>
      <c r="D311" t="s">
        <v>2</v>
      </c>
      <c r="E311">
        <v>1</v>
      </c>
    </row>
    <row r="312" spans="1:5" x14ac:dyDescent="0.3">
      <c r="A312" t="s">
        <v>8</v>
      </c>
      <c r="B312">
        <v>221</v>
      </c>
      <c r="D312" t="s">
        <v>2</v>
      </c>
      <c r="E312">
        <v>31</v>
      </c>
    </row>
    <row r="313" spans="1:5" x14ac:dyDescent="0.3">
      <c r="A313" t="s">
        <v>8</v>
      </c>
      <c r="B313">
        <v>126</v>
      </c>
      <c r="D313" t="s">
        <v>2</v>
      </c>
      <c r="E313">
        <v>35</v>
      </c>
    </row>
    <row r="314" spans="1:5" x14ac:dyDescent="0.3">
      <c r="A314" t="s">
        <v>8</v>
      </c>
      <c r="B314">
        <v>1022</v>
      </c>
      <c r="D314" t="s">
        <v>2</v>
      </c>
      <c r="E314">
        <v>63</v>
      </c>
    </row>
    <row r="315" spans="1:5" x14ac:dyDescent="0.3">
      <c r="A315" t="s">
        <v>8</v>
      </c>
      <c r="B315">
        <v>3177</v>
      </c>
      <c r="D315" t="s">
        <v>2</v>
      </c>
      <c r="E315">
        <v>526</v>
      </c>
    </row>
    <row r="316" spans="1:5" x14ac:dyDescent="0.3">
      <c r="A316" t="s">
        <v>8</v>
      </c>
      <c r="B316">
        <v>198</v>
      </c>
      <c r="D316" t="s">
        <v>2</v>
      </c>
      <c r="E316">
        <v>121</v>
      </c>
    </row>
    <row r="317" spans="1:5" x14ac:dyDescent="0.3">
      <c r="A317" t="s">
        <v>8</v>
      </c>
      <c r="B317">
        <v>85</v>
      </c>
      <c r="D317" t="s">
        <v>2</v>
      </c>
      <c r="E317">
        <v>67</v>
      </c>
    </row>
    <row r="318" spans="1:5" x14ac:dyDescent="0.3">
      <c r="A318" t="s">
        <v>8</v>
      </c>
      <c r="B318">
        <v>3596</v>
      </c>
      <c r="D318" t="s">
        <v>2</v>
      </c>
      <c r="E318">
        <v>57</v>
      </c>
    </row>
    <row r="319" spans="1:5" x14ac:dyDescent="0.3">
      <c r="A319" t="s">
        <v>8</v>
      </c>
      <c r="B319">
        <v>244</v>
      </c>
      <c r="D319" t="s">
        <v>2</v>
      </c>
      <c r="E319">
        <v>1229</v>
      </c>
    </row>
    <row r="320" spans="1:5" x14ac:dyDescent="0.3">
      <c r="A320" t="s">
        <v>8</v>
      </c>
      <c r="B320">
        <v>5180</v>
      </c>
      <c r="D320" t="s">
        <v>2</v>
      </c>
      <c r="E320">
        <v>12</v>
      </c>
    </row>
    <row r="321" spans="1:5" x14ac:dyDescent="0.3">
      <c r="A321" t="s">
        <v>8</v>
      </c>
      <c r="B321">
        <v>589</v>
      </c>
      <c r="D321" t="s">
        <v>2</v>
      </c>
      <c r="E321">
        <v>452</v>
      </c>
    </row>
    <row r="322" spans="1:5" x14ac:dyDescent="0.3">
      <c r="A322" t="s">
        <v>8</v>
      </c>
      <c r="B322">
        <v>2725</v>
      </c>
      <c r="D322" t="s">
        <v>2</v>
      </c>
      <c r="E322">
        <v>1886</v>
      </c>
    </row>
    <row r="323" spans="1:5" x14ac:dyDescent="0.3">
      <c r="A323" t="s">
        <v>8</v>
      </c>
      <c r="B323">
        <v>300</v>
      </c>
      <c r="D323" t="s">
        <v>2</v>
      </c>
      <c r="E323">
        <v>1825</v>
      </c>
    </row>
    <row r="324" spans="1:5" x14ac:dyDescent="0.3">
      <c r="A324" t="s">
        <v>8</v>
      </c>
      <c r="B324">
        <v>144</v>
      </c>
      <c r="D324" t="s">
        <v>2</v>
      </c>
      <c r="E324">
        <v>31</v>
      </c>
    </row>
    <row r="325" spans="1:5" x14ac:dyDescent="0.3">
      <c r="A325" t="s">
        <v>8</v>
      </c>
      <c r="B325">
        <v>87</v>
      </c>
      <c r="D325" t="s">
        <v>2</v>
      </c>
      <c r="E325">
        <v>107</v>
      </c>
    </row>
    <row r="326" spans="1:5" x14ac:dyDescent="0.3">
      <c r="A326" t="s">
        <v>8</v>
      </c>
      <c r="B326">
        <v>3116</v>
      </c>
      <c r="D326" t="s">
        <v>2</v>
      </c>
      <c r="E326">
        <v>27</v>
      </c>
    </row>
    <row r="327" spans="1:5" x14ac:dyDescent="0.3">
      <c r="A327" t="s">
        <v>8</v>
      </c>
      <c r="B327">
        <v>909</v>
      </c>
      <c r="D327" t="s">
        <v>2</v>
      </c>
      <c r="E327">
        <v>1221</v>
      </c>
    </row>
    <row r="328" spans="1:5" x14ac:dyDescent="0.3">
      <c r="A328" t="s">
        <v>8</v>
      </c>
      <c r="B328">
        <v>1613</v>
      </c>
      <c r="D328" t="s">
        <v>2</v>
      </c>
      <c r="E328">
        <v>1</v>
      </c>
    </row>
    <row r="329" spans="1:5" x14ac:dyDescent="0.3">
      <c r="A329" t="s">
        <v>8</v>
      </c>
      <c r="B329">
        <v>136</v>
      </c>
      <c r="D329" t="s">
        <v>2</v>
      </c>
      <c r="E329">
        <v>16</v>
      </c>
    </row>
    <row r="330" spans="1:5" x14ac:dyDescent="0.3">
      <c r="A330" t="s">
        <v>8</v>
      </c>
      <c r="B330">
        <v>130</v>
      </c>
      <c r="D330" t="s">
        <v>2</v>
      </c>
      <c r="E330">
        <v>41</v>
      </c>
    </row>
    <row r="331" spans="1:5" x14ac:dyDescent="0.3">
      <c r="A331" t="s">
        <v>8</v>
      </c>
      <c r="B331">
        <v>102</v>
      </c>
      <c r="D331" t="s">
        <v>2</v>
      </c>
      <c r="E331">
        <v>523</v>
      </c>
    </row>
    <row r="332" spans="1:5" x14ac:dyDescent="0.3">
      <c r="A332" t="s">
        <v>8</v>
      </c>
      <c r="B332">
        <v>4006</v>
      </c>
      <c r="D332" t="s">
        <v>2</v>
      </c>
      <c r="E332">
        <v>141</v>
      </c>
    </row>
    <row r="333" spans="1:5" x14ac:dyDescent="0.3">
      <c r="A333" t="s">
        <v>8</v>
      </c>
      <c r="B333">
        <v>1629</v>
      </c>
      <c r="D333" t="s">
        <v>2</v>
      </c>
      <c r="E333">
        <v>52</v>
      </c>
    </row>
    <row r="334" spans="1:5" x14ac:dyDescent="0.3">
      <c r="A334" t="s">
        <v>8</v>
      </c>
      <c r="B334">
        <v>2188</v>
      </c>
      <c r="D334" t="s">
        <v>2</v>
      </c>
      <c r="E334">
        <v>225</v>
      </c>
    </row>
    <row r="335" spans="1:5" x14ac:dyDescent="0.3">
      <c r="A335" t="s">
        <v>8</v>
      </c>
      <c r="B335">
        <v>2409</v>
      </c>
      <c r="D335" t="s">
        <v>2</v>
      </c>
      <c r="E335">
        <v>38</v>
      </c>
    </row>
    <row r="336" spans="1:5" x14ac:dyDescent="0.3">
      <c r="A336" t="s">
        <v>8</v>
      </c>
      <c r="B336">
        <v>194</v>
      </c>
      <c r="D336" t="s">
        <v>2</v>
      </c>
      <c r="E336">
        <v>15</v>
      </c>
    </row>
    <row r="337" spans="1:5" x14ac:dyDescent="0.3">
      <c r="A337" t="s">
        <v>8</v>
      </c>
      <c r="B337">
        <v>1140</v>
      </c>
      <c r="D337" t="s">
        <v>2</v>
      </c>
      <c r="E337">
        <v>37</v>
      </c>
    </row>
    <row r="338" spans="1:5" x14ac:dyDescent="0.3">
      <c r="A338" t="s">
        <v>8</v>
      </c>
      <c r="B338">
        <v>102</v>
      </c>
      <c r="D338" t="s">
        <v>2</v>
      </c>
      <c r="E338">
        <v>112</v>
      </c>
    </row>
    <row r="339" spans="1:5" x14ac:dyDescent="0.3">
      <c r="A339" t="s">
        <v>8</v>
      </c>
      <c r="B339">
        <v>2857</v>
      </c>
      <c r="D339" t="s">
        <v>2</v>
      </c>
      <c r="E339">
        <v>21</v>
      </c>
    </row>
    <row r="340" spans="1:5" x14ac:dyDescent="0.3">
      <c r="A340" t="s">
        <v>8</v>
      </c>
      <c r="B340">
        <v>107</v>
      </c>
      <c r="D340" t="s">
        <v>2</v>
      </c>
      <c r="E340">
        <v>67</v>
      </c>
    </row>
    <row r="341" spans="1:5" x14ac:dyDescent="0.3">
      <c r="A341" t="s">
        <v>8</v>
      </c>
      <c r="B341">
        <v>160</v>
      </c>
      <c r="D341" t="s">
        <v>2</v>
      </c>
      <c r="E341">
        <v>78</v>
      </c>
    </row>
    <row r="342" spans="1:5" x14ac:dyDescent="0.3">
      <c r="A342" t="s">
        <v>8</v>
      </c>
      <c r="B342">
        <v>2230</v>
      </c>
      <c r="D342" t="s">
        <v>2</v>
      </c>
      <c r="E342">
        <v>67</v>
      </c>
    </row>
    <row r="343" spans="1:5" x14ac:dyDescent="0.3">
      <c r="A343" t="s">
        <v>8</v>
      </c>
      <c r="B343">
        <v>316</v>
      </c>
      <c r="D343" t="s">
        <v>2</v>
      </c>
      <c r="E343">
        <v>263</v>
      </c>
    </row>
    <row r="344" spans="1:5" x14ac:dyDescent="0.3">
      <c r="A344" t="s">
        <v>8</v>
      </c>
      <c r="B344">
        <v>117</v>
      </c>
      <c r="D344" t="s">
        <v>2</v>
      </c>
      <c r="E344">
        <v>1691</v>
      </c>
    </row>
    <row r="345" spans="1:5" x14ac:dyDescent="0.3">
      <c r="A345" t="s">
        <v>8</v>
      </c>
      <c r="B345">
        <v>6406</v>
      </c>
      <c r="D345" t="s">
        <v>2</v>
      </c>
      <c r="E345">
        <v>181</v>
      </c>
    </row>
    <row r="346" spans="1:5" x14ac:dyDescent="0.3">
      <c r="A346" t="s">
        <v>8</v>
      </c>
      <c r="B346">
        <v>192</v>
      </c>
      <c r="D346" t="s">
        <v>2</v>
      </c>
      <c r="E346">
        <v>13</v>
      </c>
    </row>
    <row r="347" spans="1:5" x14ac:dyDescent="0.3">
      <c r="A347" t="s">
        <v>8</v>
      </c>
      <c r="B347">
        <v>26</v>
      </c>
      <c r="D347" t="s">
        <v>2</v>
      </c>
      <c r="E347">
        <v>1</v>
      </c>
    </row>
    <row r="348" spans="1:5" x14ac:dyDescent="0.3">
      <c r="A348" t="s">
        <v>8</v>
      </c>
      <c r="B348">
        <v>723</v>
      </c>
      <c r="D348" t="s">
        <v>2</v>
      </c>
      <c r="E348">
        <v>21</v>
      </c>
    </row>
    <row r="349" spans="1:5" x14ac:dyDescent="0.3">
      <c r="A349" t="s">
        <v>8</v>
      </c>
      <c r="B349">
        <v>170</v>
      </c>
      <c r="D349" t="s">
        <v>2</v>
      </c>
      <c r="E349">
        <v>830</v>
      </c>
    </row>
    <row r="350" spans="1:5" x14ac:dyDescent="0.3">
      <c r="A350" t="s">
        <v>8</v>
      </c>
      <c r="B350">
        <v>238</v>
      </c>
      <c r="D350" t="s">
        <v>2</v>
      </c>
      <c r="E350">
        <v>130</v>
      </c>
    </row>
    <row r="351" spans="1:5" x14ac:dyDescent="0.3">
      <c r="A351" t="s">
        <v>8</v>
      </c>
      <c r="B351">
        <v>55</v>
      </c>
      <c r="D351" t="s">
        <v>2</v>
      </c>
      <c r="E351">
        <v>55</v>
      </c>
    </row>
    <row r="352" spans="1:5" x14ac:dyDescent="0.3">
      <c r="A352" t="s">
        <v>8</v>
      </c>
      <c r="B352">
        <v>128</v>
      </c>
      <c r="D352" t="s">
        <v>2</v>
      </c>
      <c r="E352">
        <v>114</v>
      </c>
    </row>
    <row r="353" spans="1:5" x14ac:dyDescent="0.3">
      <c r="A353" t="s">
        <v>8</v>
      </c>
      <c r="B353">
        <v>2144</v>
      </c>
      <c r="D353" t="s">
        <v>2</v>
      </c>
      <c r="E353">
        <v>594</v>
      </c>
    </row>
    <row r="354" spans="1:5" x14ac:dyDescent="0.3">
      <c r="A354" t="s">
        <v>8</v>
      </c>
      <c r="B354">
        <v>2693</v>
      </c>
      <c r="D354" t="s">
        <v>2</v>
      </c>
      <c r="E354">
        <v>24</v>
      </c>
    </row>
    <row r="355" spans="1:5" x14ac:dyDescent="0.3">
      <c r="A355" t="s">
        <v>8</v>
      </c>
      <c r="B355">
        <v>432</v>
      </c>
      <c r="D355" t="s">
        <v>2</v>
      </c>
      <c r="E355">
        <v>252</v>
      </c>
    </row>
    <row r="356" spans="1:5" x14ac:dyDescent="0.3">
      <c r="A356" t="s">
        <v>8</v>
      </c>
      <c r="B356">
        <v>189</v>
      </c>
      <c r="D356" t="s">
        <v>2</v>
      </c>
      <c r="E356">
        <v>67</v>
      </c>
    </row>
    <row r="357" spans="1:5" x14ac:dyDescent="0.3">
      <c r="A357" t="s">
        <v>8</v>
      </c>
      <c r="B357">
        <v>154</v>
      </c>
      <c r="D357" t="s">
        <v>2</v>
      </c>
      <c r="E357">
        <v>742</v>
      </c>
    </row>
    <row r="358" spans="1:5" x14ac:dyDescent="0.3">
      <c r="A358" t="s">
        <v>8</v>
      </c>
      <c r="B358">
        <v>96</v>
      </c>
      <c r="D358" t="s">
        <v>2</v>
      </c>
      <c r="E358">
        <v>75</v>
      </c>
    </row>
    <row r="359" spans="1:5" x14ac:dyDescent="0.3">
      <c r="A359" t="s">
        <v>8</v>
      </c>
      <c r="B359">
        <v>3063</v>
      </c>
      <c r="D359" t="s">
        <v>2</v>
      </c>
      <c r="E359">
        <v>4405</v>
      </c>
    </row>
    <row r="360" spans="1:5" x14ac:dyDescent="0.3">
      <c r="A360" t="s">
        <v>8</v>
      </c>
      <c r="B360">
        <v>2266</v>
      </c>
      <c r="D360" t="s">
        <v>2</v>
      </c>
      <c r="E360">
        <v>92</v>
      </c>
    </row>
    <row r="361" spans="1:5" x14ac:dyDescent="0.3">
      <c r="A361" t="s">
        <v>8</v>
      </c>
      <c r="B361">
        <v>194</v>
      </c>
      <c r="D361" t="s">
        <v>2</v>
      </c>
      <c r="E361">
        <v>64</v>
      </c>
    </row>
    <row r="362" spans="1:5" x14ac:dyDescent="0.3">
      <c r="A362" t="s">
        <v>8</v>
      </c>
      <c r="B362">
        <v>129</v>
      </c>
      <c r="D362" t="s">
        <v>2</v>
      </c>
      <c r="E362">
        <v>64</v>
      </c>
    </row>
    <row r="363" spans="1:5" x14ac:dyDescent="0.3">
      <c r="A363" t="s">
        <v>8</v>
      </c>
      <c r="B363">
        <v>375</v>
      </c>
      <c r="D363" t="s">
        <v>2</v>
      </c>
      <c r="E363">
        <v>842</v>
      </c>
    </row>
    <row r="364" spans="1:5" x14ac:dyDescent="0.3">
      <c r="A364" t="s">
        <v>8</v>
      </c>
      <c r="B364">
        <v>409</v>
      </c>
      <c r="D364" t="s">
        <v>2</v>
      </c>
      <c r="E364">
        <v>112</v>
      </c>
    </row>
    <row r="365" spans="1:5" x14ac:dyDescent="0.3">
      <c r="A365" t="s">
        <v>8</v>
      </c>
      <c r="B365">
        <v>234</v>
      </c>
      <c r="D365" t="s">
        <v>2</v>
      </c>
      <c r="E365">
        <v>374</v>
      </c>
    </row>
    <row r="366" spans="1:5" x14ac:dyDescent="0.3">
      <c r="A366" t="s">
        <v>8</v>
      </c>
      <c r="B366">
        <v>3016</v>
      </c>
    </row>
    <row r="367" spans="1:5" x14ac:dyDescent="0.3">
      <c r="A367" t="s">
        <v>8</v>
      </c>
      <c r="B367">
        <v>264</v>
      </c>
    </row>
    <row r="368" spans="1:5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Category</vt:lpstr>
      <vt:lpstr>Outcome per Sub-Category</vt:lpstr>
      <vt:lpstr>Outcome per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Aysha Gheewala</cp:lastModifiedBy>
  <dcterms:created xsi:type="dcterms:W3CDTF">2021-09-29T18:52:28Z</dcterms:created>
  <dcterms:modified xsi:type="dcterms:W3CDTF">2023-10-23T11:57:28Z</dcterms:modified>
</cp:coreProperties>
</file>