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YAN SHAIKH\Downloads\"/>
    </mc:Choice>
  </mc:AlternateContent>
  <xr:revisionPtr revIDLastSave="0" documentId="13_ncr:1_{C01543A0-D43C-4B78-8580-181C0CE7940E}" xr6:coauthVersionLast="47" xr6:coauthVersionMax="47" xr10:uidLastSave="{00000000-0000-0000-0000-000000000000}"/>
  <bookViews>
    <workbookView xWindow="-108" yWindow="-108" windowWidth="23256" windowHeight="12456" firstSheet="4" activeTab="4" xr2:uid="{AA3C1E50-38F1-6644-B051-514CE6CAA6A2}"/>
  </bookViews>
  <sheets>
    <sheet name="Cover Page" sheetId="7" state="hidden" r:id="rId1"/>
    <sheet name="Dashboard" sheetId="6" state="hidden" r:id="rId2"/>
    <sheet name="Data" sheetId="1" state="hidden" r:id="rId3"/>
    <sheet name="Analyze" sheetId="5" state="hidden" r:id="rId4"/>
    <sheet name="Ayan Dashboard" sheetId="8" r:id="rId5"/>
    <sheet name="Ayan (Pivot)" sheetId="10" r:id="rId6"/>
  </sheets>
  <definedNames>
    <definedName name="_xlcn.WorksheetConnection_DashboardStart1.xlsxTable11" hidden="1">Table1[]</definedName>
    <definedName name="Slicer_Invoice_Date__Year">#N/A</definedName>
    <definedName name="Slicer_Region">#N/A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Start (1).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Lst>
</workbook>
</file>

<file path=xl/calcChain.xml><?xml version="1.0" encoding="utf-8"?>
<calcChain xmlns="http://schemas.openxmlformats.org/spreadsheetml/2006/main">
  <c r="I27" i="10" l="1"/>
  <c r="H27" i="10"/>
  <c r="G27" i="10"/>
  <c r="I26" i="10"/>
  <c r="H26" i="10"/>
  <c r="G26" i="10"/>
  <c r="I25" i="10"/>
  <c r="H25" i="10"/>
  <c r="G25" i="10"/>
  <c r="I24" i="10"/>
  <c r="H24" i="10"/>
  <c r="G24" i="10"/>
  <c r="F24" i="10"/>
  <c r="I23" i="10"/>
  <c r="H23" i="10"/>
  <c r="G23" i="10"/>
  <c r="I22" i="10"/>
  <c r="H22" i="10"/>
  <c r="G22" i="10"/>
  <c r="I21" i="10"/>
  <c r="H21" i="10"/>
  <c r="G21" i="10"/>
  <c r="I20" i="10"/>
  <c r="H20" i="10"/>
  <c r="G20" i="10"/>
  <c r="F20" i="10"/>
  <c r="O16" i="8"/>
  <c r="P16" i="8"/>
  <c r="Q16" i="8"/>
  <c r="R16" i="8" s="1"/>
  <c r="O17" i="8"/>
  <c r="P17" i="8"/>
  <c r="Q17" i="8"/>
  <c r="O18" i="8"/>
  <c r="P18" i="8"/>
  <c r="Q18" i="8"/>
  <c r="O19" i="8"/>
  <c r="P19" i="8"/>
  <c r="Q19" i="8"/>
  <c r="O20" i="8"/>
  <c r="P20" i="8"/>
  <c r="Q20" i="8"/>
  <c r="O21" i="8"/>
  <c r="P21" i="8"/>
  <c r="Q21" i="8"/>
  <c r="P15" i="8"/>
  <c r="Q15" i="8"/>
  <c r="O15" i="8"/>
  <c r="G16" i="8"/>
  <c r="H16" i="8"/>
  <c r="I16" i="8"/>
  <c r="G17" i="8"/>
  <c r="H17" i="8"/>
  <c r="I17" i="8"/>
  <c r="G18" i="8"/>
  <c r="H18" i="8"/>
  <c r="I18" i="8"/>
  <c r="G19" i="8"/>
  <c r="H19" i="8"/>
  <c r="I19" i="8"/>
  <c r="G20" i="8"/>
  <c r="H20" i="8"/>
  <c r="I20" i="8"/>
  <c r="G21" i="8"/>
  <c r="H21" i="8"/>
  <c r="I21" i="8"/>
  <c r="H15" i="8"/>
  <c r="I15" i="8"/>
  <c r="G15" i="8"/>
  <c r="R15" i="8" l="1"/>
  <c r="J16" i="8"/>
  <c r="R19" i="8"/>
  <c r="J18" i="8"/>
  <c r="R17" i="8"/>
  <c r="J20" i="8"/>
  <c r="J17" i="8"/>
  <c r="R21" i="8"/>
  <c r="J15" i="8"/>
  <c r="J19" i="8"/>
  <c r="R18" i="8"/>
  <c r="J21" i="8"/>
  <c r="R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417832-61B1-4E01-91F5-3832E7271E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D764E8-7821-438C-8E94-A7B85BEEA6DB}" name="WorksheetConnection_Dashboard Start (1).xlsx!Table1" type="102" refreshedVersion="8" minRefreshableVersion="5">
    <extLst>
      <ext xmlns:x15="http://schemas.microsoft.com/office/spreadsheetml/2010/11/main" uri="{DE250136-89BD-433C-8126-D09CA5730AF9}">
        <x15:connection id="Table1" autoDelete="1">
          <x15:rangePr sourceName="_xlcn.WorksheetConnection_DashboardStart1.xlsxTable11"/>
        </x15:connection>
      </ext>
    </extLst>
  </connection>
</connections>
</file>

<file path=xl/sharedStrings.xml><?xml version="1.0" encoding="utf-8"?>
<sst xmlns="http://schemas.openxmlformats.org/spreadsheetml/2006/main" count="48316" uniqueCount="164">
  <si>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</si>
  <si>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</si>
  <si>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</si>
  <si>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</si>
  <si>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</si>
  <si>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</si>
  <si>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</si>
  <si>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</si>
  <si>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</si>
  <si>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</si>
  <si>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</si>
  <si>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</si>
  <si>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</si>
  <si>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</si>
  <si>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</si>
  <si>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</si>
  <si>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</si>
  <si>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</si>
  <si>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</si>
  <si>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</si>
  <si>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</si>
  <si>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</si>
  <si>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</si>
  <si>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</si>
  <si>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</si>
  <si>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</si>
  <si>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</si>
  <si>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</si>
  <si>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</si>
  <si>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</si>
  <si>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</si>
  <si>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</si>
  <si>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</si>
  <si>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</si>
  <si>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</si>
  <si>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</si>
  <si>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</si>
  <si>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</si>
  <si>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</si>
  <si>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</si>
  <si>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</si>
  <si>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</si>
  <si>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</si>
  <si>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</si>
  <si>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</si>
  <si>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</si>
  <si>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</si>
  <si>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</si>
  <si>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</si>
  <si>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</si>
  <si>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</si>
  <si>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</si>
  <si>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</si>
  <si>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</si>
  <si>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</si>
  <si>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</si>
  <si>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</si>
  <si>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</si>
  <si>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</si>
  <si>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</si>
  <si>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</si>
  <si>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</si>
  <si>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</si>
  <si>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</si>
  <si>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</si>
  <si>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</si>
  <si>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</si>
  <si>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</si>
  <si>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</si>
  <si>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</si>
  <si>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</si>
  <si>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</si>
  <si>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</si>
  <si>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</si>
  <si>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</si>
  <si>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</si>
  <si>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</si>
  <si>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</si>
  <si>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</si>
  <si>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</si>
  <si>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</si>
  <si>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</si>
  <si>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</si>
  <si>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</si>
  <si>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</si>
  <si>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</si>
  <si>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</si>
  <si>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</si>
  <si>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</si>
  <si>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</si>
  <si>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</si>
  <si>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</si>
  <si>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</si>
  <si>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</si>
  <si>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</si>
  <si>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</si>
  <si>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</si>
  <si>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</si>
  <si>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</si>
  <si>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</si>
  <si>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</si>
  <si>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</si>
  <si>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</si>
  <si>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</si>
  <si>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</si>
  <si>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</si>
  <si>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</si>
  <si>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</si>
  <si>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</si>
  <si>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</si>
  <si>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</si>
  <si>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</si>
  <si>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</si>
  <si>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</si>
  <si>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</si>
  <si>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</si>
  <si>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</si>
  <si>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</si>
  <si>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</si>
  <si>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</si>
  <si>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</si>
  <si>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</si>
  <si>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</si>
  <si>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</si>
  <si>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</si>
  <si>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</si>
  <si>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</si>
  <si>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</si>
  <si>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</si>
  <si>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</si>
  <si>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</si>
  <si>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</si>
  <si>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</si>
  <si>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</si>
  <si>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</si>
  <si>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</si>
  <si>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</si>
  <si>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Dashboard Dataset</t>
  </si>
  <si>
    <t xml:space="preserve">Sales by Beverage Brand </t>
  </si>
  <si>
    <t xml:space="preserve">Sales by Retailer </t>
  </si>
  <si>
    <t>Brand</t>
  </si>
  <si>
    <t>Sales 2022</t>
  </si>
  <si>
    <t>Sales 2023</t>
  </si>
  <si>
    <t>Variance</t>
  </si>
  <si>
    <t xml:space="preserve">Sales 2023 </t>
  </si>
  <si>
    <t xml:space="preserve">Retailer </t>
  </si>
  <si>
    <t>Sales and Operating Profit Margin by Quarter</t>
  </si>
  <si>
    <t>Row Labels</t>
  </si>
  <si>
    <t>Grand Total</t>
  </si>
  <si>
    <t>Sum of Total Sales</t>
  </si>
  <si>
    <t>Sum of Units Sold</t>
  </si>
  <si>
    <t>Average of Price per Unit</t>
  </si>
  <si>
    <t>Sum of Operating Profit</t>
  </si>
  <si>
    <t>Column Labels</t>
  </si>
  <si>
    <t>2022</t>
  </si>
  <si>
    <t>2023</t>
  </si>
  <si>
    <t>Qtr1</t>
  </si>
  <si>
    <t>Qtr2</t>
  </si>
  <si>
    <t>Qtr3</t>
  </si>
  <si>
    <t>Qtr4</t>
  </si>
  <si>
    <t>Average of Operating Margin</t>
  </si>
  <si>
    <t>Invoice Date (Year)</t>
  </si>
  <si>
    <t>Invoice Date (Quarter)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</si>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</sst>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13"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u/>
      <sz val="20"/>
      <color theme="10"/>
      <name val="Calibri"/>
      <family val="2"/>
      <scheme val="minor"/>
    </font>
  </fonts>
  <fills count="10">
    <fill>
      <patternFill patternType="none"/>
    </fill>
    <fill>
      <patternFill patternType="gray125"/>
    </fill>
    <fill>
      <patternFill patternType="solid">
        <fgColor rgb="FF2A3E68"/>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rgb="FF073673"/>
        <bgColor indexed="64"/>
      </patternFill>
    </fill>
    <fill>
      <patternFill patternType="solid">
        <fgColor theme="0"/>
        <bgColor indexed="64"/>
      </patternFill>
    </fill>
    <fill>
      <patternFill patternType="solid">
        <fgColor theme="4"/>
        <bgColor indexed="64"/>
      </patternFill>
    </fill>
    <fill>
      <patternFill patternType="solid">
        <fgColor rgb="FFFFFF99"/>
        <bgColor indexed="64"/>
      </patternFill>
    </fill>
  </fills>
  <borders count="12">
    <border>
      <left/>
      <right/>
      <top/>
      <bottom/>
      <diagonal/>
    </border>
    <border>
      <left/>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0" borderId="2" xfId="0" applyBorder="1"/>
    <xf numFmtId="0" fontId="7" fillId="0" borderId="3" xfId="0" applyFont="1" applyBorder="1" applyAlignment="1">
      <alignment horizontal="center" vertical="center"/>
    </xf>
    <xf numFmtId="0" fontId="0" fillId="0" borderId="4" xfId="0" applyBorder="1"/>
    <xf numFmtId="0" fontId="0" fillId="3" borderId="0" xfId="0" applyFill="1"/>
    <xf numFmtId="0" fontId="0" fillId="0" borderId="5" xfId="0" applyBorder="1"/>
    <xf numFmtId="0" fontId="8" fillId="0" borderId="0" xfId="0" applyFont="1" applyAlignment="1">
      <alignment horizontal="center" vertical="center"/>
    </xf>
    <xf numFmtId="0" fontId="0" fillId="0" borderId="6" xfId="0" applyBorder="1"/>
    <xf numFmtId="0" fontId="4" fillId="0" borderId="5" xfId="0" applyFont="1" applyBorder="1"/>
    <xf numFmtId="0" fontId="9" fillId="0" borderId="0" xfId="0" applyFont="1" applyAlignment="1">
      <alignment horizontal="center"/>
    </xf>
    <xf numFmtId="0" fontId="4" fillId="0" borderId="6" xfId="0" applyFont="1" applyBorder="1"/>
    <xf numFmtId="0" fontId="4" fillId="3" borderId="0" xfId="0" applyFont="1" applyFill="1"/>
    <xf numFmtId="0" fontId="4" fillId="0" borderId="0" xfId="0" applyFont="1"/>
    <xf numFmtId="0" fontId="0" fillId="0" borderId="5" xfId="0" applyBorder="1" applyAlignment="1">
      <alignment vertical="center"/>
    </xf>
    <xf numFmtId="0" fontId="0" fillId="0" borderId="6" xfId="0" applyBorder="1" applyAlignment="1">
      <alignment vertical="center"/>
    </xf>
    <xf numFmtId="0" fontId="0" fillId="3" borderId="0" xfId="0" applyFill="1" applyAlignment="1">
      <alignment vertical="center"/>
    </xf>
    <xf numFmtId="0" fontId="11" fillId="0" borderId="0" xfId="1" applyFont="1" applyFill="1" applyBorder="1"/>
    <xf numFmtId="0" fontId="5" fillId="0" borderId="8" xfId="0" applyFont="1" applyBorder="1"/>
    <xf numFmtId="0" fontId="0" fillId="0" borderId="0" xfId="0" applyAlignment="1">
      <alignment vertical="top" wrapText="1"/>
    </xf>
    <xf numFmtId="0" fontId="0" fillId="0" borderId="9" xfId="0" applyBorder="1"/>
    <xf numFmtId="0" fontId="0" fillId="0" borderId="8" xfId="0" applyBorder="1"/>
    <xf numFmtId="0" fontId="0" fillId="0" borderId="10" xfId="0" applyBorder="1"/>
    <xf numFmtId="0" fontId="12" fillId="4" borderId="7" xfId="1" applyFont="1" applyFill="1" applyBorder="1" applyAlignment="1">
      <alignment horizontal="center" vertical="center"/>
    </xf>
    <xf numFmtId="0" fontId="0" fillId="5" borderId="0" xfId="0" applyFill="1"/>
    <xf numFmtId="0" fontId="0" fillId="7" borderId="0" xfId="0" applyFill="1"/>
    <xf numFmtId="0" fontId="2" fillId="8" borderId="0" xfId="0" applyFont="1" applyFill="1" applyAlignment="1">
      <alignment horizontal="centerContinuous"/>
    </xf>
    <xf numFmtId="0" fontId="2" fillId="6" borderId="0" xfId="0" applyFont="1" applyFill="1" applyAlignment="1">
      <alignment horizontal="centerContinuous"/>
    </xf>
    <xf numFmtId="0" fontId="0" fillId="0" borderId="0" xfId="0" pivotButton="1"/>
    <xf numFmtId="0" fontId="0" fillId="0" borderId="0" xfId="0" applyAlignment="1">
      <alignment horizontal="left"/>
    </xf>
    <xf numFmtId="3" fontId="0" fillId="0" borderId="0" xfId="0" applyNumberFormat="1"/>
    <xf numFmtId="0" fontId="0" fillId="9" borderId="11" xfId="0" applyFill="1" applyBorder="1"/>
    <xf numFmtId="3" fontId="0" fillId="9" borderId="11" xfId="0" applyNumberFormat="1" applyFill="1" applyBorder="1"/>
  </cellXfs>
  <cellStyles count="2">
    <cellStyle name="Hyperlink 2" xfId="1" xr:uid="{229837FD-7C70-47AC-B854-CBC5538B0B97}"/>
    <cellStyle name="Normal" xfId="0" builtinId="0"/>
  </cellStyles>
  <dxfs count="18">
    <dxf>
      <numFmt numFmtId="3" formatCode="#,##0"/>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multiLvlStrRef>
              <c:f>'Ayan (Pivot)'!$F$20:$G$27</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'Ayan (Pivot)'!$H$20:$H$27</c:f>
              <c:numCache>
                <c:formatCode>General</c:formatCode>
                <c:ptCount val="8"/>
                <c:pt idx="0">
                  <c:v>692776.1</c:v>
                </c:pt>
                <c:pt idx="1">
                  <c:v>644203.89999999956</c:v>
                </c:pt>
                <c:pt idx="2">
                  <c:v>719170.39999999979</c:v>
                </c:pt>
                <c:pt idx="3">
                  <c:v>367582.10000000009</c:v>
                </c:pt>
                <c:pt idx="4">
                  <c:v>1877584.2999999996</c:v>
                </c:pt>
                <c:pt idx="5">
                  <c:v>2379424.8000000031</c:v>
                </c:pt>
                <c:pt idx="6">
                  <c:v>2805752.5000000005</c:v>
                </c:pt>
                <c:pt idx="7">
                  <c:v>2530170.8999999994</c:v>
                </c:pt>
              </c:numCache>
            </c:numRef>
          </c:val>
          <c:extLst>
            <c:ext xmlns:c16="http://schemas.microsoft.com/office/drawing/2014/chart" uri="{C3380CC4-5D6E-409C-BE32-E72D297353CC}">
              <c16:uniqueId val="{00000000-3AC0-4825-A6AB-C438CEAF701A}"/>
            </c:ext>
          </c:extLst>
        </c:ser>
        <c:dLbls>
          <c:showLegendKey val="0"/>
          <c:showVal val="0"/>
          <c:showCatName val="0"/>
          <c:showSerName val="0"/>
          <c:showPercent val="0"/>
          <c:showBubbleSize val="0"/>
        </c:dLbls>
        <c:gapWidth val="219"/>
        <c:axId val="448550015"/>
        <c:axId val="448563455"/>
      </c:barChart>
      <c:lineChart>
        <c:grouping val="standard"/>
        <c:varyColors val="0"/>
        <c:ser>
          <c:idx val="1"/>
          <c:order val="1"/>
          <c:tx>
            <c:v>Operating Profit Margin </c:v>
          </c:tx>
          <c:spPr>
            <a:ln w="28575" cap="rnd">
              <a:solidFill>
                <a:schemeClr val="accent2"/>
              </a:solidFill>
              <a:round/>
            </a:ln>
            <a:effectLst/>
          </c:spPr>
          <c:marker>
            <c:symbol val="circle"/>
            <c:size val="5"/>
            <c:spPr>
              <a:solidFill>
                <a:schemeClr val="bg1"/>
              </a:solidFill>
              <a:ln w="12700">
                <a:solidFill>
                  <a:schemeClr val="accent2"/>
                </a:solidFill>
              </a:ln>
              <a:effectLst/>
            </c:spPr>
          </c:marker>
          <c:cat>
            <c:multiLvlStrRef>
              <c:f>'Ayan (Pivot)'!$F$20:$G$27</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'Ayan (Pivot)'!$I$20:$I$27</c:f>
              <c:numCache>
                <c:formatCode>General</c:formatCode>
                <c:ptCount val="8"/>
                <c:pt idx="0">
                  <c:v>0.40174683544303796</c:v>
                </c:pt>
                <c:pt idx="1">
                  <c:v>0.40000000000000019</c:v>
                </c:pt>
                <c:pt idx="2">
                  <c:v>0.41026548672566376</c:v>
                </c:pt>
                <c:pt idx="3">
                  <c:v>0.40243816254416964</c:v>
                </c:pt>
                <c:pt idx="4">
                  <c:v>0.41657045009784788</c:v>
                </c:pt>
                <c:pt idx="5">
                  <c:v>0.42755819477434698</c:v>
                </c:pt>
                <c:pt idx="6">
                  <c:v>0.43470170454545393</c:v>
                </c:pt>
                <c:pt idx="7">
                  <c:v>0.4248393285371706</c:v>
                </c:pt>
              </c:numCache>
            </c:numRef>
          </c:val>
          <c:smooth val="0"/>
          <c:extLst>
            <c:ext xmlns:c16="http://schemas.microsoft.com/office/drawing/2014/chart" uri="{C3380CC4-5D6E-409C-BE32-E72D297353CC}">
              <c16:uniqueId val="{00000001-3AC0-4825-A6AB-C438CEAF701A}"/>
            </c:ext>
          </c:extLst>
        </c:ser>
        <c:dLbls>
          <c:showLegendKey val="0"/>
          <c:showVal val="0"/>
          <c:showCatName val="0"/>
          <c:showSerName val="0"/>
          <c:showPercent val="0"/>
          <c:showBubbleSize val="0"/>
        </c:dLbls>
        <c:marker val="1"/>
        <c:smooth val="0"/>
        <c:axId val="436478319"/>
        <c:axId val="436477839"/>
      </c:lineChart>
      <c:catAx>
        <c:axId val="4485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63455"/>
        <c:crosses val="autoZero"/>
        <c:auto val="1"/>
        <c:lblAlgn val="ctr"/>
        <c:lblOffset val="100"/>
        <c:noMultiLvlLbl val="0"/>
      </c:catAx>
      <c:valAx>
        <c:axId val="44856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0015"/>
        <c:crosses val="autoZero"/>
        <c:crossBetween val="between"/>
      </c:valAx>
      <c:valAx>
        <c:axId val="436477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78319"/>
        <c:crosses val="max"/>
        <c:crossBetween val="between"/>
      </c:valAx>
      <c:catAx>
        <c:axId val="436478319"/>
        <c:scaling>
          <c:orientation val="minMax"/>
        </c:scaling>
        <c:delete val="1"/>
        <c:axPos val="b"/>
        <c:numFmt formatCode="General" sourceLinked="1"/>
        <c:majorTickMark val="out"/>
        <c:minorTickMark val="none"/>
        <c:tickLblPos val="nextTo"/>
        <c:crossAx val="436477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8C575290-1461-4672-9836-EACFA325121B}"/>
            </a:ext>
          </a:extLst>
        </xdr:cNvPr>
        <xdr:cNvPicPr>
          <a:picLocks noChangeAspect="1"/>
        </xdr:cNvPicPr>
      </xdr:nvPicPr>
      <xdr:blipFill>
        <a:blip xmlns:r="http://schemas.openxmlformats.org/officeDocument/2006/relationships" r:embed="rId2"/>
        <a:stretch>
          <a:fillRect/>
        </a:stretch>
      </xdr:blipFill>
      <xdr:spPr>
        <a:xfrm>
          <a:off x="3679692" y="122369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365760</xdr:colOff>
      <xdr:row>0</xdr:row>
      <xdr:rowOff>45720</xdr:rowOff>
    </xdr:from>
    <xdr:to>
      <xdr:col>20</xdr:col>
      <xdr:colOff>480060</xdr:colOff>
      <xdr:row>5</xdr:row>
      <xdr:rowOff>167640</xdr:rowOff>
    </xdr:to>
    <xdr:sp macro="" textlink="">
      <xdr:nvSpPr>
        <xdr:cNvPr id="3" name="Rectangle 2">
          <a:extLst>
            <a:ext uri="{FF2B5EF4-FFF2-40B4-BE49-F238E27FC236}">
              <a16:creationId xmlns:a16="http://schemas.microsoft.com/office/drawing/2014/main" id="{8A6D64EA-243C-76CD-D111-72665A50FD7A}"/>
            </a:ext>
          </a:extLst>
        </xdr:cNvPr>
        <xdr:cNvSpPr/>
      </xdr:nvSpPr>
      <xdr:spPr>
        <a:xfrm>
          <a:off x="3048000" y="45720"/>
          <a:ext cx="10843260" cy="1112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365760</xdr:colOff>
      <xdr:row>0</xdr:row>
      <xdr:rowOff>106680</xdr:rowOff>
    </xdr:from>
    <xdr:to>
      <xdr:col>18</xdr:col>
      <xdr:colOff>617220</xdr:colOff>
      <xdr:row>5</xdr:row>
      <xdr:rowOff>15240</xdr:rowOff>
    </xdr:to>
    <xdr:sp macro="" textlink="">
      <xdr:nvSpPr>
        <xdr:cNvPr id="4" name="TextBox 3">
          <a:extLst>
            <a:ext uri="{FF2B5EF4-FFF2-40B4-BE49-F238E27FC236}">
              <a16:creationId xmlns:a16="http://schemas.microsoft.com/office/drawing/2014/main" id="{A2E10632-BB26-397D-77FE-360C03119A99}"/>
            </a:ext>
          </a:extLst>
        </xdr:cNvPr>
        <xdr:cNvSpPr txBox="1"/>
      </xdr:nvSpPr>
      <xdr:spPr>
        <a:xfrm>
          <a:off x="3048000" y="106680"/>
          <a:ext cx="9639300" cy="89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kern="1200">
              <a:solidFill>
                <a:schemeClr val="bg1"/>
              </a:solidFill>
              <a:latin typeface="Aharoni" panose="02010803020104030203" pitchFamily="2" charset="-79"/>
              <a:cs typeface="Aharoni" panose="02010803020104030203" pitchFamily="2" charset="-79"/>
            </a:rPr>
            <a:t>Coca-Cola</a:t>
          </a:r>
          <a:r>
            <a:rPr lang="en-IN" sz="3600" kern="1200" baseline="0">
              <a:solidFill>
                <a:schemeClr val="bg1"/>
              </a:solidFill>
              <a:latin typeface="Aharoni" panose="02010803020104030203" pitchFamily="2" charset="-79"/>
              <a:cs typeface="Aharoni" panose="02010803020104030203" pitchFamily="2" charset="-79"/>
            </a:rPr>
            <a:t> USA Retailer Dashboard</a:t>
          </a:r>
        </a:p>
        <a:p>
          <a:r>
            <a:rPr lang="en-IN" sz="1100" kern="1200" baseline="0">
              <a:solidFill>
                <a:schemeClr val="bg1"/>
              </a:solidFill>
            </a:rPr>
            <a:t>Payment in USD</a:t>
          </a:r>
        </a:p>
      </xdr:txBody>
    </xdr:sp>
    <xdr:clientData/>
  </xdr:twoCellAnchor>
  <xdr:twoCellAnchor>
    <xdr:from>
      <xdr:col>4</xdr:col>
      <xdr:colOff>381000</xdr:colOff>
      <xdr:row>6</xdr:row>
      <xdr:rowOff>129540</xdr:rowOff>
    </xdr:from>
    <xdr:to>
      <xdr:col>7</xdr:col>
      <xdr:colOff>662940</xdr:colOff>
      <xdr:row>11</xdr:row>
      <xdr:rowOff>53340</xdr:rowOff>
    </xdr:to>
    <xdr:sp macro="" textlink="">
      <xdr:nvSpPr>
        <xdr:cNvPr id="5" name="Rectangle 4">
          <a:extLst>
            <a:ext uri="{FF2B5EF4-FFF2-40B4-BE49-F238E27FC236}">
              <a16:creationId xmlns:a16="http://schemas.microsoft.com/office/drawing/2014/main" id="{FB9726D2-A534-5739-D8EE-582BCD64C233}"/>
            </a:ext>
          </a:extLst>
        </xdr:cNvPr>
        <xdr:cNvSpPr/>
      </xdr:nvSpPr>
      <xdr:spPr>
        <a:xfrm>
          <a:off x="3048000" y="1329690"/>
          <a:ext cx="2548890" cy="92392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kern="1200">
              <a:solidFill>
                <a:sysClr val="windowText" lastClr="000000"/>
              </a:solidFill>
            </a:rPr>
            <a:t>Total Sales </a:t>
          </a:r>
          <a:endParaRPr lang="en-IN" sz="1100" b="1" kern="1200">
            <a:solidFill>
              <a:sysClr val="windowText" lastClr="000000"/>
            </a:solidFill>
          </a:endParaRPr>
        </a:p>
      </xdr:txBody>
    </xdr:sp>
    <xdr:clientData/>
  </xdr:twoCellAnchor>
  <xdr:twoCellAnchor>
    <xdr:from>
      <xdr:col>8</xdr:col>
      <xdr:colOff>228600</xdr:colOff>
      <xdr:row>6</xdr:row>
      <xdr:rowOff>129540</xdr:rowOff>
    </xdr:from>
    <xdr:to>
      <xdr:col>11</xdr:col>
      <xdr:colOff>220980</xdr:colOff>
      <xdr:row>11</xdr:row>
      <xdr:rowOff>53340</xdr:rowOff>
    </xdr:to>
    <xdr:sp macro="" textlink="">
      <xdr:nvSpPr>
        <xdr:cNvPr id="22" name="Rectangle 21">
          <a:extLst>
            <a:ext uri="{FF2B5EF4-FFF2-40B4-BE49-F238E27FC236}">
              <a16:creationId xmlns:a16="http://schemas.microsoft.com/office/drawing/2014/main" id="{8D8A3A7B-CB26-02FE-486E-691EBF624D5E}"/>
            </a:ext>
          </a:extLst>
        </xdr:cNvPr>
        <xdr:cNvSpPr/>
      </xdr:nvSpPr>
      <xdr:spPr>
        <a:xfrm>
          <a:off x="5737860" y="1318260"/>
          <a:ext cx="2293620" cy="9144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kern="1200">
              <a:solidFill>
                <a:sysClr val="windowText" lastClr="000000"/>
              </a:solidFill>
            </a:rPr>
            <a:t>Unit Sold</a:t>
          </a:r>
        </a:p>
      </xdr:txBody>
    </xdr:sp>
    <xdr:clientData/>
  </xdr:twoCellAnchor>
  <xdr:twoCellAnchor>
    <xdr:from>
      <xdr:col>11</xdr:col>
      <xdr:colOff>617220</xdr:colOff>
      <xdr:row>6</xdr:row>
      <xdr:rowOff>129540</xdr:rowOff>
    </xdr:from>
    <xdr:to>
      <xdr:col>15</xdr:col>
      <xdr:colOff>228600</xdr:colOff>
      <xdr:row>11</xdr:row>
      <xdr:rowOff>53340</xdr:rowOff>
    </xdr:to>
    <xdr:sp macro="" textlink="">
      <xdr:nvSpPr>
        <xdr:cNvPr id="23" name="Rectangle 22">
          <a:extLst>
            <a:ext uri="{FF2B5EF4-FFF2-40B4-BE49-F238E27FC236}">
              <a16:creationId xmlns:a16="http://schemas.microsoft.com/office/drawing/2014/main" id="{3E06A114-FF9B-633E-2530-C7011C6039AE}"/>
            </a:ext>
          </a:extLst>
        </xdr:cNvPr>
        <xdr:cNvSpPr/>
      </xdr:nvSpPr>
      <xdr:spPr>
        <a:xfrm>
          <a:off x="8427720" y="1318260"/>
          <a:ext cx="2293620" cy="9144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kern="1200">
              <a:solidFill>
                <a:sysClr val="windowText" lastClr="000000"/>
              </a:solidFill>
            </a:rPr>
            <a:t>Average Price </a:t>
          </a:r>
        </a:p>
      </xdr:txBody>
    </xdr:sp>
    <xdr:clientData/>
  </xdr:twoCellAnchor>
  <xdr:twoCellAnchor editAs="oneCell">
    <xdr:from>
      <xdr:col>0</xdr:col>
      <xdr:colOff>182881</xdr:colOff>
      <xdr:row>0</xdr:row>
      <xdr:rowOff>91440</xdr:rowOff>
    </xdr:from>
    <xdr:to>
      <xdr:col>3</xdr:col>
      <xdr:colOff>464821</xdr:colOff>
      <xdr:row>5</xdr:row>
      <xdr:rowOff>175260</xdr:rowOff>
    </xdr:to>
    <xdr:pic>
      <xdr:nvPicPr>
        <xdr:cNvPr id="28" name="Picture 27">
          <a:extLst>
            <a:ext uri="{FF2B5EF4-FFF2-40B4-BE49-F238E27FC236}">
              <a16:creationId xmlns:a16="http://schemas.microsoft.com/office/drawing/2014/main" id="{D4AA6CFE-B93D-74CA-3536-A17B64756A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1" y="91440"/>
          <a:ext cx="2293620" cy="1074420"/>
        </a:xfrm>
        <a:prstGeom prst="rect">
          <a:avLst/>
        </a:prstGeom>
      </xdr:spPr>
    </xdr:pic>
    <xdr:clientData/>
  </xdr:twoCellAnchor>
  <xdr:twoCellAnchor>
    <xdr:from>
      <xdr:col>15</xdr:col>
      <xdr:colOff>708660</xdr:colOff>
      <xdr:row>6</xdr:row>
      <xdr:rowOff>129540</xdr:rowOff>
    </xdr:from>
    <xdr:to>
      <xdr:col>18</xdr:col>
      <xdr:colOff>556260</xdr:colOff>
      <xdr:row>11</xdr:row>
      <xdr:rowOff>53340</xdr:rowOff>
    </xdr:to>
    <xdr:sp macro="" textlink="">
      <xdr:nvSpPr>
        <xdr:cNvPr id="24" name="Rectangle 23">
          <a:extLst>
            <a:ext uri="{FF2B5EF4-FFF2-40B4-BE49-F238E27FC236}">
              <a16:creationId xmlns:a16="http://schemas.microsoft.com/office/drawing/2014/main" id="{0574845A-4235-4C92-2D27-4D2BBD0FC8FC}"/>
            </a:ext>
          </a:extLst>
        </xdr:cNvPr>
        <xdr:cNvSpPr/>
      </xdr:nvSpPr>
      <xdr:spPr>
        <a:xfrm>
          <a:off x="11201400" y="1318260"/>
          <a:ext cx="2293620" cy="9144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solidFill>
                <a:sysClr val="windowText" lastClr="000000"/>
              </a:solidFill>
            </a:rPr>
            <a:t>Total Operating Profit </a:t>
          </a:r>
        </a:p>
      </xdr:txBody>
    </xdr:sp>
    <xdr:clientData/>
  </xdr:twoCellAnchor>
  <xdr:twoCellAnchor editAs="oneCell">
    <xdr:from>
      <xdr:col>16</xdr:col>
      <xdr:colOff>731520</xdr:colOff>
      <xdr:row>0</xdr:row>
      <xdr:rowOff>159258</xdr:rowOff>
    </xdr:from>
    <xdr:to>
      <xdr:col>18</xdr:col>
      <xdr:colOff>518160</xdr:colOff>
      <xdr:row>5</xdr:row>
      <xdr:rowOff>19050</xdr:rowOff>
    </xdr:to>
    <xdr:pic>
      <xdr:nvPicPr>
        <xdr:cNvPr id="30" name="Picture 29">
          <a:extLst>
            <a:ext uri="{FF2B5EF4-FFF2-40B4-BE49-F238E27FC236}">
              <a16:creationId xmlns:a16="http://schemas.microsoft.com/office/drawing/2014/main" id="{6F5ED819-0863-21AC-08C7-C738F68201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39600" y="159258"/>
          <a:ext cx="1417320" cy="850392"/>
        </a:xfrm>
        <a:prstGeom prst="rect">
          <a:avLst/>
        </a:prstGeom>
      </xdr:spPr>
    </xdr:pic>
    <xdr:clientData/>
  </xdr:twoCellAnchor>
  <xdr:twoCellAnchor>
    <xdr:from>
      <xdr:col>5</xdr:col>
      <xdr:colOff>280594</xdr:colOff>
      <xdr:row>8</xdr:row>
      <xdr:rowOff>90237</xdr:rowOff>
    </xdr:from>
    <xdr:to>
      <xdr:col>7</xdr:col>
      <xdr:colOff>490931</xdr:colOff>
      <xdr:row>10</xdr:row>
      <xdr:rowOff>81213</xdr:rowOff>
    </xdr:to>
    <xdr:sp macro="" textlink="'Ayan (Pivot)'!A4">
      <xdr:nvSpPr>
        <xdr:cNvPr id="31" name="TextBox 30">
          <a:extLst>
            <a:ext uri="{FF2B5EF4-FFF2-40B4-BE49-F238E27FC236}">
              <a16:creationId xmlns:a16="http://schemas.microsoft.com/office/drawing/2014/main" id="{76C766F7-3DCF-F522-79E1-C2E842F5F7C6}"/>
            </a:ext>
          </a:extLst>
        </xdr:cNvPr>
        <xdr:cNvSpPr txBox="1"/>
      </xdr:nvSpPr>
      <xdr:spPr>
        <a:xfrm>
          <a:off x="3614344" y="1690437"/>
          <a:ext cx="1810537" cy="39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A3F4E5-AFE7-4C60-B5CC-457993265E41}" type="TxLink">
            <a:rPr lang="en-US" sz="2200" b="1" i="0" u="none" strike="noStrike" kern="1200">
              <a:solidFill>
                <a:srgbClr val="000000"/>
              </a:solidFill>
              <a:latin typeface="Calibri"/>
              <a:ea typeface="Calibri"/>
              <a:cs typeface="Calibri"/>
            </a:rPr>
            <a:pPr/>
            <a:t>1,20,16,665</a:t>
          </a:fld>
          <a:endParaRPr lang="en-IN" sz="2200" b="1" kern="1200"/>
        </a:p>
      </xdr:txBody>
    </xdr:sp>
    <xdr:clientData/>
  </xdr:twoCellAnchor>
  <xdr:twoCellAnchor>
    <xdr:from>
      <xdr:col>8</xdr:col>
      <xdr:colOff>648641</xdr:colOff>
      <xdr:row>8</xdr:row>
      <xdr:rowOff>69482</xdr:rowOff>
    </xdr:from>
    <xdr:to>
      <xdr:col>10</xdr:col>
      <xdr:colOff>656284</xdr:colOff>
      <xdr:row>10</xdr:row>
      <xdr:rowOff>61963</xdr:rowOff>
    </xdr:to>
    <xdr:sp macro="" textlink="'Ayan (Pivot)'!B4">
      <xdr:nvSpPr>
        <xdr:cNvPr id="32" name="TextBox 31">
          <a:extLst>
            <a:ext uri="{FF2B5EF4-FFF2-40B4-BE49-F238E27FC236}">
              <a16:creationId xmlns:a16="http://schemas.microsoft.com/office/drawing/2014/main" id="{4E8801BA-A255-0E38-E09C-96F84B20471F}"/>
            </a:ext>
          </a:extLst>
        </xdr:cNvPr>
        <xdr:cNvSpPr txBox="1"/>
      </xdr:nvSpPr>
      <xdr:spPr>
        <a:xfrm>
          <a:off x="6416981" y="1654442"/>
          <a:ext cx="1638323" cy="38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0B1ADE-D1E3-4A0E-9A26-CB3164BF78E5}" type="TxLink">
            <a:rPr lang="en-US" sz="2200" b="1" i="0" u="none" strike="noStrike" kern="1200">
              <a:solidFill>
                <a:srgbClr val="000000"/>
              </a:solidFill>
              <a:latin typeface="Calibri"/>
              <a:ea typeface="Calibri"/>
              <a:cs typeface="Calibri"/>
            </a:rPr>
            <a:pPr/>
            <a:t>2,47,88,610</a:t>
          </a:fld>
          <a:endParaRPr lang="en-IN" sz="2200" b="1" kern="1200">
            <a:solidFill>
              <a:schemeClr val="tx1"/>
            </a:solidFill>
          </a:endParaRPr>
        </a:p>
      </xdr:txBody>
    </xdr:sp>
    <xdr:clientData/>
  </xdr:twoCellAnchor>
  <xdr:twoCellAnchor>
    <xdr:from>
      <xdr:col>12</xdr:col>
      <xdr:colOff>298121</xdr:colOff>
      <xdr:row>8</xdr:row>
      <xdr:rowOff>52137</xdr:rowOff>
    </xdr:from>
    <xdr:to>
      <xdr:col>15</xdr:col>
      <xdr:colOff>22860</xdr:colOff>
      <xdr:row>10</xdr:row>
      <xdr:rowOff>43113</xdr:rowOff>
    </xdr:to>
    <xdr:sp macro="" textlink="'Ayan (Pivot)'!C4">
      <xdr:nvSpPr>
        <xdr:cNvPr id="33" name="TextBox 32">
          <a:extLst>
            <a:ext uri="{FF2B5EF4-FFF2-40B4-BE49-F238E27FC236}">
              <a16:creationId xmlns:a16="http://schemas.microsoft.com/office/drawing/2014/main" id="{53401B16-81F6-B891-C1FF-1E9638EBF9A4}"/>
            </a:ext>
          </a:extLst>
        </xdr:cNvPr>
        <xdr:cNvSpPr txBox="1"/>
      </xdr:nvSpPr>
      <xdr:spPr>
        <a:xfrm>
          <a:off x="9038261" y="1637097"/>
          <a:ext cx="1736419" cy="38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A5BE6E-BF0B-4662-B521-D8A733F2B851}" type="TxLink">
            <a:rPr lang="en-US" sz="2200" b="1" i="0" u="none" strike="noStrike" kern="1200">
              <a:solidFill>
                <a:schemeClr val="tx1"/>
              </a:solidFill>
              <a:latin typeface="Calibri"/>
              <a:ea typeface="Calibri"/>
              <a:cs typeface="Calibri"/>
            </a:rPr>
            <a:pPr/>
            <a:t>0.452166252</a:t>
          </a:fld>
          <a:endParaRPr lang="en-US" sz="2200" b="1" i="0" u="none" strike="noStrike" kern="1200">
            <a:solidFill>
              <a:schemeClr val="tx1"/>
            </a:solidFill>
            <a:latin typeface="Calibri"/>
            <a:ea typeface="Calibri"/>
            <a:cs typeface="Calibri"/>
          </a:endParaRPr>
        </a:p>
      </xdr:txBody>
    </xdr:sp>
    <xdr:clientData/>
  </xdr:twoCellAnchor>
  <xdr:twoCellAnchor>
    <xdr:from>
      <xdr:col>16</xdr:col>
      <xdr:colOff>351461</xdr:colOff>
      <xdr:row>8</xdr:row>
      <xdr:rowOff>59256</xdr:rowOff>
    </xdr:from>
    <xdr:to>
      <xdr:col>18</xdr:col>
      <xdr:colOff>359104</xdr:colOff>
      <xdr:row>10</xdr:row>
      <xdr:rowOff>89335</xdr:rowOff>
    </xdr:to>
    <xdr:sp macro="" textlink="'Ayan (Pivot)'!D4">
      <xdr:nvSpPr>
        <xdr:cNvPr id="36" name="TextBox 35">
          <a:extLst>
            <a:ext uri="{FF2B5EF4-FFF2-40B4-BE49-F238E27FC236}">
              <a16:creationId xmlns:a16="http://schemas.microsoft.com/office/drawing/2014/main" id="{43E4C5AE-A550-5F4E-E06D-0A39BE49CE82}"/>
            </a:ext>
          </a:extLst>
        </xdr:cNvPr>
        <xdr:cNvSpPr txBox="1"/>
      </xdr:nvSpPr>
      <xdr:spPr>
        <a:xfrm>
          <a:off x="11918621" y="1644216"/>
          <a:ext cx="1638323" cy="426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A91FAB-5E93-464B-96AB-3476D12609FB}" type="TxLink">
            <a:rPr lang="en-US" sz="2200" b="1" i="0" u="none" strike="noStrike" kern="1200">
              <a:solidFill>
                <a:schemeClr val="tx1"/>
              </a:solidFill>
              <a:latin typeface="Calibri"/>
              <a:ea typeface="Calibri"/>
              <a:cs typeface="Calibri"/>
            </a:rPr>
            <a:pPr/>
            <a:t>47,22,497</a:t>
          </a:fld>
          <a:endParaRPr lang="en-US" sz="2200" b="1" i="0" u="none" strike="noStrike" kern="1200">
            <a:solidFill>
              <a:schemeClr val="tx1"/>
            </a:solidFill>
            <a:latin typeface="Calibri"/>
            <a:ea typeface="Calibri"/>
            <a:cs typeface="Calibri"/>
          </a:endParaRPr>
        </a:p>
      </xdr:txBody>
    </xdr:sp>
    <xdr:clientData/>
  </xdr:twoCellAnchor>
  <xdr:twoCellAnchor>
    <xdr:from>
      <xdr:col>5</xdr:col>
      <xdr:colOff>28575</xdr:colOff>
      <xdr:row>23</xdr:row>
      <xdr:rowOff>38100</xdr:rowOff>
    </xdr:from>
    <xdr:to>
      <xdr:col>17</xdr:col>
      <xdr:colOff>790575</xdr:colOff>
      <xdr:row>34</xdr:row>
      <xdr:rowOff>106680</xdr:rowOff>
    </xdr:to>
    <xdr:graphicFrame macro="">
      <xdr:nvGraphicFramePr>
        <xdr:cNvPr id="40" name="Chart 39">
          <a:extLst>
            <a:ext uri="{FF2B5EF4-FFF2-40B4-BE49-F238E27FC236}">
              <a16:creationId xmlns:a16="http://schemas.microsoft.com/office/drawing/2014/main" id="{13384477-5FCB-463B-96B4-943445759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399415</xdr:colOff>
      <xdr:row>6</xdr:row>
      <xdr:rowOff>94298</xdr:rowOff>
    </xdr:from>
    <xdr:to>
      <xdr:col>3</xdr:col>
      <xdr:colOff>216535</xdr:colOff>
      <xdr:row>15</xdr:row>
      <xdr:rowOff>190500</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837DBD5A-1C60-44AB-89F5-6E5CD172D9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9415" y="1283018"/>
              <a:ext cx="1828800" cy="1879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404811</xdr:colOff>
      <xdr:row>16</xdr:row>
      <xdr:rowOff>174627</xdr:rowOff>
    </xdr:from>
    <xdr:to>
      <xdr:col>3</xdr:col>
      <xdr:colOff>233361</xdr:colOff>
      <xdr:row>22</xdr:row>
      <xdr:rowOff>5083</xdr:rowOff>
    </xdr:to>
    <mc:AlternateContent xmlns:mc="http://schemas.openxmlformats.org/markup-compatibility/2006" xmlns:a14="http://schemas.microsoft.com/office/drawing/2010/main">
      <mc:Choice Requires="a14">
        <xdr:graphicFrame macro="">
          <xdr:nvGraphicFramePr>
            <xdr:cNvPr id="43" name="Invoice Date (Year)">
              <a:extLst>
                <a:ext uri="{FF2B5EF4-FFF2-40B4-BE49-F238E27FC236}">
                  <a16:creationId xmlns:a16="http://schemas.microsoft.com/office/drawing/2014/main" id="{556E5E10-1D97-46A8-BE56-0ABB7E037815}"/>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404811" y="3344547"/>
              <a:ext cx="1840230" cy="1019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111126</xdr:colOff>
      <xdr:row>22</xdr:row>
      <xdr:rowOff>46433</xdr:rowOff>
    </xdr:from>
    <xdr:to>
      <xdr:col>3</xdr:col>
      <xdr:colOff>650876</xdr:colOff>
      <xdr:row>24</xdr:row>
      <xdr:rowOff>29767</xdr:rowOff>
    </xdr:to>
    <xdr:sp macro="" textlink="'Ayan (Pivot)'!A4">
      <xdr:nvSpPr>
        <xdr:cNvPr id="44" name="TextBox 43">
          <a:extLst>
            <a:ext uri="{FF2B5EF4-FFF2-40B4-BE49-F238E27FC236}">
              <a16:creationId xmlns:a16="http://schemas.microsoft.com/office/drawing/2014/main" id="{25D11F50-8C36-FB66-63F4-FACA424B03B3}"/>
            </a:ext>
          </a:extLst>
        </xdr:cNvPr>
        <xdr:cNvSpPr txBox="1"/>
      </xdr:nvSpPr>
      <xdr:spPr>
        <a:xfrm>
          <a:off x="111126" y="4412058"/>
          <a:ext cx="2540000" cy="380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kern="1200">
              <a:solidFill>
                <a:schemeClr val="bg1"/>
              </a:solidFill>
              <a:latin typeface="Arial Black" panose="020B0A04020102020204" pitchFamily="34" charset="0"/>
              <a:ea typeface="Calibri"/>
              <a:cs typeface="Calibri"/>
            </a:rPr>
            <a:t>Last Updated</a:t>
          </a:r>
          <a:r>
            <a:rPr lang="en-US" sz="1000" b="1" i="0" u="none" strike="noStrike" kern="1200" baseline="0">
              <a:solidFill>
                <a:schemeClr val="bg1"/>
              </a:solidFill>
              <a:latin typeface="Arial Black" panose="020B0A04020102020204" pitchFamily="34" charset="0"/>
              <a:ea typeface="Calibri"/>
              <a:cs typeface="Calibri"/>
            </a:rPr>
            <a:t> on December 2024</a:t>
          </a:r>
        </a:p>
        <a:p>
          <a:endParaRPr lang="en-IN" sz="2200" b="1" kern="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 SHAIKH" refreshedDate="45646.994400810188" backgroundQuery="1" createdVersion="8" refreshedVersion="8" minRefreshableVersion="3" recordCount="0" supportSubquery="1" supportAdvancedDrill="1" xr:uid="{6CCCE31E-7A08-4D97-ACAC-4511F6AE578B}">
  <cacheSource type="external" connectionId="1"/>
  <cacheFields count="4">
    <cacheField name="[Table1].[Beverage Brand].[Beverage Brand]" caption="Beverage Brand" numFmtId="0" hierarchy="6" level="1">
      <sharedItems count="6">
        <s v="Coca-Cola"/>
        <s v="Dasani Water"/>
        <s v="Diet Coke"/>
        <s v="Fanta"/>
        <s v="Powerade"/>
        <s v="Sprite"/>
      </sharedItems>
    </cacheField>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 SHAIKH" refreshedDate="45646.99440127315" backgroundQuery="1" createdVersion="8" refreshedVersion="8" minRefreshableVersion="3" recordCount="0" supportSubquery="1" supportAdvancedDrill="1" xr:uid="{E5FEC672-0C03-49C0-8C89-F32D4B374C28}">
  <cacheSource type="external" connectionId="1"/>
  <cacheFields count="5">
    <cacheField name="[Measures].[Sum of Total Sales]" caption="Sum of Total Sales" numFmtId="0" hierarchy="18" level="32767"/>
    <cacheField name="[Measures].[Average of Operating Margin]" caption="Average of Operating Margin" numFmtId="0" hierarchy="24" level="32767"/>
    <cacheField name="[Table1].[Invoice Date (Quarter)].[Invoice Date (Quarter)]" caption="Invoice Date (Quarter)" numFmtId="0" hierarchy="13" level="1">
      <sharedItems count="4">
        <s v="Qtr1"/>
        <s v="Qtr2"/>
        <s v="Qtr3"/>
        <s v="Qtr4"/>
      </sharedItems>
    </cacheField>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 SHAIKH" refreshedDate="45646.994401851851" backgroundQuery="1" createdVersion="8" refreshedVersion="8" minRefreshableVersion="3" recordCount="0" supportSubquery="1" supportAdvancedDrill="1" xr:uid="{F5456B3B-0FD3-4129-BB50-32B3ED670D9A}">
  <cacheSource type="external" connectionId="1"/>
  <cacheFields count="4">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tailer].[Retailer]" caption="Retailer" numFmtId="0" level="1">
      <sharedItems count="6">
        <s v="Amazon"/>
        <s v="BevCo"/>
        <s v="FizzyCo"/>
        <s v="Target"/>
        <s v="Walmart"/>
        <s v="West Soda"/>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 SHAIKH" refreshedDate="45646.99442210648" backgroundQuery="1" createdVersion="8" refreshedVersion="8" minRefreshableVersion="3" recordCount="0" supportSubquery="1" supportAdvancedDrill="1" xr:uid="{304FE0AE-AA19-47F5-830D-E40AEBEADC01}">
  <cacheSource type="external" connectionId="1"/>
  <cacheFields count="5">
    <cacheField name="[Measures].[Sum of Total Sales]" caption="Sum of Total Sales" numFmtId="0" hierarchy="18" level="32767"/>
    <cacheField name="[Measures].[Sum of Units Sold]" caption="Sum of Units Sold" numFmtId="0" hierarchy="19" level="32767"/>
    <cacheField name="[Measures].[Average of Price per Unit]" caption="Average of Price per Unit" numFmtId="0" hierarchy="21" level="32767"/>
    <cacheField name="[Measures].[Sum of Operating Profit]" caption="Sum of Operating Profit" numFmtId="0" hierarchy="22" level="32767"/>
    <cacheField name="[Table1].[Invoice Date (Year)].[Invoice Date (Year)]" caption="Invoice Date (Year)" numFmtId="0" hierarchy="12"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 SHAIKH" refreshedDate="45646.99130613426" backgroundQuery="1" createdVersion="3" refreshedVersion="8" minRefreshableVersion="3" recordCount="0" supportSubquery="1" supportAdvancedDrill="1" xr:uid="{68FD2280-597A-43C5-8C44-C630F08C406F}">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687222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FDDFA-B4C5-4118-B291-9A5F5094FC17}" name="PivotTable3" cacheId="0" applyNumberFormats="0" applyBorderFormats="0" applyFontFormats="0" applyPatternFormats="0" applyAlignmentFormats="0" applyWidthHeightFormats="1" dataCaption="Values" grandTotalCaption="Total" updatedVersion="8" minRefreshableVersion="3" useAutoFormatting="1" subtotalHiddenItems="1" itemPrintTitles="1" createdVersion="8" indent="0" outline="1" outlineData="1" multipleFieldFilters="0">
  <location ref="A8:D16"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 Sales" fld="1"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EE33E-135A-4564-A7FE-4FFA01D301C2}"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3"/>
    <dataField name="Sum of Units Sold" fld="1" baseField="0" baseItem="0" numFmtId="3"/>
    <dataField name="Average of Price per Unit" fld="2" subtotal="average" baseField="0" baseItem="2"/>
    <dataField name="Sum of Operating Profit" fld="3" baseField="0" baseItem="0" numFmtId="3"/>
  </dataFields>
  <formats count="3">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88C39-C18A-466D-AAD2-649516B1041F}" name="PivotTable7" cacheId="2" applyNumberFormats="0" applyBorderFormats="0" applyFontFormats="0" applyPatternFormats="0" applyAlignmentFormats="0" applyWidthHeightFormats="1" dataCaption="Values" grandTotalCaption="Total" updatedVersion="8" minRefreshableVersion="3" useAutoFormatting="1" subtotalHiddenItems="1" itemPrintTitles="1" createdVersion="8" indent="0" outline="1" outlineData="1" multipleFieldFilters="0">
  <location ref="A35:D43" firstHeaderRow="1" firstDataRow="2" firstDataCol="1"/>
  <pivotFields count="4">
    <pivotField dataField="1" subtotalTop="0" showAll="0" defaultSubtotal="0"/>
    <pivotField axis="axisCol" allDrilled="1" subtotalTop="0" showAll="0" dataSourceSort="1" defaultSubtotal="0">
      <items count="2">
        <item x="0" e="0"/>
        <item x="1"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1"/>
  </colFields>
  <colItems count="3">
    <i>
      <x/>
    </i>
    <i>
      <x v="1"/>
    </i>
    <i t="grand">
      <x/>
    </i>
  </colItems>
  <dataFields count="1">
    <dataField name="Sum of Total Sales" fld="0"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0AFB7D-9E4C-4D26-969A-923B9B2BC494}"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A20:D29"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2">
    <field x="3"/>
    <field x="2"/>
  </rowFields>
  <rowItems count="9">
    <i>
      <x/>
      <x/>
    </i>
    <i r="1">
      <x v="1"/>
    </i>
    <i r="1">
      <x v="2"/>
    </i>
    <i r="1">
      <x v="3"/>
    </i>
    <i>
      <x v="1"/>
      <x/>
    </i>
    <i r="1">
      <x v="1"/>
    </i>
    <i r="1">
      <x v="2"/>
    </i>
    <i r="1">
      <x v="3"/>
    </i>
    <i t="grand">
      <x/>
    </i>
  </rowItems>
  <colFields count="1">
    <field x="-2"/>
  </colFields>
  <colItems count="2">
    <i>
      <x/>
    </i>
    <i i="1">
      <x v="1"/>
    </i>
  </colItems>
  <dataFields count="2">
    <dataField name="Sum of Total Sales" fld="0" baseField="0" baseItem="0"/>
    <dataField name="Average of Operating Margin" fld="1" subtotal="average"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52D8CA-B089-4ACA-AE1D-DA373F1B67C4}" sourceName="[Table1].[Region]">
  <pivotTables>
    <pivotTable tabId="10" name="PivotTable2"/>
    <pivotTable tabId="10" name="PivotTable3"/>
    <pivotTable tabId="10" name="PivotTable5"/>
    <pivotTable tabId="10" name="PivotTable7"/>
  </pivotTables>
  <data>
    <olap pivotCacheId="1668722260">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5F8E0ECA-B1D5-445E-A33B-B8305E4BD9D3}" sourceName="[Table1].[Invoice Date (Year)]">
  <pivotTables>
    <pivotTable tabId="10" name="PivotTable2"/>
  </pivotTables>
  <data>
    <olap pivotCacheId="1668722260">
      <levels count="2">
        <level uniqueName="[Table1].[Invoice Date (Year)].[(All)]" sourceCaption="(All)" count="0"/>
        <level uniqueName="[Table1].[Invoice Date (Year)].[Invoice Date (Year)]" sourceCaption="Invoice Date (Year)" count="2">
          <ranges>
            <range startItem="0">
              <i n="[Table1].[Invoice Date (Year)].&amp;[2022]" c="2022"/>
              <i n="[Table1].[Invoice Date (Year)].&amp;[2023]" c="2023"/>
            </range>
          </ranges>
        </level>
      </levels>
      <selections count="1">
        <selection n="[Table1].[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5D992B-8594-4BAB-8FFA-751C6CCBE5EC}" cache="Slicer_Region" caption="Region" level="1" rowHeight="260350"/>
  <slicer name="Invoice Date (Year)" xr10:uid="{6956C467-C00C-421F-A168-AF57887216A3}" cache="Slicer_Invoice_Date__Year" caption="Invoice Date (Year)"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7" dataDxfId="16" tableBorderDxfId="15">
  <autoFilter ref="B4:M9652" xr:uid="{241C6583-A395-494F-B34A-BA98EEB4132C}"/>
  <tableColumns count="12">
    <tableColumn id="1" xr3:uid="{72C602C4-76C4-4A75-933A-FDC9591C1526}" name="Retailer" dataDxfId="14"/>
    <tableColumn id="2" xr3:uid="{725FD838-82AA-427A-9CE2-6C04110A316D}" name="Retailer ID" dataDxfId="13"/>
    <tableColumn id="3" xr3:uid="{9C123582-20EA-467F-A5ED-8224D6001C00}" name="Invoice Date" dataDxfId="12"/>
    <tableColumn id="4" xr3:uid="{134DBAE7-3279-40E6-98D9-CBECFFFB85D5}" name="Region" dataDxfId="11"/>
    <tableColumn id="5" xr3:uid="{C2E2A540-5264-40E1-8C95-F5F8159FEF6D}" name="State" dataDxfId="10"/>
    <tableColumn id="6" xr3:uid="{6DD89386-635C-40C8-9606-F930BAB18D98}" name="City" dataDxfId="9"/>
    <tableColumn id="7" xr3:uid="{79044A14-8C29-4B84-AA06-8282B70BA02E}" name="Beverage Brand" dataDxfId="8"/>
    <tableColumn id="8" xr3:uid="{A75130C6-6732-4DA3-A42A-8ECCD7E66F61}" name="Price per Unit" dataDxfId="7"/>
    <tableColumn id="9" xr3:uid="{3E7FDD09-C8F4-41A0-8B3E-09F0A7E4D8AD}" name="Units Sold" dataDxfId="6"/>
    <tableColumn id="10" xr3:uid="{521D1DF4-DD00-4778-9BB1-91E31DADFF87}" name="Total Sales" dataDxfId="5"/>
    <tableColumn id="11" xr3:uid="{94400550-7002-4F21-A27B-497430EA373F}" name="Operating Profit" dataDxfId="4"/>
    <tableColumn id="12" xr3:uid="{2526BB74-C8C1-4549-9ED9-43B205AA3AC6}" name="Operating Marg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7AA6-B3BE-423D-84CC-BF75B12AA2C0}">
  <dimension ref="B3:D16"/>
  <sheetViews>
    <sheetView showGridLines="0" zoomScale="110" zoomScaleNormal="110" workbookViewId="0">
      <selection activeCell="C9" sqref="C9"/>
    </sheetView>
  </sheetViews>
  <sheetFormatPr defaultColWidth="10.796875" defaultRowHeight="15.6" x14ac:dyDescent="0.3"/>
  <cols>
    <col min="1" max="1" width="10.796875" style="13"/>
    <col min="2" max="2" width="8.5" style="13" customWidth="1"/>
    <col min="3" max="3" width="102.69921875" style="13" bestFit="1" customWidth="1"/>
    <col min="4" max="4" width="9.5" style="13" customWidth="1"/>
    <col min="5" max="16384" width="10.796875" style="13"/>
  </cols>
  <sheetData>
    <row r="3" spans="2:4" ht="61.2" x14ac:dyDescent="0.3">
      <c r="B3" s="10"/>
      <c r="C3" s="11" t="s">
        <v>137</v>
      </c>
      <c r="D3" s="12"/>
    </row>
    <row r="4" spans="2:4" ht="54" customHeight="1" x14ac:dyDescent="0.3">
      <c r="B4" s="14"/>
      <c r="C4" s="15"/>
      <c r="D4" s="16"/>
    </row>
    <row r="5" spans="2:4" ht="31.95" customHeight="1" x14ac:dyDescent="0.3">
      <c r="B5" s="14"/>
      <c r="C5" s="15"/>
      <c r="D5" s="16"/>
    </row>
    <row r="6" spans="2:4" x14ac:dyDescent="0.3">
      <c r="B6" s="14"/>
      <c r="C6"/>
      <c r="D6" s="16"/>
    </row>
    <row r="7" spans="2:4" s="20" customFormat="1" ht="21" x14ac:dyDescent="0.4">
      <c r="B7" s="17"/>
      <c r="C7" s="18" t="s">
        <v>131</v>
      </c>
      <c r="D7" s="19"/>
    </row>
    <row r="8" spans="2:4" s="20" customFormat="1" x14ac:dyDescent="0.3">
      <c r="B8" s="17"/>
      <c r="C8" s="21"/>
      <c r="D8" s="19"/>
    </row>
    <row r="9" spans="2:4" s="24" customFormat="1" ht="25.8" x14ac:dyDescent="0.3">
      <c r="B9" s="22"/>
      <c r="C9" s="31" t="s">
        <v>132</v>
      </c>
      <c r="D9" s="23"/>
    </row>
    <row r="10" spans="2:4" x14ac:dyDescent="0.3">
      <c r="B10" s="14"/>
      <c r="C10"/>
      <c r="D10" s="16"/>
    </row>
    <row r="11" spans="2:4" ht="18" x14ac:dyDescent="0.35">
      <c r="B11" s="14"/>
      <c r="C11" s="25" t="s">
        <v>133</v>
      </c>
      <c r="D11" s="16"/>
    </row>
    <row r="12" spans="2:4" x14ac:dyDescent="0.3">
      <c r="B12" s="14"/>
      <c r="C12"/>
      <c r="D12" s="16"/>
    </row>
    <row r="13" spans="2:4" x14ac:dyDescent="0.3">
      <c r="B13" s="14"/>
      <c r="C13" s="26" t="s">
        <v>134</v>
      </c>
      <c r="D13" s="16"/>
    </row>
    <row r="14" spans="2:4" x14ac:dyDescent="0.3">
      <c r="B14" s="14"/>
      <c r="C14" t="s">
        <v>135</v>
      </c>
      <c r="D14" s="16"/>
    </row>
    <row r="15" spans="2:4" ht="31.2" x14ac:dyDescent="0.3">
      <c r="B15" s="14"/>
      <c r="C15" s="27" t="s">
        <v>136</v>
      </c>
      <c r="D15" s="16"/>
    </row>
    <row r="16" spans="2:4" x14ac:dyDescent="0.3">
      <c r="B16" s="28"/>
      <c r="C16" s="29"/>
      <c r="D16" s="30"/>
    </row>
  </sheetData>
  <sheetProtection algorithmName="SHA-512" hashValue="Sl0ZVH8MwAUUzmPfMe+tt6RgxGiFzHcLhAedmcGkcvmeWpCQgYMouT+zMLE88eAjpIZBWQdJcNLZoMpU7RjaGA==" saltValue="cJjxKab+wh97UivXOMwlYg==" spinCount="100000" sheet="1" objects="1" scenarios="1"/>
  <hyperlinks>
    <hyperlink ref="C11" r:id="rId1" display="Made by Kenji Explains" xr:uid="{1CB877F0-5D0A-4A0F-AD2F-D123553EC40E}"/>
    <hyperlink ref="C9" r:id="rId2" display="Get our Power BI for Business Analytics." xr:uid="{75127F4A-7BE5-4CF8-BD30-DCDF6C2747B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
  <sheetViews>
    <sheetView workbookViewId="0"/>
  </sheetViews>
  <sheetFormatPr defaultColWidth="11.19921875"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A9623" zoomScaleNormal="100" workbookViewId="0">
      <selection activeCell="B4" sqref="B4"/>
    </sheetView>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
  <sheetViews>
    <sheetView workbookViewId="0"/>
  </sheetViews>
  <sheetFormatPr defaultColWidth="8.796875" defaultRowHeight="15.6"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7A06-CE55-4630-B70E-F1F18A57F276}">
  <dimension ref="A1:U36"/>
  <sheetViews>
    <sheetView showGridLines="0" tabSelected="1" zoomScaleNormal="100" workbookViewId="0">
      <selection activeCell="E17" sqref="E17"/>
    </sheetView>
  </sheetViews>
  <sheetFormatPr defaultRowHeight="15.6" x14ac:dyDescent="0.3"/>
  <cols>
    <col min="7" max="7" width="12.19921875" bestFit="1" customWidth="1"/>
    <col min="8" max="10" width="10.69921875" customWidth="1"/>
    <col min="15" max="15" width="8.796875" customWidth="1"/>
    <col min="16" max="18" width="10.69921875" customWidth="1"/>
  </cols>
  <sheetData>
    <row r="1" spans="1:21" x14ac:dyDescent="0.3">
      <c r="A1" s="32"/>
      <c r="B1" s="32"/>
      <c r="C1" s="32"/>
      <c r="D1" s="32"/>
    </row>
    <row r="2" spans="1:21" x14ac:dyDescent="0.3">
      <c r="A2" s="32"/>
      <c r="B2" s="32"/>
      <c r="C2" s="32"/>
      <c r="D2" s="32"/>
    </row>
    <row r="3" spans="1:21" x14ac:dyDescent="0.3">
      <c r="A3" s="32"/>
      <c r="B3" s="32"/>
      <c r="C3" s="32"/>
      <c r="D3" s="32"/>
    </row>
    <row r="4" spans="1:21" x14ac:dyDescent="0.3">
      <c r="A4" s="32"/>
      <c r="B4" s="32"/>
      <c r="C4" s="32"/>
      <c r="D4" s="32"/>
    </row>
    <row r="5" spans="1:21" x14ac:dyDescent="0.3">
      <c r="A5" s="32"/>
      <c r="B5" s="32"/>
      <c r="C5" s="32"/>
      <c r="D5" s="32"/>
    </row>
    <row r="6" spans="1:21" x14ac:dyDescent="0.3">
      <c r="A6" s="32"/>
      <c r="B6" s="32"/>
      <c r="C6" s="32"/>
      <c r="D6" s="32"/>
    </row>
    <row r="7" spans="1:21" x14ac:dyDescent="0.3">
      <c r="A7" s="32"/>
      <c r="B7" s="32"/>
      <c r="C7" s="32"/>
      <c r="D7" s="32"/>
    </row>
    <row r="8" spans="1:21" x14ac:dyDescent="0.3">
      <c r="A8" s="32"/>
      <c r="B8" s="32"/>
      <c r="C8" s="32"/>
      <c r="D8" s="32"/>
    </row>
    <row r="9" spans="1:21" x14ac:dyDescent="0.3">
      <c r="A9" s="32"/>
      <c r="B9" s="32"/>
      <c r="C9" s="32"/>
      <c r="D9" s="32"/>
    </row>
    <row r="10" spans="1:21" x14ac:dyDescent="0.3">
      <c r="A10" s="32"/>
      <c r="B10" s="32"/>
      <c r="C10" s="32"/>
      <c r="D10" s="32"/>
    </row>
    <row r="11" spans="1:21" x14ac:dyDescent="0.3">
      <c r="A11" s="32"/>
      <c r="B11" s="32"/>
      <c r="C11" s="32"/>
      <c r="D11" s="32"/>
    </row>
    <row r="12" spans="1:21" x14ac:dyDescent="0.3">
      <c r="A12" s="32"/>
      <c r="B12" s="32"/>
      <c r="C12" s="32"/>
      <c r="D12" s="32"/>
    </row>
    <row r="13" spans="1:21" x14ac:dyDescent="0.3">
      <c r="A13" s="32"/>
      <c r="B13" s="32"/>
      <c r="C13" s="32"/>
      <c r="D13" s="32"/>
      <c r="E13" s="33"/>
      <c r="F13" s="33"/>
      <c r="G13" s="35" t="s">
        <v>138</v>
      </c>
      <c r="H13" s="35"/>
      <c r="I13" s="35"/>
      <c r="J13" s="35"/>
      <c r="K13" s="33"/>
      <c r="L13" s="33"/>
      <c r="M13" s="33"/>
      <c r="N13" s="33"/>
      <c r="O13" s="35" t="s">
        <v>139</v>
      </c>
      <c r="P13" s="35"/>
      <c r="Q13" s="35"/>
      <c r="R13" s="35"/>
      <c r="S13" s="33"/>
      <c r="T13" s="33"/>
      <c r="U13" s="33"/>
    </row>
    <row r="14" spans="1:21" x14ac:dyDescent="0.3">
      <c r="A14" s="32"/>
      <c r="B14" s="32"/>
      <c r="C14" s="32"/>
      <c r="D14" s="32"/>
      <c r="G14" s="34" t="s">
        <v>140</v>
      </c>
      <c r="H14" s="34" t="s">
        <v>141</v>
      </c>
      <c r="I14" s="34" t="s">
        <v>144</v>
      </c>
      <c r="J14" s="34" t="s">
        <v>143</v>
      </c>
      <c r="K14" s="33"/>
      <c r="O14" s="34" t="s">
        <v>145</v>
      </c>
      <c r="P14" s="34" t="s">
        <v>141</v>
      </c>
      <c r="Q14" s="34" t="s">
        <v>142</v>
      </c>
      <c r="R14" s="34" t="s">
        <v>143</v>
      </c>
    </row>
    <row r="15" spans="1:21" x14ac:dyDescent="0.3">
      <c r="A15" s="32"/>
      <c r="B15" s="32"/>
      <c r="C15" s="32"/>
      <c r="D15" s="32"/>
      <c r="G15" t="str">
        <f>'Ayan (Pivot)'!A10</f>
        <v>Coca-Cola</v>
      </c>
      <c r="H15" s="38">
        <f>'Ayan (Pivot)'!B10</f>
        <v>499102.00000000017</v>
      </c>
      <c r="I15" s="38">
        <f>'Ayan (Pivot)'!C10</f>
        <v>2268974.9000000032</v>
      </c>
      <c r="J15" s="38">
        <f>I15-H15</f>
        <v>1769872.9000000029</v>
      </c>
      <c r="O15" t="str">
        <f>'Ayan (Pivot)'!A37</f>
        <v>Amazon</v>
      </c>
      <c r="P15" s="38">
        <f>'Ayan (Pivot)'!B37</f>
        <v>276210</v>
      </c>
      <c r="Q15" s="38">
        <f>'Ayan (Pivot)'!C37</f>
        <v>1009698.7000000002</v>
      </c>
      <c r="R15" s="38">
        <f>Q15-P15</f>
        <v>733488.70000000019</v>
      </c>
    </row>
    <row r="16" spans="1:21" x14ac:dyDescent="0.3">
      <c r="A16" s="32"/>
      <c r="B16" s="32"/>
      <c r="C16" s="32"/>
      <c r="D16" s="32"/>
      <c r="G16" t="str">
        <f>'Ayan (Pivot)'!A11</f>
        <v>Dasani Water</v>
      </c>
      <c r="H16" s="38">
        <f>'Ayan (Pivot)'!B11</f>
        <v>469270.69999999984</v>
      </c>
      <c r="I16" s="38">
        <f>'Ayan (Pivot)'!C11</f>
        <v>1917827.7999999949</v>
      </c>
      <c r="J16" s="38">
        <f t="shared" ref="J16:J21" si="0">I16-H16</f>
        <v>1448557.099999995</v>
      </c>
      <c r="O16" t="str">
        <f>'Ayan (Pivot)'!A38</f>
        <v>BevCo</v>
      </c>
      <c r="P16" s="38">
        <f>'Ayan (Pivot)'!B38</f>
        <v>466788.00000000012</v>
      </c>
      <c r="Q16" s="38">
        <f>'Ayan (Pivot)'!C38</f>
        <v>2327606.5000000019</v>
      </c>
      <c r="R16" s="38">
        <f t="shared" ref="R16:R21" si="1">Q16-P16</f>
        <v>1860818.5000000019</v>
      </c>
    </row>
    <row r="17" spans="1:18" x14ac:dyDescent="0.3">
      <c r="A17" s="32"/>
      <c r="B17" s="32"/>
      <c r="C17" s="32"/>
      <c r="D17" s="32"/>
      <c r="G17" t="str">
        <f>'Ayan (Pivot)'!A12</f>
        <v>Diet Coke</v>
      </c>
      <c r="H17" s="38">
        <f>'Ayan (Pivot)'!B12</f>
        <v>423758.70000000007</v>
      </c>
      <c r="I17" s="38">
        <f>'Ayan (Pivot)'!C12</f>
        <v>1633959.3000000005</v>
      </c>
      <c r="J17" s="38">
        <f t="shared" si="0"/>
        <v>1210200.6000000006</v>
      </c>
      <c r="O17" t="str">
        <f>'Ayan (Pivot)'!A39</f>
        <v>FizzyCo</v>
      </c>
      <c r="P17" s="38">
        <f>'Ayan (Pivot)'!B39</f>
        <v>161210.1</v>
      </c>
      <c r="Q17" s="38">
        <f>'Ayan (Pivot)'!C39</f>
        <v>2262827.0999999982</v>
      </c>
      <c r="R17" s="38">
        <f t="shared" si="1"/>
        <v>2101616.9999999981</v>
      </c>
    </row>
    <row r="18" spans="1:18" x14ac:dyDescent="0.3">
      <c r="A18" s="32"/>
      <c r="B18" s="32"/>
      <c r="C18" s="32"/>
      <c r="D18" s="32"/>
      <c r="G18" t="str">
        <f>'Ayan (Pivot)'!A13</f>
        <v>Fanta</v>
      </c>
      <c r="H18" s="38">
        <f>'Ayan (Pivot)'!B13</f>
        <v>315489.20000000013</v>
      </c>
      <c r="I18" s="38">
        <f>'Ayan (Pivot)'!C13</f>
        <v>1116062.9000000027</v>
      </c>
      <c r="J18" s="38">
        <f t="shared" si="0"/>
        <v>800573.70000000251</v>
      </c>
      <c r="O18" t="str">
        <f>'Ayan (Pivot)'!A40</f>
        <v>Target</v>
      </c>
      <c r="P18" s="38">
        <f>'Ayan (Pivot)'!B40</f>
        <v>9250.2999999999993</v>
      </c>
      <c r="Q18" s="38">
        <f>'Ayan (Pivot)'!C40</f>
        <v>1341994.9999999998</v>
      </c>
      <c r="R18" s="38">
        <f t="shared" si="1"/>
        <v>1332744.6999999997</v>
      </c>
    </row>
    <row r="19" spans="1:18" x14ac:dyDescent="0.3">
      <c r="A19" s="32"/>
      <c r="B19" s="32"/>
      <c r="C19" s="32"/>
      <c r="D19" s="32"/>
      <c r="G19" t="str">
        <f>'Ayan (Pivot)'!A14</f>
        <v>Powerade</v>
      </c>
      <c r="H19" s="38">
        <f>'Ayan (Pivot)'!B14</f>
        <v>349533.89999999997</v>
      </c>
      <c r="I19" s="38">
        <f>'Ayan (Pivot)'!C14</f>
        <v>1302529.3000000012</v>
      </c>
      <c r="J19" s="38">
        <f t="shared" si="0"/>
        <v>952995.4000000013</v>
      </c>
      <c r="O19" t="str">
        <f>'Ayan (Pivot)'!A41</f>
        <v>Walmart</v>
      </c>
      <c r="P19" s="38">
        <f>'Ayan (Pivot)'!B41</f>
        <v>339912.5</v>
      </c>
      <c r="Q19" s="38">
        <f>'Ayan (Pivot)'!C41</f>
        <v>580211.00000000023</v>
      </c>
      <c r="R19" s="38">
        <f t="shared" si="1"/>
        <v>240298.50000000023</v>
      </c>
    </row>
    <row r="20" spans="1:18" x14ac:dyDescent="0.3">
      <c r="A20" s="32"/>
      <c r="B20" s="32"/>
      <c r="C20" s="32"/>
      <c r="D20" s="32"/>
      <c r="G20" t="str">
        <f>'Ayan (Pivot)'!A15</f>
        <v>Sprite</v>
      </c>
      <c r="H20" s="38">
        <f>'Ayan (Pivot)'!B15</f>
        <v>366577.99999999988</v>
      </c>
      <c r="I20" s="38">
        <f>'Ayan (Pivot)'!C15</f>
        <v>1353578.2999999986</v>
      </c>
      <c r="J20" s="38">
        <f t="shared" si="0"/>
        <v>987000.29999999877</v>
      </c>
      <c r="O20" t="str">
        <f>'Ayan (Pivot)'!A42</f>
        <v>West Soda</v>
      </c>
      <c r="P20" s="38">
        <f>'Ayan (Pivot)'!B42</f>
        <v>1170361.6000000001</v>
      </c>
      <c r="Q20" s="38">
        <f>'Ayan (Pivot)'!C42</f>
        <v>2070594.1999999995</v>
      </c>
      <c r="R20" s="38">
        <f t="shared" si="1"/>
        <v>900232.59999999939</v>
      </c>
    </row>
    <row r="21" spans="1:18" x14ac:dyDescent="0.3">
      <c r="A21" s="32"/>
      <c r="B21" s="32"/>
      <c r="C21" s="32"/>
      <c r="D21" s="32"/>
      <c r="G21" s="39" t="str">
        <f>'Ayan (Pivot)'!A16</f>
        <v>Total</v>
      </c>
      <c r="H21" s="40">
        <f>'Ayan (Pivot)'!B16</f>
        <v>2423732.5</v>
      </c>
      <c r="I21" s="40">
        <f>'Ayan (Pivot)'!C16</f>
        <v>9592932.5</v>
      </c>
      <c r="J21" s="40">
        <f t="shared" si="0"/>
        <v>7169200</v>
      </c>
      <c r="O21" s="39" t="str">
        <f>'Ayan (Pivot)'!A43</f>
        <v>Total</v>
      </c>
      <c r="P21" s="40">
        <f>'Ayan (Pivot)'!B43</f>
        <v>2423732.5</v>
      </c>
      <c r="Q21" s="40">
        <f>'Ayan (Pivot)'!C43</f>
        <v>9592932.5</v>
      </c>
      <c r="R21" s="40">
        <f t="shared" si="1"/>
        <v>7169200</v>
      </c>
    </row>
    <row r="22" spans="1:18" x14ac:dyDescent="0.3">
      <c r="A22" s="32"/>
      <c r="B22" s="32"/>
      <c r="C22" s="32"/>
      <c r="D22" s="32"/>
    </row>
    <row r="23" spans="1:18" x14ac:dyDescent="0.3">
      <c r="A23" s="32"/>
      <c r="B23" s="32"/>
      <c r="C23" s="32"/>
      <c r="D23" s="32"/>
      <c r="F23" s="35" t="s">
        <v>146</v>
      </c>
      <c r="G23" s="35"/>
      <c r="H23" s="35"/>
      <c r="I23" s="35"/>
      <c r="J23" s="35"/>
      <c r="K23" s="35"/>
      <c r="L23" s="35"/>
      <c r="M23" s="35"/>
      <c r="N23" s="35"/>
      <c r="O23" s="35"/>
      <c r="P23" s="35"/>
      <c r="Q23" s="35"/>
      <c r="R23" s="35"/>
    </row>
    <row r="24" spans="1:18" x14ac:dyDescent="0.3">
      <c r="A24" s="32"/>
      <c r="B24" s="32"/>
      <c r="C24" s="32"/>
      <c r="D24" s="32"/>
    </row>
    <row r="25" spans="1:18" x14ac:dyDescent="0.3">
      <c r="A25" s="32"/>
      <c r="B25" s="32"/>
      <c r="C25" s="32"/>
      <c r="D25" s="32"/>
    </row>
    <row r="26" spans="1:18" x14ac:dyDescent="0.3">
      <c r="A26" s="32"/>
      <c r="B26" s="32"/>
      <c r="C26" s="32"/>
      <c r="D26" s="32"/>
    </row>
    <row r="27" spans="1:18" x14ac:dyDescent="0.3">
      <c r="A27" s="32"/>
      <c r="B27" s="32"/>
      <c r="C27" s="32"/>
      <c r="D27" s="32"/>
    </row>
    <row r="28" spans="1:18" x14ac:dyDescent="0.3">
      <c r="A28" s="32"/>
      <c r="B28" s="32"/>
      <c r="C28" s="32"/>
      <c r="D28" s="32"/>
    </row>
    <row r="29" spans="1:18" x14ac:dyDescent="0.3">
      <c r="A29" s="32"/>
      <c r="B29" s="32"/>
      <c r="C29" s="32"/>
      <c r="D29" s="32"/>
    </row>
    <row r="30" spans="1:18" x14ac:dyDescent="0.3">
      <c r="A30" s="32"/>
      <c r="B30" s="32"/>
      <c r="C30" s="32"/>
      <c r="D30" s="32"/>
    </row>
    <row r="31" spans="1:18" x14ac:dyDescent="0.3">
      <c r="A31" s="32"/>
      <c r="B31" s="32"/>
      <c r="C31" s="32"/>
      <c r="D31" s="32"/>
    </row>
    <row r="32" spans="1:18" x14ac:dyDescent="0.3">
      <c r="A32" s="32"/>
      <c r="B32" s="32"/>
      <c r="C32" s="32"/>
      <c r="D32" s="32"/>
    </row>
    <row r="33" spans="1:4" x14ac:dyDescent="0.3">
      <c r="A33" s="32"/>
      <c r="B33" s="32"/>
      <c r="C33" s="32"/>
      <c r="D33" s="32"/>
    </row>
    <row r="34" spans="1:4" x14ac:dyDescent="0.3">
      <c r="A34" s="32"/>
      <c r="B34" s="32"/>
      <c r="C34" s="32"/>
      <c r="D34" s="32"/>
    </row>
    <row r="35" spans="1:4" x14ac:dyDescent="0.3">
      <c r="A35" s="32"/>
      <c r="B35" s="32"/>
      <c r="C35" s="32"/>
      <c r="D35" s="32"/>
    </row>
    <row r="36" spans="1:4" x14ac:dyDescent="0.3">
      <c r="A36" s="32"/>
      <c r="B36" s="32"/>
      <c r="C36" s="32"/>
      <c r="D36" s="32"/>
    </row>
  </sheetData>
  <conditionalFormatting sqref="J15:J20">
    <cfRule type="dataBar" priority="2">
      <dataBar>
        <cfvo type="min"/>
        <cfvo type="max"/>
        <color rgb="FF63C384"/>
      </dataBar>
      <extLst>
        <ext xmlns:x14="http://schemas.microsoft.com/office/spreadsheetml/2009/9/main" uri="{B025F937-C7B1-47D3-B67F-A62EFF666E3E}">
          <x14:id>{7C5616F0-26BF-43DE-ADFC-165C295F0F22}</x14:id>
        </ext>
      </extLst>
    </cfRule>
  </conditionalFormatting>
  <conditionalFormatting sqref="R15:R20">
    <cfRule type="dataBar" priority="1">
      <dataBar>
        <cfvo type="min"/>
        <cfvo type="max"/>
        <color rgb="FF63C384"/>
      </dataBar>
      <extLst>
        <ext xmlns:x14="http://schemas.microsoft.com/office/spreadsheetml/2009/9/main" uri="{B025F937-C7B1-47D3-B67F-A62EFF666E3E}">
          <x14:id>{D556ED04-C5B3-495A-844F-18B255ABDA5E}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C5616F0-26BF-43DE-ADFC-165C295F0F22}">
            <x14:dataBar minLength="0" maxLength="100" border="1" negativeBarBorderColorSameAsPositive="0">
              <x14:cfvo type="autoMin"/>
              <x14:cfvo type="autoMax"/>
              <x14:borderColor rgb="FF63C384"/>
              <x14:negativeFillColor rgb="FFFF0000"/>
              <x14:negativeBorderColor rgb="FFFF0000"/>
              <x14:axisColor rgb="FF000000"/>
            </x14:dataBar>
          </x14:cfRule>
          <xm:sqref>J15:J20</xm:sqref>
        </x14:conditionalFormatting>
        <x14:conditionalFormatting xmlns:xm="http://schemas.microsoft.com/office/excel/2006/main">
          <x14:cfRule type="dataBar" id="{D556ED04-C5B3-495A-844F-18B255ABDA5E}">
            <x14:dataBar minLength="0" maxLength="100" border="1" negativeBarBorderColorSameAsPositive="0">
              <x14:cfvo type="autoMin"/>
              <x14:cfvo type="autoMax"/>
              <x14:borderColor rgb="FF63C384"/>
              <x14:negativeFillColor rgb="FFFF0000"/>
              <x14:negativeBorderColor rgb="FFFF0000"/>
              <x14:axisColor rgb="FF000000"/>
            </x14:dataBar>
          </x14:cfRule>
          <xm:sqref>R15:R20</xm:sqref>
        </x14:conditionalFormatting>
      </x14:conditionalFormattings>
    </ex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5842-3887-4FC6-955B-6857712DB684}">
  <dimension ref="A3:I43"/>
  <sheetViews>
    <sheetView workbookViewId="0">
      <selection activeCell="E17" sqref="E17"/>
    </sheetView>
  </sheetViews>
  <sheetFormatPr defaultRowHeight="15.6" x14ac:dyDescent="0.3"/>
  <cols>
    <col min="1" max="1" width="16.296875" bestFit="1" customWidth="1"/>
    <col min="2" max="2" width="15.796875" bestFit="1" customWidth="1"/>
    <col min="3" max="3" width="22.09765625" bestFit="1" customWidth="1"/>
    <col min="4" max="4" width="21" bestFit="1" customWidth="1"/>
    <col min="5" max="5" width="25.5" bestFit="1" customWidth="1"/>
    <col min="6" max="6" width="21.296875" bestFit="1" customWidth="1"/>
    <col min="7" max="7" width="30.3984375" bestFit="1" customWidth="1"/>
    <col min="8" max="11" width="8.8984375" bestFit="1" customWidth="1"/>
    <col min="12" max="12" width="7.8984375" bestFit="1" customWidth="1"/>
    <col min="13" max="19" width="8.8984375" bestFit="1" customWidth="1"/>
    <col min="20" max="20" width="9.8984375" bestFit="1" customWidth="1"/>
    <col min="21" max="25" width="8.8984375" bestFit="1" customWidth="1"/>
    <col min="26" max="26" width="10.8984375" bestFit="1" customWidth="1"/>
    <col min="27" max="725" width="10.09765625" bestFit="1" customWidth="1"/>
    <col min="726" max="726" width="10.8984375" bestFit="1" customWidth="1"/>
  </cols>
  <sheetData>
    <row r="3" spans="1:4" x14ac:dyDescent="0.3">
      <c r="A3" t="s">
        <v>149</v>
      </c>
      <c r="B3" t="s">
        <v>150</v>
      </c>
      <c r="C3" t="s">
        <v>151</v>
      </c>
      <c r="D3" t="s">
        <v>152</v>
      </c>
    </row>
    <row r="4" spans="1:4" x14ac:dyDescent="0.3">
      <c r="A4" s="38">
        <v>12016664.999999965</v>
      </c>
      <c r="B4" s="38">
        <v>24788610</v>
      </c>
      <c r="C4">
        <v>0.45216625207296596</v>
      </c>
      <c r="D4" s="38">
        <v>4722496.7700000061</v>
      </c>
    </row>
    <row r="8" spans="1:4" x14ac:dyDescent="0.3">
      <c r="A8" s="36" t="s">
        <v>149</v>
      </c>
      <c r="B8" s="36" t="s">
        <v>153</v>
      </c>
    </row>
    <row r="9" spans="1:4" x14ac:dyDescent="0.3">
      <c r="A9" s="36" t="s">
        <v>147</v>
      </c>
      <c r="B9" t="s">
        <v>154</v>
      </c>
      <c r="C9" t="s">
        <v>155</v>
      </c>
      <c r="D9" t="s">
        <v>163</v>
      </c>
    </row>
    <row r="10" spans="1:4" x14ac:dyDescent="0.3">
      <c r="A10" s="37" t="s">
        <v>14</v>
      </c>
      <c r="B10">
        <v>499102.00000000017</v>
      </c>
      <c r="C10">
        <v>2268974.9000000032</v>
      </c>
      <c r="D10">
        <v>2768076.9000000041</v>
      </c>
    </row>
    <row r="11" spans="1:4" x14ac:dyDescent="0.3">
      <c r="A11" s="37" t="s">
        <v>19</v>
      </c>
      <c r="B11">
        <v>469270.69999999984</v>
      </c>
      <c r="C11">
        <v>1917827.7999999949</v>
      </c>
      <c r="D11">
        <v>2387098.4999999991</v>
      </c>
    </row>
    <row r="12" spans="1:4" x14ac:dyDescent="0.3">
      <c r="A12" s="37" t="s">
        <v>15</v>
      </c>
      <c r="B12">
        <v>423758.70000000007</v>
      </c>
      <c r="C12">
        <v>1633959.3000000005</v>
      </c>
      <c r="D12">
        <v>2057718.0000000002</v>
      </c>
    </row>
    <row r="13" spans="1:4" x14ac:dyDescent="0.3">
      <c r="A13" s="37" t="s">
        <v>17</v>
      </c>
      <c r="B13">
        <v>315489.20000000013</v>
      </c>
      <c r="C13">
        <v>1116062.9000000027</v>
      </c>
      <c r="D13">
        <v>1431552.1000000027</v>
      </c>
    </row>
    <row r="14" spans="1:4" x14ac:dyDescent="0.3">
      <c r="A14" s="37" t="s">
        <v>18</v>
      </c>
      <c r="B14">
        <v>349533.89999999997</v>
      </c>
      <c r="C14">
        <v>1302529.3000000012</v>
      </c>
      <c r="D14">
        <v>1652063.2000000023</v>
      </c>
    </row>
    <row r="15" spans="1:4" x14ac:dyDescent="0.3">
      <c r="A15" s="37" t="s">
        <v>16</v>
      </c>
      <c r="B15">
        <v>366577.99999999988</v>
      </c>
      <c r="C15">
        <v>1353578.2999999986</v>
      </c>
      <c r="D15">
        <v>1720156.2999999993</v>
      </c>
    </row>
    <row r="16" spans="1:4" x14ac:dyDescent="0.3">
      <c r="A16" s="37" t="s">
        <v>163</v>
      </c>
      <c r="B16">
        <v>2423732.5</v>
      </c>
      <c r="C16">
        <v>9592932.5</v>
      </c>
      <c r="D16">
        <v>12016664.999999965</v>
      </c>
    </row>
    <row r="20" spans="1:9" x14ac:dyDescent="0.3">
      <c r="A20" s="36" t="s">
        <v>161</v>
      </c>
      <c r="B20" s="36" t="s">
        <v>162</v>
      </c>
      <c r="C20" t="s">
        <v>149</v>
      </c>
      <c r="D20" t="s">
        <v>160</v>
      </c>
      <c r="F20" t="str">
        <f>A21</f>
        <v>2022</v>
      </c>
      <c r="G20" t="str">
        <f t="shared" ref="G20:I20" si="0">B21</f>
        <v>Qtr1</v>
      </c>
      <c r="H20">
        <f t="shared" si="0"/>
        <v>692776.1</v>
      </c>
      <c r="I20">
        <f t="shared" si="0"/>
        <v>0.40174683544303796</v>
      </c>
    </row>
    <row r="21" spans="1:9" x14ac:dyDescent="0.3">
      <c r="A21" t="s">
        <v>154</v>
      </c>
      <c r="B21" t="s">
        <v>156</v>
      </c>
      <c r="C21">
        <v>692776.1</v>
      </c>
      <c r="D21">
        <v>0.40174683544303796</v>
      </c>
      <c r="G21" t="str">
        <f t="shared" ref="G21:G27" si="1">B22</f>
        <v>Qtr2</v>
      </c>
      <c r="H21">
        <f t="shared" ref="H21:H27" si="2">C22</f>
        <v>644203.89999999956</v>
      </c>
      <c r="I21">
        <f t="shared" ref="I21:I27" si="3">D22</f>
        <v>0.40000000000000019</v>
      </c>
    </row>
    <row r="22" spans="1:9" x14ac:dyDescent="0.3">
      <c r="B22" t="s">
        <v>157</v>
      </c>
      <c r="C22">
        <v>644203.89999999956</v>
      </c>
      <c r="D22">
        <v>0.40000000000000019</v>
      </c>
      <c r="G22" t="str">
        <f t="shared" si="1"/>
        <v>Qtr3</v>
      </c>
      <c r="H22">
        <f t="shared" si="2"/>
        <v>719170.39999999979</v>
      </c>
      <c r="I22">
        <f t="shared" si="3"/>
        <v>0.41026548672566376</v>
      </c>
    </row>
    <row r="23" spans="1:9" x14ac:dyDescent="0.3">
      <c r="B23" t="s">
        <v>158</v>
      </c>
      <c r="C23">
        <v>719170.39999999979</v>
      </c>
      <c r="D23">
        <v>0.41026548672566376</v>
      </c>
      <c r="G23" t="str">
        <f t="shared" si="1"/>
        <v>Qtr4</v>
      </c>
      <c r="H23">
        <f t="shared" si="2"/>
        <v>367582.10000000009</v>
      </c>
      <c r="I23">
        <f t="shared" si="3"/>
        <v>0.40243816254416964</v>
      </c>
    </row>
    <row r="24" spans="1:9" x14ac:dyDescent="0.3">
      <c r="B24" t="s">
        <v>159</v>
      </c>
      <c r="C24">
        <v>367582.10000000009</v>
      </c>
      <c r="D24">
        <v>0.40243816254416964</v>
      </c>
      <c r="F24" t="str">
        <f t="shared" ref="F24" si="4">A25</f>
        <v>2023</v>
      </c>
      <c r="G24" t="str">
        <f t="shared" si="1"/>
        <v>Qtr1</v>
      </c>
      <c r="H24">
        <f t="shared" si="2"/>
        <v>1877584.2999999996</v>
      </c>
      <c r="I24">
        <f t="shared" si="3"/>
        <v>0.41657045009784788</v>
      </c>
    </row>
    <row r="25" spans="1:9" x14ac:dyDescent="0.3">
      <c r="A25" t="s">
        <v>155</v>
      </c>
      <c r="B25" t="s">
        <v>156</v>
      </c>
      <c r="C25">
        <v>1877584.2999999996</v>
      </c>
      <c r="D25">
        <v>0.41657045009784788</v>
      </c>
      <c r="G25" t="str">
        <f t="shared" si="1"/>
        <v>Qtr2</v>
      </c>
      <c r="H25">
        <f t="shared" si="2"/>
        <v>2379424.8000000031</v>
      </c>
      <c r="I25">
        <f t="shared" si="3"/>
        <v>0.42755819477434698</v>
      </c>
    </row>
    <row r="26" spans="1:9" x14ac:dyDescent="0.3">
      <c r="B26" t="s">
        <v>157</v>
      </c>
      <c r="C26">
        <v>2379424.8000000031</v>
      </c>
      <c r="D26">
        <v>0.42755819477434698</v>
      </c>
      <c r="G26" t="str">
        <f t="shared" si="1"/>
        <v>Qtr3</v>
      </c>
      <c r="H26">
        <f t="shared" si="2"/>
        <v>2805752.5000000005</v>
      </c>
      <c r="I26">
        <f t="shared" si="3"/>
        <v>0.43470170454545393</v>
      </c>
    </row>
    <row r="27" spans="1:9" x14ac:dyDescent="0.3">
      <c r="B27" t="s">
        <v>158</v>
      </c>
      <c r="C27">
        <v>2805752.5000000005</v>
      </c>
      <c r="D27">
        <v>0.43470170454545393</v>
      </c>
      <c r="G27" t="str">
        <f t="shared" si="1"/>
        <v>Qtr4</v>
      </c>
      <c r="H27">
        <f t="shared" si="2"/>
        <v>2530170.8999999994</v>
      </c>
      <c r="I27">
        <f t="shared" si="3"/>
        <v>0.4248393285371706</v>
      </c>
    </row>
    <row r="28" spans="1:9" x14ac:dyDescent="0.3">
      <c r="B28" t="s">
        <v>159</v>
      </c>
      <c r="C28">
        <v>2530170.8999999994</v>
      </c>
      <c r="D28">
        <v>0.4248393285371706</v>
      </c>
    </row>
    <row r="29" spans="1:9" x14ac:dyDescent="0.3">
      <c r="A29" t="s">
        <v>148</v>
      </c>
      <c r="C29">
        <v>12016664.999999965</v>
      </c>
      <c r="D29">
        <v>0.42299129353233772</v>
      </c>
    </row>
    <row r="35" spans="1:4" x14ac:dyDescent="0.3">
      <c r="A35" s="36" t="s">
        <v>149</v>
      </c>
      <c r="B35" s="36" t="s">
        <v>153</v>
      </c>
    </row>
    <row r="36" spans="1:4" x14ac:dyDescent="0.3">
      <c r="A36" s="36" t="s">
        <v>147</v>
      </c>
      <c r="B36" t="s">
        <v>154</v>
      </c>
      <c r="C36" t="s">
        <v>155</v>
      </c>
      <c r="D36" t="s">
        <v>163</v>
      </c>
    </row>
    <row r="37" spans="1:4" x14ac:dyDescent="0.3">
      <c r="A37" s="37" t="s">
        <v>130</v>
      </c>
      <c r="B37">
        <v>276210</v>
      </c>
      <c r="C37">
        <v>1009698.7000000002</v>
      </c>
      <c r="D37">
        <v>1285908.6999999993</v>
      </c>
    </row>
    <row r="38" spans="1:4" x14ac:dyDescent="0.3">
      <c r="A38" s="37" t="s">
        <v>20</v>
      </c>
      <c r="B38">
        <v>466788.00000000012</v>
      </c>
      <c r="C38">
        <v>2327606.5000000019</v>
      </c>
      <c r="D38">
        <v>2794394.5000000056</v>
      </c>
    </row>
    <row r="39" spans="1:4" x14ac:dyDescent="0.3">
      <c r="A39" s="37" t="s">
        <v>127</v>
      </c>
      <c r="B39">
        <v>161210.1</v>
      </c>
      <c r="C39">
        <v>2262827.0999999982</v>
      </c>
      <c r="D39">
        <v>2424037.1999999979</v>
      </c>
    </row>
    <row r="40" spans="1:4" x14ac:dyDescent="0.3">
      <c r="A40" s="37" t="s">
        <v>129</v>
      </c>
      <c r="B40">
        <v>9250.2999999999993</v>
      </c>
      <c r="C40">
        <v>1341994.9999999998</v>
      </c>
      <c r="D40">
        <v>1351245.3</v>
      </c>
    </row>
    <row r="41" spans="1:4" x14ac:dyDescent="0.3">
      <c r="A41" s="37" t="s">
        <v>126</v>
      </c>
      <c r="B41">
        <v>339912.5</v>
      </c>
      <c r="C41">
        <v>580211.00000000023</v>
      </c>
      <c r="D41">
        <v>920123.49999999919</v>
      </c>
    </row>
    <row r="42" spans="1:4" x14ac:dyDescent="0.3">
      <c r="A42" s="37" t="s">
        <v>128</v>
      </c>
      <c r="B42">
        <v>1170361.6000000001</v>
      </c>
      <c r="C42">
        <v>2070594.1999999995</v>
      </c>
      <c r="D42">
        <v>3240955.8000000021</v>
      </c>
    </row>
    <row r="43" spans="1:4" x14ac:dyDescent="0.3">
      <c r="A43" s="37" t="s">
        <v>163</v>
      </c>
      <c r="B43">
        <v>2423732.5</v>
      </c>
      <c r="C43">
        <v>9592932.5</v>
      </c>
      <c r="D43">
        <v>12016664.999999965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Dashboard</vt:lpstr>
      <vt:lpstr>Data</vt:lpstr>
      <vt:lpstr>Analyze</vt:lpstr>
      <vt:lpstr>Ayan Dashboard</vt:lpstr>
      <vt:lpstr>Ayan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Ayan S</cp:lastModifiedBy>
  <dcterms:created xsi:type="dcterms:W3CDTF">2023-12-18T11:08:00Z</dcterms:created>
  <dcterms:modified xsi:type="dcterms:W3CDTF">2024-12-20T18:26:27Z</dcterms:modified>
</cp:coreProperties>
</file>