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MITS_LABS\BATCH 24\Day20_KNN_Collab\20161022_Batch20_CSE7405c_C_Filtering\"/>
    </mc:Choice>
  </mc:AlternateContent>
  <bookViews>
    <workbookView xWindow="0" yWindow="0" windowWidth="7500" windowHeight="5640" activeTab="2"/>
  </bookViews>
  <sheets>
    <sheet name="UBCF" sheetId="5" r:id="rId1"/>
    <sheet name="IBCF" sheetId="3" r:id="rId2"/>
    <sheet name="Cosine" sheetId="2" r:id="rId3"/>
    <sheet name="eval" sheetId="4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D23" i="2"/>
  <c r="E21" i="2"/>
  <c r="G18" i="2"/>
  <c r="H18" i="2"/>
  <c r="E19" i="2"/>
  <c r="F19" i="2"/>
  <c r="G20" i="2"/>
  <c r="H20" i="2"/>
  <c r="I20" i="2"/>
  <c r="J21" i="2"/>
  <c r="D19" i="2"/>
  <c r="D18" i="2"/>
  <c r="K4" i="2"/>
  <c r="K5" i="2"/>
  <c r="K6" i="2"/>
  <c r="K3" i="2"/>
  <c r="D15" i="2"/>
  <c r="D14" i="2"/>
  <c r="L16" i="5" l="1"/>
  <c r="I16" i="5"/>
  <c r="D16" i="5"/>
  <c r="N16" i="5"/>
  <c r="M16" i="5"/>
  <c r="N11" i="5"/>
  <c r="L13" i="5"/>
  <c r="N12" i="5"/>
  <c r="C12" i="5" s="1"/>
  <c r="N13" i="5"/>
  <c r="N14" i="5"/>
  <c r="N15" i="5"/>
  <c r="M12" i="5"/>
  <c r="H12" i="5" s="1"/>
  <c r="M13" i="5"/>
  <c r="F13" i="5" s="1"/>
  <c r="M14" i="5"/>
  <c r="G14" i="5" s="1"/>
  <c r="M15" i="5"/>
  <c r="G15" i="5" s="1"/>
  <c r="M11" i="5"/>
  <c r="D13" i="5" l="1"/>
  <c r="F12" i="5"/>
  <c r="C15" i="5"/>
  <c r="K15" i="5"/>
  <c r="K14" i="5"/>
  <c r="K13" i="5"/>
  <c r="L12" i="5"/>
  <c r="E12" i="5"/>
  <c r="C14" i="5"/>
  <c r="I15" i="5"/>
  <c r="I14" i="5"/>
  <c r="H13" i="5"/>
  <c r="J12" i="5"/>
  <c r="E11" i="5"/>
  <c r="E15" i="5"/>
  <c r="F11" i="5"/>
  <c r="H11" i="5"/>
  <c r="D11" i="5"/>
  <c r="C11" i="5"/>
  <c r="G11" i="5"/>
  <c r="G16" i="5" s="1"/>
  <c r="K11" i="5"/>
  <c r="O8" i="3" l="1"/>
  <c r="O7" i="3"/>
  <c r="O6" i="3"/>
  <c r="O5" i="3"/>
  <c r="O4" i="3"/>
</calcChain>
</file>

<file path=xl/sharedStrings.xml><?xml version="1.0" encoding="utf-8"?>
<sst xmlns="http://schemas.openxmlformats.org/spreadsheetml/2006/main" count="161" uniqueCount="57">
  <si>
    <t>A</t>
  </si>
  <si>
    <t>B</t>
  </si>
  <si>
    <t>C</t>
  </si>
  <si>
    <t>D</t>
  </si>
  <si>
    <t>RAMBO 3</t>
  </si>
  <si>
    <t>GBU</t>
  </si>
  <si>
    <t>SW1</t>
  </si>
  <si>
    <t>SW2</t>
  </si>
  <si>
    <t>SW3</t>
  </si>
  <si>
    <t>RAMBO 1</t>
  </si>
  <si>
    <t>RAMBO 2</t>
  </si>
  <si>
    <t>sim(A,B)</t>
  </si>
  <si>
    <t>sim(A,C)</t>
  </si>
  <si>
    <t>with norm</t>
  </si>
  <si>
    <t>AVG</t>
  </si>
  <si>
    <t>sim(A,B) &gt; sim(A,C)</t>
  </si>
  <si>
    <t>m1</t>
  </si>
  <si>
    <t>m2</t>
  </si>
  <si>
    <t>m3</t>
  </si>
  <si>
    <t>m4</t>
  </si>
  <si>
    <t>m5</t>
  </si>
  <si>
    <t>m6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</si>
  <si>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</si>
  <si>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</si>
  <si>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</si>
  <si>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</si>
  <si>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</si>
  <si>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</si>
  <si>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</si>
  <si>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</si>
  <si>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</si>
  <si>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</si>
  <si>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</si>
  <si>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</si>
  <si>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?</t>
  </si>
  <si>
    <t>sim(1,m)</t>
  </si>
  <si>
    <t>without norm</t>
  </si>
  <si>
    <t>(cosine)</t>
  </si>
  <si>
    <t>UB-CF</t>
  </si>
  <si>
    <t>HP1</t>
  </si>
  <si>
    <t>HP2</t>
  </si>
  <si>
    <t>HP3</t>
  </si>
  <si>
    <t>(worst is 3, best is 5)</t>
  </si>
  <si>
    <t>(worst is 1, best is 5)</t>
  </si>
  <si>
    <t>(best is 4)</t>
  </si>
  <si>
    <t>Joe</t>
  </si>
  <si>
    <t>Rob</t>
  </si>
  <si>
    <t>Becky</t>
  </si>
  <si>
    <t>Pete</t>
  </si>
  <si>
    <t>Ron</t>
  </si>
  <si>
    <t>Jack</t>
  </si>
  <si>
    <t>avg</t>
  </si>
  <si>
    <t>sd</t>
  </si>
  <si>
    <t>COR</t>
  </si>
  <si>
    <t>made up</t>
  </si>
  <si>
    <t>for the calculations)</t>
  </si>
  <si>
    <t>(note that zeros were typed in the above table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</si>
</sst>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7" borderId="1" xfId="0" applyFill="1" applyBorder="1" applyAlignment="1">
      <alignment horizontal="center"/>
    </xf>
    <xf numFmtId="2" fontId="6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0" fontId="2" fillId="0" borderId="0" xfId="0" applyFont="1"/>
    <xf numFmtId="2" fontId="0" fillId="0" borderId="0" xfId="0" applyNumberFormat="1" applyAlignment="1">
      <alignment horizontal="center" vertical="center"/>
    </xf>
    <xf numFmtId="0" fontId="1" fillId="5" borderId="0" xfId="0" applyFont="1" applyFill="1"/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/>
    <xf numFmtId="2" fontId="2" fillId="0" borderId="0" xfId="0" applyNumberFormat="1" applyFont="1" applyAlignment="1">
      <alignment horizontal="center" vertical="center"/>
    </xf>
    <xf numFmtId="0" fontId="7" fillId="0" borderId="0" xfId="0" applyFont="1"/>
    <xf numFmtId="0" fontId="8" fillId="0" borderId="1" xfId="0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/>
    </xf>
    <xf numFmtId="0" fontId="8" fillId="0" borderId="0" xfId="0" applyFont="1"/>
    <xf numFmtId="0" fontId="6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76198</xdr:rowOff>
    </xdr:from>
    <xdr:to>
      <xdr:col>22</xdr:col>
      <xdr:colOff>142875</xdr:colOff>
      <xdr:row>22</xdr:row>
      <xdr:rowOff>104775</xdr:rowOff>
    </xdr:to>
    <xdr:sp macro="" textlink="">
      <xdr:nvSpPr>
        <xdr:cNvPr id="2" name="TextBox 1"/>
        <xdr:cNvSpPr txBox="1"/>
      </xdr:nvSpPr>
      <xdr:spPr>
        <a:xfrm>
          <a:off x="7191375" y="76198"/>
          <a:ext cx="5038725" cy="42291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Q:</a:t>
          </a:r>
          <a:r>
            <a:rPr lang="en-IN" sz="1100" baseline="0"/>
            <a:t> What will Pete rate all the unseen movies?</a:t>
          </a:r>
          <a:endParaRPr lang="en-IN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Why: idea is we can recommend Pete the movies with the highest ratings.</a:t>
          </a:r>
          <a:endParaRPr lang="en-IN"/>
        </a:p>
        <a:p>
          <a:endParaRPr lang="en-IN" sz="1100"/>
        </a:p>
        <a:p>
          <a:r>
            <a:rPr lang="en-IN" sz="1100"/>
            <a:t>1. Standardize</a:t>
          </a:r>
          <a:r>
            <a:rPr lang="en-IN" sz="1100" baseline="0"/>
            <a:t> the ratings</a:t>
          </a:r>
        </a:p>
        <a:p>
          <a:r>
            <a:rPr lang="en-IN" sz="1100" baseline="0"/>
            <a:t>2. Compute correlations between Pete with each of the other users.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/>
            <a:t>3.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Correlations * rating</a:t>
          </a:r>
          <a:endParaRPr lang="en-IN">
            <a:effectLst/>
          </a:endParaRPr>
        </a:p>
        <a:p>
          <a:r>
            <a:rPr lang="en-IN" sz="1100" baseline="0"/>
            <a:t>(naive way is to see who is the closest and check their ratings)</a:t>
          </a:r>
        </a:p>
        <a:p>
          <a:r>
            <a:rPr lang="en-IN" sz="1100" u="sng" baseline="0">
              <a:solidFill>
                <a:srgbClr val="0070C0"/>
              </a:solidFill>
            </a:rPr>
            <a:t>E.g. Assume we want to predict the rating Pete would give to movie SW1,</a:t>
          </a:r>
        </a:p>
        <a:p>
          <a:r>
            <a:rPr lang="en-IN" sz="1100" u="sng" baseline="0">
              <a:solidFill>
                <a:srgbClr val="0070C0"/>
              </a:solidFill>
            </a:rPr>
            <a:t>we compute as follows (USING CORRELATION WEIGHTS)</a:t>
          </a:r>
        </a:p>
        <a:p>
          <a:r>
            <a:rPr lang="en-IN" sz="1100" baseline="0"/>
            <a:t>(correlation of Jack with Pete)*(Jack's rating for movie SW1)  +</a:t>
          </a: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(correlation of Ron with Pete)*(Ron's rating for movie SW1) +</a:t>
          </a:r>
          <a:endParaRPr lang="en-IN" sz="1100" baseline="0"/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(correlation of Joe with Pete)*(Joe's rating for movie SW1) </a:t>
          </a:r>
          <a:endParaRPr lang="en-IN" sz="1100" baseline="0"/>
        </a:p>
        <a:p>
          <a:r>
            <a:rPr lang="en-IN" sz="1100"/>
            <a:t>We can then divide</a:t>
          </a:r>
          <a:r>
            <a:rPr lang="en-IN" sz="1100" baseline="0"/>
            <a:t> by all the weights (i.e. correlation values)</a:t>
          </a:r>
          <a:endParaRPr lang="en-IN" sz="1100"/>
        </a:p>
        <a:p>
          <a:r>
            <a:rPr lang="en-IN" sz="1100">
              <a:solidFill>
                <a:sysClr val="windowText" lastClr="000000"/>
              </a:solidFill>
            </a:rPr>
            <a:t>###############################################################</a:t>
          </a:r>
        </a:p>
        <a:p>
          <a:endParaRPr lang="en-IN" sz="1100">
            <a:solidFill>
              <a:srgbClr val="0070C0"/>
            </a:solidFill>
          </a:endParaRPr>
        </a:p>
        <a:p>
          <a:r>
            <a:rPr lang="en-IN" sz="1100">
              <a:solidFill>
                <a:srgbClr val="0070C0"/>
              </a:solidFill>
            </a:rPr>
            <a:t>Instead of correlation</a:t>
          </a:r>
          <a:r>
            <a:rPr lang="en-IN" sz="1100"/>
            <a:t>, we can take distance and then</a:t>
          </a:r>
          <a:r>
            <a:rPr lang="en-IN" sz="1100" baseline="0"/>
            <a:t> also choose 2  people who are nearest to pete and only consider them and compute their avg rating, in this case say Joe andd Jack are nearest, then for SW1 take (-0.67+0)/2 = -0.335</a:t>
          </a:r>
        </a:p>
        <a:p>
          <a:endParaRPr lang="en-IN" sz="1100" baseline="0"/>
        </a:p>
        <a:p>
          <a:r>
            <a:rPr lang="en-IN" sz="1100" baseline="0"/>
            <a:t>We now need to un-standardize it (i.e. xbar = SD*z + mean</a:t>
          </a:r>
        </a:p>
        <a:p>
          <a:r>
            <a:rPr lang="en-IN" sz="1100" baseline="0"/>
            <a:t>therefore multp by sd of Pete's rating and then add Pete's mean </a:t>
          </a:r>
        </a:p>
        <a:p>
          <a:r>
            <a:rPr lang="en-IN" sz="1100" baseline="0"/>
            <a:t>i.e (-0.335*0.4714)+4.3 = 4.14</a:t>
          </a:r>
          <a:endParaRPr lang="en-IN" sz="1100"/>
        </a:p>
      </xdr:txBody>
    </xdr:sp>
    <xdr:clientData/>
  </xdr:twoCellAnchor>
  <xdr:twoCellAnchor>
    <xdr:from>
      <xdr:col>9</xdr:col>
      <xdr:colOff>85725</xdr:colOff>
      <xdr:row>17</xdr:row>
      <xdr:rowOff>0</xdr:rowOff>
    </xdr:from>
    <xdr:to>
      <xdr:col>13</xdr:col>
      <xdr:colOff>200025</xdr:colOff>
      <xdr:row>21</xdr:row>
      <xdr:rowOff>161925</xdr:rowOff>
    </xdr:to>
    <xdr:sp macro="" textlink="">
      <xdr:nvSpPr>
        <xdr:cNvPr id="3" name="TextBox 2"/>
        <xdr:cNvSpPr txBox="1"/>
      </xdr:nvSpPr>
      <xdr:spPr>
        <a:xfrm>
          <a:off x="4505325" y="3238500"/>
          <a:ext cx="226695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Here "z" standardization was done; we could</a:t>
          </a:r>
          <a:r>
            <a:rPr lang="en-IN" sz="1100" baseline="0"/>
            <a:t> have simply standardized by deducting only the mean.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0</xdr:row>
      <xdr:rowOff>104775</xdr:rowOff>
    </xdr:from>
    <xdr:to>
      <xdr:col>21</xdr:col>
      <xdr:colOff>523875</xdr:colOff>
      <xdr:row>9</xdr:row>
      <xdr:rowOff>123825</xdr:rowOff>
    </xdr:to>
    <xdr:sp macro="" textlink="">
      <xdr:nvSpPr>
        <xdr:cNvPr id="2" name="TextBox 1"/>
        <xdr:cNvSpPr txBox="1"/>
      </xdr:nvSpPr>
      <xdr:spPr>
        <a:xfrm>
          <a:off x="6772275" y="104775"/>
          <a:ext cx="4000500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Rating</a:t>
          </a:r>
          <a:r>
            <a:rPr lang="en-IN" sz="1100" baseline="0"/>
            <a:t> scale: 1 to 5</a:t>
          </a:r>
        </a:p>
        <a:p>
          <a:r>
            <a:rPr lang="en-IN" sz="1100" u="sng" baseline="0">
              <a:solidFill>
                <a:srgbClr val="0070C0"/>
              </a:solidFill>
            </a:rPr>
            <a:t>Goal: Estimate the rating of movie 1 by user 5</a:t>
          </a:r>
        </a:p>
        <a:p>
          <a:r>
            <a:rPr lang="en-IN" sz="1100" baseline="0"/>
            <a:t>Neighborhood size: N=2 (2 nearest neighbors)</a:t>
          </a:r>
        </a:p>
        <a:p>
          <a:endParaRPr lang="en-IN" sz="1100" baseline="0"/>
        </a:p>
        <a:p>
          <a:r>
            <a:rPr lang="en-IN" sz="1100" baseline="0"/>
            <a:t>We see that m3 and m6 are the most similar to m1.</a:t>
          </a:r>
        </a:p>
        <a:p>
          <a:r>
            <a:rPr lang="en-IN" sz="1100" baseline="0"/>
            <a:t>Weighted average: </a:t>
          </a:r>
        </a:p>
        <a:p>
          <a:r>
            <a:rPr lang="en-IN" sz="1100"/>
            <a:t>(0.41*2+0.59*3)/(0.41+0.59)</a:t>
          </a:r>
          <a:r>
            <a:rPr lang="en-IN" sz="1100" baseline="0"/>
            <a:t> = </a:t>
          </a:r>
          <a:r>
            <a:rPr lang="en-IN" sz="1100" b="1" baseline="0">
              <a:solidFill>
                <a:srgbClr val="C00000"/>
              </a:solidFill>
            </a:rPr>
            <a:t>2.6</a:t>
          </a:r>
        </a:p>
        <a:p>
          <a:r>
            <a:rPr lang="en-IN" sz="1100" baseline="0"/>
            <a:t>therefore 2.6 is the predicted rating of movie  1 by user 1</a:t>
          </a:r>
          <a:endParaRPr lang="en-IN" sz="1100"/>
        </a:p>
      </xdr:txBody>
    </xdr:sp>
    <xdr:clientData/>
  </xdr:twoCellAnchor>
  <xdr:twoCellAnchor>
    <xdr:from>
      <xdr:col>1</xdr:col>
      <xdr:colOff>57150</xdr:colOff>
      <xdr:row>8</xdr:row>
      <xdr:rowOff>123825</xdr:rowOff>
    </xdr:from>
    <xdr:to>
      <xdr:col>13</xdr:col>
      <xdr:colOff>28575</xdr:colOff>
      <xdr:row>22</xdr:row>
      <xdr:rowOff>133350</xdr:rowOff>
    </xdr:to>
    <xdr:sp macro="" textlink="">
      <xdr:nvSpPr>
        <xdr:cNvPr id="3" name="TextBox 2"/>
        <xdr:cNvSpPr txBox="1"/>
      </xdr:nvSpPr>
      <xdr:spPr>
        <a:xfrm>
          <a:off x="238125" y="1647825"/>
          <a:ext cx="5343525" cy="2676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User</a:t>
          </a:r>
          <a:r>
            <a:rPr lang="en-IN" sz="1100" b="1" baseline="0"/>
            <a:t> based recommendation</a:t>
          </a:r>
          <a:endParaRPr lang="en-IN" sz="1100" b="1"/>
        </a:p>
        <a:p>
          <a:endParaRPr lang="en-IN" sz="1100"/>
        </a:p>
        <a:p>
          <a:r>
            <a:rPr lang="en-IN" sz="1100"/>
            <a:t>Some users may like fiction, action, </a:t>
          </a:r>
          <a:r>
            <a:rPr lang="en-IN" sz="1100">
              <a:solidFill>
                <a:srgbClr val="0070C0"/>
              </a:solidFill>
            </a:rPr>
            <a:t>romance</a:t>
          </a:r>
          <a:r>
            <a:rPr lang="en-IN" sz="1100"/>
            <a:t>. Some</a:t>
          </a:r>
          <a:r>
            <a:rPr lang="en-IN" sz="1100" baseline="0"/>
            <a:t> other user may like fiction, action, </a:t>
          </a:r>
          <a:r>
            <a:rPr lang="en-IN" sz="1100" baseline="0">
              <a:solidFill>
                <a:srgbClr val="0070C0"/>
              </a:solidFill>
            </a:rPr>
            <a:t>comedy</a:t>
          </a:r>
          <a:r>
            <a:rPr lang="en-IN" sz="1100" baseline="0"/>
            <a:t>. Thereofe there is less homogeniety.</a:t>
          </a:r>
        </a:p>
        <a:p>
          <a:endParaRPr lang="en-IN" sz="1100" baseline="0"/>
        </a:p>
        <a:p>
          <a:r>
            <a:rPr lang="en-IN" sz="1100" baseline="0"/>
            <a:t>Most of the movies that U1 and U3 watched may be fiction and action but not necessarily </a:t>
          </a:r>
          <a:r>
            <a:rPr lang="en-IN" sz="1100" baseline="0">
              <a:solidFill>
                <a:srgbClr val="0070C0"/>
              </a:solidFill>
            </a:rPr>
            <a:t>romance and comedy</a:t>
          </a:r>
          <a:r>
            <a:rPr lang="en-IN" sz="1100" baseline="0"/>
            <a:t>.</a:t>
          </a:r>
        </a:p>
        <a:p>
          <a:endParaRPr lang="en-IN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Item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based recommendation</a:t>
          </a:r>
          <a:endParaRPr lang="en-IN">
            <a:effectLst/>
          </a:endParaRPr>
        </a:p>
        <a:p>
          <a:endParaRPr lang="en-IN" sz="1100" baseline="0"/>
        </a:p>
        <a:p>
          <a:r>
            <a:rPr lang="en-IN" sz="1100" baseline="0"/>
            <a:t> In movies, a fiction movie is always a fiction movie. </a:t>
          </a:r>
        </a:p>
        <a:p>
          <a:endParaRPr lang="en-IN" sz="1100" baseline="0"/>
        </a:p>
        <a:p>
          <a:r>
            <a:rPr lang="en-IN" sz="1100" baseline="0"/>
            <a:t>Let us say we want to recommend a movie to user 5, instead of finding cosines between different users, we will find cosine for movies.</a:t>
          </a:r>
        </a:p>
        <a:p>
          <a:endParaRPr lang="en-IN" sz="1100" baseline="0"/>
        </a:p>
        <a:p>
          <a:endParaRPr lang="en-IN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104774</xdr:colOff>
      <xdr:row>0</xdr:row>
      <xdr:rowOff>38099</xdr:rowOff>
    </xdr:from>
    <xdr:to>
      <xdr:col>20</xdr:col>
      <xdr:colOff>342900</xdr:colOff>
      <xdr:row>45</xdr:row>
      <xdr:rowOff>57150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362574" y="38099"/>
              <a:ext cx="5724526" cy="859155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/>
                <a:t>Scale:</a:t>
              </a:r>
              <a:r>
                <a:rPr lang="en-IN" sz="1100" baseline="0"/>
                <a:t> 0 to 5</a:t>
              </a:r>
            </a:p>
            <a:p>
              <a:r>
                <a:rPr lang="en-IN" sz="1100" baseline="0"/>
                <a:t>Each row is the user rating vector</a:t>
              </a:r>
            </a:p>
            <a:p>
              <a:r>
                <a:rPr lang="en-IN" sz="1100" baseline="0"/>
                <a:t>Users with similar tastes have higher similarity than users with dissimilar tastes</a:t>
              </a:r>
            </a:p>
            <a:p>
              <a:endParaRPr lang="en-IN" sz="1100" baseline="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Lot of movies A has not rated and lot of movies B has not rated</a:t>
              </a:r>
              <a:endParaRPr lang="en-IN">
                <a:effectLst/>
              </a:endParaRPr>
            </a:p>
            <a:p>
              <a:r>
                <a:rPr lang="en-IN" sz="1100" baseline="0"/>
                <a:t>Notice that A and B have rating only 1 movie in common and both rated it highly</a:t>
              </a:r>
            </a:p>
            <a:p>
              <a:endParaRPr lang="en-IN" sz="1100" baseline="0"/>
            </a:p>
            <a:p>
              <a:r>
                <a:rPr lang="en-IN" sz="1100" baseline="0"/>
                <a:t>Similarly A and C have rated 2 movies in common but both rates are dissimilar (some high, some low).</a:t>
              </a:r>
            </a:p>
            <a:p>
              <a:endParaRPr lang="en-IN" sz="1100"/>
            </a:p>
            <a:p>
              <a:r>
                <a:rPr lang="en-IN" sz="1100"/>
                <a:t>Therefore</a:t>
              </a:r>
              <a:r>
                <a:rPr lang="en-IN" sz="1100" baseline="0"/>
                <a:t> it seems intuitive that A and B are similar and A and C are dissimilar.</a:t>
              </a:r>
            </a:p>
            <a:p>
              <a:r>
                <a:rPr lang="en-IN" sz="1100" baseline="0"/>
                <a:t>===========</a:t>
              </a:r>
            </a:p>
            <a:p>
              <a:r>
                <a:rPr lang="en-IN" sz="1100" b="1" baseline="0"/>
                <a:t>Jacard's similarity</a:t>
              </a:r>
              <a:r>
                <a:rPr lang="en-IN" sz="1100" baseline="0"/>
                <a:t>: sim(A,B) = </a:t>
              </a:r>
              <a14:m>
                <m:oMath xmlns:m="http://schemas.openxmlformats.org/officeDocument/2006/math">
                  <m:d>
                    <m:dPr>
                      <m:begChr m:val="|"/>
                      <m:endChr m:val="|"/>
                      <m:ctrlPr>
                        <a:rPr lang="en-IN" sz="110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IN" sz="1100" i="1" baseline="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1100" b="0" i="1" baseline="0">
                              <a:latin typeface="Cambria Math" panose="02040503050406030204" pitchFamily="18" charset="0"/>
                            </a:rPr>
                            <m:t>𝑟</m:t>
                          </m:r>
                        </m:e>
                        <m:sub>
                          <m:r>
                            <a:rPr lang="en-IN" sz="1100" b="0" i="1" baseline="0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</m:sSub>
                      <m:r>
                        <a:rPr lang="en-IN" sz="1100" i="1" baseline="0">
                          <a:latin typeface="Cambria Math" panose="02040503050406030204" pitchFamily="18" charset="0"/>
                          <a:sym typeface="Symbol" panose="05050102010706020507" pitchFamily="18" charset="2"/>
                        </a:rPr>
                        <m:t></m:t>
                      </m:r>
                      <m:sSub>
                        <m:sSubPr>
                          <m:ctrlPr>
                            <a:rPr lang="en-IN" sz="1100" i="1" baseline="0">
                              <a:latin typeface="Cambria Math" panose="02040503050406030204" pitchFamily="18" charset="0"/>
                              <a:sym typeface="Symbol" panose="05050102010706020507" pitchFamily="18" charset="2"/>
                            </a:rPr>
                          </m:ctrlPr>
                        </m:sSubPr>
                        <m:e>
                          <m:r>
                            <a:rPr lang="en-IN" sz="1100" b="0" i="1" baseline="0">
                              <a:latin typeface="Cambria Math" panose="02040503050406030204" pitchFamily="18" charset="0"/>
                              <a:sym typeface="Symbol" panose="05050102010706020507" pitchFamily="18" charset="2"/>
                            </a:rPr>
                            <m:t>𝑟</m:t>
                          </m:r>
                        </m:e>
                        <m:sub>
                          <m:r>
                            <a:rPr lang="en-IN" sz="1100" b="0" i="1" baseline="0">
                              <a:latin typeface="Cambria Math" panose="02040503050406030204" pitchFamily="18" charset="0"/>
                              <a:sym typeface="Symbol" panose="05050102010706020507" pitchFamily="18" charset="2"/>
                            </a:rPr>
                            <m:t>𝐵</m:t>
                          </m:r>
                        </m:sub>
                      </m:sSub>
                    </m:e>
                  </m:d>
                  <m:r>
                    <a:rPr lang="en-IN" sz="1100" b="0" i="1" baseline="0">
                      <a:latin typeface="Cambria Math" panose="02040503050406030204" pitchFamily="18" charset="0"/>
                    </a:rPr>
                    <m:t>/</m:t>
                  </m:r>
                  <m:d>
                    <m:dPr>
                      <m:begChr m:val="|"/>
                      <m:endChr m:val="|"/>
                      <m:ctrlPr>
                        <a:rPr lang="en-IN" sz="110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IN" sz="110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1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IN" sz="11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𝐴</m:t>
                          </m:r>
                        </m:sub>
                      </m:sSub>
                      <m:r>
                        <a:rPr lang="en-IN" sz="110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  <a:sym typeface="Symbol" panose="05050102010706020507" pitchFamily="18" charset="2"/>
                        </a:rPr>
                        <m:t></m:t>
                      </m:r>
                      <m:sSub>
                        <m:sSubPr>
                          <m:ctrlPr>
                            <a:rPr lang="en-IN" sz="110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1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IN" sz="11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</m:sSub>
                    </m:e>
                  </m:d>
                </m:oMath>
              </a14:m>
              <a:endParaRPr lang="en-IN" sz="1100"/>
            </a:p>
            <a:p>
              <a:r>
                <a:rPr lang="en-IN" sz="1100"/>
                <a:t>sim(A,B) = 1/5 =0.2</a:t>
              </a:r>
            </a:p>
            <a:p>
              <a:r>
                <a:rPr lang="en-IN" sz="1100"/>
                <a:t>sim(A,C) =2/4</a:t>
              </a:r>
              <a:r>
                <a:rPr lang="en-IN" sz="1100" baseline="0"/>
                <a:t> = 0.5</a:t>
              </a:r>
            </a:p>
            <a:p>
              <a:r>
                <a:rPr lang="en-IN" sz="1100" baseline="0">
                  <a:solidFill>
                    <a:srgbClr val="0070C0"/>
                  </a:solidFill>
                </a:rPr>
                <a:t>Therefore </a:t>
              </a:r>
              <a:r>
                <a:rPr lang="en-IN" sz="1100" u="sng" baseline="0">
                  <a:solidFill>
                    <a:srgbClr val="0070C0"/>
                  </a:solidFill>
                </a:rPr>
                <a:t>sim(A,B) &lt; sim(A,C)</a:t>
              </a:r>
              <a:r>
                <a:rPr lang="en-IN" sz="1100" baseline="0">
                  <a:solidFill>
                    <a:srgbClr val="0070C0"/>
                  </a:solidFill>
                </a:rPr>
                <a:t>; counter intuitive</a:t>
              </a:r>
            </a:p>
            <a:p>
              <a:endParaRPr lang="en-IN" sz="1100" baseline="0"/>
            </a:p>
            <a:p>
              <a:r>
                <a:rPr lang="en-IN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Cosine similarity</a:t>
              </a:r>
              <a:endParaRPr lang="en-IN">
                <a:effectLst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Cos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IN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  <m:r>
                        <a:rPr lang="en-IN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en-IN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num>
                    <m:den>
                      <m:d>
                        <m:dPr>
                          <m:begChr m:val="|"/>
                          <m:endChr m:val="|"/>
                          <m:ctrlPr>
                            <a:rPr lang="en-IN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IN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𝐴</m:t>
                          </m:r>
                        </m:e>
                      </m:d>
                      <m:d>
                        <m:dPr>
                          <m:begChr m:val="|"/>
                          <m:endChr m:val="|"/>
                          <m:ctrlPr>
                            <a:rPr lang="en-IN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IN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e>
                      </m:d>
                    </m:den>
                  </m:f>
                </m:oMath>
              </a14:m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dot product of the vectors /product of magnitudes of the vectors</a:t>
              </a:r>
              <a:endParaRPr lang="en-IN">
                <a:effectLst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Why</a:t>
              </a:r>
              <a:r>
                <a:rPr lang="en-I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cosine: In high dimensional space, a good distance metric between vectors is the angle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endParaRPr lang="en-IN">
                <a:effectLst/>
              </a:endParaRPr>
            </a:p>
            <a:p>
              <a:r>
                <a:rPr lang="en-I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Cosine distance is the angle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the cosine</a:t>
              </a:r>
              <a:r>
                <a:rPr lang="en-I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similarity is 180-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endParaRPr lang="en-IN">
                <a:effectLst/>
              </a:endParaRPr>
            </a:p>
            <a:p>
              <a:r>
                <a:rPr lang="en-I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If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small then similarity is high. </a:t>
              </a:r>
              <a:r>
                <a:rPr lang="en-I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For convenience we use Cos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r>
                <a:rPr lang="en-IN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As </a:t>
              </a:r>
              <a:r>
                <a:rPr lang="en-IN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becomes smaller, cos </a:t>
              </a:r>
              <a:r>
                <a:rPr lang="en-IN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 u="sng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becomes large</a:t>
              </a:r>
              <a:r>
                <a:rPr lang="en-I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When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=0, Cos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=1; when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=90, Cos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=0; when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=180, Cos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=-1</a:t>
              </a:r>
              <a:endParaRPr lang="en-IN">
                <a:effectLst/>
              </a:endParaRPr>
            </a:p>
            <a:p>
              <a:endParaRPr lang="en-IN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Cosine</a:t>
              </a:r>
              <a:r>
                <a:rPr lang="en-IN" sz="1100" b="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(without standardization)</a:t>
              </a:r>
              <a:endParaRPr lang="en-IN" sz="1100" b="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b="1">
                  <a:solidFill>
                    <a:srgbClr val="C00000"/>
                  </a:solidFill>
                  <a:effectLst/>
                  <a:latin typeface="+mn-lt"/>
                  <a:ea typeface="+mn-ea"/>
                  <a:cs typeface="+mn-cs"/>
                </a:rPr>
                <a:t>sim(A,B)</a:t>
              </a:r>
              <a:r>
                <a:rPr lang="en-IN" sz="1100" b="1" baseline="0">
                  <a:solidFill>
                    <a:srgbClr val="C00000"/>
                  </a:solidFill>
                  <a:effectLst/>
                  <a:latin typeface="+mn-lt"/>
                  <a:ea typeface="+mn-ea"/>
                  <a:cs typeface="+mn-cs"/>
                </a:rPr>
                <a:t> = 0.38</a:t>
              </a:r>
              <a:endParaRPr lang="en-IN" b="1">
                <a:solidFill>
                  <a:srgbClr val="C00000"/>
                </a:solidFill>
                <a:effectLst/>
              </a:endParaRPr>
            </a:p>
            <a:p>
              <a:r>
                <a:rPr lang="en-IN" sz="1100" b="1" baseline="0">
                  <a:solidFill>
                    <a:srgbClr val="C00000"/>
                  </a:solidFill>
                  <a:effectLst/>
                  <a:latin typeface="+mn-lt"/>
                  <a:ea typeface="+mn-ea"/>
                  <a:cs typeface="+mn-cs"/>
                </a:rPr>
                <a:t>sim(A,C) = 0.32</a:t>
              </a:r>
              <a:endParaRPr lang="en-IN" b="1">
                <a:solidFill>
                  <a:srgbClr val="C00000"/>
                </a:solidFill>
                <a:effectLst/>
              </a:endParaRPr>
            </a:p>
            <a:p>
              <a:r>
                <a:rPr lang="en-IN" sz="1100" b="0" baseline="0"/>
                <a:t>Better but still does not capture the intuition</a:t>
              </a:r>
            </a:p>
            <a:p>
              <a:endParaRPr lang="en-IN" sz="1100" b="1" baseline="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Cosine</a:t>
              </a:r>
              <a:r>
                <a:rPr lang="en-IN" sz="1100" b="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(with standardization) or </a:t>
              </a:r>
              <a:r>
                <a:rPr lang="en-IN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Pearson's Correlation</a:t>
              </a:r>
              <a:endParaRPr lang="en-IN" b="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IN">
                <a:effectLst/>
              </a:endParaRPr>
            </a:p>
            <a:p>
              <a:r>
                <a:rPr lang="en-IN" sz="1100" b="1">
                  <a:solidFill>
                    <a:srgbClr val="7030A0"/>
                  </a:solidFill>
                  <a:effectLst/>
                  <a:latin typeface="+mn-lt"/>
                  <a:ea typeface="+mn-ea"/>
                  <a:cs typeface="+mn-cs"/>
                </a:rPr>
                <a:t>sim(A,B)</a:t>
              </a:r>
              <a:r>
                <a:rPr lang="en-IN" sz="1100" b="1" baseline="0">
                  <a:solidFill>
                    <a:srgbClr val="7030A0"/>
                  </a:solidFill>
                  <a:effectLst/>
                  <a:latin typeface="+mn-lt"/>
                  <a:ea typeface="+mn-ea"/>
                  <a:cs typeface="+mn-cs"/>
                </a:rPr>
                <a:t> = 0.09</a:t>
              </a:r>
              <a:endParaRPr lang="en-IN" b="1">
                <a:solidFill>
                  <a:srgbClr val="7030A0"/>
                </a:solidFill>
                <a:effectLst/>
              </a:endParaRPr>
            </a:p>
            <a:p>
              <a:r>
                <a:rPr lang="en-IN" sz="1100" b="1" baseline="0">
                  <a:solidFill>
                    <a:srgbClr val="7030A0"/>
                  </a:solidFill>
                  <a:effectLst/>
                  <a:latin typeface="+mn-lt"/>
                  <a:ea typeface="+mn-ea"/>
                  <a:cs typeface="+mn-cs"/>
                </a:rPr>
                <a:t>sim(A,C) = -0.56</a:t>
              </a:r>
              <a:endParaRPr lang="en-IN" b="1">
                <a:solidFill>
                  <a:srgbClr val="7030A0"/>
                </a:solidFill>
                <a:effectLst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This captures the intuition well</a:t>
              </a:r>
            </a:p>
            <a:p>
              <a:endParaRPr lang="en-I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endParaRPr>
            </a:p>
            <a:p>
              <a:r>
                <a:rPr lang="en-IN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Why do we normalize?</a:t>
              </a:r>
              <a:endParaRPr lang="en-IN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endParaRPr>
            </a:p>
            <a:p>
              <a:r>
                <a:rPr lang="en-IN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We normalize the ratings for each users first before calculating the cosine similarity.</a:t>
              </a:r>
            </a:p>
            <a:p>
              <a:endParaRPr lang="en-IN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endParaRPr>
            </a:p>
            <a:p>
              <a:r>
                <a:rPr lang="en-IN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Note that sum of every row is now zero; this takes care of unrated movies.</a:t>
              </a:r>
            </a:p>
            <a:p>
              <a:endParaRPr lang="en-IN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endParaRPr>
            </a:p>
            <a:p>
              <a:r>
                <a:rPr lang="en-IN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This center's the rating of each user around zero. Therefore zero becomes the average rating for every user. +ve rating indicates a user liked the movie more than average and -ve rating indicates a user liked the movie less than average. </a:t>
              </a:r>
            </a:p>
            <a:p>
              <a:endParaRPr lang="en-IN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endParaRPr>
            </a:p>
            <a:p>
              <a:r>
                <a:rPr lang="en-IN" sz="1100" b="0" u="sng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After we determine users  who are similar we can then make the recommendations. In this case,  we can check the ratings of the user A who watched a movie (and rated it high) that user B did not watch and recommend that movie to him and vice-versa.</a:t>
              </a:r>
            </a:p>
            <a:p>
              <a:endParaRPr lang="en-IN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endParaRPr>
            </a:p>
            <a:p>
              <a:r>
                <a:rPr lang="en-IN" sz="1100" b="0"/>
                <a:t>Note: to get back original rating, we simply add the mean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362574" y="38099"/>
              <a:ext cx="5724526" cy="859155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/>
                <a:t>Scale:</a:t>
              </a:r>
              <a:r>
                <a:rPr lang="en-IN" sz="1100" baseline="0"/>
                <a:t> 0 to 5</a:t>
              </a:r>
            </a:p>
            <a:p>
              <a:r>
                <a:rPr lang="en-IN" sz="1100" baseline="0"/>
                <a:t>Each row is the user rating vector</a:t>
              </a:r>
            </a:p>
            <a:p>
              <a:r>
                <a:rPr lang="en-IN" sz="1100" baseline="0"/>
                <a:t>Users with similar tastes have higher similarity than users with dissimilar tastes</a:t>
              </a:r>
            </a:p>
            <a:p>
              <a:endParaRPr lang="en-IN" sz="1100" baseline="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Lot of movies A has not rated and lot of movies B has not rated</a:t>
              </a:r>
              <a:endParaRPr lang="en-IN">
                <a:effectLst/>
              </a:endParaRPr>
            </a:p>
            <a:p>
              <a:r>
                <a:rPr lang="en-IN" sz="1100" baseline="0"/>
                <a:t>Notice that A and B have rating only 1 movie in common and both rated it highly</a:t>
              </a:r>
            </a:p>
            <a:p>
              <a:endParaRPr lang="en-IN" sz="1100" baseline="0"/>
            </a:p>
            <a:p>
              <a:r>
                <a:rPr lang="en-IN" sz="1100" baseline="0"/>
                <a:t>Similarly A and C have rated 2 movies in common but both rates are dissimilar (some high, some low).</a:t>
              </a:r>
            </a:p>
            <a:p>
              <a:endParaRPr lang="en-IN" sz="1100"/>
            </a:p>
            <a:p>
              <a:r>
                <a:rPr lang="en-IN" sz="1100"/>
                <a:t>Therefore</a:t>
              </a:r>
              <a:r>
                <a:rPr lang="en-IN" sz="1100" baseline="0"/>
                <a:t> it seems intuitive that A and B are similar and A and C are dissimilar.</a:t>
              </a:r>
            </a:p>
            <a:p>
              <a:r>
                <a:rPr lang="en-IN" sz="1100" baseline="0"/>
                <a:t>===========</a:t>
              </a:r>
            </a:p>
            <a:p>
              <a:r>
                <a:rPr lang="en-IN" sz="1100" b="1" baseline="0"/>
                <a:t>Jacard's similarity</a:t>
              </a:r>
              <a:r>
                <a:rPr lang="en-IN" sz="1100" baseline="0"/>
                <a:t>: sim(A,B) = </a:t>
              </a:r>
              <a:r>
                <a:rPr lang="en-IN" sz="1100" i="0" baseline="0">
                  <a:latin typeface="Cambria Math" panose="02040503050406030204" pitchFamily="18" charset="0"/>
                </a:rPr>
                <a:t>|</a:t>
              </a:r>
              <a:r>
                <a:rPr lang="en-IN" sz="1100" b="0" i="0" baseline="0">
                  <a:latin typeface="Cambria Math" panose="02040503050406030204" pitchFamily="18" charset="0"/>
                </a:rPr>
                <a:t>𝑟_𝐴</a:t>
              </a:r>
              <a:r>
                <a:rPr lang="en-IN" sz="1100" i="0" baseline="0">
                  <a:latin typeface="Cambria Math" panose="02040503050406030204" pitchFamily="18" charset="0"/>
                  <a:sym typeface="Symbol" panose="05050102010706020507" pitchFamily="18" charset="2"/>
                </a:rPr>
                <a:t></a:t>
              </a:r>
              <a:r>
                <a:rPr lang="en-IN" sz="1100" b="0" i="0" baseline="0">
                  <a:latin typeface="Cambria Math" panose="02040503050406030204" pitchFamily="18" charset="0"/>
                  <a:sym typeface="Symbol" panose="05050102010706020507" pitchFamily="18" charset="2"/>
                </a:rPr>
                <a:t>𝑟_𝐵 |</a:t>
              </a:r>
              <a:r>
                <a:rPr lang="en-IN" sz="1100" b="0" i="0" baseline="0">
                  <a:latin typeface="Cambria Math" panose="02040503050406030204" pitchFamily="18" charset="0"/>
                </a:rPr>
                <a:t>/</a:t>
              </a:r>
              <a:r>
                <a:rPr lang="en-IN" sz="1100" i="0" baseline="0">
                  <a:latin typeface="Cambria Math" panose="02040503050406030204" pitchFamily="18" charset="0"/>
                </a:rPr>
                <a:t>|</a:t>
              </a:r>
              <a:r>
                <a:rPr lang="en-IN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𝑟_𝐴</a:t>
              </a:r>
              <a:r>
                <a:rPr lang="en-IN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</a:t>
              </a:r>
              <a:r>
                <a:rPr lang="en-IN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𝑟_𝐵 |</a:t>
              </a:r>
              <a:endParaRPr lang="en-IN" sz="1100"/>
            </a:p>
            <a:p>
              <a:r>
                <a:rPr lang="en-IN" sz="1100"/>
                <a:t>sim(A,B) = 1/5 =0.2</a:t>
              </a:r>
            </a:p>
            <a:p>
              <a:r>
                <a:rPr lang="en-IN" sz="1100"/>
                <a:t>sim(A,C) =2/4</a:t>
              </a:r>
              <a:r>
                <a:rPr lang="en-IN" sz="1100" baseline="0"/>
                <a:t> = 0.5</a:t>
              </a:r>
            </a:p>
            <a:p>
              <a:r>
                <a:rPr lang="en-IN" sz="1100" baseline="0">
                  <a:solidFill>
                    <a:srgbClr val="0070C0"/>
                  </a:solidFill>
                </a:rPr>
                <a:t>Therefore </a:t>
              </a:r>
              <a:r>
                <a:rPr lang="en-IN" sz="1100" u="sng" baseline="0">
                  <a:solidFill>
                    <a:srgbClr val="0070C0"/>
                  </a:solidFill>
                </a:rPr>
                <a:t>sim(A,B) &lt; sim(A,C)</a:t>
              </a:r>
              <a:r>
                <a:rPr lang="en-IN" sz="1100" baseline="0">
                  <a:solidFill>
                    <a:srgbClr val="0070C0"/>
                  </a:solidFill>
                </a:rPr>
                <a:t>; counter intuitive</a:t>
              </a:r>
            </a:p>
            <a:p>
              <a:endParaRPr lang="en-IN" sz="1100" baseline="0"/>
            </a:p>
            <a:p>
              <a:r>
                <a:rPr lang="en-IN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Cosine similarity</a:t>
              </a:r>
              <a:endParaRPr lang="en-IN">
                <a:effectLst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Cos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𝐴.𝐵)/|𝐴||𝐵|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dot product of the vectors /product of magnitudes of the vectors</a:t>
              </a:r>
              <a:endParaRPr lang="en-IN">
                <a:effectLst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Why</a:t>
              </a:r>
              <a:r>
                <a:rPr lang="en-I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cosine: In high dimensional space, a good distance metric between vectors is the angle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endParaRPr lang="en-IN">
                <a:effectLst/>
              </a:endParaRPr>
            </a:p>
            <a:p>
              <a:r>
                <a:rPr lang="en-I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Cosine distance is the angle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the cosine</a:t>
              </a:r>
              <a:r>
                <a:rPr lang="en-I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similarity is 180-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endParaRPr lang="en-IN">
                <a:effectLst/>
              </a:endParaRPr>
            </a:p>
            <a:p>
              <a:r>
                <a:rPr lang="en-I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If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small then similarity is high. </a:t>
              </a:r>
              <a:r>
                <a:rPr lang="en-I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For convenience we use Cos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r>
                <a:rPr lang="en-IN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As </a:t>
              </a:r>
              <a:r>
                <a:rPr lang="en-IN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becomes smaller, cos </a:t>
              </a:r>
              <a:r>
                <a:rPr lang="en-IN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 u="sng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becomes large</a:t>
              </a:r>
              <a:r>
                <a:rPr lang="en-I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When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=0, Cos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=1; when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=90, Cos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=0; when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=180, Cos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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=-1</a:t>
              </a:r>
              <a:endParaRPr lang="en-IN">
                <a:effectLst/>
              </a:endParaRPr>
            </a:p>
            <a:p>
              <a:endParaRPr lang="en-IN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Cosine</a:t>
              </a:r>
              <a:r>
                <a:rPr lang="en-IN" sz="1100" b="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(without standardization)</a:t>
              </a:r>
              <a:endParaRPr lang="en-IN" sz="1100" b="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b="1">
                  <a:solidFill>
                    <a:srgbClr val="C00000"/>
                  </a:solidFill>
                  <a:effectLst/>
                  <a:latin typeface="+mn-lt"/>
                  <a:ea typeface="+mn-ea"/>
                  <a:cs typeface="+mn-cs"/>
                </a:rPr>
                <a:t>sim(A,B)</a:t>
              </a:r>
              <a:r>
                <a:rPr lang="en-IN" sz="1100" b="1" baseline="0">
                  <a:solidFill>
                    <a:srgbClr val="C00000"/>
                  </a:solidFill>
                  <a:effectLst/>
                  <a:latin typeface="+mn-lt"/>
                  <a:ea typeface="+mn-ea"/>
                  <a:cs typeface="+mn-cs"/>
                </a:rPr>
                <a:t> = 0.38</a:t>
              </a:r>
              <a:endParaRPr lang="en-IN" b="1">
                <a:solidFill>
                  <a:srgbClr val="C00000"/>
                </a:solidFill>
                <a:effectLst/>
              </a:endParaRPr>
            </a:p>
            <a:p>
              <a:r>
                <a:rPr lang="en-IN" sz="1100" b="1" baseline="0">
                  <a:solidFill>
                    <a:srgbClr val="C00000"/>
                  </a:solidFill>
                  <a:effectLst/>
                  <a:latin typeface="+mn-lt"/>
                  <a:ea typeface="+mn-ea"/>
                  <a:cs typeface="+mn-cs"/>
                </a:rPr>
                <a:t>sim(A,C) = 0.32</a:t>
              </a:r>
              <a:endParaRPr lang="en-IN" b="1">
                <a:solidFill>
                  <a:srgbClr val="C00000"/>
                </a:solidFill>
                <a:effectLst/>
              </a:endParaRPr>
            </a:p>
            <a:p>
              <a:r>
                <a:rPr lang="en-IN" sz="1100" b="0" baseline="0"/>
                <a:t>Better but still does not capture the intuition</a:t>
              </a:r>
            </a:p>
            <a:p>
              <a:endParaRPr lang="en-IN" sz="1100" b="1" baseline="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Cosine</a:t>
              </a:r>
              <a:r>
                <a:rPr lang="en-IN" sz="1100" b="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(with standardization) or </a:t>
              </a:r>
              <a:r>
                <a:rPr lang="en-IN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Pearson's Correlation</a:t>
              </a:r>
              <a:endParaRPr lang="en-IN" b="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IN">
                <a:effectLst/>
              </a:endParaRPr>
            </a:p>
            <a:p>
              <a:r>
                <a:rPr lang="en-IN" sz="1100" b="1">
                  <a:solidFill>
                    <a:srgbClr val="7030A0"/>
                  </a:solidFill>
                  <a:effectLst/>
                  <a:latin typeface="+mn-lt"/>
                  <a:ea typeface="+mn-ea"/>
                  <a:cs typeface="+mn-cs"/>
                </a:rPr>
                <a:t>sim(A,B)</a:t>
              </a:r>
              <a:r>
                <a:rPr lang="en-IN" sz="1100" b="1" baseline="0">
                  <a:solidFill>
                    <a:srgbClr val="7030A0"/>
                  </a:solidFill>
                  <a:effectLst/>
                  <a:latin typeface="+mn-lt"/>
                  <a:ea typeface="+mn-ea"/>
                  <a:cs typeface="+mn-cs"/>
                </a:rPr>
                <a:t> = 0.09</a:t>
              </a:r>
              <a:endParaRPr lang="en-IN" b="1">
                <a:solidFill>
                  <a:srgbClr val="7030A0"/>
                </a:solidFill>
                <a:effectLst/>
              </a:endParaRPr>
            </a:p>
            <a:p>
              <a:r>
                <a:rPr lang="en-IN" sz="1100" b="1" baseline="0">
                  <a:solidFill>
                    <a:srgbClr val="7030A0"/>
                  </a:solidFill>
                  <a:effectLst/>
                  <a:latin typeface="+mn-lt"/>
                  <a:ea typeface="+mn-ea"/>
                  <a:cs typeface="+mn-cs"/>
                </a:rPr>
                <a:t>sim(A,C) = -0.56</a:t>
              </a:r>
              <a:endParaRPr lang="en-IN" b="1">
                <a:solidFill>
                  <a:srgbClr val="7030A0"/>
                </a:solidFill>
                <a:effectLst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This captures the intuition well</a:t>
              </a:r>
            </a:p>
            <a:p>
              <a:endParaRPr lang="en-I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endParaRPr>
            </a:p>
            <a:p>
              <a:r>
                <a:rPr lang="en-IN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Why do we normalize?</a:t>
              </a:r>
              <a:endParaRPr lang="en-IN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endParaRPr>
            </a:p>
            <a:p>
              <a:r>
                <a:rPr lang="en-IN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We normalize the ratings for each users first before calculating the cosine similarity.</a:t>
              </a:r>
            </a:p>
            <a:p>
              <a:endParaRPr lang="en-IN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endParaRPr>
            </a:p>
            <a:p>
              <a:r>
                <a:rPr lang="en-IN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Note that sum of every row is now zero; this takes care of unrated movies.</a:t>
              </a:r>
            </a:p>
            <a:p>
              <a:endParaRPr lang="en-IN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endParaRPr>
            </a:p>
            <a:p>
              <a:r>
                <a:rPr lang="en-IN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This center's the rating of each user around zero. Therefore zero becomes the average rating for every user. +ve rating indicates a user liked the movie more than average and -ve rating indicates a user liked the movie less than average. </a:t>
              </a:r>
            </a:p>
            <a:p>
              <a:endParaRPr lang="en-IN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endParaRPr>
            </a:p>
            <a:p>
              <a:r>
                <a:rPr lang="en-IN" sz="1100" b="0" u="sng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After we determine users  who are similar we can then make the recommendations. In this case,  we can check the ratings of the user A who watched a movie (and rated it high) that user B did not watch and recommend that movie to him and vice-versa.</a:t>
              </a:r>
            </a:p>
            <a:p>
              <a:endParaRPr lang="en-IN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endParaRPr>
            </a:p>
            <a:p>
              <a:r>
                <a:rPr lang="en-IN" sz="1100" b="0"/>
                <a:t>Note: to get back original rating, we simply add the mean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3</xdr:row>
      <xdr:rowOff>114300</xdr:rowOff>
    </xdr:from>
    <xdr:to>
      <xdr:col>15</xdr:col>
      <xdr:colOff>247650</xdr:colOff>
      <xdr:row>9</xdr:row>
      <xdr:rowOff>76200</xdr:rowOff>
    </xdr:to>
    <xdr:sp macro="" textlink="">
      <xdr:nvSpPr>
        <xdr:cNvPr id="2" name="TextBox 1"/>
        <xdr:cNvSpPr txBox="1"/>
      </xdr:nvSpPr>
      <xdr:spPr>
        <a:xfrm>
          <a:off x="5629275" y="685800"/>
          <a:ext cx="376237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Take a piece</a:t>
          </a:r>
          <a:r>
            <a:rPr lang="en-IN" sz="1100" baseline="0"/>
            <a:t> of the matrix and  treat that as test set</a:t>
          </a:r>
        </a:p>
        <a:p>
          <a:r>
            <a:rPr lang="en-IN" sz="1100" baseline="0"/>
            <a:t>We know the ratings but will with-hold it from the algorithm</a:t>
          </a:r>
        </a:p>
        <a:p>
          <a:endParaRPr lang="en-IN" sz="1100" baseline="0"/>
        </a:p>
        <a:p>
          <a:r>
            <a:rPr lang="en-IN" sz="1100" baseline="0"/>
            <a:t>Compare the predictions and compare with the withheld known ratings. </a:t>
          </a: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"/>
  <sheetViews>
    <sheetView workbookViewId="0">
      <selection activeCell="I18" sqref="I18"/>
    </sheetView>
  </sheetViews>
  <sheetFormatPr defaultRowHeight="15" x14ac:dyDescent="0.25"/>
  <cols>
    <col min="1" max="1" width="3.7109375" customWidth="1"/>
    <col min="2" max="2" width="9.140625" customWidth="1"/>
    <col min="4" max="5" width="9.28515625" bestFit="1" customWidth="1"/>
    <col min="6" max="6" width="5" bestFit="1" customWidth="1"/>
    <col min="7" max="7" width="5.28515625" bestFit="1" customWidth="1"/>
    <col min="8" max="12" width="7.7109375" bestFit="1" customWidth="1"/>
    <col min="16" max="16" width="9.5703125" bestFit="1" customWidth="1"/>
  </cols>
  <sheetData>
    <row r="2" spans="2:15" x14ac:dyDescent="0.25">
      <c r="B2" s="1"/>
      <c r="C2" s="18" t="s">
        <v>9</v>
      </c>
      <c r="D2" s="18" t="s">
        <v>10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7" t="s">
        <v>39</v>
      </c>
      <c r="K2" s="7" t="s">
        <v>40</v>
      </c>
      <c r="L2" s="7" t="s">
        <v>41</v>
      </c>
    </row>
    <row r="3" spans="2:15" x14ac:dyDescent="0.25">
      <c r="B3" s="18" t="s">
        <v>45</v>
      </c>
      <c r="C3" s="1">
        <v>1</v>
      </c>
      <c r="D3" s="1">
        <v>3</v>
      </c>
      <c r="E3" s="1">
        <v>1</v>
      </c>
      <c r="F3" s="1">
        <v>5</v>
      </c>
      <c r="G3" s="1">
        <v>2</v>
      </c>
      <c r="H3" s="1">
        <v>1</v>
      </c>
      <c r="I3" s="1"/>
      <c r="J3" s="3"/>
      <c r="K3" s="3">
        <v>1</v>
      </c>
      <c r="L3" s="3"/>
      <c r="M3" t="s">
        <v>43</v>
      </c>
    </row>
    <row r="4" spans="2:15" x14ac:dyDescent="0.25">
      <c r="B4" s="18" t="s">
        <v>46</v>
      </c>
      <c r="C4" s="1">
        <v>2</v>
      </c>
      <c r="D4" s="1"/>
      <c r="E4" s="1">
        <v>3</v>
      </c>
      <c r="F4" s="1">
        <v>2</v>
      </c>
      <c r="G4" s="1"/>
      <c r="H4" s="1">
        <v>4</v>
      </c>
      <c r="I4" s="1"/>
      <c r="J4" s="3">
        <v>5</v>
      </c>
      <c r="K4" s="3"/>
      <c r="L4" s="3">
        <v>3</v>
      </c>
    </row>
    <row r="5" spans="2:15" x14ac:dyDescent="0.25">
      <c r="B5" s="18" t="s">
        <v>47</v>
      </c>
      <c r="C5" s="1"/>
      <c r="D5" s="1">
        <v>3</v>
      </c>
      <c r="E5" s="1"/>
      <c r="F5" s="1">
        <v>4</v>
      </c>
      <c r="G5" s="1"/>
      <c r="H5" s="1">
        <v>5</v>
      </c>
      <c r="I5" s="1"/>
      <c r="J5" s="3"/>
      <c r="K5" s="3">
        <v>3</v>
      </c>
      <c r="L5" s="3">
        <v>4</v>
      </c>
      <c r="M5" t="s">
        <v>42</v>
      </c>
    </row>
    <row r="6" spans="2:15" x14ac:dyDescent="0.25">
      <c r="B6" s="18" t="s">
        <v>49</v>
      </c>
      <c r="C6" s="1">
        <v>4</v>
      </c>
      <c r="D6" s="1"/>
      <c r="E6" s="1"/>
      <c r="F6" s="1"/>
      <c r="G6" s="1">
        <v>3</v>
      </c>
      <c r="H6" s="1"/>
      <c r="I6" s="1">
        <v>4</v>
      </c>
      <c r="J6" s="3"/>
      <c r="K6" s="3">
        <v>2</v>
      </c>
      <c r="L6" s="3"/>
      <c r="M6" t="s">
        <v>44</v>
      </c>
    </row>
    <row r="7" spans="2:15" x14ac:dyDescent="0.25">
      <c r="B7" s="7" t="s">
        <v>50</v>
      </c>
      <c r="C7" s="3">
        <v>5</v>
      </c>
      <c r="D7" s="3"/>
      <c r="E7" s="3">
        <v>2</v>
      </c>
      <c r="F7" s="3"/>
      <c r="G7" s="3">
        <v>2</v>
      </c>
      <c r="H7" s="3"/>
      <c r="I7" s="3">
        <v>5</v>
      </c>
      <c r="J7" s="3"/>
      <c r="K7" s="3">
        <v>1</v>
      </c>
      <c r="L7" s="3"/>
    </row>
    <row r="8" spans="2:15" x14ac:dyDescent="0.25">
      <c r="B8" s="7" t="s">
        <v>48</v>
      </c>
      <c r="C8" s="19" t="s">
        <v>34</v>
      </c>
      <c r="D8" s="3">
        <v>5</v>
      </c>
      <c r="E8" s="19" t="s">
        <v>34</v>
      </c>
      <c r="F8" s="19" t="s">
        <v>34</v>
      </c>
      <c r="G8" s="27" t="s">
        <v>34</v>
      </c>
      <c r="H8" s="19" t="s">
        <v>34</v>
      </c>
      <c r="I8" s="3">
        <v>4</v>
      </c>
      <c r="J8" s="19" t="s">
        <v>34</v>
      </c>
      <c r="K8" s="19" t="s">
        <v>34</v>
      </c>
      <c r="L8" s="3">
        <v>4</v>
      </c>
    </row>
    <row r="9" spans="2:15" x14ac:dyDescent="0.25">
      <c r="O9" s="5"/>
    </row>
    <row r="10" spans="2:15" x14ac:dyDescent="0.25">
      <c r="B10" s="1"/>
      <c r="C10" s="18" t="s">
        <v>9</v>
      </c>
      <c r="D10" s="18" t="s">
        <v>10</v>
      </c>
      <c r="E10" s="18" t="s">
        <v>4</v>
      </c>
      <c r="F10" s="18" t="s">
        <v>5</v>
      </c>
      <c r="G10" s="18" t="s">
        <v>6</v>
      </c>
      <c r="H10" s="18" t="s">
        <v>7</v>
      </c>
      <c r="I10" s="18" t="s">
        <v>8</v>
      </c>
      <c r="J10" s="7" t="s">
        <v>39</v>
      </c>
      <c r="K10" s="7" t="s">
        <v>40</v>
      </c>
      <c r="L10" s="7" t="s">
        <v>41</v>
      </c>
      <c r="M10" s="24" t="s">
        <v>51</v>
      </c>
      <c r="N10" s="24" t="s">
        <v>52</v>
      </c>
      <c r="O10" s="5"/>
    </row>
    <row r="11" spans="2:15" x14ac:dyDescent="0.25">
      <c r="B11" s="18" t="s">
        <v>45</v>
      </c>
      <c r="C11" s="9">
        <f t="shared" ref="C11:H11" si="0">(C3-$M11)/$N11</f>
        <v>-0.70710678118654746</v>
      </c>
      <c r="D11" s="9">
        <f t="shared" si="0"/>
        <v>0.70710678118654746</v>
      </c>
      <c r="E11" s="9">
        <f t="shared" si="0"/>
        <v>-0.70710678118654746</v>
      </c>
      <c r="F11" s="9">
        <f t="shared" si="0"/>
        <v>2.1213203435596424</v>
      </c>
      <c r="G11" s="9">
        <f t="shared" si="0"/>
        <v>0</v>
      </c>
      <c r="H11" s="9">
        <f t="shared" si="0"/>
        <v>-0.70710678118654746</v>
      </c>
      <c r="I11" s="9"/>
      <c r="J11" s="9"/>
      <c r="K11" s="9">
        <f>(K3-$M11)/$N11</f>
        <v>-0.70710678118654746</v>
      </c>
      <c r="L11" s="9"/>
      <c r="M11" s="21">
        <f>AVERAGE(C3:L3)</f>
        <v>2</v>
      </c>
      <c r="N11" s="20">
        <f>_xlfn.STDEV.P(C3,D3,E3,F3,G3,H3,K3)</f>
        <v>1.4142135623730951</v>
      </c>
    </row>
    <row r="12" spans="2:15" x14ac:dyDescent="0.25">
      <c r="B12" s="18" t="s">
        <v>46</v>
      </c>
      <c r="C12" s="9">
        <f>(C4-$M12)/$N12</f>
        <v>-1.4070529413628967</v>
      </c>
      <c r="D12" s="9"/>
      <c r="E12" s="9">
        <f>(E4-$M12)/$N12</f>
        <v>-0.20100756305184223</v>
      </c>
      <c r="F12" s="9">
        <f>(F4-$M12)/$N12</f>
        <v>-1.4070529413628967</v>
      </c>
      <c r="G12" s="9"/>
      <c r="H12" s="9">
        <f>(H4-$M12)/$N12</f>
        <v>1.0050378152592123</v>
      </c>
      <c r="I12" s="9"/>
      <c r="J12" s="9">
        <f>(J4-$M12)/$N12</f>
        <v>2.2110831935702668</v>
      </c>
      <c r="K12" s="9"/>
      <c r="L12" s="9">
        <f>(L4-$M12)/$N12</f>
        <v>-0.20100756305184223</v>
      </c>
      <c r="M12" s="21">
        <f>AVERAGE(C4:L4)</f>
        <v>3.1666666666666665</v>
      </c>
      <c r="N12" s="20">
        <f>_xlfn.STDEV.P(C4,D4,E4,F4,G4,H4,K4)</f>
        <v>0.82915619758884995</v>
      </c>
    </row>
    <row r="13" spans="2:15" x14ac:dyDescent="0.25">
      <c r="B13" s="18" t="s">
        <v>47</v>
      </c>
      <c r="C13" s="9"/>
      <c r="D13" s="9">
        <f>(D5-$M13)/$N13</f>
        <v>-0.96483630264884335</v>
      </c>
      <c r="E13" s="9"/>
      <c r="F13" s="9">
        <f>(F5-$M13)/$N13</f>
        <v>0.24120907566221111</v>
      </c>
      <c r="G13" s="9"/>
      <c r="H13" s="9">
        <f>(H5-$M13)/$N13</f>
        <v>1.4472544539732657</v>
      </c>
      <c r="I13" s="9"/>
      <c r="J13" s="9"/>
      <c r="K13" s="9">
        <f>(K5-$M13)/$N13</f>
        <v>-0.96483630264884335</v>
      </c>
      <c r="L13" s="9">
        <f>(L5-$M13)/$N13</f>
        <v>0.24120907566221111</v>
      </c>
      <c r="M13" s="21">
        <f>AVERAGE(C5:L5)</f>
        <v>3.8</v>
      </c>
      <c r="N13" s="20">
        <f>_xlfn.STDEV.P(C5,D5,E5,F5,G5,H5,K5)</f>
        <v>0.82915619758884995</v>
      </c>
    </row>
    <row r="14" spans="2:15" x14ac:dyDescent="0.25">
      <c r="B14" s="18" t="s">
        <v>49</v>
      </c>
      <c r="C14" s="9">
        <f>(C6-$M14)/$N14</f>
        <v>0.91855865354369182</v>
      </c>
      <c r="D14" s="9"/>
      <c r="E14" s="9"/>
      <c r="F14" s="9"/>
      <c r="G14" s="9">
        <f>(G6-$M14)/$N14</f>
        <v>-0.30618621784789724</v>
      </c>
      <c r="H14" s="9"/>
      <c r="I14" s="9">
        <f>(I6-$M14)/$N14</f>
        <v>0.91855865354369182</v>
      </c>
      <c r="J14" s="9"/>
      <c r="K14" s="9">
        <f>(K6-$M14)/$N14</f>
        <v>-1.5309310892394863</v>
      </c>
      <c r="L14" s="9"/>
      <c r="M14" s="21">
        <f>AVERAGE(C6:L6)</f>
        <v>3.25</v>
      </c>
      <c r="N14" s="20">
        <f>_xlfn.STDEV.P(C6,D6,E6,F6,G6,H6,K6)</f>
        <v>0.81649658092772603</v>
      </c>
    </row>
    <row r="15" spans="2:15" x14ac:dyDescent="0.25">
      <c r="B15" s="7" t="s">
        <v>50</v>
      </c>
      <c r="C15" s="9">
        <f>(C7-$M15)/$N15</f>
        <v>1.3333333333333333</v>
      </c>
      <c r="D15" s="9"/>
      <c r="E15" s="9">
        <f>(E7-$M15)/$N15</f>
        <v>-0.66666666666666663</v>
      </c>
      <c r="F15" s="9"/>
      <c r="G15" s="9">
        <f>(G7-$M15)/$N15</f>
        <v>-0.66666666666666663</v>
      </c>
      <c r="H15" s="9"/>
      <c r="I15" s="9">
        <f>(I7-$M15)/$N15</f>
        <v>1.3333333333333333</v>
      </c>
      <c r="J15" s="9"/>
      <c r="K15" s="9">
        <f>(K7-$M15)/$N15</f>
        <v>-1.3333333333333333</v>
      </c>
      <c r="L15" s="9"/>
      <c r="M15" s="21">
        <f>AVERAGE(C7:L7)</f>
        <v>3</v>
      </c>
      <c r="N15" s="20">
        <f>_xlfn.STDEV.P(C7,D7,E7,F7,G7,H7,K7)</f>
        <v>1.5</v>
      </c>
    </row>
    <row r="16" spans="2:15" x14ac:dyDescent="0.25">
      <c r="B16" s="7" t="s">
        <v>48</v>
      </c>
      <c r="C16" s="19"/>
      <c r="D16" s="9">
        <f>(D8-$M16)/$N16</f>
        <v>1.4142135623730956</v>
      </c>
      <c r="E16" s="19"/>
      <c r="F16" s="19"/>
      <c r="G16" s="26">
        <f>((H24*G15)+(H23*G14)+(H20*G11))/(H24+H23+H20)</f>
        <v>-0.32854266589472692</v>
      </c>
      <c r="H16" s="19"/>
      <c r="I16" s="9">
        <f>(I8-$M16)/$N16</f>
        <v>-0.70710678118654691</v>
      </c>
      <c r="J16" s="19"/>
      <c r="K16" s="19"/>
      <c r="L16" s="9">
        <f>(L8-$M16)/$N16</f>
        <v>-0.70710678118654691</v>
      </c>
      <c r="M16" s="21">
        <f>AVERAGE(D8,I8,L8)</f>
        <v>4.333333333333333</v>
      </c>
      <c r="N16" s="28">
        <f>_xlfn.STDEV.P(D8,I8,L8)</f>
        <v>0.47140452079103168</v>
      </c>
    </row>
    <row r="17" spans="2:10" x14ac:dyDescent="0.25">
      <c r="D17" s="29"/>
      <c r="G17" s="40"/>
      <c r="H17" s="41"/>
      <c r="I17" s="42"/>
      <c r="J17" s="42"/>
    </row>
    <row r="18" spans="2:10" x14ac:dyDescent="0.25">
      <c r="B18" s="36" t="s">
        <v>54</v>
      </c>
    </row>
    <row r="19" spans="2:10" ht="15.75" x14ac:dyDescent="0.25">
      <c r="B19" s="22" t="s">
        <v>53</v>
      </c>
      <c r="C19" s="18" t="s">
        <v>45</v>
      </c>
      <c r="D19" s="18" t="s">
        <v>46</v>
      </c>
      <c r="E19" s="18" t="s">
        <v>47</v>
      </c>
      <c r="F19" s="18" t="s">
        <v>49</v>
      </c>
      <c r="G19" s="7" t="s">
        <v>50</v>
      </c>
      <c r="H19" s="7" t="s">
        <v>48</v>
      </c>
    </row>
    <row r="20" spans="2:10" x14ac:dyDescent="0.25">
      <c r="B20" s="18" t="s">
        <v>45</v>
      </c>
      <c r="C20" s="25">
        <v>1</v>
      </c>
      <c r="D20" s="3">
        <v>-0.8</v>
      </c>
      <c r="E20" s="3">
        <v>0.75</v>
      </c>
      <c r="F20" s="3">
        <v>0.54</v>
      </c>
      <c r="G20" s="3">
        <v>-0.21</v>
      </c>
      <c r="H20" s="3">
        <v>0.7</v>
      </c>
    </row>
    <row r="21" spans="2:10" x14ac:dyDescent="0.25">
      <c r="B21" s="18" t="s">
        <v>46</v>
      </c>
      <c r="C21" s="23"/>
      <c r="D21" s="25">
        <v>1</v>
      </c>
      <c r="E21" s="3">
        <v>0.64</v>
      </c>
      <c r="F21" s="3">
        <v>0.46</v>
      </c>
      <c r="G21" s="3">
        <v>0.31</v>
      </c>
      <c r="H21" s="3">
        <v>0.45</v>
      </c>
    </row>
    <row r="22" spans="2:10" x14ac:dyDescent="0.25">
      <c r="B22" s="18" t="s">
        <v>47</v>
      </c>
      <c r="C22" s="23"/>
      <c r="D22" s="23"/>
      <c r="E22" s="25">
        <v>1</v>
      </c>
      <c r="F22" s="3">
        <v>0.32</v>
      </c>
      <c r="G22" s="3">
        <v>0.32</v>
      </c>
      <c r="H22" s="3">
        <v>0.89</v>
      </c>
    </row>
    <row r="23" spans="2:10" x14ac:dyDescent="0.25">
      <c r="B23" s="18" t="s">
        <v>49</v>
      </c>
      <c r="C23" s="23"/>
      <c r="D23" s="23"/>
      <c r="E23" s="23"/>
      <c r="F23" s="25">
        <v>1</v>
      </c>
      <c r="G23" s="3">
        <v>0.11</v>
      </c>
      <c r="H23" s="3">
        <v>0.3</v>
      </c>
    </row>
    <row r="24" spans="2:10" x14ac:dyDescent="0.25">
      <c r="B24" s="7" t="s">
        <v>50</v>
      </c>
      <c r="C24" s="23"/>
      <c r="D24" s="23"/>
      <c r="E24" s="23"/>
      <c r="F24" s="23"/>
      <c r="G24" s="25">
        <v>1</v>
      </c>
      <c r="H24" s="3">
        <v>0.7</v>
      </c>
    </row>
    <row r="25" spans="2:10" x14ac:dyDescent="0.25">
      <c r="B25" s="7" t="s">
        <v>48</v>
      </c>
      <c r="C25" s="23"/>
      <c r="D25" s="23"/>
      <c r="E25" s="23"/>
      <c r="F25" s="23"/>
      <c r="G25" s="23"/>
      <c r="H25" s="2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4"/>
  <sheetViews>
    <sheetView workbookViewId="0">
      <selection activeCell="T17" sqref="T17"/>
    </sheetView>
  </sheetViews>
  <sheetFormatPr defaultRowHeight="15" x14ac:dyDescent="0.25"/>
  <cols>
    <col min="1" max="1" width="2.7109375" customWidth="1"/>
    <col min="2" max="14" width="6.7109375" style="5" customWidth="1"/>
    <col min="15" max="15" width="8.85546875" style="2" bestFit="1" customWidth="1"/>
  </cols>
  <sheetData>
    <row r="2" spans="2:27" x14ac:dyDescent="0.25">
      <c r="B2" s="1"/>
      <c r="C2" s="13" t="s">
        <v>22</v>
      </c>
      <c r="D2" s="13" t="s">
        <v>23</v>
      </c>
      <c r="E2" s="13" t="s">
        <v>24</v>
      </c>
      <c r="F2" s="13" t="s">
        <v>25</v>
      </c>
      <c r="G2" s="13" t="s">
        <v>26</v>
      </c>
      <c r="H2" s="13" t="s">
        <v>27</v>
      </c>
      <c r="I2" s="13" t="s">
        <v>28</v>
      </c>
      <c r="J2" s="13" t="s">
        <v>29</v>
      </c>
      <c r="K2" s="13" t="s">
        <v>30</v>
      </c>
      <c r="L2" s="13" t="s">
        <v>31</v>
      </c>
      <c r="M2" s="13" t="s">
        <v>32</v>
      </c>
      <c r="N2" s="13" t="s">
        <v>33</v>
      </c>
      <c r="O2" s="3" t="s">
        <v>35</v>
      </c>
    </row>
    <row r="3" spans="2:27" x14ac:dyDescent="0.25">
      <c r="B3" s="12" t="s">
        <v>16</v>
      </c>
      <c r="C3" s="10">
        <v>1</v>
      </c>
      <c r="D3" s="1"/>
      <c r="E3" s="10">
        <v>3</v>
      </c>
      <c r="F3" s="1"/>
      <c r="G3" s="11" t="s">
        <v>34</v>
      </c>
      <c r="H3" s="10">
        <v>5</v>
      </c>
      <c r="I3" s="1"/>
      <c r="J3" s="1"/>
      <c r="K3" s="10">
        <v>5</v>
      </c>
      <c r="L3" s="1"/>
      <c r="M3" s="10">
        <v>4</v>
      </c>
      <c r="N3" s="1"/>
      <c r="O3" s="3">
        <v>1</v>
      </c>
    </row>
    <row r="4" spans="2:27" x14ac:dyDescent="0.25">
      <c r="B4" s="12" t="s">
        <v>17</v>
      </c>
      <c r="C4" s="1"/>
      <c r="D4" s="1"/>
      <c r="E4" s="10">
        <v>5</v>
      </c>
      <c r="F4" s="10">
        <v>4</v>
      </c>
      <c r="G4" s="1"/>
      <c r="H4" s="1"/>
      <c r="I4" s="10">
        <v>4</v>
      </c>
      <c r="J4" s="1"/>
      <c r="K4" s="1"/>
      <c r="L4" s="10">
        <v>2</v>
      </c>
      <c r="M4" s="10">
        <v>1</v>
      </c>
      <c r="N4" s="10">
        <v>3</v>
      </c>
      <c r="O4" s="3">
        <f>-0.18</f>
        <v>-0.18</v>
      </c>
    </row>
    <row r="5" spans="2:27" x14ac:dyDescent="0.25">
      <c r="B5" s="12" t="s">
        <v>18</v>
      </c>
      <c r="C5" s="10">
        <v>2</v>
      </c>
      <c r="D5" s="10">
        <v>4</v>
      </c>
      <c r="E5" s="1"/>
      <c r="F5" s="10">
        <v>1</v>
      </c>
      <c r="G5" s="10">
        <v>2</v>
      </c>
      <c r="H5" s="1"/>
      <c r="I5" s="10">
        <v>3</v>
      </c>
      <c r="J5" s="1"/>
      <c r="K5" s="10">
        <v>4</v>
      </c>
      <c r="L5" s="10">
        <v>3</v>
      </c>
      <c r="M5" s="10">
        <v>5</v>
      </c>
      <c r="O5" s="8">
        <f>0.41</f>
        <v>0.41</v>
      </c>
    </row>
    <row r="6" spans="2:27" x14ac:dyDescent="0.25">
      <c r="B6" s="12" t="s">
        <v>19</v>
      </c>
      <c r="C6" s="1"/>
      <c r="D6" s="10">
        <v>2</v>
      </c>
      <c r="E6" s="10">
        <v>4</v>
      </c>
      <c r="F6" s="1"/>
      <c r="G6" s="10">
        <v>5</v>
      </c>
      <c r="H6" s="1"/>
      <c r="I6" s="1"/>
      <c r="J6" s="10">
        <v>4</v>
      </c>
      <c r="K6" s="1"/>
      <c r="L6" s="1"/>
      <c r="M6" s="10">
        <v>2</v>
      </c>
      <c r="N6" s="1"/>
      <c r="O6" s="3">
        <f>-0.1</f>
        <v>-0.1</v>
      </c>
    </row>
    <row r="7" spans="2:27" x14ac:dyDescent="0.25">
      <c r="B7" s="12" t="s">
        <v>20</v>
      </c>
      <c r="C7" s="1"/>
      <c r="D7" s="1"/>
      <c r="E7" s="10">
        <v>4</v>
      </c>
      <c r="F7" s="10">
        <v>3</v>
      </c>
      <c r="G7" s="10">
        <v>4</v>
      </c>
      <c r="H7" s="10">
        <v>2</v>
      </c>
      <c r="I7" s="1"/>
      <c r="J7" s="1"/>
      <c r="K7" s="1"/>
      <c r="L7" s="1"/>
      <c r="M7" s="10">
        <v>2</v>
      </c>
      <c r="N7" s="10">
        <v>5</v>
      </c>
      <c r="O7" s="3">
        <f>-0.31</f>
        <v>-0.31</v>
      </c>
    </row>
    <row r="8" spans="2:27" x14ac:dyDescent="0.25">
      <c r="B8" s="12" t="s">
        <v>21</v>
      </c>
      <c r="C8" s="10">
        <v>1</v>
      </c>
      <c r="D8" s="1"/>
      <c r="E8" s="10">
        <v>3</v>
      </c>
      <c r="F8" s="1"/>
      <c r="G8" s="10">
        <v>3</v>
      </c>
      <c r="H8" s="1"/>
      <c r="I8" s="1"/>
      <c r="J8" s="10">
        <v>2</v>
      </c>
      <c r="K8" s="1"/>
      <c r="L8" s="1"/>
      <c r="M8" s="10">
        <v>4</v>
      </c>
      <c r="N8" s="1"/>
      <c r="O8" s="3">
        <f>0.59</f>
        <v>0.59</v>
      </c>
    </row>
    <row r="13" spans="2:27" x14ac:dyDescent="0.25">
      <c r="O13" s="6"/>
      <c r="P13" s="6"/>
      <c r="Q13" s="6"/>
      <c r="R13" s="6"/>
      <c r="S13" s="15"/>
      <c r="T13" s="6"/>
      <c r="U13" s="6"/>
      <c r="V13" s="6"/>
      <c r="W13" s="6"/>
      <c r="X13" s="6"/>
      <c r="Y13" s="6"/>
      <c r="Z13" s="6"/>
      <c r="AA13" s="17"/>
    </row>
    <row r="14" spans="2:27" x14ac:dyDescent="0.25"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D28" sqref="D28"/>
    </sheetView>
  </sheetViews>
  <sheetFormatPr defaultRowHeight="15" x14ac:dyDescent="0.25"/>
  <cols>
    <col min="3" max="3" width="2.85546875" customWidth="1"/>
    <col min="4" max="5" width="9.140625" bestFit="1" customWidth="1"/>
    <col min="7" max="10" width="5.28515625" bestFit="1" customWidth="1"/>
  </cols>
  <sheetData>
    <row r="1" spans="1:11" x14ac:dyDescent="0.25">
      <c r="A1" s="39" t="s">
        <v>38</v>
      </c>
    </row>
    <row r="2" spans="1:11" x14ac:dyDescent="0.25">
      <c r="C2" s="1"/>
      <c r="D2" s="1" t="s">
        <v>9</v>
      </c>
      <c r="E2" s="1" t="s">
        <v>10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37" t="s">
        <v>14</v>
      </c>
    </row>
    <row r="3" spans="1:11" x14ac:dyDescent="0.25">
      <c r="C3" s="1" t="s">
        <v>0</v>
      </c>
      <c r="D3" s="1">
        <v>4</v>
      </c>
      <c r="E3" s="1"/>
      <c r="F3" s="1"/>
      <c r="G3" s="1">
        <v>5</v>
      </c>
      <c r="H3" s="1">
        <v>1</v>
      </c>
      <c r="I3" s="1"/>
      <c r="J3" s="1"/>
      <c r="K3" s="38">
        <f>AVERAGE(D3:J3)</f>
        <v>3.3333333333333335</v>
      </c>
    </row>
    <row r="4" spans="1:11" x14ac:dyDescent="0.25">
      <c r="C4" s="1" t="s">
        <v>1</v>
      </c>
      <c r="D4" s="1">
        <v>5</v>
      </c>
      <c r="E4" s="1">
        <v>5</v>
      </c>
      <c r="F4" s="1">
        <v>4</v>
      </c>
      <c r="G4" s="1"/>
      <c r="H4" s="1"/>
      <c r="I4" s="1"/>
      <c r="J4" s="1"/>
      <c r="K4" s="38">
        <f t="shared" ref="K4:K6" si="0">AVERAGE(D4:J4)</f>
        <v>4.666666666666667</v>
      </c>
    </row>
    <row r="5" spans="1:11" x14ac:dyDescent="0.25">
      <c r="C5" s="1" t="s">
        <v>2</v>
      </c>
      <c r="D5" s="1"/>
      <c r="E5" s="1"/>
      <c r="F5" s="1"/>
      <c r="G5" s="1">
        <v>2</v>
      </c>
      <c r="H5" s="1">
        <v>4</v>
      </c>
      <c r="I5" s="1">
        <v>5</v>
      </c>
      <c r="J5" s="1"/>
      <c r="K5" s="38">
        <f t="shared" si="0"/>
        <v>3.6666666666666665</v>
      </c>
    </row>
    <row r="6" spans="1:11" x14ac:dyDescent="0.25">
      <c r="C6" s="1" t="s">
        <v>3</v>
      </c>
      <c r="D6" s="1"/>
      <c r="E6" s="1">
        <v>3</v>
      </c>
      <c r="F6" s="1"/>
      <c r="G6" s="1"/>
      <c r="H6" s="1"/>
      <c r="I6" s="1"/>
      <c r="J6" s="1">
        <v>3</v>
      </c>
      <c r="K6" s="38">
        <f t="shared" si="0"/>
        <v>3</v>
      </c>
    </row>
    <row r="8" spans="1:11" x14ac:dyDescent="0.25">
      <c r="A8" s="31" t="s">
        <v>36</v>
      </c>
      <c r="C8" s="1"/>
      <c r="D8" s="1" t="s">
        <v>9</v>
      </c>
      <c r="E8" s="1" t="s">
        <v>10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</row>
    <row r="9" spans="1:11" x14ac:dyDescent="0.25">
      <c r="A9" t="s">
        <v>37</v>
      </c>
      <c r="C9" s="1" t="s">
        <v>0</v>
      </c>
      <c r="D9" s="1">
        <v>4</v>
      </c>
      <c r="E9" s="1">
        <v>0</v>
      </c>
      <c r="F9" s="1">
        <v>0</v>
      </c>
      <c r="G9" s="1">
        <v>5</v>
      </c>
      <c r="H9" s="1">
        <v>1</v>
      </c>
      <c r="I9" s="1">
        <v>0</v>
      </c>
      <c r="J9" s="1">
        <v>0</v>
      </c>
    </row>
    <row r="10" spans="1:11" x14ac:dyDescent="0.25">
      <c r="C10" s="1" t="s">
        <v>1</v>
      </c>
      <c r="D10" s="1">
        <v>5</v>
      </c>
      <c r="E10" s="1">
        <v>5</v>
      </c>
      <c r="F10" s="1">
        <v>4</v>
      </c>
      <c r="G10" s="1">
        <v>0</v>
      </c>
      <c r="H10" s="1">
        <v>0</v>
      </c>
      <c r="I10" s="1">
        <v>0</v>
      </c>
      <c r="J10" s="1">
        <v>0</v>
      </c>
    </row>
    <row r="11" spans="1:11" x14ac:dyDescent="0.25"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4</v>
      </c>
      <c r="I11" s="1">
        <v>5</v>
      </c>
      <c r="J11" s="1">
        <v>0</v>
      </c>
    </row>
    <row r="12" spans="1:11" x14ac:dyDescent="0.25">
      <c r="C12" s="1" t="s">
        <v>3</v>
      </c>
      <c r="D12" s="1">
        <v>0</v>
      </c>
      <c r="E12" s="1">
        <v>3</v>
      </c>
      <c r="F12" s="1">
        <v>0</v>
      </c>
      <c r="G12" s="1">
        <v>0</v>
      </c>
      <c r="H12" s="1">
        <v>0</v>
      </c>
      <c r="I12" s="1">
        <v>0</v>
      </c>
      <c r="J12" s="1">
        <v>3</v>
      </c>
    </row>
    <row r="14" spans="1:11" x14ac:dyDescent="0.25">
      <c r="B14" s="29" t="s">
        <v>11</v>
      </c>
      <c r="D14" s="35">
        <f>(D9*D10+E9*E10+F9*F10+G9*G10+H9*H10+I9*I10+J9*J10)/(SQRT(D9^2+E9^2+F9^2+G9^2+H9^2+I9^2+J9^2)*SQRT(D10^2+E10^2+F10^2+G10^2+H10^2+I10^2+J10^2))</f>
        <v>0.3798685881987931</v>
      </c>
      <c r="E14" t="s">
        <v>56</v>
      </c>
    </row>
    <row r="15" spans="1:11" x14ac:dyDescent="0.25">
      <c r="B15" s="29" t="s">
        <v>12</v>
      </c>
      <c r="D15" s="35">
        <f>(D9*D11+E9*E11+F9*F11+G9*G11+H9*H11+I9*I11+J9*J11)/(SQRT(D9^2+E9^2+F9^2+G9^2+H9^2+I9^2+J9^2)*SQRT(D11^2+E11^2+F11^2+G11^2+H11^2+I11^2+J11^2))</f>
        <v>0.32203059435976528</v>
      </c>
      <c r="E15" t="s">
        <v>55</v>
      </c>
    </row>
    <row r="17" spans="1:11" x14ac:dyDescent="0.25">
      <c r="A17" s="31" t="s">
        <v>13</v>
      </c>
      <c r="C17" s="1"/>
      <c r="D17" s="1" t="s">
        <v>9</v>
      </c>
      <c r="E17" s="1" t="s">
        <v>10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</row>
    <row r="18" spans="1:11" x14ac:dyDescent="0.25">
      <c r="A18" t="s">
        <v>37</v>
      </c>
      <c r="C18" s="1" t="s">
        <v>0</v>
      </c>
      <c r="D18" s="9">
        <f>D3-$K3</f>
        <v>0.66666666666666652</v>
      </c>
      <c r="E18" s="9"/>
      <c r="F18" s="9"/>
      <c r="G18" s="9">
        <f t="shared" ref="G18:H18" si="1">G3-$K3</f>
        <v>1.6666666666666665</v>
      </c>
      <c r="H18" s="9">
        <f t="shared" si="1"/>
        <v>-2.3333333333333335</v>
      </c>
      <c r="I18" s="9"/>
      <c r="J18" s="9"/>
    </row>
    <row r="19" spans="1:11" x14ac:dyDescent="0.25">
      <c r="C19" s="1" t="s">
        <v>1</v>
      </c>
      <c r="D19" s="9">
        <f t="shared" ref="D19:J21" si="2">D4-$K4</f>
        <v>0.33333333333333304</v>
      </c>
      <c r="E19" s="9">
        <f t="shared" si="2"/>
        <v>0.33333333333333304</v>
      </c>
      <c r="F19" s="9">
        <f t="shared" si="2"/>
        <v>-0.66666666666666696</v>
      </c>
      <c r="G19" s="9"/>
      <c r="H19" s="9"/>
      <c r="I19" s="9"/>
      <c r="J19" s="9"/>
    </row>
    <row r="20" spans="1:11" x14ac:dyDescent="0.25">
      <c r="C20" s="1" t="s">
        <v>2</v>
      </c>
      <c r="D20" s="9"/>
      <c r="E20" s="9"/>
      <c r="F20" s="9"/>
      <c r="G20" s="9">
        <f t="shared" si="2"/>
        <v>-1.6666666666666665</v>
      </c>
      <c r="H20" s="9">
        <f t="shared" si="2"/>
        <v>0.33333333333333348</v>
      </c>
      <c r="I20" s="9">
        <f t="shared" si="2"/>
        <v>1.3333333333333335</v>
      </c>
      <c r="J20" s="9"/>
    </row>
    <row r="21" spans="1:11" x14ac:dyDescent="0.25">
      <c r="C21" s="1" t="s">
        <v>3</v>
      </c>
      <c r="D21" s="9"/>
      <c r="E21" s="9">
        <f t="shared" ref="E21" si="3">E6-$K6</f>
        <v>0</v>
      </c>
      <c r="F21" s="9"/>
      <c r="G21" s="9"/>
      <c r="H21" s="9"/>
      <c r="I21" s="9"/>
      <c r="J21" s="9">
        <f t="shared" si="2"/>
        <v>0</v>
      </c>
    </row>
    <row r="23" spans="1:11" x14ac:dyDescent="0.25">
      <c r="B23" s="36" t="s">
        <v>11</v>
      </c>
      <c r="C23" s="36"/>
      <c r="D23" s="30">
        <f>(D18*D19+E18*E19+F18*F19+G18*G19+H18*H19+I18*I19+J18*J19)/(SQRT(D18^2+G18^2+H18^2)*SQRT(D19^2+E19^2+F19^2))</f>
        <v>9.2450032704204751E-2</v>
      </c>
      <c r="F23" t="s">
        <v>15</v>
      </c>
      <c r="I23" s="32"/>
      <c r="J23" s="32"/>
    </row>
    <row r="24" spans="1:11" x14ac:dyDescent="0.25">
      <c r="B24" s="36" t="s">
        <v>12</v>
      </c>
      <c r="C24" s="36"/>
      <c r="D24" s="30">
        <f>(D18*D20+E18*E20+F18*F20+G18*G20+H18*H20+I18*I20+J18*J20)/(SQRT(D18^2+G18^2+H18^2)*SQRT(G20^2+H20^2+I20^2))</f>
        <v>-0.55908524625168976</v>
      </c>
      <c r="I24" s="33"/>
      <c r="J24" s="33"/>
      <c r="K24" s="15"/>
    </row>
    <row r="25" spans="1:11" x14ac:dyDescent="0.25">
      <c r="C25" s="32"/>
      <c r="D25" s="33"/>
      <c r="E25" s="33"/>
      <c r="F25" s="33"/>
      <c r="G25" s="33"/>
      <c r="H25" s="32"/>
      <c r="I25" s="32"/>
      <c r="J25" s="32"/>
      <c r="K25" s="16"/>
    </row>
    <row r="26" spans="1:11" x14ac:dyDescent="0.25">
      <c r="A26" s="34"/>
      <c r="B26" s="34"/>
      <c r="C26" s="32"/>
      <c r="D26" s="32"/>
      <c r="E26" s="32"/>
      <c r="F26" s="32"/>
      <c r="G26" s="32"/>
      <c r="H26" s="32"/>
      <c r="I26" s="32"/>
      <c r="J26" s="32"/>
      <c r="K26" s="16"/>
    </row>
    <row r="27" spans="1:11" x14ac:dyDescent="0.25">
      <c r="A27" s="34"/>
      <c r="B27" s="34"/>
      <c r="C27" s="32"/>
      <c r="D27" s="33"/>
      <c r="E27" s="33"/>
      <c r="F27" s="33"/>
      <c r="G27" s="33"/>
      <c r="H27" s="33"/>
      <c r="I27" s="33"/>
      <c r="J27" s="33"/>
      <c r="K27" s="16"/>
    </row>
    <row r="28" spans="1:11" x14ac:dyDescent="0.25">
      <c r="A28" s="34"/>
      <c r="B28" s="34"/>
      <c r="C28" s="32"/>
      <c r="D28" s="33"/>
      <c r="E28" s="33"/>
      <c r="F28" s="33"/>
      <c r="G28" s="33"/>
      <c r="H28" s="33"/>
      <c r="I28" s="33"/>
      <c r="J28" s="33"/>
      <c r="K28" s="16"/>
    </row>
    <row r="29" spans="1:11" x14ac:dyDescent="0.25">
      <c r="A29" s="34"/>
      <c r="B29" s="34"/>
      <c r="C29" s="32"/>
      <c r="D29" s="33"/>
      <c r="E29" s="33"/>
      <c r="F29" s="33"/>
      <c r="G29" s="33"/>
      <c r="H29" s="33"/>
      <c r="I29" s="33"/>
      <c r="J29" s="33"/>
      <c r="K29" s="15"/>
    </row>
    <row r="30" spans="1:11" x14ac:dyDescent="0.25">
      <c r="A30" s="34"/>
      <c r="B30" s="34"/>
      <c r="C30" s="32"/>
      <c r="D30" s="33"/>
      <c r="E30" s="33"/>
      <c r="F30" s="33"/>
      <c r="G30" s="33"/>
      <c r="H30" s="33"/>
      <c r="I30" s="33"/>
      <c r="J30" s="33"/>
      <c r="K30" s="16"/>
    </row>
    <row r="31" spans="1:11" x14ac:dyDescent="0.25">
      <c r="C31" s="34"/>
      <c r="D31" s="32"/>
      <c r="E31" s="32"/>
      <c r="F31" s="32"/>
      <c r="G31" s="32"/>
      <c r="H31" s="32"/>
      <c r="I31" s="32"/>
      <c r="J31" s="32"/>
      <c r="K31" s="16"/>
    </row>
    <row r="32" spans="1:11" x14ac:dyDescent="0.25">
      <c r="C32" s="32"/>
      <c r="D32" s="34"/>
      <c r="E32" s="34"/>
      <c r="F32" s="34"/>
      <c r="G32" s="34"/>
      <c r="H32" s="34"/>
      <c r="I32" s="34"/>
      <c r="J32" s="34"/>
      <c r="K32" s="16"/>
    </row>
    <row r="33" spans="3:11" x14ac:dyDescent="0.25">
      <c r="C33" s="32"/>
      <c r="D33" s="34"/>
      <c r="E33" s="34"/>
      <c r="F33" s="34"/>
      <c r="G33" s="34"/>
      <c r="H33" s="34"/>
      <c r="I33" s="34"/>
      <c r="J33" s="34"/>
      <c r="K33" s="4"/>
    </row>
    <row r="34" spans="3:11" x14ac:dyDescent="0.25">
      <c r="C34" s="32"/>
      <c r="D34" s="34"/>
      <c r="E34" s="34"/>
      <c r="F34" s="34"/>
      <c r="G34" s="34"/>
      <c r="H34" s="34"/>
      <c r="I34" s="34"/>
      <c r="J34" s="34"/>
    </row>
    <row r="35" spans="3:11" x14ac:dyDescent="0.25">
      <c r="C35" s="32"/>
      <c r="D35" s="34"/>
      <c r="E35" s="34"/>
      <c r="F35" s="34"/>
      <c r="G35" s="34"/>
      <c r="H35" s="34"/>
      <c r="I35" s="34"/>
      <c r="J35" s="34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K13" sqref="K13"/>
    </sheetView>
  </sheetViews>
  <sheetFormatPr defaultRowHeight="15" x14ac:dyDescent="0.25"/>
  <sheetData>
    <row r="1" spans="2:8" x14ac:dyDescent="0.25">
      <c r="B1" s="2"/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</row>
    <row r="2" spans="2:8" x14ac:dyDescent="0.25">
      <c r="B2" s="2" t="s">
        <v>22</v>
      </c>
      <c r="C2" s="3">
        <v>1</v>
      </c>
      <c r="D2" s="3">
        <v>3</v>
      </c>
      <c r="E2" s="3">
        <v>4</v>
      </c>
      <c r="F2" s="3"/>
      <c r="G2" s="3"/>
      <c r="H2" s="3"/>
    </row>
    <row r="3" spans="2:8" x14ac:dyDescent="0.25">
      <c r="B3" s="2" t="s">
        <v>23</v>
      </c>
      <c r="C3" s="3"/>
      <c r="D3" s="3">
        <v>3</v>
      </c>
      <c r="E3" s="3">
        <v>5</v>
      </c>
      <c r="F3" s="3"/>
      <c r="G3" s="3"/>
      <c r="H3" s="3">
        <v>5</v>
      </c>
    </row>
    <row r="4" spans="2:8" x14ac:dyDescent="0.25">
      <c r="B4" s="2" t="s">
        <v>24</v>
      </c>
      <c r="C4" s="3"/>
      <c r="D4" s="3"/>
      <c r="E4" s="3">
        <v>4</v>
      </c>
      <c r="F4" s="3">
        <v>5</v>
      </c>
      <c r="G4" s="3"/>
      <c r="H4" s="3">
        <v>5</v>
      </c>
    </row>
    <row r="5" spans="2:8" x14ac:dyDescent="0.25">
      <c r="B5" s="2" t="s">
        <v>25</v>
      </c>
      <c r="C5" s="3"/>
      <c r="D5" s="3"/>
      <c r="E5" s="3">
        <v>3</v>
      </c>
      <c r="F5" s="3"/>
      <c r="G5" s="3"/>
      <c r="H5" s="3"/>
    </row>
    <row r="6" spans="2:8" x14ac:dyDescent="0.25">
      <c r="B6" s="2" t="s">
        <v>26</v>
      </c>
      <c r="C6" s="3"/>
      <c r="D6" s="3"/>
      <c r="E6" s="3">
        <v>3</v>
      </c>
      <c r="F6" s="3"/>
      <c r="G6" s="3"/>
      <c r="H6" s="3"/>
    </row>
    <row r="7" spans="2:8" x14ac:dyDescent="0.25">
      <c r="B7" s="2" t="s">
        <v>27</v>
      </c>
      <c r="C7" s="3">
        <v>2</v>
      </c>
      <c r="D7" s="3"/>
      <c r="E7" s="3"/>
      <c r="F7" s="3">
        <v>2</v>
      </c>
      <c r="G7" s="3"/>
      <c r="H7" s="3">
        <v>2</v>
      </c>
    </row>
    <row r="8" spans="2:8" x14ac:dyDescent="0.25">
      <c r="B8" s="2" t="s">
        <v>28</v>
      </c>
      <c r="C8" s="3"/>
      <c r="D8" s="3"/>
      <c r="E8" s="3"/>
      <c r="F8" s="3"/>
      <c r="G8" s="3">
        <v>5</v>
      </c>
      <c r="H8" s="3"/>
    </row>
    <row r="9" spans="2:8" x14ac:dyDescent="0.25">
      <c r="B9" s="2" t="s">
        <v>29</v>
      </c>
      <c r="C9" s="3"/>
      <c r="D9" s="3">
        <v>2</v>
      </c>
      <c r="E9" s="3">
        <v>1</v>
      </c>
      <c r="F9" s="3"/>
      <c r="G9" s="3"/>
      <c r="H9" s="3">
        <v>1</v>
      </c>
    </row>
    <row r="10" spans="2:8" x14ac:dyDescent="0.25">
      <c r="B10" s="2" t="s">
        <v>30</v>
      </c>
      <c r="C10" s="3"/>
      <c r="D10" s="3">
        <v>3</v>
      </c>
      <c r="E10" s="3"/>
      <c r="F10" s="3"/>
      <c r="G10" s="3">
        <v>3</v>
      </c>
      <c r="H10" s="3"/>
    </row>
    <row r="11" spans="2:8" x14ac:dyDescent="0.25">
      <c r="B11" s="2" t="s">
        <v>31</v>
      </c>
      <c r="C11" s="3">
        <v>1</v>
      </c>
      <c r="D11" s="3"/>
      <c r="E11" s="3"/>
      <c r="F11" s="3"/>
      <c r="G11" s="3"/>
      <c r="H11" s="3"/>
    </row>
    <row r="13" spans="2:8" x14ac:dyDescent="0.25">
      <c r="B13" s="2"/>
      <c r="C13" s="2" t="s">
        <v>16</v>
      </c>
      <c r="D13" s="2" t="s">
        <v>17</v>
      </c>
      <c r="E13" s="2" t="s">
        <v>18</v>
      </c>
      <c r="F13" s="2" t="s">
        <v>19</v>
      </c>
      <c r="G13" s="2" t="s">
        <v>20</v>
      </c>
      <c r="H13" s="2" t="s">
        <v>21</v>
      </c>
    </row>
    <row r="14" spans="2:8" x14ac:dyDescent="0.25">
      <c r="B14" s="2" t="s">
        <v>22</v>
      </c>
      <c r="C14" s="3">
        <v>1</v>
      </c>
      <c r="D14" s="3">
        <v>3</v>
      </c>
      <c r="E14" s="3">
        <v>4</v>
      </c>
      <c r="F14" s="3"/>
      <c r="G14" s="3"/>
      <c r="H14" s="3"/>
    </row>
    <row r="15" spans="2:8" x14ac:dyDescent="0.25">
      <c r="B15" s="2" t="s">
        <v>23</v>
      </c>
      <c r="C15" s="3"/>
      <c r="D15" s="3">
        <v>3</v>
      </c>
      <c r="E15" s="3">
        <v>5</v>
      </c>
      <c r="F15" s="3"/>
      <c r="G15" s="3"/>
      <c r="H15" s="3">
        <v>5</v>
      </c>
    </row>
    <row r="16" spans="2:8" x14ac:dyDescent="0.25">
      <c r="B16" s="2" t="s">
        <v>24</v>
      </c>
      <c r="C16" s="3"/>
      <c r="D16" s="3"/>
      <c r="E16" s="3">
        <v>4</v>
      </c>
      <c r="F16" s="3">
        <v>5</v>
      </c>
      <c r="G16" s="3"/>
      <c r="H16" s="3">
        <v>5</v>
      </c>
    </row>
    <row r="17" spans="2:8" x14ac:dyDescent="0.25">
      <c r="B17" s="2" t="s">
        <v>25</v>
      </c>
      <c r="C17" s="3"/>
      <c r="D17" s="3"/>
      <c r="E17" s="3">
        <v>3</v>
      </c>
      <c r="F17" s="3"/>
      <c r="G17" s="3"/>
      <c r="H17" s="3"/>
    </row>
    <row r="18" spans="2:8" x14ac:dyDescent="0.25">
      <c r="B18" s="2" t="s">
        <v>26</v>
      </c>
      <c r="C18" s="3"/>
      <c r="D18" s="3"/>
      <c r="E18" s="3">
        <v>3</v>
      </c>
      <c r="F18" s="3"/>
      <c r="G18" s="3"/>
      <c r="H18" s="3"/>
    </row>
    <row r="19" spans="2:8" x14ac:dyDescent="0.25">
      <c r="B19" s="2" t="s">
        <v>27</v>
      </c>
      <c r="C19" s="3">
        <v>2</v>
      </c>
      <c r="D19" s="3"/>
      <c r="E19" s="3"/>
      <c r="F19" s="14" t="s">
        <v>34</v>
      </c>
      <c r="G19" s="14"/>
      <c r="H19" s="14" t="s">
        <v>34</v>
      </c>
    </row>
    <row r="20" spans="2:8" x14ac:dyDescent="0.25">
      <c r="B20" s="2" t="s">
        <v>28</v>
      </c>
      <c r="C20" s="3"/>
      <c r="D20" s="3"/>
      <c r="E20" s="3"/>
      <c r="F20" s="14"/>
      <c r="G20" s="14" t="s">
        <v>34</v>
      </c>
      <c r="H20" s="14"/>
    </row>
    <row r="21" spans="2:8" x14ac:dyDescent="0.25">
      <c r="B21" s="2" t="s">
        <v>29</v>
      </c>
      <c r="C21" s="3"/>
      <c r="D21" s="3">
        <v>2</v>
      </c>
      <c r="E21" s="3">
        <v>1</v>
      </c>
      <c r="F21" s="14"/>
      <c r="G21" s="14"/>
      <c r="H21" s="14" t="s">
        <v>34</v>
      </c>
    </row>
    <row r="22" spans="2:8" x14ac:dyDescent="0.25">
      <c r="B22" s="2" t="s">
        <v>30</v>
      </c>
      <c r="C22" s="3"/>
      <c r="D22" s="3">
        <v>3</v>
      </c>
      <c r="E22" s="3"/>
      <c r="F22" s="14"/>
      <c r="G22" s="14" t="s">
        <v>34</v>
      </c>
      <c r="H22" s="14"/>
    </row>
    <row r="23" spans="2:8" x14ac:dyDescent="0.25">
      <c r="B23" s="2" t="s">
        <v>31</v>
      </c>
      <c r="C23" s="3">
        <v>1</v>
      </c>
      <c r="D23" s="3"/>
      <c r="E23" s="3"/>
      <c r="F23" s="14"/>
      <c r="G23" s="14"/>
      <c r="H23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UBCF</vt:lpstr>
      <vt:lpstr>IBCF</vt:lpstr>
      <vt:lpstr>Cosine</vt:lpstr>
      <vt:lpstr>eval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2016-10-20T06:59:35Z</dcterms:created>
  <dcterms:modified xsi:type="dcterms:W3CDTF">2017-03-03T08:28:22Z</dcterms:modified>
</cp:coreProperties>
</file>