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II/ЭИС/"/>
    </mc:Choice>
  </mc:AlternateContent>
  <xr:revisionPtr revIDLastSave="0" documentId="13_ncr:1_{62D3A125-9E57-DB48-AD14-1B6FA0B08A19}" xr6:coauthVersionLast="45" xr6:coauthVersionMax="45" xr10:uidLastSave="{00000000-0000-0000-0000-000000000000}"/>
  <bookViews>
    <workbookView xWindow="0" yWindow="0" windowWidth="33600" windowHeight="21000" xr2:uid="{D614F637-0C54-4D04-B1C9-6612BA62301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1" i="1"/>
  <c r="C70" i="1"/>
  <c r="C61" i="1"/>
  <c r="C60" i="1"/>
  <c r="C54" i="1"/>
  <c r="C53" i="1"/>
  <c r="C52" i="1"/>
  <c r="C51" i="1"/>
  <c r="C44" i="1"/>
  <c r="B35" i="1"/>
  <c r="B34" i="1"/>
  <c r="B25" i="1"/>
  <c r="F24" i="1"/>
  <c r="B23" i="1"/>
  <c r="B13" i="1"/>
  <c r="F12" i="1"/>
  <c r="B11" i="1"/>
</calcChain>
</file>

<file path=xl/sharedStrings.xml><?xml version="1.0" encoding="utf-8"?>
<sst xmlns="http://schemas.openxmlformats.org/spreadsheetml/2006/main" count="98" uniqueCount="78">
  <si>
    <t>Задача 1</t>
  </si>
  <si>
    <t>Для создания резервного фонда ежегодно выделяется по 400 тыс. руб.</t>
  </si>
  <si>
    <t>На аккумулируемые средства начисляются сложные проценты по ставке 8%.</t>
  </si>
  <si>
    <t>поступления средств и начисления процентов:</t>
  </si>
  <si>
    <t>а) поступление в конце квартала, начисление процентов поквартальное;</t>
  </si>
  <si>
    <t>б) поступление в конце квартала, начисление процентов по полугодиям.</t>
  </si>
  <si>
    <t>Решение:</t>
  </si>
  <si>
    <t xml:space="preserve">а) </t>
  </si>
  <si>
    <t>б)</t>
  </si>
  <si>
    <t>ставка между двумя соседними платежами:</t>
  </si>
  <si>
    <t>Задача 2</t>
  </si>
  <si>
    <t xml:space="preserve">Какую сумму необходимо поместить в банк, чтобы иметь возможность в течение следующих </t>
  </si>
  <si>
    <t>8 лет ежегодно снимать со счёта 25 тыс. руб., исчерпав счёт полностью к концу срока?</t>
  </si>
  <si>
    <t>Решить задачу для следующих вариантов начисления процентов:</t>
  </si>
  <si>
    <t>б) в конце квартала при той же годовой ставке.</t>
  </si>
  <si>
    <t>а)</t>
  </si>
  <si>
    <t>а) в конце года по ставке i=5%;</t>
  </si>
  <si>
    <t>(p=4, n=5, m=2, i=0,08)</t>
  </si>
  <si>
    <t>(p=1, n=8, m=4, i=0,05)</t>
  </si>
  <si>
    <t>Задача 3</t>
  </si>
  <si>
    <t xml:space="preserve">Необходимо найти размер равных взносов в конце года для следующих двух ситуаций, </t>
  </si>
  <si>
    <t>в каждой из которых предусматривается начисление на взносы годовых процентов по ставке 8% годовых.</t>
  </si>
  <si>
    <t>а) создать к концу пятилетия фонд, равный 1 млн. руб.;</t>
  </si>
  <si>
    <t>Задача 4</t>
  </si>
  <si>
    <t>Банк предлагает клиенту выплату ренты на следующих условиях:</t>
  </si>
  <si>
    <t>клиент вносит 10 тыс. руб., а банк в течение 5 лет выплачивает ему в конце каждого года по 3 тыс. руб.</t>
  </si>
  <si>
    <t>Определить доходность подобной операции.</t>
  </si>
  <si>
    <t>Доходность =</t>
  </si>
  <si>
    <t>Задача 5</t>
  </si>
  <si>
    <t>Найти годовую ренту-сумму сроком в 10 лет для двух годовых рент:</t>
  </si>
  <si>
    <t>одна - длительностью 5 лет с годовым платежом 1000, другая - 8 и 800.</t>
  </si>
  <si>
    <t>Годовая ставка - 8%.</t>
  </si>
  <si>
    <t>А1=</t>
  </si>
  <si>
    <t>А2=</t>
  </si>
  <si>
    <t>А=</t>
  </si>
  <si>
    <t>Платёж по ренте-сумме</t>
  </si>
  <si>
    <t>Задача 6</t>
  </si>
  <si>
    <t>Объединение рент</t>
  </si>
  <si>
    <t>Замена ренты</t>
  </si>
  <si>
    <t xml:space="preserve">Заменить годовую десятилетнюю ренту с годовым платежом 1000 евро на ренту </t>
  </si>
  <si>
    <t>с полугодовым платежом по 600 евро. Годовая ставка - 10%, проценты начисляются в конце периодов ренты.</t>
  </si>
  <si>
    <t xml:space="preserve">Количество периодов </t>
  </si>
  <si>
    <t>полугодий (или 7,35 года)</t>
  </si>
  <si>
    <t>Задача 7</t>
  </si>
  <si>
    <t>Участок сдан в аренду на 10 лет. Арендная плата будет осуществляться ежегодно по схеме постнумерандо</t>
  </si>
  <si>
    <t>на следующих условиях: первые 6 лет - по 10 млн. руб., а оставшиеся 4 года - по 11 млн. руб.</t>
  </si>
  <si>
    <t xml:space="preserve">Требуется оценить приведённую стоимость этого договора, если процентная ставка, используемая аналитиком, </t>
  </si>
  <si>
    <t>равна 15 %</t>
  </si>
  <si>
    <t>Задача 8</t>
  </si>
  <si>
    <t>Её мама любит классику и предпочитает дорогие кожаные сумки , которые носит в среднем в течение 4 лет.</t>
  </si>
  <si>
    <t>На Новый год папа дал жене и дочери на обновки по 200 долл.</t>
  </si>
  <si>
    <t>Определить:</t>
  </si>
  <si>
    <t xml:space="preserve">а) на сколько сезонов хватит Маше этих денег, если она будет каждый год приобретать по сумке </t>
  </si>
  <si>
    <t>стоимостью 50 долл., а остаток хранить на банковском счёте с годовой процентной ставкой 12,6%;</t>
  </si>
  <si>
    <t xml:space="preserve">б) по какой максимальной цене может покупать сумки Маша, чтобы они с мамой "износили" свои сумки </t>
  </si>
  <si>
    <t>в одно и то же время.</t>
  </si>
  <si>
    <t>лет</t>
  </si>
  <si>
    <t>долл.</t>
  </si>
  <si>
    <r>
      <rPr>
        <b/>
        <i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 xml:space="preserve"> - параметры ПЛТ и ПС для функции КПЕР должны быть разных знаков!</t>
    </r>
  </si>
  <si>
    <t>Маша следует тенденциям моды, поэтому покупает себе каждый год новую сумку.</t>
  </si>
  <si>
    <t>Стоимость участка - 45 млн. руб. Ставка кредита - 12%.</t>
  </si>
  <si>
    <t>Два варианта: продажа участка или строительство и эксплуатация объекта в течение 20 лет.</t>
  </si>
  <si>
    <t>Какой вариант выбрать? Ставка дисконтирования - 10%</t>
  </si>
  <si>
    <t>Поток платежей</t>
  </si>
  <si>
    <t>…</t>
  </si>
  <si>
    <t>проект</t>
  </si>
  <si>
    <t>кредит</t>
  </si>
  <si>
    <t>результирующий</t>
  </si>
  <si>
    <t>Найдём выплату по кредиту (Х) в конце 4-го года из уравнения:</t>
  </si>
  <si>
    <t>Х=</t>
  </si>
  <si>
    <t>Приведённая стоимость результирующего потока:</t>
  </si>
  <si>
    <t>млн.руб.</t>
  </si>
  <si>
    <t>Стоимость участка:</t>
  </si>
  <si>
    <t>Разность:</t>
  </si>
  <si>
    <t>Задача 9</t>
  </si>
  <si>
    <t>Вывод:</t>
  </si>
  <si>
    <t>б) погасить к концу пятилетия текущую задолженность, равную 1 млн. руб.</t>
  </si>
  <si>
    <t>Необходимо определить общую сумму фонда через 5 лет для следующих вариантов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</si>
</sst>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₽&quot;;[Red]\-#,##0.00\ &quot;₽&quot;"/>
    <numFmt numFmtId="165" formatCode="#,##0.00_ ;[Red]\-#,##0.00\ "/>
    <numFmt numFmtId="166" formatCode="0.0000"/>
    <numFmt numFmtId="169" formatCode="0.0000%"/>
    <numFmt numFmtId="174" formatCode="[$$-C09]#,##0.00;[Red]\-[$$-C09]#,##0.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2" fontId="0" fillId="2" borderId="0" xfId="0" applyNumberFormat="1" applyFill="1"/>
    <xf numFmtId="165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2" borderId="0" xfId="0" applyNumberFormat="1" applyFill="1" applyAlignment="1">
      <alignment horizontal="left"/>
    </xf>
    <xf numFmtId="165" fontId="0" fillId="0" borderId="0" xfId="0" applyNumberFormat="1"/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9" fontId="0" fillId="2" borderId="0" xfId="1" applyNumberFormat="1" applyFont="1" applyFill="1"/>
    <xf numFmtId="2" fontId="0" fillId="0" borderId="0" xfId="0" applyNumberFormat="1"/>
    <xf numFmtId="174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3969-A84D-4463-8CBC-B6A1A0B46DA6}">
  <dimension ref="A2:J102"/>
  <sheetViews>
    <sheetView tabSelected="1" workbookViewId="0">
      <selection activeCell="O25" sqref="O25"/>
    </sheetView>
  </sheetViews>
  <sheetFormatPr baseColWidth="10" defaultColWidth="8.83203125" defaultRowHeight="15" x14ac:dyDescent="0.2"/>
  <cols>
    <col min="2" max="2" width="12.6640625" bestFit="1" customWidth="1"/>
    <col min="3" max="3" width="9.6640625" bestFit="1" customWidth="1"/>
  </cols>
  <sheetData>
    <row r="2" spans="1:7" x14ac:dyDescent="0.2">
      <c r="A2" s="1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77</v>
      </c>
    </row>
    <row r="6" spans="1:7" x14ac:dyDescent="0.2">
      <c r="A6" t="s">
        <v>3</v>
      </c>
    </row>
    <row r="7" spans="1:7" x14ac:dyDescent="0.2">
      <c r="A7" t="s">
        <v>4</v>
      </c>
    </row>
    <row r="8" spans="1:7" x14ac:dyDescent="0.2">
      <c r="A8" t="s">
        <v>5</v>
      </c>
    </row>
    <row r="10" spans="1:7" x14ac:dyDescent="0.2">
      <c r="A10" t="s">
        <v>6</v>
      </c>
    </row>
    <row r="11" spans="1:7" x14ac:dyDescent="0.2">
      <c r="A11" t="s">
        <v>7</v>
      </c>
      <c r="B11" s="4">
        <f>FV(2%,20,-100000)</f>
        <v>2429736.979891771</v>
      </c>
    </row>
    <row r="12" spans="1:7" x14ac:dyDescent="0.2">
      <c r="A12" t="s">
        <v>8</v>
      </c>
      <c r="B12" t="s">
        <v>9</v>
      </c>
      <c r="F12" s="20">
        <f>(1+0.08/2)^(2/4)-1</f>
        <v>1.9803902718557032E-2</v>
      </c>
      <c r="G12" t="s">
        <v>17</v>
      </c>
    </row>
    <row r="13" spans="1:7" x14ac:dyDescent="0.2">
      <c r="B13" s="4">
        <f>FV(F12,20,-100000)</f>
        <v>2424998.2023408795</v>
      </c>
    </row>
    <row r="15" spans="1:7" x14ac:dyDescent="0.2">
      <c r="A15" s="1" t="s">
        <v>10</v>
      </c>
    </row>
    <row r="16" spans="1:7" x14ac:dyDescent="0.2">
      <c r="A16" t="s">
        <v>11</v>
      </c>
    </row>
    <row r="17" spans="1:7" x14ac:dyDescent="0.2">
      <c r="A17" t="s">
        <v>12</v>
      </c>
    </row>
    <row r="18" spans="1:7" x14ac:dyDescent="0.2">
      <c r="A18" t="s">
        <v>13</v>
      </c>
    </row>
    <row r="19" spans="1:7" x14ac:dyDescent="0.2">
      <c r="A19" t="s">
        <v>16</v>
      </c>
    </row>
    <row r="20" spans="1:7" x14ac:dyDescent="0.2">
      <c r="A20" t="s">
        <v>14</v>
      </c>
    </row>
    <row r="22" spans="1:7" x14ac:dyDescent="0.2">
      <c r="A22" t="s">
        <v>6</v>
      </c>
    </row>
    <row r="23" spans="1:7" x14ac:dyDescent="0.2">
      <c r="A23" t="s">
        <v>15</v>
      </c>
      <c r="B23" s="4">
        <f>PV(5%,8,-25000)</f>
        <v>161580.3189856564</v>
      </c>
    </row>
    <row r="24" spans="1:7" x14ac:dyDescent="0.2">
      <c r="A24" t="s">
        <v>8</v>
      </c>
      <c r="B24" t="s">
        <v>9</v>
      </c>
      <c r="F24" s="20">
        <f>(1+0.05/4)^(4/1)-1</f>
        <v>5.0945336914062445E-2</v>
      </c>
      <c r="G24" t="s">
        <v>18</v>
      </c>
    </row>
    <row r="25" spans="1:7" x14ac:dyDescent="0.2">
      <c r="B25" s="4">
        <f>PV(F24,8,-25000)</f>
        <v>160964.64715166145</v>
      </c>
    </row>
    <row r="27" spans="1:7" x14ac:dyDescent="0.2">
      <c r="A27" s="1" t="s">
        <v>19</v>
      </c>
    </row>
    <row r="28" spans="1:7" x14ac:dyDescent="0.2">
      <c r="A28" t="s">
        <v>20</v>
      </c>
    </row>
    <row r="29" spans="1:7" x14ac:dyDescent="0.2">
      <c r="A29" t="s">
        <v>21</v>
      </c>
    </row>
    <row r="30" spans="1:7" x14ac:dyDescent="0.2">
      <c r="A30" t="s">
        <v>22</v>
      </c>
    </row>
    <row r="31" spans="1:7" x14ac:dyDescent="0.2">
      <c r="A31" t="s">
        <v>76</v>
      </c>
    </row>
    <row r="33" spans="1:8" x14ac:dyDescent="0.2">
      <c r="A33" t="s">
        <v>6</v>
      </c>
    </row>
    <row r="34" spans="1:8" x14ac:dyDescent="0.2">
      <c r="A34" t="s">
        <v>7</v>
      </c>
      <c r="B34" s="4">
        <f>PMT(8%,5,,-1000000)</f>
        <v>170456.45456683659</v>
      </c>
    </row>
    <row r="35" spans="1:8" x14ac:dyDescent="0.2">
      <c r="A35" t="s">
        <v>8</v>
      </c>
      <c r="B35" s="4">
        <f>PMT(8%,5,-1000000)</f>
        <v>250456.45456683659</v>
      </c>
    </row>
    <row r="37" spans="1:8" x14ac:dyDescent="0.2">
      <c r="A37" s="1" t="s">
        <v>23</v>
      </c>
    </row>
    <row r="38" spans="1:8" x14ac:dyDescent="0.2">
      <c r="A38" t="s">
        <v>24</v>
      </c>
    </row>
    <row r="39" spans="1:8" x14ac:dyDescent="0.2">
      <c r="A39" t="s">
        <v>25</v>
      </c>
    </row>
    <row r="40" spans="1:8" x14ac:dyDescent="0.2">
      <c r="A40" t="s">
        <v>26</v>
      </c>
    </row>
    <row r="42" spans="1:8" x14ac:dyDescent="0.2">
      <c r="A42" t="s">
        <v>6</v>
      </c>
      <c r="C42" s="2">
        <v>0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</row>
    <row r="43" spans="1:8" x14ac:dyDescent="0.2">
      <c r="C43" s="2">
        <v>-10000</v>
      </c>
      <c r="D43" s="2">
        <v>3000</v>
      </c>
      <c r="E43" s="2">
        <v>3000</v>
      </c>
      <c r="F43" s="2">
        <v>3000</v>
      </c>
      <c r="G43" s="2">
        <v>3000</v>
      </c>
      <c r="H43" s="2">
        <v>3000</v>
      </c>
    </row>
    <row r="44" spans="1:8" x14ac:dyDescent="0.2">
      <c r="B44" t="s">
        <v>27</v>
      </c>
      <c r="C44" s="6">
        <f>IRR(C43:H43)</f>
        <v>0.1523823711663066</v>
      </c>
    </row>
    <row r="46" spans="1:8" x14ac:dyDescent="0.2">
      <c r="A46" s="1" t="s">
        <v>28</v>
      </c>
      <c r="B46" t="s">
        <v>37</v>
      </c>
    </row>
    <row r="47" spans="1:8" x14ac:dyDescent="0.2">
      <c r="A47" t="s">
        <v>29</v>
      </c>
    </row>
    <row r="48" spans="1:8" x14ac:dyDescent="0.2">
      <c r="A48" t="s">
        <v>30</v>
      </c>
    </row>
    <row r="49" spans="1:8" x14ac:dyDescent="0.2">
      <c r="A49" t="s">
        <v>31</v>
      </c>
    </row>
    <row r="51" spans="1:8" x14ac:dyDescent="0.2">
      <c r="A51" t="s">
        <v>6</v>
      </c>
      <c r="B51" s="3" t="s">
        <v>32</v>
      </c>
      <c r="C51" s="4">
        <f>PV(8%,5,-1000)</f>
        <v>3992.7100370780877</v>
      </c>
    </row>
    <row r="52" spans="1:8" x14ac:dyDescent="0.2">
      <c r="B52" s="3" t="s">
        <v>33</v>
      </c>
      <c r="C52" s="4">
        <f>PV(8%,8,-800)</f>
        <v>4597.3111549802425</v>
      </c>
    </row>
    <row r="53" spans="1:8" x14ac:dyDescent="0.2">
      <c r="B53" s="3" t="s">
        <v>34</v>
      </c>
      <c r="C53" s="4">
        <f>C51+C52</f>
        <v>8590.0211920583297</v>
      </c>
    </row>
    <row r="54" spans="1:8" x14ac:dyDescent="0.2">
      <c r="B54" s="3" t="s">
        <v>35</v>
      </c>
      <c r="C54" s="4">
        <f>PMT(8%,10,-C53)</f>
        <v>1280.1664661494951</v>
      </c>
    </row>
    <row r="56" spans="1:8" x14ac:dyDescent="0.2">
      <c r="A56" s="1" t="s">
        <v>36</v>
      </c>
      <c r="B56" s="3" t="s">
        <v>38</v>
      </c>
    </row>
    <row r="57" spans="1:8" x14ac:dyDescent="0.2">
      <c r="A57" t="s">
        <v>39</v>
      </c>
    </row>
    <row r="58" spans="1:8" x14ac:dyDescent="0.2">
      <c r="A58" t="s">
        <v>40</v>
      </c>
    </row>
    <row r="60" spans="1:8" x14ac:dyDescent="0.2">
      <c r="A60" t="s">
        <v>6</v>
      </c>
      <c r="B60" s="3" t="s">
        <v>32</v>
      </c>
      <c r="C60" s="22">
        <f>PV(10%,10,-1000)</f>
        <v>6144.5671057046848</v>
      </c>
    </row>
    <row r="61" spans="1:8" x14ac:dyDescent="0.2">
      <c r="A61" t="s">
        <v>41</v>
      </c>
      <c r="C61" s="21">
        <f>NPER(5%,-600,C60)/2</f>
        <v>7.3532927369115848</v>
      </c>
      <c r="D61" t="s">
        <v>42</v>
      </c>
    </row>
    <row r="62" spans="1:8" x14ac:dyDescent="0.2">
      <c r="A62" s="7" t="s">
        <v>58</v>
      </c>
      <c r="B62" s="7"/>
      <c r="C62" s="7"/>
      <c r="D62" s="7"/>
      <c r="E62" s="7"/>
      <c r="F62" s="7"/>
      <c r="G62" s="7"/>
      <c r="H62" s="7"/>
    </row>
    <row r="64" spans="1:8" x14ac:dyDescent="0.2">
      <c r="A64" s="1" t="s">
        <v>43</v>
      </c>
    </row>
    <row r="65" spans="1:4" x14ac:dyDescent="0.2">
      <c r="A65" t="s">
        <v>44</v>
      </c>
    </row>
    <row r="66" spans="1:4" x14ac:dyDescent="0.2">
      <c r="A66" t="s">
        <v>45</v>
      </c>
    </row>
    <row r="67" spans="1:4" x14ac:dyDescent="0.2">
      <c r="A67" t="s">
        <v>46</v>
      </c>
    </row>
    <row r="68" spans="1:4" x14ac:dyDescent="0.2">
      <c r="A68" t="s">
        <v>47</v>
      </c>
    </row>
    <row r="70" spans="1:4" x14ac:dyDescent="0.2">
      <c r="A70" t="s">
        <v>6</v>
      </c>
      <c r="B70" s="3" t="s">
        <v>32</v>
      </c>
      <c r="C70" s="8">
        <f>PV(15%,6,-10)</f>
        <v>37.844826939229563</v>
      </c>
      <c r="D70" s="21"/>
    </row>
    <row r="71" spans="1:4" x14ac:dyDescent="0.2">
      <c r="B71" s="3" t="s">
        <v>33</v>
      </c>
      <c r="C71" s="8">
        <f>PV(15%,4,-11)/(1.15^6)</f>
        <v>13.57714525124398</v>
      </c>
      <c r="D71" s="21"/>
    </row>
    <row r="72" spans="1:4" x14ac:dyDescent="0.2">
      <c r="B72" s="3" t="s">
        <v>34</v>
      </c>
      <c r="C72" s="8">
        <f>C71+C70</f>
        <v>51.421972190473539</v>
      </c>
      <c r="D72" s="21"/>
    </row>
    <row r="74" spans="1:4" x14ac:dyDescent="0.2">
      <c r="A74" s="1" t="s">
        <v>48</v>
      </c>
    </row>
    <row r="75" spans="1:4" x14ac:dyDescent="0.2">
      <c r="A75" t="s">
        <v>59</v>
      </c>
    </row>
    <row r="76" spans="1:4" x14ac:dyDescent="0.2">
      <c r="A76" t="s">
        <v>49</v>
      </c>
    </row>
    <row r="77" spans="1:4" x14ac:dyDescent="0.2">
      <c r="A77" t="s">
        <v>50</v>
      </c>
    </row>
    <row r="78" spans="1:4" x14ac:dyDescent="0.2">
      <c r="A78" t="s">
        <v>51</v>
      </c>
    </row>
    <row r="79" spans="1:4" x14ac:dyDescent="0.2">
      <c r="A79" t="s">
        <v>52</v>
      </c>
    </row>
    <row r="80" spans="1:4" x14ac:dyDescent="0.2">
      <c r="A80" t="s">
        <v>53</v>
      </c>
    </row>
    <row r="81" spans="1:10" x14ac:dyDescent="0.2">
      <c r="A81" t="s">
        <v>54</v>
      </c>
    </row>
    <row r="82" spans="1:10" x14ac:dyDescent="0.2">
      <c r="A82" t="s">
        <v>55</v>
      </c>
    </row>
    <row r="84" spans="1:10" x14ac:dyDescent="0.2">
      <c r="A84" t="s">
        <v>6</v>
      </c>
    </row>
    <row r="85" spans="1:10" x14ac:dyDescent="0.2">
      <c r="A85" t="s">
        <v>15</v>
      </c>
      <c r="B85" s="8"/>
      <c r="C85" t="s">
        <v>56</v>
      </c>
    </row>
    <row r="86" spans="1:10" x14ac:dyDescent="0.2">
      <c r="A86" t="s">
        <v>8</v>
      </c>
      <c r="B86" s="9"/>
      <c r="C86" t="s">
        <v>57</v>
      </c>
    </row>
    <row r="89" spans="1:10" x14ac:dyDescent="0.2">
      <c r="A89" s="1" t="s">
        <v>74</v>
      </c>
    </row>
    <row r="90" spans="1:10" x14ac:dyDescent="0.2">
      <c r="A90" t="s">
        <v>60</v>
      </c>
    </row>
    <row r="91" spans="1:10" x14ac:dyDescent="0.2">
      <c r="A91" t="s">
        <v>61</v>
      </c>
    </row>
    <row r="92" spans="1:10" x14ac:dyDescent="0.2">
      <c r="A92" t="s">
        <v>62</v>
      </c>
    </row>
    <row r="93" spans="1:10" x14ac:dyDescent="0.2">
      <c r="A93" s="17" t="s">
        <v>63</v>
      </c>
      <c r="B93" s="10"/>
      <c r="C93" s="10">
        <v>0</v>
      </c>
      <c r="D93" s="11">
        <v>1</v>
      </c>
      <c r="E93" s="11">
        <v>2</v>
      </c>
      <c r="F93" s="11">
        <v>3</v>
      </c>
      <c r="G93" s="11">
        <v>4</v>
      </c>
      <c r="H93" s="11">
        <v>5</v>
      </c>
      <c r="I93" s="11" t="s">
        <v>64</v>
      </c>
      <c r="J93" s="11">
        <v>20</v>
      </c>
    </row>
    <row r="94" spans="1:10" x14ac:dyDescent="0.2">
      <c r="A94" s="18" t="s">
        <v>65</v>
      </c>
      <c r="B94" s="19"/>
      <c r="C94" s="10">
        <v>-10</v>
      </c>
      <c r="D94" s="11">
        <v>0</v>
      </c>
      <c r="E94" s="11">
        <v>4</v>
      </c>
      <c r="F94" s="11">
        <v>6</v>
      </c>
      <c r="G94" s="11">
        <v>8</v>
      </c>
      <c r="H94" s="11">
        <v>10</v>
      </c>
      <c r="I94" s="11" t="s">
        <v>64</v>
      </c>
      <c r="J94" s="11">
        <v>10</v>
      </c>
    </row>
    <row r="95" spans="1:10" x14ac:dyDescent="0.2">
      <c r="A95" s="18" t="s">
        <v>66</v>
      </c>
      <c r="B95" s="19"/>
      <c r="C95" s="11">
        <v>10</v>
      </c>
      <c r="D95" s="11">
        <v>0</v>
      </c>
      <c r="E95" s="11">
        <v>-4</v>
      </c>
      <c r="F95" s="11">
        <v>-6</v>
      </c>
      <c r="G95" s="12"/>
      <c r="I95" s="13"/>
    </row>
    <row r="96" spans="1:10" x14ac:dyDescent="0.2">
      <c r="A96" s="18" t="s">
        <v>67</v>
      </c>
      <c r="B96" s="19"/>
      <c r="C96" s="11"/>
      <c r="D96" s="11"/>
      <c r="E96" s="11"/>
      <c r="F96" s="11"/>
      <c r="G96" s="11"/>
    </row>
    <row r="97" spans="1:7" x14ac:dyDescent="0.2">
      <c r="A97" t="s">
        <v>68</v>
      </c>
    </row>
    <row r="98" spans="1:7" x14ac:dyDescent="0.2">
      <c r="F98" s="3" t="s">
        <v>69</v>
      </c>
      <c r="G98" s="14"/>
    </row>
    <row r="99" spans="1:7" x14ac:dyDescent="0.2">
      <c r="A99" t="s">
        <v>70</v>
      </c>
      <c r="F99" s="15"/>
      <c r="G99" t="s">
        <v>71</v>
      </c>
    </row>
    <row r="100" spans="1:7" x14ac:dyDescent="0.2">
      <c r="A100" t="s">
        <v>72</v>
      </c>
      <c r="C100" s="5"/>
      <c r="D100" t="s">
        <v>71</v>
      </c>
    </row>
    <row r="101" spans="1:7" x14ac:dyDescent="0.2">
      <c r="A101" t="s">
        <v>73</v>
      </c>
      <c r="C101" s="9"/>
      <c r="D101" t="s">
        <v>71</v>
      </c>
    </row>
    <row r="102" spans="1:7" x14ac:dyDescent="0.2">
      <c r="A102" s="16" t="s">
        <v>75</v>
      </c>
    </row>
  </sheetData>
  <mergeCells count="3">
    <mergeCell ref="A94:B94"/>
    <mergeCell ref="A95:B95"/>
    <mergeCell ref="A96:B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2020-10-07T15:21:31Z</dcterms:created>
  <dcterms:modified xsi:type="dcterms:W3CDTF">2020-10-14T14:09:38Z</dcterms:modified>
</cp:coreProperties>
</file>