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84" windowWidth="1242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3" i="1"/>
  <c r="F41"/>
  <c r="F39"/>
  <c r="F38"/>
  <c r="F37"/>
  <c r="F45"/>
  <c r="F44"/>
  <c r="F42"/>
  <c r="F40"/>
  <c r="F46"/>
  <c r="F14"/>
  <c r="F29"/>
  <c r="F20"/>
  <c r="F21"/>
  <c r="F25"/>
  <c r="F19"/>
  <c r="F22"/>
  <c r="F23"/>
  <c r="F24"/>
  <c r="F18"/>
  <c r="F26"/>
  <c r="F17"/>
  <c r="F13"/>
  <c r="F12"/>
  <c r="F5"/>
  <c r="F6"/>
  <c r="F8"/>
  <c r="F10"/>
  <c r="F11"/>
  <c r="F9"/>
  <c r="F7"/>
  <c r="F4"/>
  <c r="F3"/>
  <c r="F2"/>
  <c r="J12"/>
  <c r="F47" l="1"/>
  <c r="F48" s="1"/>
  <c r="F49" s="1"/>
  <c r="F27"/>
  <c r="F28" s="1"/>
</calcChain>
</file>

<file path=xl/sharedStrings.xml><?xml version="1.0" encoding="utf-8"?>
<sst xmlns="http://schemas.openxmlformats.org/spreadsheetml/2006/main" count="104" uniqueCount="59">
  <si>
    <t>804F</t>
  </si>
  <si>
    <t>805C</t>
  </si>
  <si>
    <t>805F</t>
  </si>
  <si>
    <t>dcr c</t>
  </si>
  <si>
    <t>JNZ 8054</t>
  </si>
  <si>
    <t>dcr b</t>
  </si>
  <si>
    <t>jnz 8052</t>
  </si>
  <si>
    <t>dcr d</t>
  </si>
  <si>
    <t>ret</t>
  </si>
  <si>
    <t>jnz 8050</t>
  </si>
  <si>
    <t>7*x</t>
  </si>
  <si>
    <t>7*255*x</t>
  </si>
  <si>
    <t>4*255*255*x</t>
  </si>
  <si>
    <t>(10*254+7*1)*255*x</t>
  </si>
  <si>
    <t>4*255*x</t>
  </si>
  <si>
    <t>10*254+7*1)*x</t>
  </si>
  <si>
    <t>4*x</t>
  </si>
  <si>
    <t>10*(x-1)+7</t>
  </si>
  <si>
    <t>repeat</t>
  </si>
  <si>
    <t>x</t>
  </si>
  <si>
    <t>255*x</t>
  </si>
  <si>
    <t>255*255*x</t>
  </si>
  <si>
    <t>mvi d 162</t>
  </si>
  <si>
    <t>mvi b 162</t>
  </si>
  <si>
    <t>mvi c 162</t>
  </si>
  <si>
    <t>162*162</t>
  </si>
  <si>
    <t>162*162*162</t>
  </si>
  <si>
    <t>(161 jump, 1 no jump)*162*162</t>
  </si>
  <si>
    <t>(161 jump, 1 no jump)*162</t>
  </si>
  <si>
    <t>(161 jump, 1 no jump)</t>
  </si>
  <si>
    <t>7   /-/   10</t>
  </si>
  <si>
    <t>7*1</t>
  </si>
  <si>
    <t>7*162</t>
  </si>
  <si>
    <t>7*162*162</t>
  </si>
  <si>
    <t>4*162*162</t>
  </si>
  <si>
    <t>4*162</t>
  </si>
  <si>
    <t>(10*161+7*1)*162</t>
  </si>
  <si>
    <t>10*1</t>
  </si>
  <si>
    <t>(10*161+7*1)*162*162</t>
  </si>
  <si>
    <t>(10*161+7*1)</t>
  </si>
  <si>
    <t>7   or   10</t>
  </si>
  <si>
    <t>4*162*162*162</t>
  </si>
  <si>
    <t>10*254+7*1</t>
  </si>
  <si>
    <t>7*1*4</t>
  </si>
  <si>
    <t>7*255*4</t>
  </si>
  <si>
    <t>4*255*255*4</t>
  </si>
  <si>
    <t>(10*254+7)*255*4</t>
  </si>
  <si>
    <t>4*255*4</t>
  </si>
  <si>
    <t>(10*254+7)*4</t>
  </si>
  <si>
    <t>4*4</t>
  </si>
  <si>
    <t>mvi d 4</t>
  </si>
  <si>
    <t>mvi b 231</t>
  </si>
  <si>
    <t>mvi c 230</t>
  </si>
  <si>
    <t>231*4</t>
  </si>
  <si>
    <t>230*231*4</t>
  </si>
  <si>
    <t>(229 jump, 1 no jump)*231*4</t>
  </si>
  <si>
    <t>(230 jump, 1 no jump)*4</t>
  </si>
  <si>
    <t>(3 jump, 1 no jump)</t>
  </si>
  <si>
    <t>mvi d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</si>
</sst>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19" zoomScale="99" zoomScaleNormal="99" workbookViewId="0">
      <selection activeCell="F39" sqref="F39"/>
    </sheetView>
  </sheetViews>
  <sheetFormatPr defaultRowHeight="14.4"/>
  <cols>
    <col min="2" max="2" width="11.88671875" customWidth="1"/>
    <col min="3" max="3" width="28.33203125" customWidth="1"/>
    <col min="4" max="4" width="11.88671875" customWidth="1"/>
    <col min="5" max="5" width="26.77734375" customWidth="1"/>
    <col min="6" max="6" width="22.21875" customWidth="1"/>
    <col min="7" max="8" width="11.88671875" customWidth="1"/>
    <col min="9" max="9" width="33.88671875" customWidth="1"/>
  </cols>
  <sheetData>
    <row r="1" spans="1:10">
      <c r="C1" t="s">
        <v>18</v>
      </c>
    </row>
    <row r="2" spans="1:10">
      <c r="A2" t="s">
        <v>0</v>
      </c>
      <c r="B2" t="s">
        <v>22</v>
      </c>
      <c r="C2" s="1">
        <v>1</v>
      </c>
      <c r="D2" s="1">
        <v>7</v>
      </c>
      <c r="E2" s="1" t="s">
        <v>31</v>
      </c>
      <c r="F2">
        <f>7*1</f>
        <v>7</v>
      </c>
      <c r="I2">
        <v>1</v>
      </c>
      <c r="J2">
        <v>7</v>
      </c>
    </row>
    <row r="3" spans="1:10">
      <c r="A3">
        <v>8050</v>
      </c>
      <c r="B3" t="s">
        <v>23</v>
      </c>
      <c r="C3" s="1">
        <v>162</v>
      </c>
      <c r="D3" s="1">
        <v>7</v>
      </c>
      <c r="E3" s="1" t="s">
        <v>32</v>
      </c>
      <c r="F3">
        <f>7*162</f>
        <v>1134</v>
      </c>
      <c r="I3" t="s">
        <v>19</v>
      </c>
      <c r="J3" t="s">
        <v>10</v>
      </c>
    </row>
    <row r="4" spans="1:10">
      <c r="A4">
        <v>8052</v>
      </c>
      <c r="B4" t="s">
        <v>24</v>
      </c>
      <c r="C4" s="1" t="s">
        <v>25</v>
      </c>
      <c r="D4" s="1">
        <v>7</v>
      </c>
      <c r="E4" s="1" t="s">
        <v>33</v>
      </c>
      <c r="F4">
        <f>7*162*162</f>
        <v>183708</v>
      </c>
      <c r="I4" t="s">
        <v>20</v>
      </c>
      <c r="J4" t="s">
        <v>11</v>
      </c>
    </row>
    <row r="5" spans="1:10">
      <c r="A5">
        <v>8054</v>
      </c>
      <c r="B5" t="s">
        <v>3</v>
      </c>
      <c r="C5" s="1" t="s">
        <v>26</v>
      </c>
      <c r="D5" s="1">
        <v>4</v>
      </c>
      <c r="E5" s="1" t="s">
        <v>41</v>
      </c>
      <c r="F5">
        <f>4*162*162*162</f>
        <v>17006112</v>
      </c>
      <c r="I5" t="s">
        <v>21</v>
      </c>
      <c r="J5" t="s">
        <v>12</v>
      </c>
    </row>
    <row r="6" spans="1:10">
      <c r="A6">
        <v>8055</v>
      </c>
      <c r="B6" t="s">
        <v>4</v>
      </c>
      <c r="C6" s="1" t="s">
        <v>27</v>
      </c>
      <c r="D6" s="2" t="s">
        <v>40</v>
      </c>
      <c r="E6" s="2" t="s">
        <v>38</v>
      </c>
      <c r="F6">
        <f>(10*161+7*1)*162*162</f>
        <v>42436548</v>
      </c>
      <c r="J6" t="s">
        <v>13</v>
      </c>
    </row>
    <row r="7" spans="1:10">
      <c r="A7">
        <v>8058</v>
      </c>
      <c r="B7" t="s">
        <v>5</v>
      </c>
      <c r="C7" s="1" t="s">
        <v>25</v>
      </c>
      <c r="D7" s="1">
        <v>4</v>
      </c>
      <c r="E7" s="1" t="s">
        <v>34</v>
      </c>
      <c r="F7">
        <f>4*162*162</f>
        <v>104976</v>
      </c>
      <c r="J7" t="s">
        <v>14</v>
      </c>
    </row>
    <row r="8" spans="1:10">
      <c r="A8">
        <v>8059</v>
      </c>
      <c r="B8" t="s">
        <v>6</v>
      </c>
      <c r="C8" s="1" t="s">
        <v>28</v>
      </c>
      <c r="D8" s="2" t="s">
        <v>30</v>
      </c>
      <c r="E8" s="2" t="s">
        <v>36</v>
      </c>
      <c r="F8">
        <f>(10*161+7*1)*162</f>
        <v>261954</v>
      </c>
      <c r="J8" t="s">
        <v>15</v>
      </c>
    </row>
    <row r="9" spans="1:10">
      <c r="A9" t="s">
        <v>1</v>
      </c>
      <c r="B9" t="s">
        <v>7</v>
      </c>
      <c r="C9" s="1">
        <v>162</v>
      </c>
      <c r="D9" s="1">
        <v>4</v>
      </c>
      <c r="E9" s="1" t="s">
        <v>35</v>
      </c>
      <c r="F9">
        <f>4*162</f>
        <v>648</v>
      </c>
      <c r="J9" t="s">
        <v>16</v>
      </c>
    </row>
    <row r="10" spans="1:10">
      <c r="A10" t="s">
        <v>2</v>
      </c>
      <c r="B10" t="s">
        <v>9</v>
      </c>
      <c r="C10" s="1" t="s">
        <v>29</v>
      </c>
      <c r="D10" s="2" t="s">
        <v>30</v>
      </c>
      <c r="E10" s="2" t="s">
        <v>39</v>
      </c>
      <c r="F10">
        <f>10*161+7*1</f>
        <v>1617</v>
      </c>
      <c r="J10" t="s">
        <v>17</v>
      </c>
    </row>
    <row r="11" spans="1:10">
      <c r="A11">
        <v>8062</v>
      </c>
      <c r="B11" t="s">
        <v>8</v>
      </c>
      <c r="C11" s="1">
        <v>1</v>
      </c>
      <c r="D11" s="1">
        <v>1</v>
      </c>
      <c r="E11" s="1" t="s">
        <v>37</v>
      </c>
      <c r="F11">
        <f>10*1</f>
        <v>10</v>
      </c>
    </row>
    <row r="12" spans="1:10">
      <c r="F12">
        <f>SUM(F2:F11)</f>
        <v>59996714</v>
      </c>
      <c r="J12">
        <f>7+7*255+4*255*255+10*254*255+7*255+4*255+2540+7+4+10</f>
        <v>914958</v>
      </c>
    </row>
    <row r="13" spans="1:10">
      <c r="F13">
        <f>(F12)/(3*10^6)</f>
        <v>19.998904666666668</v>
      </c>
    </row>
    <row r="14" spans="1:10">
      <c r="F14">
        <f>(20-F13)/20*100</f>
        <v>5.4766666666594688E-3</v>
      </c>
    </row>
    <row r="16" spans="1:10">
      <c r="C16" t="s">
        <v>18</v>
      </c>
    </row>
    <row r="17" spans="1:6">
      <c r="A17" t="s">
        <v>0</v>
      </c>
      <c r="B17" t="s">
        <v>50</v>
      </c>
      <c r="C17" s="1">
        <v>1</v>
      </c>
      <c r="E17" t="s">
        <v>31</v>
      </c>
      <c r="F17">
        <f>7*1</f>
        <v>7</v>
      </c>
    </row>
    <row r="18" spans="1:6">
      <c r="A18">
        <v>8050</v>
      </c>
      <c r="B18" t="s">
        <v>51</v>
      </c>
      <c r="C18" s="1">
        <v>4</v>
      </c>
      <c r="E18" t="s">
        <v>43</v>
      </c>
      <c r="F18">
        <f>7*1*4</f>
        <v>28</v>
      </c>
    </row>
    <row r="19" spans="1:6">
      <c r="A19">
        <v>8052</v>
      </c>
      <c r="B19" t="s">
        <v>52</v>
      </c>
      <c r="C19" s="1" t="s">
        <v>53</v>
      </c>
      <c r="E19" t="s">
        <v>44</v>
      </c>
      <c r="F19">
        <f>7*231*4</f>
        <v>6468</v>
      </c>
    </row>
    <row r="20" spans="1:6">
      <c r="A20">
        <v>8054</v>
      </c>
      <c r="B20" t="s">
        <v>3</v>
      </c>
      <c r="C20" s="1" t="s">
        <v>54</v>
      </c>
      <c r="E20" t="s">
        <v>45</v>
      </c>
      <c r="F20">
        <f>4*230*231*4</f>
        <v>850080</v>
      </c>
    </row>
    <row r="21" spans="1:6">
      <c r="A21">
        <v>8055</v>
      </c>
      <c r="B21" t="s">
        <v>4</v>
      </c>
      <c r="C21" s="1" t="s">
        <v>55</v>
      </c>
      <c r="E21" t="s">
        <v>46</v>
      </c>
      <c r="F21">
        <f>(10*229+7)*231*4</f>
        <v>2122428</v>
      </c>
    </row>
    <row r="22" spans="1:6">
      <c r="A22">
        <v>8058</v>
      </c>
      <c r="B22" t="s">
        <v>5</v>
      </c>
      <c r="C22" s="1" t="s">
        <v>53</v>
      </c>
      <c r="E22" t="s">
        <v>47</v>
      </c>
      <c r="F22">
        <f>4*231*4</f>
        <v>3696</v>
      </c>
    </row>
    <row r="23" spans="1:6">
      <c r="A23">
        <v>8059</v>
      </c>
      <c r="B23" t="s">
        <v>6</v>
      </c>
      <c r="C23" s="1" t="s">
        <v>56</v>
      </c>
      <c r="E23" t="s">
        <v>48</v>
      </c>
      <c r="F23">
        <f>(10*230+7)*4</f>
        <v>9228</v>
      </c>
    </row>
    <row r="24" spans="1:6">
      <c r="A24" t="s">
        <v>1</v>
      </c>
      <c r="B24" t="s">
        <v>7</v>
      </c>
      <c r="C24" s="1">
        <v>4</v>
      </c>
      <c r="E24" t="s">
        <v>49</v>
      </c>
      <c r="F24">
        <f>4*4</f>
        <v>16</v>
      </c>
    </row>
    <row r="25" spans="1:6">
      <c r="A25" t="s">
        <v>2</v>
      </c>
      <c r="B25" t="s">
        <v>9</v>
      </c>
      <c r="C25" s="1" t="s">
        <v>57</v>
      </c>
      <c r="E25" t="s">
        <v>42</v>
      </c>
      <c r="F25">
        <f>10*3+7*1</f>
        <v>37</v>
      </c>
    </row>
    <row r="26" spans="1:6">
      <c r="A26">
        <v>8062</v>
      </c>
      <c r="B26" t="s">
        <v>8</v>
      </c>
      <c r="C26" s="1">
        <v>1</v>
      </c>
      <c r="E26" t="s">
        <v>37</v>
      </c>
      <c r="F26">
        <f>10*1</f>
        <v>10</v>
      </c>
    </row>
    <row r="27" spans="1:6">
      <c r="F27">
        <f>SUM(F17:F26)</f>
        <v>2991998</v>
      </c>
    </row>
    <row r="28" spans="1:6">
      <c r="F28">
        <f>(F27)/(3*10^6)</f>
        <v>0.99733266666666665</v>
      </c>
    </row>
    <row r="29" spans="1:6">
      <c r="F29">
        <f>1-F28</f>
        <v>2.6673333333333549E-3</v>
      </c>
    </row>
    <row r="36" spans="1:6">
      <c r="C36" t="s">
        <v>18</v>
      </c>
    </row>
    <row r="37" spans="1:6">
      <c r="A37" t="s">
        <v>0</v>
      </c>
      <c r="B37" t="s">
        <v>58</v>
      </c>
      <c r="C37" s="1">
        <v>1</v>
      </c>
      <c r="E37" t="s">
        <v>31</v>
      </c>
      <c r="F37">
        <f>7*1</f>
        <v>7</v>
      </c>
    </row>
    <row r="38" spans="1:6">
      <c r="A38">
        <v>8050</v>
      </c>
      <c r="B38" t="s">
        <v>51</v>
      </c>
      <c r="C38" s="1">
        <v>4</v>
      </c>
      <c r="E38" t="s">
        <v>43</v>
      </c>
      <c r="F38">
        <f>7*1*8</f>
        <v>56</v>
      </c>
    </row>
    <row r="39" spans="1:6">
      <c r="A39">
        <v>8052</v>
      </c>
      <c r="B39" t="s">
        <v>52</v>
      </c>
      <c r="C39" s="1" t="s">
        <v>53</v>
      </c>
      <c r="E39" t="s">
        <v>44</v>
      </c>
      <c r="F39">
        <f>7*231*8</f>
        <v>12936</v>
      </c>
    </row>
    <row r="40" spans="1:6">
      <c r="A40">
        <v>8054</v>
      </c>
      <c r="B40" t="s">
        <v>3</v>
      </c>
      <c r="C40" s="1" t="s">
        <v>54</v>
      </c>
      <c r="E40" t="s">
        <v>45</v>
      </c>
      <c r="F40">
        <f>4*230*231*8</f>
        <v>1700160</v>
      </c>
    </row>
    <row r="41" spans="1:6">
      <c r="A41">
        <v>8055</v>
      </c>
      <c r="B41" t="s">
        <v>4</v>
      </c>
      <c r="C41" s="1" t="s">
        <v>55</v>
      </c>
      <c r="E41" t="s">
        <v>46</v>
      </c>
      <c r="F41">
        <f>(10*229+7)*231*8</f>
        <v>4244856</v>
      </c>
    </row>
    <row r="42" spans="1:6">
      <c r="A42">
        <v>8058</v>
      </c>
      <c r="B42" t="s">
        <v>5</v>
      </c>
      <c r="C42" s="1" t="s">
        <v>53</v>
      </c>
      <c r="E42" t="s">
        <v>47</v>
      </c>
      <c r="F42">
        <f>4*231*8</f>
        <v>7392</v>
      </c>
    </row>
    <row r="43" spans="1:6">
      <c r="A43">
        <v>8059</v>
      </c>
      <c r="B43" t="s">
        <v>6</v>
      </c>
      <c r="C43" s="1" t="s">
        <v>56</v>
      </c>
      <c r="E43" t="s">
        <v>48</v>
      </c>
      <c r="F43">
        <f>(10*230+7)*8</f>
        <v>18456</v>
      </c>
    </row>
    <row r="44" spans="1:6">
      <c r="A44" t="s">
        <v>1</v>
      </c>
      <c r="B44" t="s">
        <v>7</v>
      </c>
      <c r="C44" s="1">
        <v>4</v>
      </c>
      <c r="E44" t="s">
        <v>49</v>
      </c>
      <c r="F44">
        <f>4*8</f>
        <v>32</v>
      </c>
    </row>
    <row r="45" spans="1:6">
      <c r="A45" t="s">
        <v>2</v>
      </c>
      <c r="B45" t="s">
        <v>9</v>
      </c>
      <c r="C45" s="1" t="s">
        <v>57</v>
      </c>
      <c r="E45" t="s">
        <v>42</v>
      </c>
      <c r="F45">
        <f>10*7+7*1</f>
        <v>77</v>
      </c>
    </row>
    <row r="46" spans="1:6">
      <c r="A46">
        <v>8062</v>
      </c>
      <c r="B46" t="s">
        <v>8</v>
      </c>
      <c r="C46" s="1">
        <v>1</v>
      </c>
      <c r="E46" t="s">
        <v>37</v>
      </c>
      <c r="F46">
        <f>10*1</f>
        <v>10</v>
      </c>
    </row>
    <row r="47" spans="1:6">
      <c r="F47">
        <f>SUM(F37:F46)</f>
        <v>5983982</v>
      </c>
    </row>
    <row r="48" spans="1:6">
      <c r="F48">
        <f>(F47)/(3*10^6)</f>
        <v>1.9946606666666666</v>
      </c>
    </row>
    <row r="49" spans="6:6">
      <c r="F49">
        <f>1-F48</f>
        <v>-0.99466066666666664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2022-12-29T05:12:33Z</dcterms:created>
  <dcterms:modified xsi:type="dcterms:W3CDTF">2023-01-05T09:19:51Z</dcterms:modified>
</cp:coreProperties>
</file>