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E:\AYUSH DOC\Important files\random\"/>
    </mc:Choice>
  </mc:AlternateContent>
  <xr:revisionPtr revIDLastSave="0" documentId="8_{8AB88160-897B-42DB-B375-766DDB5A51FE}" xr6:coauthVersionLast="47" xr6:coauthVersionMax="47" xr10:uidLastSave="{00000000-0000-0000-0000-000000000000}"/>
  <bookViews>
    <workbookView showHorizontalScroll="0" showVerticalScroll="0" showSheetTabs="0" xWindow="-108" yWindow="-108" windowWidth="23256" windowHeight="12456" firstSheet="1" activeTab="6" xr2:uid="{00000000-000D-0000-FFFF-FFFF00000000}"/>
  </bookViews>
  <sheets>
    <sheet name="customers" sheetId="13" r:id="rId1"/>
    <sheet name="products" sheetId="2" r:id="rId2"/>
    <sheet name="Country" sheetId="18" r:id="rId3"/>
    <sheet name="orders" sheetId="17" r:id="rId4"/>
    <sheet name="TotalSales" sheetId="20" r:id="rId5"/>
    <sheet name="topcostomers" sheetId="23" r:id="rId6"/>
    <sheet name="Dashboard" sheetId="24" r:id="rId7"/>
  </sheets>
  <definedNames>
    <definedName name="_xlnm._FilterDatabase" localSheetId="3" hidden="1">orders!$A$1:$M$1001</definedName>
    <definedName name="_xlnm._FilterDatabase" localSheetId="1" hidden="1">products!$A$1:$G$49</definedName>
    <definedName name="NativeTimeline_Order_Date1">#N/A</definedName>
    <definedName name="Slicer_Loyalty_Card1">#N/A</definedName>
    <definedName name="Slicer_Roast_type_name">#N/A</definedName>
    <definedName name="Slicer_Size1">#N/A</definedName>
  </definedNames>
  <calcPr calcId="191028"/>
  <pivotCaches>
    <pivotCache cacheId="16"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54" i="17"/>
  <c r="M375" i="17"/>
  <c r="M418" i="17"/>
  <c r="M439" i="17"/>
  <c r="M482" i="17"/>
  <c r="M503" i="17"/>
  <c r="M546" i="17"/>
  <c r="M567" i="17"/>
  <c r="M587" i="17"/>
  <c r="M603" i="17"/>
  <c r="M619" i="17"/>
  <c r="M635" i="17"/>
  <c r="M651" i="17"/>
  <c r="M667" i="17"/>
  <c r="M683" i="17"/>
  <c r="M699" i="17"/>
  <c r="M715" i="17"/>
  <c r="M731" i="17"/>
  <c r="M747" i="17"/>
  <c r="M763" i="17"/>
  <c r="M779" i="17"/>
  <c r="M795" i="17"/>
  <c r="M811" i="17"/>
  <c r="M827" i="17"/>
  <c r="M843" i="17"/>
  <c r="M859" i="17"/>
  <c r="M875" i="17"/>
  <c r="M891" i="17"/>
  <c r="M907" i="17"/>
  <c r="M923" i="17"/>
  <c r="M939" i="17"/>
  <c r="M955" i="17"/>
  <c r="M971" i="17"/>
  <c r="M987"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<sst xmlns="http://schemas.openxmlformats.org/spreadsheetml/2006/main" count="11136" uniqueCount="6218">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</sst>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0.0&quot;Kg&quot;"/>
    <numFmt numFmtId="166" formatCode="_-[$$-409]* #,##0.00_ ;_-[$$-409]* \-#,##0.00\ ;_-[$$-409]* &quot;-&quot;??_ ;_-@_ "/>
    <numFmt numFmtId="167" formatCode="[$$-409]#,##0_ ;\-[$$-409]#,##0\ "/>
    <numFmt numFmtId="171" formatCode="#,##0_ ;\-#,##0\ "/>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1" applyNumberFormat="1" applyFont="1"/>
    <xf numFmtId="0" fontId="0" fillId="0" borderId="0" xfId="0" pivotButton="1"/>
    <xf numFmtId="167" fontId="0" fillId="0" borderId="0" xfId="0" applyNumberFormat="1"/>
    <xf numFmtId="0" fontId="3" fillId="2" borderId="0" xfId="0" applyFont="1" applyFill="1" applyAlignment="1">
      <alignment vertical="center"/>
    </xf>
    <xf numFmtId="15" fontId="3" fillId="2" borderId="0" xfId="0" applyNumberFormat="1" applyFont="1" applyFill="1" applyAlignment="1">
      <alignment vertical="center"/>
    </xf>
    <xf numFmtId="165" fontId="3" fillId="2" borderId="0" xfId="0" applyNumberFormat="1" applyFont="1" applyFill="1" applyAlignment="1">
      <alignment vertical="center"/>
    </xf>
    <xf numFmtId="166" fontId="3" fillId="2" borderId="0" xfId="1" applyNumberFormat="1" applyFont="1" applyFill="1" applyAlignment="1">
      <alignment vertical="center"/>
    </xf>
    <xf numFmtId="0" fontId="3" fillId="2" borderId="0" xfId="0" applyFont="1" applyFill="1"/>
    <xf numFmtId="171" fontId="0" fillId="0" borderId="0" xfId="0" applyNumberFormat="1"/>
  </cellXfs>
  <cellStyles count="2">
    <cellStyle name="Currency" xfId="1" builtinId="4"/>
    <cellStyle name="Normal" xfId="0" builtinId="0"/>
  </cellStyles>
  <dxfs count="110">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numFmt numFmtId="168" formatCode="_-[$$-409]* #,##0_ ;_-[$$-409]* \-#,##0\ ;_-[$$-409]* &quot;-&quot;_ ;_-@_ "/>
    </dxf>
    <dxf>
      <numFmt numFmtId="167" formatCode="[$$-409]#,##0_ ;\-[$$-409]#,##0\ "/>
    </dxf>
    <dxf>
      <font>
        <b/>
        <sz val="11"/>
        <color theme="1"/>
      </font>
    </dxf>
    <dxf>
      <font>
        <b/>
        <i val="0"/>
        <sz val="18"/>
        <color theme="1"/>
        <name val="Times New Roman"/>
        <family val="1"/>
        <scheme val="none"/>
      </font>
      <fill>
        <gradientFill degree="270">
          <stop position="0">
            <color theme="0"/>
          </stop>
          <stop position="1">
            <color theme="2"/>
          </stop>
        </gradientFill>
      </fill>
      <border diagonalUp="0" diagonalDown="0">
        <left style="thin">
          <color theme="1"/>
        </left>
        <right style="thin">
          <color theme="1"/>
        </right>
        <top style="thin">
          <color theme="1"/>
        </top>
        <bottom style="thin">
          <color theme="1"/>
        </bottom>
        <vertical/>
        <horizontal/>
      </border>
    </dxf>
    <dxf>
      <numFmt numFmtId="168" formatCode="_-[$$-409]* #,##0_ ;_-[$$-409]* \-#,##0\ ;_-[$$-409]* &quot;-&quot;_ ;_-@_ "/>
    </dxf>
    <dxf>
      <numFmt numFmtId="167" formatCode="[$$-409]#,##0_ ;\-[$$-409]#,##0\ "/>
    </dxf>
    <dxf>
      <font>
        <b val="0"/>
        <i val="0"/>
        <strike val="0"/>
        <sz val="16"/>
        <name val="Times New Roman"/>
        <family val="1"/>
        <scheme val="none"/>
      </font>
      <fill>
        <patternFill>
          <bgColor theme="2" tint="-9.9948118533890809E-2"/>
        </patternFill>
      </fill>
      <border>
        <left style="thin">
          <color auto="1"/>
        </left>
        <right style="thin">
          <color auto="1"/>
        </right>
        <top style="thin">
          <color auto="1"/>
        </top>
        <bottom style="thin">
          <color auto="1"/>
        </bottom>
      </border>
    </dxf>
    <dxf>
      <font>
        <b val="0"/>
        <i val="0"/>
        <sz val="14"/>
        <name val="Times New Roman "/>
      </font>
      <fill>
        <patternFill patternType="solid">
          <bgColor theme="2" tint="-9.9948118533890809E-2"/>
        </patternFill>
      </fill>
      <border>
        <left style="thin">
          <color auto="1"/>
        </left>
        <right style="thin">
          <color auto="1"/>
        </right>
        <top style="thin">
          <color auto="1"/>
        </top>
        <bottom style="thin">
          <color auto="1"/>
        </bottom>
      </border>
    </dxf>
    <dxf>
      <numFmt numFmtId="0" formatCode="General"/>
    </dxf>
    <dxf>
      <font>
        <b/>
        <strike val="0"/>
        <outline val="0"/>
        <shadow val="0"/>
        <u val="none"/>
        <vertAlign val="baseline"/>
        <sz val="11"/>
        <color theme="0"/>
        <name val="Calibri"/>
        <family val="2"/>
        <scheme val="none"/>
      </font>
      <fill>
        <patternFill patternType="solid">
          <fgColor indexed="64"/>
          <bgColor theme="1"/>
        </patternFill>
      </fill>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sz val="14"/>
        <name val="Times New Roman"/>
        <family val="1"/>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DARK TIMELINE" pivot="0" table="0" count="8" xr9:uid="{944E57BD-FBC5-4AFD-B9B5-98E265095204}">
      <tableStyleElement type="wholeTable" dxfId="109"/>
      <tableStyleElement type="headerRow" dxfId="108"/>
    </tableStyle>
    <tableStyle name="Slicer Style 1" pivot="0" table="0" count="5" xr9:uid="{1A452268-155A-42B8-AEA8-3B3AD851B024}">
      <tableStyleElement type="wholeTable" dxfId="95"/>
      <tableStyleElement type="headerRow" dxfId="94"/>
    </tableStyle>
    <tableStyle name="Timeline Style 1" pivot="0" table="0" count="8" xr9:uid="{ACC67924-78DF-43A5-8E38-38B16B8E8E28}">
      <tableStyleElement type="wholeTable" dxfId="91"/>
      <tableStyleElement type="headerRow" dxfId="90"/>
    </tableStyle>
  </tableStyles>
  <extLst>
    <ext xmlns:x14="http://schemas.microsoft.com/office/spreadsheetml/2009/9/main" uri="{46F421CA-312F-682f-3DD2-61675219B42D}">
      <x14:dxfs count="3">
        <dxf>
          <fill>
            <patternFill>
              <bgColor theme="0"/>
            </patternFill>
          </fill>
        </dxf>
        <dxf>
          <fill>
            <patternFill>
              <bgColor theme="0" tint="-0.49998474074526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1"/>
            </patternFill>
          </fill>
          <border>
            <left style="thin">
              <color theme="1"/>
            </left>
            <right style="thin">
              <color theme="1"/>
            </right>
            <top style="thin">
              <color theme="1"/>
            </top>
            <bottom style="thin">
              <color theme="1"/>
            </bottom>
          </border>
        </dxf>
        <dxf>
          <font>
            <b val="0"/>
            <i/>
            <sz val="12"/>
            <color theme="1"/>
            <name val="Calibri"/>
            <family val="2"/>
            <scheme val="minor"/>
          </font>
        </dxf>
        <dxf>
          <font>
            <b val="0"/>
            <i val="0"/>
            <sz val="11"/>
            <color theme="1"/>
            <name val="Calibri"/>
            <family val="2"/>
            <scheme val="minor"/>
          </font>
        </dxf>
        <dxf>
          <font>
            <sz val="9"/>
            <color theme="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RK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[CoffeeSales_Dashboard.xlsx]Country!TotalSales</c:name>
    <c:fmtId val="39"/>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sz="1500" baseline="0">
                <a:solidFill>
                  <a:schemeClr val="bg1"/>
                </a:solidFill>
                <a:latin typeface="Times New Roman" panose="02020603050405020304" pitchFamily="18" charset="0"/>
                <a:ea typeface="+mn-ea"/>
                <a:cs typeface="+mn-cs"/>
              </a:rPr>
              <a:t>Total Sales Per Country</a:t>
            </a:r>
            <a:endParaRPr lang="en-US" sz="1500" baseline="0">
              <a:solidFill>
                <a:schemeClr val="bg1"/>
              </a:solidFill>
              <a:latin typeface="Times New Roman" panose="02020603050405020304" pitchFamily="18" charset="0"/>
            </a:endParaRPr>
          </a:p>
        </c:rich>
      </c:tx>
      <c:layout>
        <c:manualLayout>
          <c:xMode val="edge"/>
          <c:yMode val="edge"/>
          <c:x val="0.33315356948365427"/>
          <c:y val="2.610126262250710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tx1">
                <a:lumMod val="65000"/>
                <a:lumOff val="35000"/>
              </a:schemeClr>
            </a:solidFill>
            <a:ln>
              <a:solidFill>
                <a:schemeClr val="tx1">
                  <a:lumMod val="85000"/>
                  <a:lumOff val="15000"/>
                </a:schemeClr>
              </a:solidFill>
            </a:ln>
            <a:effectLst/>
          </c:spPr>
          <c:invertIfNegative val="0"/>
          <c:cat>
            <c:strRef>
              <c:f>Country!$A$4:$A$6</c:f>
              <c:strCache>
                <c:ptCount val="3"/>
                <c:pt idx="0">
                  <c:v>United Kingdom</c:v>
                </c:pt>
                <c:pt idx="1">
                  <c:v>Ireland</c:v>
                </c:pt>
                <c:pt idx="2">
                  <c:v>United States</c:v>
                </c:pt>
              </c:strCache>
            </c:strRef>
          </c:cat>
          <c:val>
            <c:numRef>
              <c:f>Country!$B$4:$B$6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854-43DC-92A8-B7D02A4BCFD2}"/>
            </c:ext>
          </c:extLst>
        </c:ser>
        <c:dLbls>
          <c:showLegendKey val="0"/>
          <c:showVal val="0"/>
          <c:showCatName val="0"/>
          <c:showSerName val="0"/>
          <c:showPercent val="0"/>
          <c:showBubbleSize val="0"/>
        </c:dLbls>
        <c:gapWidth val="182"/>
        <c:axId val="1649531759"/>
        <c:axId val="1649547119"/>
      </c:barChart>
      <c:catAx>
        <c:axId val="1649531759"/>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47119"/>
        <c:crosses val="autoZero"/>
        <c:auto val="1"/>
        <c:lblAlgn val="ctr"/>
        <c:lblOffset val="100"/>
        <c:noMultiLvlLbl val="0"/>
      </c:catAx>
      <c:valAx>
        <c:axId val="164954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Sales</a:t>
                </a:r>
                <a:r>
                  <a:rPr lang="en-IN" baseline="0"/>
                  <a:t> In USD</a:t>
                </a:r>
                <a:endParaRPr lang="en-IN"/>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sz="1200" baseline="0">
          <a:solidFill>
            <a:schemeClr val="bg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3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3367963853028E-2"/>
          <c:y val="7.0354761746156319E-2"/>
          <c:w val="0.82973472110584368"/>
          <c:h val="0.8443022475323565"/>
        </c:manualLayout>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[$$-409]#,##0_ ;\-[$$-409]#,##0\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2-36DA-4422-B8B7-F1037CE6A332}"/>
            </c:ext>
          </c:extLst>
        </c:ser>
        <c:ser>
          <c:idx val="1"/>
          <c:order val="1"/>
          <c:tx>
            <c:strRef>
              <c:f>TotalSales!$D$3:$D$4</c:f>
              <c:strCache>
                <c:ptCount val="1"/>
                <c:pt idx="0">
                  <c:v>Exc</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[$$-409]#,##0_ ;\-[$$-409]#,##0\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36DA-4422-B8B7-F1037CE6A332}"/>
            </c:ext>
          </c:extLst>
        </c:ser>
        <c:ser>
          <c:idx val="2"/>
          <c:order val="2"/>
          <c:tx>
            <c:strRef>
              <c:f>TotalSales!$E$3:$E$4</c:f>
              <c:strCache>
                <c:ptCount val="1"/>
                <c:pt idx="0">
                  <c:v>Lib</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[$$-409]#,##0_ ;\-[$$-409]#,##0\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36DA-4422-B8B7-F1037CE6A332}"/>
            </c:ext>
          </c:extLst>
        </c:ser>
        <c:ser>
          <c:idx val="3"/>
          <c:order val="3"/>
          <c:tx>
            <c:strRef>
              <c:f>TotalSales!$F$3:$F$4</c:f>
              <c:strCache>
                <c:ptCount val="1"/>
                <c:pt idx="0">
                  <c:v>Rob</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[$$-409]#,##0_ ;\-[$$-409]#,##0\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36DA-4422-B8B7-F1037CE6A332}"/>
            </c:ext>
          </c:extLst>
        </c:ser>
        <c:dLbls>
          <c:showLegendKey val="0"/>
          <c:showVal val="0"/>
          <c:showCatName val="0"/>
          <c:showSerName val="0"/>
          <c:showPercent val="0"/>
          <c:showBubbleSize val="0"/>
        </c:dLbls>
        <c:smooth val="0"/>
        <c:axId val="206277103"/>
        <c:axId val="206277583"/>
      </c:lineChart>
      <c:catAx>
        <c:axId val="20627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77583"/>
        <c:crosses val="autoZero"/>
        <c:auto val="1"/>
        <c:lblAlgn val="ctr"/>
        <c:lblOffset val="100"/>
        <c:noMultiLvlLbl val="0"/>
      </c:catAx>
      <c:valAx>
        <c:axId val="20627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[CoffeeSales_Dashboard.xlsx]topcostomers!TotalSales</c:name>
    <c:fmtId val="44"/>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sz="1500" baseline="0">
                <a:solidFill>
                  <a:schemeClr val="bg1"/>
                </a:solidFill>
                <a:latin typeface="Times New Roman" panose="02020603050405020304" pitchFamily="18" charset="0"/>
                <a:ea typeface="+mn-ea"/>
                <a:cs typeface="+mn-cs"/>
              </a:rPr>
              <a:t>Top 3 costomers</a:t>
            </a:r>
            <a:endParaRPr lang="en-US" sz="1500" baseline="0">
              <a:solidFill>
                <a:schemeClr val="bg1"/>
              </a:solidFill>
              <a:latin typeface="Times New Roman" panose="02020603050405020304" pitchFamily="18" charset="0"/>
            </a:endParaRPr>
          </a:p>
        </c:rich>
      </c:tx>
      <c:layout>
        <c:manualLayout>
          <c:xMode val="edge"/>
          <c:yMode val="edge"/>
          <c:x val="0.33315356948365427"/>
          <c:y val="2.610126262250710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topcostomers!$C$3</c:f>
              <c:strCache>
                <c:ptCount val="1"/>
                <c:pt idx="0">
                  <c:v>Total</c:v>
                </c:pt>
              </c:strCache>
            </c:strRef>
          </c:tx>
          <c:spPr>
            <a:solidFill>
              <a:schemeClr val="tx1">
                <a:lumMod val="65000"/>
                <a:lumOff val="35000"/>
              </a:schemeClr>
            </a:solidFill>
            <a:ln>
              <a:solidFill>
                <a:schemeClr val="tx1">
                  <a:lumMod val="85000"/>
                  <a:lumOff val="15000"/>
                </a:schemeClr>
              </a:solidFill>
            </a:ln>
            <a:effectLst/>
          </c:spPr>
          <c:invertIfNegative val="0"/>
          <c:cat>
            <c:multiLvlStrRef>
              <c:f>topcostomers!$A$4:$B$12</c:f>
              <c:multiLvlStrCache>
                <c:ptCount val="9"/>
                <c:lvl>
                  <c:pt idx="0">
                    <c:v>Ingelbert Hotchkin</c:v>
                  </c:pt>
                  <c:pt idx="1">
                    <c:v>Cody Verissimo</c:v>
                  </c:pt>
                  <c:pt idx="2">
                    <c:v>Don Flintiff</c:v>
                  </c:pt>
                  <c:pt idx="3">
                    <c:v>Samuele Ales0</c:v>
                  </c:pt>
                  <c:pt idx="4">
                    <c:v>Nanny Lush</c:v>
                  </c:pt>
                  <c:pt idx="5">
                    <c:v>Brice Romera</c:v>
                  </c:pt>
                  <c:pt idx="6">
                    <c:v>Terri Farra</c:v>
                  </c:pt>
                  <c:pt idx="7">
                    <c:v>Brenn Dundredge</c:v>
                  </c:pt>
                  <c:pt idx="8">
                    <c:v>Allis Wilmore</c:v>
                  </c:pt>
                </c:lvl>
                <c:lvl>
                  <c:pt idx="0">
                    <c:v>United Kingdom</c:v>
                  </c:pt>
                  <c:pt idx="3">
                    <c:v>Ireland</c:v>
                  </c:pt>
                  <c:pt idx="6">
                    <c:v>United States</c:v>
                  </c:pt>
                </c:lvl>
              </c:multiLvlStrCache>
            </c:multiLvlStrRef>
          </c:cat>
          <c:val>
            <c:numRef>
              <c:f>topcostomers!$C$4:$C$12</c:f>
              <c:numCache>
                <c:formatCode>#,##0_ ;\-#,##0\ </c:formatCode>
                <c:ptCount val="9"/>
                <c:pt idx="0">
                  <c:v>167.67000000000002</c:v>
                </c:pt>
                <c:pt idx="1">
                  <c:v>183.66</c:v>
                </c:pt>
                <c:pt idx="2">
                  <c:v>278.01</c:v>
                </c:pt>
                <c:pt idx="3">
                  <c:v>182.27499999999998</c:v>
                </c:pt>
                <c:pt idx="4">
                  <c:v>204.92999999999995</c:v>
                </c:pt>
                <c:pt idx="5">
                  <c:v>246.20999999999998</c:v>
                </c:pt>
                <c:pt idx="6">
                  <c:v>289.11</c:v>
                </c:pt>
                <c:pt idx="7">
                  <c:v>307.04499999999996</c:v>
                </c:pt>
                <c:pt idx="8">
                  <c:v>317.06999999999994</c:v>
                </c:pt>
              </c:numCache>
            </c:numRef>
          </c:val>
          <c:extLst>
            <c:ext xmlns:c16="http://schemas.microsoft.com/office/drawing/2014/chart" uri="{C3380CC4-5D6E-409C-BE32-E72D297353CC}">
              <c16:uniqueId val="{00000000-C867-4C76-9179-AA52980DB559}"/>
            </c:ext>
          </c:extLst>
        </c:ser>
        <c:dLbls>
          <c:showLegendKey val="0"/>
          <c:showVal val="0"/>
          <c:showCatName val="0"/>
          <c:showSerName val="0"/>
          <c:showPercent val="0"/>
          <c:showBubbleSize val="0"/>
        </c:dLbls>
        <c:gapWidth val="182"/>
        <c:axId val="1649531759"/>
        <c:axId val="1649547119"/>
      </c:barChart>
      <c:catAx>
        <c:axId val="1649531759"/>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47119"/>
        <c:crosses val="autoZero"/>
        <c:auto val="1"/>
        <c:lblAlgn val="ctr"/>
        <c:lblOffset val="100"/>
        <c:noMultiLvlLbl val="0"/>
      </c:catAx>
      <c:valAx>
        <c:axId val="164954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Sales</a:t>
                </a:r>
                <a:r>
                  <a:rPr lang="en-IN" baseline="0"/>
                  <a:t> In USD</a:t>
                </a:r>
                <a:endParaRPr lang="en-IN"/>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IN"/>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sz="1200" baseline="0">
          <a:solidFill>
            <a:schemeClr val="bg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[CoffeeSales_Dashboard.xlsx]TotalSales!TotalSales</c:name>
    <c:fmtId val="3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29924488091238E-2"/>
          <c:y val="7.437950658423792E-2"/>
          <c:w val="0.82973472110584368"/>
          <c:h val="0.8443022475323565"/>
        </c:manualLayout>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[$$-409]#,##0_ ;\-[$$-409]#,##0\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2-4589-4BB0-9518-247948619624}"/>
            </c:ext>
          </c:extLst>
        </c:ser>
        <c:ser>
          <c:idx val="1"/>
          <c:order val="1"/>
          <c:tx>
            <c:strRef>
              <c:f>TotalSales!$D$3:$D$4</c:f>
              <c:strCache>
                <c:ptCount val="1"/>
                <c:pt idx="0">
                  <c:v>Exc</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[$$-409]#,##0_ ;\-[$$-409]#,##0\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4589-4BB0-9518-247948619624}"/>
            </c:ext>
          </c:extLst>
        </c:ser>
        <c:ser>
          <c:idx val="2"/>
          <c:order val="2"/>
          <c:tx>
            <c:strRef>
              <c:f>TotalSales!$E$3:$E$4</c:f>
              <c:strCache>
                <c:ptCount val="1"/>
                <c:pt idx="0">
                  <c:v>Lib</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[$$-409]#,##0_ ;\-[$$-409]#,##0\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4589-4BB0-9518-247948619624}"/>
            </c:ext>
          </c:extLst>
        </c:ser>
        <c:ser>
          <c:idx val="3"/>
          <c:order val="3"/>
          <c:tx>
            <c:strRef>
              <c:f>TotalSales!$F$3:$F$4</c:f>
              <c:strCache>
                <c:ptCount val="1"/>
                <c:pt idx="0">
                  <c:v>Rob</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[$$-409]#,##0_ ;\-[$$-409]#,##0\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4589-4BB0-9518-247948619624}"/>
            </c:ext>
          </c:extLst>
        </c:ser>
        <c:dLbls>
          <c:showLegendKey val="0"/>
          <c:showVal val="0"/>
          <c:showCatName val="0"/>
          <c:showSerName val="0"/>
          <c:showPercent val="0"/>
          <c:showBubbleSize val="0"/>
        </c:dLbls>
        <c:smooth val="0"/>
        <c:axId val="206277103"/>
        <c:axId val="206277583"/>
      </c:lineChart>
      <c:catAx>
        <c:axId val="20627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77583"/>
        <c:crosses val="autoZero"/>
        <c:auto val="1"/>
        <c:lblAlgn val="ctr"/>
        <c:lblOffset val="100"/>
        <c:noMultiLvlLbl val="0"/>
      </c:catAx>
      <c:valAx>
        <c:axId val="20627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7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[CoffeeSales_Dashboard.xlsx]topcostomers!TotalSales</c:name>
    <c:fmtId val="47"/>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sz="1500" baseline="0">
                <a:solidFill>
                  <a:schemeClr val="bg1"/>
                </a:solidFill>
                <a:latin typeface="Times New Roman" panose="02020603050405020304" pitchFamily="18" charset="0"/>
                <a:ea typeface="+mn-ea"/>
                <a:cs typeface="+mn-cs"/>
              </a:rPr>
              <a:t>Top 3 costomers</a:t>
            </a:r>
            <a:endParaRPr lang="en-US" sz="1500" baseline="0">
              <a:solidFill>
                <a:schemeClr val="bg1"/>
              </a:solidFill>
              <a:latin typeface="Times New Roman" panose="02020603050405020304" pitchFamily="18" charset="0"/>
            </a:endParaRPr>
          </a:p>
        </c:rich>
      </c:tx>
      <c:layout>
        <c:manualLayout>
          <c:xMode val="edge"/>
          <c:yMode val="edge"/>
          <c:x val="0.33315356948365427"/>
          <c:y val="2.610126262250710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topcostomers!$C$3</c:f>
              <c:strCache>
                <c:ptCount val="1"/>
                <c:pt idx="0">
                  <c:v>Total</c:v>
                </c:pt>
              </c:strCache>
            </c:strRef>
          </c:tx>
          <c:spPr>
            <a:solidFill>
              <a:schemeClr val="tx1">
                <a:lumMod val="65000"/>
                <a:lumOff val="35000"/>
              </a:schemeClr>
            </a:solidFill>
            <a:ln>
              <a:solidFill>
                <a:schemeClr val="tx1">
                  <a:lumMod val="85000"/>
                  <a:lumOff val="15000"/>
                </a:schemeClr>
              </a:solidFill>
            </a:ln>
            <a:effectLst/>
          </c:spPr>
          <c:invertIfNegative val="0"/>
          <c:cat>
            <c:multiLvlStrRef>
              <c:f>topcostomers!$A$4:$B$12</c:f>
              <c:multiLvlStrCache>
                <c:ptCount val="9"/>
                <c:lvl>
                  <c:pt idx="0">
                    <c:v>Ingelbert Hotchkin</c:v>
                  </c:pt>
                  <c:pt idx="1">
                    <c:v>Cody Verissimo</c:v>
                  </c:pt>
                  <c:pt idx="2">
                    <c:v>Don Flintiff</c:v>
                  </c:pt>
                  <c:pt idx="3">
                    <c:v>Samuele Ales0</c:v>
                  </c:pt>
                  <c:pt idx="4">
                    <c:v>Nanny Lush</c:v>
                  </c:pt>
                  <c:pt idx="5">
                    <c:v>Brice Romera</c:v>
                  </c:pt>
                  <c:pt idx="6">
                    <c:v>Terri Farra</c:v>
                  </c:pt>
                  <c:pt idx="7">
                    <c:v>Brenn Dundredge</c:v>
                  </c:pt>
                  <c:pt idx="8">
                    <c:v>Allis Wilmore</c:v>
                  </c:pt>
                </c:lvl>
                <c:lvl>
                  <c:pt idx="0">
                    <c:v>United Kingdom</c:v>
                  </c:pt>
                  <c:pt idx="3">
                    <c:v>Ireland</c:v>
                  </c:pt>
                  <c:pt idx="6">
                    <c:v>United States</c:v>
                  </c:pt>
                </c:lvl>
              </c:multiLvlStrCache>
            </c:multiLvlStrRef>
          </c:cat>
          <c:val>
            <c:numRef>
              <c:f>topcostomers!$C$4:$C$12</c:f>
              <c:numCache>
                <c:formatCode>#,##0_ ;\-#,##0\ </c:formatCode>
                <c:ptCount val="9"/>
                <c:pt idx="0">
                  <c:v>167.67000000000002</c:v>
                </c:pt>
                <c:pt idx="1">
                  <c:v>183.66</c:v>
                </c:pt>
                <c:pt idx="2">
                  <c:v>278.01</c:v>
                </c:pt>
                <c:pt idx="3">
                  <c:v>182.27499999999998</c:v>
                </c:pt>
                <c:pt idx="4">
                  <c:v>204.92999999999995</c:v>
                </c:pt>
                <c:pt idx="5">
                  <c:v>246.20999999999998</c:v>
                </c:pt>
                <c:pt idx="6">
                  <c:v>289.11</c:v>
                </c:pt>
                <c:pt idx="7">
                  <c:v>307.04499999999996</c:v>
                </c:pt>
                <c:pt idx="8">
                  <c:v>317.06999999999994</c:v>
                </c:pt>
              </c:numCache>
            </c:numRef>
          </c:val>
          <c:extLst>
            <c:ext xmlns:c16="http://schemas.microsoft.com/office/drawing/2014/chart" uri="{C3380CC4-5D6E-409C-BE32-E72D297353CC}">
              <c16:uniqueId val="{00000000-D23F-49A6-B6DF-ED5C870E48D2}"/>
            </c:ext>
          </c:extLst>
        </c:ser>
        <c:dLbls>
          <c:showLegendKey val="0"/>
          <c:showVal val="0"/>
          <c:showCatName val="0"/>
          <c:showSerName val="0"/>
          <c:showPercent val="0"/>
          <c:showBubbleSize val="0"/>
        </c:dLbls>
        <c:gapWidth val="182"/>
        <c:axId val="1649531759"/>
        <c:axId val="1649547119"/>
      </c:barChart>
      <c:catAx>
        <c:axId val="1649531759"/>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47119"/>
        <c:crosses val="autoZero"/>
        <c:auto val="1"/>
        <c:lblAlgn val="ctr"/>
        <c:lblOffset val="100"/>
        <c:noMultiLvlLbl val="0"/>
      </c:catAx>
      <c:valAx>
        <c:axId val="164954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Sales</a:t>
                </a:r>
                <a:r>
                  <a:rPr lang="en-IN" baseline="0"/>
                  <a:t> In USD</a:t>
                </a:r>
                <a:endParaRPr lang="en-IN"/>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IN"/>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sz="1200" baseline="0">
          <a:solidFill>
            <a:schemeClr val="bg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[CoffeeSales_Dashboard.xlsx]Country!TotalSales</c:name>
    <c:fmtId val="47"/>
  </c:pivotSource>
  <c:chart>
    <c:title>
      <c:tx>
        <c:rich>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r>
              <a:rPr lang="en-US" sz="1500" baseline="0">
                <a:solidFill>
                  <a:schemeClr val="bg1"/>
                </a:solidFill>
                <a:latin typeface="Times New Roman" panose="02020603050405020304" pitchFamily="18" charset="0"/>
                <a:ea typeface="+mn-ea"/>
                <a:cs typeface="+mn-cs"/>
              </a:rPr>
              <a:t>Total Sales Per Country</a:t>
            </a:r>
            <a:endParaRPr lang="en-US" sz="1500" baseline="0">
              <a:solidFill>
                <a:schemeClr val="bg1"/>
              </a:solidFill>
              <a:latin typeface="Times New Roman" panose="02020603050405020304" pitchFamily="18" charset="0"/>
            </a:endParaRPr>
          </a:p>
        </c:rich>
      </c:tx>
      <c:layout>
        <c:manualLayout>
          <c:xMode val="edge"/>
          <c:yMode val="edge"/>
          <c:x val="0.33315356948365427"/>
          <c:y val="2.6101262622507101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tx1">
                <a:lumMod val="65000"/>
                <a:lumOff val="35000"/>
              </a:schemeClr>
            </a:solidFill>
            <a:ln>
              <a:solidFill>
                <a:schemeClr val="tx1">
                  <a:lumMod val="85000"/>
                  <a:lumOff val="15000"/>
                </a:schemeClr>
              </a:solidFill>
            </a:ln>
            <a:effectLst/>
          </c:spPr>
          <c:invertIfNegative val="0"/>
          <c:cat>
            <c:strRef>
              <c:f>Country!$A$4:$A$6</c:f>
              <c:strCache>
                <c:ptCount val="3"/>
                <c:pt idx="0">
                  <c:v>United Kingdom</c:v>
                </c:pt>
                <c:pt idx="1">
                  <c:v>Ireland</c:v>
                </c:pt>
                <c:pt idx="2">
                  <c:v>United States</c:v>
                </c:pt>
              </c:strCache>
            </c:strRef>
          </c:cat>
          <c:val>
            <c:numRef>
              <c:f>Country!$B$4:$B$6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17E-4E79-8008-1BBDBBDC9D66}"/>
            </c:ext>
          </c:extLst>
        </c:ser>
        <c:dLbls>
          <c:showLegendKey val="0"/>
          <c:showVal val="0"/>
          <c:showCatName val="0"/>
          <c:showSerName val="0"/>
          <c:showPercent val="0"/>
          <c:showBubbleSize val="0"/>
        </c:dLbls>
        <c:gapWidth val="182"/>
        <c:axId val="1649531759"/>
        <c:axId val="1649547119"/>
      </c:barChart>
      <c:catAx>
        <c:axId val="1649531759"/>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47119"/>
        <c:crosses val="autoZero"/>
        <c:auto val="1"/>
        <c:lblAlgn val="ctr"/>
        <c:lblOffset val="100"/>
        <c:noMultiLvlLbl val="0"/>
      </c:catAx>
      <c:valAx>
        <c:axId val="164954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r>
                  <a:rPr lang="en-IN"/>
                  <a:t>Sales</a:t>
                </a:r>
                <a:r>
                  <a:rPr lang="en-IN" baseline="0"/>
                  <a:t> In USD</a:t>
                </a:r>
                <a:endParaRPr lang="en-IN"/>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IN"/>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crossAx val="16495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sz="1200" baseline="0">
          <a:solidFill>
            <a:schemeClr val="bg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74720</xdr:colOff>
      <xdr:row>7</xdr:row>
      <xdr:rowOff>6669</xdr:rowOff>
    </xdr:from>
    <xdr:to>
      <xdr:col>8</xdr:col>
      <xdr:colOff>477296</xdr:colOff>
      <xdr:row>21</xdr:row>
      <xdr:rowOff>117232</xdr:rowOff>
    </xdr:to>
    <xdr:graphicFrame macro="">
      <xdr:nvGraphicFramePr>
        <xdr:cNvPr id="7" name="Chart 6">
          <a:extLst>
            <a:ext uri="{FF2B5EF4-FFF2-40B4-BE49-F238E27FC236}">
              <a16:creationId xmlns:a16="http://schemas.microsoft.com/office/drawing/2014/main" id="{8CCE2D97-5D37-B17D-6DEA-305C82CDA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22412</xdr:colOff>
      <xdr:row>10</xdr:row>
      <xdr:rowOff>106905</xdr:rowOff>
    </xdr:from>
    <xdr:to>
      <xdr:col>20</xdr:col>
      <xdr:colOff>302559</xdr:colOff>
      <xdr:row>47</xdr:row>
      <xdr:rowOff>112058</xdr:rowOff>
    </xdr:to>
    <xdr:graphicFrame macro="">
      <xdr:nvGraphicFramePr>
        <xdr:cNvPr id="2" name="Chart 1">
          <a:extLst>
            <a:ext uri="{FF2B5EF4-FFF2-40B4-BE49-F238E27FC236}">
              <a16:creationId xmlns:a16="http://schemas.microsoft.com/office/drawing/2014/main" id="{3AE006FB-1F85-495A-8900-B8585EE77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38746</xdr:colOff>
      <xdr:row>1</xdr:row>
      <xdr:rowOff>167190</xdr:rowOff>
    </xdr:from>
    <xdr:to>
      <xdr:col>20</xdr:col>
      <xdr:colOff>281856</xdr:colOff>
      <xdr:row>10</xdr:row>
      <xdr:rowOff>72165</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68D55604-28D1-40E7-B2BC-F44954EA18E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579390" y="348004"/>
              <a:ext cx="8741347" cy="15322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274370</xdr:colOff>
      <xdr:row>13</xdr:row>
      <xdr:rowOff>140776</xdr:rowOff>
    </xdr:from>
    <xdr:to>
      <xdr:col>26</xdr:col>
      <xdr:colOff>439119</xdr:colOff>
      <xdr:row>30</xdr:row>
      <xdr:rowOff>103322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856D66D-CC8B-4387-BD6E-A02294A5138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313251" y="2491352"/>
              <a:ext cx="3806851" cy="3036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311554</xdr:colOff>
      <xdr:row>29</xdr:row>
      <xdr:rowOff>11093</xdr:rowOff>
    </xdr:from>
    <xdr:to>
      <xdr:col>26</xdr:col>
      <xdr:colOff>440902</xdr:colOff>
      <xdr:row>47</xdr:row>
      <xdr:rowOff>77492</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51587F34-72AA-497D-B51A-C2441F2AD64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350435" y="5254686"/>
              <a:ext cx="3771450" cy="3321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283232</xdr:colOff>
      <xdr:row>20</xdr:row>
      <xdr:rowOff>70905</xdr:rowOff>
    </xdr:from>
    <xdr:to>
      <xdr:col>32</xdr:col>
      <xdr:colOff>546614</xdr:colOff>
      <xdr:row>34</xdr:row>
      <xdr:rowOff>6490</xdr:rowOff>
    </xdr:to>
    <mc:AlternateContent xmlns:mc="http://schemas.openxmlformats.org/markup-compatibility/2006">
      <mc:Choice xmlns:a14="http://schemas.microsoft.com/office/drawing/2010/main" Requires="a14">
        <xdr:graphicFrame macro="">
          <xdr:nvGraphicFramePr>
            <xdr:cNvPr id="8" name="Roast type name ">
              <a:extLst>
                <a:ext uri="{FF2B5EF4-FFF2-40B4-BE49-F238E27FC236}">
                  <a16:creationId xmlns:a16="http://schemas.microsoft.com/office/drawing/2014/main" id="{D5E3AFF9-3C04-EBE5-8E04-7819FDC385B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9178249" y="3687176"/>
              <a:ext cx="269145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360065</xdr:colOff>
      <xdr:row>1</xdr:row>
      <xdr:rowOff>83736</xdr:rowOff>
    </xdr:from>
    <xdr:to>
      <xdr:col>15</xdr:col>
      <xdr:colOff>510791</xdr:colOff>
      <xdr:row>25</xdr:row>
      <xdr:rowOff>33494</xdr:rowOff>
    </xdr:to>
    <xdr:graphicFrame macro="">
      <xdr:nvGraphicFramePr>
        <xdr:cNvPr id="2" name="Chart 1">
          <a:extLst>
            <a:ext uri="{FF2B5EF4-FFF2-40B4-BE49-F238E27FC236}">
              <a16:creationId xmlns:a16="http://schemas.microsoft.com/office/drawing/2014/main" id="{A06A9715-F16F-4922-9C29-2097C0B45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11722</xdr:colOff>
      <xdr:row>0</xdr:row>
      <xdr:rowOff>0</xdr:rowOff>
    </xdr:from>
    <xdr:to>
      <xdr:col>30</xdr:col>
      <xdr:colOff>389860</xdr:colOff>
      <xdr:row>1</xdr:row>
      <xdr:rowOff>88605</xdr:rowOff>
    </xdr:to>
    <xdr:sp macro="" textlink="">
      <xdr:nvSpPr>
        <xdr:cNvPr id="4" name="Rectangle 3">
          <a:extLst>
            <a:ext uri="{FF2B5EF4-FFF2-40B4-BE49-F238E27FC236}">
              <a16:creationId xmlns:a16="http://schemas.microsoft.com/office/drawing/2014/main" id="{0F37B87E-7C1C-08CF-BD95-0B99DFAFF101}"/>
            </a:ext>
          </a:extLst>
        </xdr:cNvPr>
        <xdr:cNvSpPr/>
      </xdr:nvSpPr>
      <xdr:spPr>
        <a:xfrm>
          <a:off x="135769" y="0"/>
          <a:ext cx="17850975" cy="726558"/>
        </a:xfrm>
        <a:prstGeom prst="rect">
          <a:avLst/>
        </a:prstGeom>
        <a:ln>
          <a:solidFill>
            <a:schemeClr val="tx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3600">
              <a:solidFill>
                <a:schemeClr val="bg1"/>
              </a:solidFill>
              <a:latin typeface="Times New Roman" panose="02020603050405020304" pitchFamily="18" charset="0"/>
              <a:cs typeface="Times New Roman" panose="02020603050405020304" pitchFamily="18" charset="0"/>
            </a:rPr>
            <a:t>COFFEE</a:t>
          </a:r>
          <a:r>
            <a:rPr lang="en-IN" sz="3600" baseline="0">
              <a:solidFill>
                <a:schemeClr val="bg1"/>
              </a:solidFill>
              <a:latin typeface="Times New Roman" panose="02020603050405020304" pitchFamily="18" charset="0"/>
              <a:cs typeface="Times New Roman" panose="02020603050405020304" pitchFamily="18" charset="0"/>
            </a:rPr>
            <a:t> SALES DASHBOARD</a:t>
          </a:r>
          <a:endParaRPr lang="en-IN" sz="3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15</xdr:col>
      <xdr:colOff>125261</xdr:colOff>
      <xdr:row>2</xdr:row>
      <xdr:rowOff>0</xdr:rowOff>
    </xdr:from>
    <xdr:to>
      <xdr:col>19</xdr:col>
      <xdr:colOff>285750</xdr:colOff>
      <xdr:row>18</xdr:row>
      <xdr:rowOff>68037</xdr:rowOff>
    </xdr:to>
    <mc:AlternateContent xmlns:mc="http://schemas.openxmlformats.org/markup-compatibility/2006">
      <mc:Choice xmlns:a14="http://schemas.microsoft.com/office/drawing/2010/main" Requires="a14">
        <xdr:graphicFrame macro="">
          <xdr:nvGraphicFramePr>
            <xdr:cNvPr id="8" name="Size 2">
              <a:extLst>
                <a:ext uri="{FF2B5EF4-FFF2-40B4-BE49-F238E27FC236}">
                  <a16:creationId xmlns:a16="http://schemas.microsoft.com/office/drawing/2014/main" id="{B8A57105-311B-45F5-B749-55485103FC8C}"/>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8818988" y="819727"/>
              <a:ext cx="2608126" cy="302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146137</xdr:colOff>
      <xdr:row>18</xdr:row>
      <xdr:rowOff>170181</xdr:rowOff>
    </xdr:from>
    <xdr:to>
      <xdr:col>19</xdr:col>
      <xdr:colOff>281836</xdr:colOff>
      <xdr:row>29</xdr:row>
      <xdr:rowOff>83506</xdr:rowOff>
    </xdr:to>
    <mc:AlternateContent xmlns:mc="http://schemas.openxmlformats.org/markup-compatibility/2006">
      <mc:Choice xmlns:a14="http://schemas.microsoft.com/office/drawing/2010/main" Requires="a14">
        <xdr:graphicFrame macro="">
          <xdr:nvGraphicFramePr>
            <xdr:cNvPr id="9" name="Loyalty Card  2">
              <a:extLst>
                <a:ext uri="{FF2B5EF4-FFF2-40B4-BE49-F238E27FC236}">
                  <a16:creationId xmlns:a16="http://schemas.microsoft.com/office/drawing/2014/main" id="{73CBE100-05E7-41FB-B590-34F2CFD5E1AA}"/>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8839864" y="3945545"/>
              <a:ext cx="2583336" cy="194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13608</xdr:colOff>
      <xdr:row>10</xdr:row>
      <xdr:rowOff>118380</xdr:rowOff>
    </xdr:from>
    <xdr:to>
      <xdr:col>15</xdr:col>
      <xdr:colOff>54429</xdr:colOff>
      <xdr:row>44</xdr:row>
      <xdr:rowOff>73069</xdr:rowOff>
    </xdr:to>
    <xdr:graphicFrame macro="">
      <xdr:nvGraphicFramePr>
        <xdr:cNvPr id="11" name="Chart 10">
          <a:extLst>
            <a:ext uri="{FF2B5EF4-FFF2-40B4-BE49-F238E27FC236}">
              <a16:creationId xmlns:a16="http://schemas.microsoft.com/office/drawing/2014/main" id="{E632D62A-989F-4660-92A9-162653E0D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13881</xdr:colOff>
      <xdr:row>1</xdr:row>
      <xdr:rowOff>177452</xdr:rowOff>
    </xdr:from>
    <xdr:to>
      <xdr:col>15</xdr:col>
      <xdr:colOff>40823</xdr:colOff>
      <xdr:row>10</xdr:row>
      <xdr:rowOff>31743</xdr:rowOff>
    </xdr:to>
    <mc:AlternateContent xmlns:mc="http://schemas.openxmlformats.org/markup-compatibility/2006">
      <mc:Choice xmlns:tsle="http://schemas.microsoft.com/office/drawing/2012/timeslicer" Requires="tsle">
        <xdr:graphicFrame macro="">
          <xdr:nvGraphicFramePr>
            <xdr:cNvPr id="12" name="Order Date 2">
              <a:extLst>
                <a:ext uri="{FF2B5EF4-FFF2-40B4-BE49-F238E27FC236}">
                  <a16:creationId xmlns:a16="http://schemas.microsoft.com/office/drawing/2014/main" id="{08769AF8-48CF-4231-ABD5-8FC9F93CD4E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0881" y="812452"/>
              <a:ext cx="8593669" cy="15168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367392</xdr:colOff>
      <xdr:row>21</xdr:row>
      <xdr:rowOff>124047</xdr:rowOff>
    </xdr:from>
    <xdr:to>
      <xdr:col>30</xdr:col>
      <xdr:colOff>396658</xdr:colOff>
      <xdr:row>44</xdr:row>
      <xdr:rowOff>95249</xdr:rowOff>
    </xdr:to>
    <xdr:graphicFrame macro="">
      <xdr:nvGraphicFramePr>
        <xdr:cNvPr id="13" name="Chart 12">
          <a:extLst>
            <a:ext uri="{FF2B5EF4-FFF2-40B4-BE49-F238E27FC236}">
              <a16:creationId xmlns:a16="http://schemas.microsoft.com/office/drawing/2014/main" id="{6BABB6A3-7716-4DDB-8882-2A7B162B5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381000</xdr:colOff>
      <xdr:row>1</xdr:row>
      <xdr:rowOff>167013</xdr:rowOff>
    </xdr:from>
    <xdr:to>
      <xdr:col>30</xdr:col>
      <xdr:colOff>386220</xdr:colOff>
      <xdr:row>21</xdr:row>
      <xdr:rowOff>54427</xdr:rowOff>
    </xdr:to>
    <xdr:graphicFrame macro="">
      <xdr:nvGraphicFramePr>
        <xdr:cNvPr id="15" name="Chart 14">
          <a:extLst>
            <a:ext uri="{FF2B5EF4-FFF2-40B4-BE49-F238E27FC236}">
              <a16:creationId xmlns:a16="http://schemas.microsoft.com/office/drawing/2014/main" id="{08BE262B-6545-479A-AA34-E823B7B15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138545</xdr:colOff>
      <xdr:row>30</xdr:row>
      <xdr:rowOff>11545</xdr:rowOff>
    </xdr:from>
    <xdr:to>
      <xdr:col>19</xdr:col>
      <xdr:colOff>254000</xdr:colOff>
      <xdr:row>43</xdr:row>
      <xdr:rowOff>77066</xdr:rowOff>
    </xdr:to>
    <mc:AlternateContent xmlns:mc="http://schemas.openxmlformats.org/markup-compatibility/2006">
      <mc:Choice xmlns:a14="http://schemas.microsoft.com/office/drawing/2010/main" Requires="a14">
        <xdr:graphicFrame macro="">
          <xdr:nvGraphicFramePr>
            <xdr:cNvPr id="16" name="Roast type name  1">
              <a:extLst>
                <a:ext uri="{FF2B5EF4-FFF2-40B4-BE49-F238E27FC236}">
                  <a16:creationId xmlns:a16="http://schemas.microsoft.com/office/drawing/2014/main" id="{DB756AB7-00EE-40B9-90A4-FA7844DCF4B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832272" y="6003636"/>
              <a:ext cx="2563092"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138545</xdr:colOff>
      <xdr:row>30</xdr:row>
      <xdr:rowOff>11545</xdr:rowOff>
    </xdr:from>
    <xdr:to>
      <xdr:col>19</xdr:col>
      <xdr:colOff>265545</xdr:colOff>
      <xdr:row>44</xdr:row>
      <xdr:rowOff>80818</xdr:rowOff>
    </xdr:to>
    <mc:AlternateContent xmlns:mc="http://schemas.openxmlformats.org/markup-compatibility/2006">
      <mc:Choice xmlns:a14="http://schemas.microsoft.com/office/drawing/2010/main" Requires="a14">
        <xdr:graphicFrame macro="">
          <xdr:nvGraphicFramePr>
            <xdr:cNvPr id="18" name="Roast type name  2">
              <a:extLst>
                <a:ext uri="{FF2B5EF4-FFF2-40B4-BE49-F238E27FC236}">
                  <a16:creationId xmlns:a16="http://schemas.microsoft.com/office/drawing/2014/main" id="{F09D2A04-A1CD-4E40-9DAB-EAE949FDAA5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8832272" y="6003636"/>
              <a:ext cx="2574637" cy="2655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ai" refreshedDate="45803.99018414352" createdVersion="8" refreshedVersion="8" minRefreshableVersion="3" recordCount="1000" xr:uid="{AFE0144E-232C-4268-ABAB-610E5C76F387}">
  <cacheSource type="worksheet">
    <worksheetSource name="Orders_table"/>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 numFmtId="0">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4311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ca"/>
    <x v="2"/>
    <x v="1"/>
  </r>
  <r>
    <s v="IPP-31994-879"/>
    <x v="4"/>
    <s v="65223-29612-CB"/>
    <s v="E-D-0.5"/>
    <n v="3"/>
    <x v="4"/>
    <m/>
    <x v="0"/>
    <x v="1"/>
    <x v="2"/>
    <x v="1"/>
    <n v="7.29"/>
    <n v="21.87"/>
    <s v="Excelsa"/>
    <x v="2"/>
    <x v="0"/>
  </r>
  <r>
    <s v="SNZ-65340-705"/>
    <x v="5"/>
    <s v="21134-81676-FR"/>
    <s v="L-L-0.2"/>
    <n v="1"/>
    <x v="5"/>
    <s v=""/>
    <x v="1"/>
    <x v="3"/>
    <x v="1"/>
    <x v="3"/>
    <n v="4.7549999999999999"/>
    <n v="4.7549999999999999"/>
    <s v="Liber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ca"/>
    <x v="0"/>
    <x v="1"/>
  </r>
  <r>
    <s v="WOQ-36015-429"/>
    <x v="24"/>
    <s v="51427-89175-QJ"/>
    <s v="A-D-0.5"/>
    <n v="6"/>
    <x v="27"/>
    <s v=""/>
    <x v="0"/>
    <x v="2"/>
    <x v="2"/>
    <x v="1"/>
    <n v="5.97"/>
    <n v="35.82"/>
    <s v="Arabica"/>
    <x v="2"/>
    <x v="1"/>
  </r>
  <r>
    <s v="WOQ-36015-429"/>
    <x v="24"/>
    <s v="51427-89175-QJ"/>
    <s v="L-M-0.5"/>
    <n v="6"/>
    <x v="27"/>
    <s v=""/>
    <x v="0"/>
    <x v="3"/>
    <x v="0"/>
    <x v="1"/>
    <n v="8.73"/>
    <n v="52.38"/>
    <s v="Liberca"/>
    <x v="0"/>
    <x v="1"/>
  </r>
  <r>
    <s v="SCT-60553-454"/>
    <x v="25"/>
    <s v="39123-12846-YJ"/>
    <s v="L-L-0.2"/>
    <n v="5"/>
    <x v="28"/>
    <s v="ggatheralx@123-reg.co.uk"/>
    <x v="0"/>
    <x v="3"/>
    <x v="1"/>
    <x v="3"/>
    <n v="4.7549999999999999"/>
    <n v="23.774999999999999"/>
    <s v="Liberca"/>
    <x v="1"/>
    <x v="1"/>
  </r>
  <r>
    <s v="GFK-52063-244"/>
    <x v="26"/>
    <s v="44981-99666-XB"/>
    <s v="L-L-0.5"/>
    <n v="6"/>
    <x v="29"/>
    <s v="uwelberryy@ebay.co.uk"/>
    <x v="2"/>
    <x v="3"/>
    <x v="1"/>
    <x v="1"/>
    <n v="9.51"/>
    <n v="57.06"/>
    <s v="Liber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ca"/>
    <x v="0"/>
    <x v="1"/>
  </r>
  <r>
    <s v="LGD-24408-274"/>
    <x v="29"/>
    <s v="13694-25001-LX"/>
    <s v="L-L-0.5"/>
    <n v="3"/>
    <x v="32"/>
    <s v="sstrase11@booking.com"/>
    <x v="0"/>
    <x v="3"/>
    <x v="1"/>
    <x v="1"/>
    <n v="9.51"/>
    <n v="28.53"/>
    <s v="Liber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ca"/>
    <x v="2"/>
    <x v="1"/>
  </r>
  <r>
    <s v="DWZ-69106-473"/>
    <x v="43"/>
    <s v="76447-50326-IC"/>
    <s v="L-L-2.5"/>
    <n v="4"/>
    <x v="46"/>
    <s v="kflanders1f@over-blog.com"/>
    <x v="1"/>
    <x v="3"/>
    <x v="1"/>
    <x v="2"/>
    <n v="36.454999999999998"/>
    <n v="145.82"/>
    <s v="Liber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ca"/>
    <x v="1"/>
    <x v="1"/>
  </r>
  <r>
    <s v="KRB-88066-642"/>
    <x v="45"/>
    <s v="22107-86640-SB"/>
    <s v="L-M-1"/>
    <n v="5"/>
    <x v="48"/>
    <s v="agillard1i@issuu.com"/>
    <x v="0"/>
    <x v="3"/>
    <x v="0"/>
    <x v="0"/>
    <n v="14.55"/>
    <n v="72.75"/>
    <s v="Liberca"/>
    <x v="0"/>
    <x v="1"/>
  </r>
  <r>
    <s v="LQU-08404-173"/>
    <x v="46"/>
    <s v="09960-34242-LZ"/>
    <s v="L-L-1"/>
    <n v="3"/>
    <x v="49"/>
    <s v=""/>
    <x v="0"/>
    <x v="3"/>
    <x v="1"/>
    <x v="0"/>
    <n v="15.85"/>
    <n v="47.55"/>
    <s v="Liber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ca"/>
    <x v="2"/>
    <x v="0"/>
  </r>
  <r>
    <s v="HUB-47311-849"/>
    <x v="50"/>
    <s v="04521-04300-OK"/>
    <s v="L-M-0.5"/>
    <n v="3"/>
    <x v="53"/>
    <s v="sgilroy1n@eepurl.com"/>
    <x v="0"/>
    <x v="3"/>
    <x v="0"/>
    <x v="1"/>
    <n v="8.73"/>
    <n v="26.19"/>
    <s v="Liber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ca"/>
    <x v="1"/>
    <x v="0"/>
  </r>
  <r>
    <s v="KXN-85094-246"/>
    <x v="73"/>
    <s v="81744-27332-RR"/>
    <s v="L-M-2.5"/>
    <n v="3"/>
    <x v="76"/>
    <s v="bnaulls2a@tiny.cc"/>
    <x v="1"/>
    <x v="3"/>
    <x v="0"/>
    <x v="2"/>
    <n v="33.464999999999996"/>
    <n v="100.39499999999998"/>
    <s v="Liber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ca"/>
    <x v="2"/>
    <x v="0"/>
  </r>
  <r>
    <s v="LQG-41416-375"/>
    <x v="91"/>
    <s v="45190-08727-NV"/>
    <s v="L-D-1"/>
    <n v="3"/>
    <x v="95"/>
    <s v="daizikovitz2u@answers.com"/>
    <x v="1"/>
    <x v="3"/>
    <x v="2"/>
    <x v="0"/>
    <n v="12.95"/>
    <n v="38.849999999999994"/>
    <s v="Liber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ca"/>
    <x v="1"/>
    <x v="1"/>
  </r>
  <r>
    <s v="MXM-42948-061"/>
    <x v="105"/>
    <s v="20203-03950-FY"/>
    <s v="L-L-0.2"/>
    <n v="4"/>
    <x v="109"/>
    <s v="gstandley38@dion.ne.jp"/>
    <x v="1"/>
    <x v="3"/>
    <x v="1"/>
    <x v="3"/>
    <n v="4.7549999999999999"/>
    <n v="19.02"/>
    <s v="Liberca"/>
    <x v="1"/>
    <x v="0"/>
  </r>
  <r>
    <s v="MGQ-98961-173"/>
    <x v="11"/>
    <s v="83895-90735-XH"/>
    <s v="L-L-0.5"/>
    <n v="4"/>
    <x v="110"/>
    <s v="bdrage39@youku.com"/>
    <x v="0"/>
    <x v="3"/>
    <x v="1"/>
    <x v="1"/>
    <n v="9.51"/>
    <n v="38.04"/>
    <s v="Liber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ca"/>
    <x v="1"/>
    <x v="1"/>
  </r>
  <r>
    <s v="MWP-46239-785"/>
    <x v="110"/>
    <s v="87979-56781-YV"/>
    <s v="L-M-0.2"/>
    <n v="5"/>
    <x v="115"/>
    <s v="srodliff3g@ted.com"/>
    <x v="0"/>
    <x v="3"/>
    <x v="0"/>
    <x v="3"/>
    <n v="4.3650000000000002"/>
    <n v="21.825000000000003"/>
    <s v="Liberca"/>
    <x v="0"/>
    <x v="0"/>
  </r>
  <r>
    <s v="QDV-03406-248"/>
    <x v="111"/>
    <s v="74126-88836-KA"/>
    <s v="L-M-0.5"/>
    <n v="3"/>
    <x v="116"/>
    <s v="swoodham3h@businesswire.com"/>
    <x v="1"/>
    <x v="3"/>
    <x v="0"/>
    <x v="1"/>
    <n v="8.73"/>
    <n v="26.19"/>
    <s v="Liber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ca"/>
    <x v="2"/>
    <x v="0"/>
  </r>
  <r>
    <s v="ZJE-89333-489"/>
    <x v="125"/>
    <s v="08694-57330-XR"/>
    <s v="L-D-2.5"/>
    <n v="1"/>
    <x v="131"/>
    <s v="vkundt3w@bigcartel.com"/>
    <x v="1"/>
    <x v="3"/>
    <x v="2"/>
    <x v="2"/>
    <n v="29.784999999999997"/>
    <n v="29.784999999999997"/>
    <s v="Liber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ca"/>
    <x v="0"/>
    <x v="1"/>
  </r>
  <r>
    <s v="ZWI-52029-159"/>
    <x v="130"/>
    <s v="40172-12000-AU"/>
    <s v="L-M-1"/>
    <n v="3"/>
    <x v="137"/>
    <s v="lfrancisco42@fema.gov"/>
    <x v="0"/>
    <x v="3"/>
    <x v="0"/>
    <x v="0"/>
    <n v="14.55"/>
    <n v="43.650000000000006"/>
    <s v="Liber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ca"/>
    <x v="0"/>
    <x v="0"/>
  </r>
  <r>
    <s v="YFX-64795-136"/>
    <x v="164"/>
    <s v="83163-65741-IH"/>
    <s v="L-M-2.5"/>
    <n v="1"/>
    <x v="179"/>
    <s v="mprinn5a@usa.gov"/>
    <x v="0"/>
    <x v="3"/>
    <x v="0"/>
    <x v="2"/>
    <n v="33.464999999999996"/>
    <n v="33.464999999999996"/>
    <s v="Liberca"/>
    <x v="0"/>
    <x v="0"/>
  </r>
  <r>
    <s v="DDO-71442-967"/>
    <x v="165"/>
    <s v="89422-58281-FD"/>
    <s v="L-D-0.2"/>
    <n v="5"/>
    <x v="180"/>
    <s v="abaudino5b@netvibes.com"/>
    <x v="0"/>
    <x v="3"/>
    <x v="2"/>
    <x v="3"/>
    <n v="3.8849999999999998"/>
    <n v="19.424999999999997"/>
    <s v="Liber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ca"/>
    <x v="2"/>
    <x v="1"/>
  </r>
  <r>
    <s v="NOP-21394-646"/>
    <x v="170"/>
    <s v="16982-35708-BZ"/>
    <s v="L-D-2.5"/>
    <n v="3"/>
    <x v="185"/>
    <s v="ncuttler5g@parallels.com"/>
    <x v="0"/>
    <x v="3"/>
    <x v="2"/>
    <x v="2"/>
    <n v="29.784999999999997"/>
    <n v="89.35499999999999"/>
    <s v="Liberca"/>
    <x v="2"/>
    <x v="1"/>
  </r>
  <r>
    <s v="NOP-21394-646"/>
    <x v="170"/>
    <s v="16982-35708-BZ"/>
    <s v="L-L-0.5"/>
    <n v="4"/>
    <x v="185"/>
    <s v="ncuttler5g@parallels.com"/>
    <x v="0"/>
    <x v="3"/>
    <x v="1"/>
    <x v="1"/>
    <n v="9.51"/>
    <n v="38.04"/>
    <s v="Liberca"/>
    <x v="1"/>
    <x v="1"/>
  </r>
  <r>
    <s v="NOP-21394-646"/>
    <x v="170"/>
    <s v="16982-35708-BZ"/>
    <s v="E-M-1"/>
    <n v="3"/>
    <x v="185"/>
    <s v="ncuttler5g@parallels.com"/>
    <x v="0"/>
    <x v="1"/>
    <x v="0"/>
    <x v="0"/>
    <n v="13.75"/>
    <n v="41.25"/>
    <s v="Excelsa"/>
    <x v="0"/>
    <x v="1"/>
  </r>
  <r>
    <s v="FTV-77095-168"/>
    <x v="171"/>
    <s v="66708-26678-QK"/>
    <s v="L-L-0.5"/>
    <n v="6"/>
    <x v="186"/>
    <s v=""/>
    <x v="0"/>
    <x v="3"/>
    <x v="1"/>
    <x v="1"/>
    <n v="9.51"/>
    <n v="57.06"/>
    <s v="Liberca"/>
    <x v="1"/>
    <x v="1"/>
  </r>
  <r>
    <s v="BOR-02906-411"/>
    <x v="172"/>
    <s v="08743-09057-OO"/>
    <s v="L-D-2.5"/>
    <n v="6"/>
    <x v="187"/>
    <s v="tfelip5m@typepad.com"/>
    <x v="0"/>
    <x v="3"/>
    <x v="2"/>
    <x v="2"/>
    <n v="29.784999999999997"/>
    <n v="178.70999999999998"/>
    <s v="Liberca"/>
    <x v="2"/>
    <x v="0"/>
  </r>
  <r>
    <s v="WMP-68847-770"/>
    <x v="173"/>
    <s v="37490-01572-JW"/>
    <s v="L-L-0.2"/>
    <n v="1"/>
    <x v="188"/>
    <s v="vle5n@disqus.com"/>
    <x v="0"/>
    <x v="3"/>
    <x v="1"/>
    <x v="3"/>
    <n v="4.7549999999999999"/>
    <n v="4.7549999999999999"/>
    <s v="Liber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ca"/>
    <x v="1"/>
    <x v="1"/>
  </r>
  <r>
    <s v="BNQ-88920-567"/>
    <x v="184"/>
    <s v="27226-53717-SY"/>
    <s v="L-D-0.2"/>
    <n v="6"/>
    <x v="200"/>
    <s v="igurnee5z@usnews.com"/>
    <x v="0"/>
    <x v="3"/>
    <x v="2"/>
    <x v="3"/>
    <n v="3.8849999999999998"/>
    <n v="23.31"/>
    <s v="Liberca"/>
    <x v="2"/>
    <x v="1"/>
  </r>
  <r>
    <s v="PUX-47906-110"/>
    <x v="185"/>
    <s v="02002-98725-CH"/>
    <s v="L-M-1"/>
    <n v="4"/>
    <x v="201"/>
    <s v="asnowding60@comsenz.com"/>
    <x v="0"/>
    <x v="3"/>
    <x v="0"/>
    <x v="0"/>
    <n v="14.55"/>
    <n v="58.2"/>
    <s v="Liber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ca"/>
    <x v="0"/>
    <x v="0"/>
  </r>
  <r>
    <s v="JLN-14700-924"/>
    <x v="199"/>
    <s v="79058-02767-CP"/>
    <s v="L-L-0.2"/>
    <n v="5"/>
    <x v="216"/>
    <s v="cgheraldi6g@opera.com"/>
    <x v="2"/>
    <x v="3"/>
    <x v="1"/>
    <x v="3"/>
    <n v="4.7549999999999999"/>
    <n v="23.774999999999999"/>
    <s v="Liber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ca"/>
    <x v="1"/>
    <x v="1"/>
  </r>
  <r>
    <s v="BRV-64870-915"/>
    <x v="202"/>
    <s v="32070-55528-UG"/>
    <s v="L-L-2.5"/>
    <n v="5"/>
    <x v="219"/>
    <s v=""/>
    <x v="1"/>
    <x v="3"/>
    <x v="1"/>
    <x v="2"/>
    <n v="36.454999999999998"/>
    <n v="182.27499999999998"/>
    <s v="Liberca"/>
    <x v="1"/>
    <x v="1"/>
  </r>
  <r>
    <s v="RGJ-12544-083"/>
    <x v="203"/>
    <s v="48873-84433-PN"/>
    <s v="L-D-2.5"/>
    <n v="3"/>
    <x v="220"/>
    <s v="charce6k@cafepress.com"/>
    <x v="1"/>
    <x v="3"/>
    <x v="2"/>
    <x v="2"/>
    <n v="29.784999999999997"/>
    <n v="89.35499999999999"/>
    <s v="Liber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ca"/>
    <x v="0"/>
    <x v="1"/>
  </r>
  <r>
    <s v="HVW-25584-144"/>
    <x v="212"/>
    <s v="93405-51204-UW"/>
    <s v="L-L-0.2"/>
    <n v="5"/>
    <x v="229"/>
    <s v="lmallan6t@state.gov"/>
    <x v="0"/>
    <x v="3"/>
    <x v="1"/>
    <x v="3"/>
    <n v="4.7549999999999999"/>
    <n v="23.774999999999999"/>
    <s v="Liberca"/>
    <x v="1"/>
    <x v="0"/>
  </r>
  <r>
    <s v="MUY-15309-209"/>
    <x v="213"/>
    <s v="97152-03355-IW"/>
    <s v="L-D-1"/>
    <n v="3"/>
    <x v="230"/>
    <s v="gbentjens6u@netlog.com"/>
    <x v="2"/>
    <x v="3"/>
    <x v="2"/>
    <x v="0"/>
    <n v="12.95"/>
    <n v="38.849999999999994"/>
    <s v="Liber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ca"/>
    <x v="2"/>
    <x v="1"/>
  </r>
  <r>
    <s v="SNF-57032-096"/>
    <x v="306"/>
    <s v="93832-04799-ID"/>
    <s v="E-D-0.5"/>
    <n v="6"/>
    <x v="341"/>
    <s v=""/>
    <x v="0"/>
    <x v="1"/>
    <x v="2"/>
    <x v="1"/>
    <n v="7.29"/>
    <n v="43.74"/>
    <s v="Excelsa"/>
    <x v="2"/>
    <x v="1"/>
  </r>
  <r>
    <s v="DGL-29648-995"/>
    <x v="307"/>
    <s v="59367-30821-ZQ"/>
    <s v="L-M-0.2"/>
    <n v="2"/>
    <x v="342"/>
    <s v=""/>
    <x v="0"/>
    <x v="3"/>
    <x v="0"/>
    <x v="3"/>
    <n v="4.3650000000000002"/>
    <n v="8.73"/>
    <s v="Liber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ca"/>
    <x v="2"/>
    <x v="0"/>
  </r>
  <r>
    <s v="MBM-55936-917"/>
    <x v="325"/>
    <s v="55989-39849-WO"/>
    <s v="L-D-0.5"/>
    <n v="3"/>
    <x v="363"/>
    <s v="ahavickat@nsw.gov.au"/>
    <x v="0"/>
    <x v="3"/>
    <x v="2"/>
    <x v="1"/>
    <n v="7.77"/>
    <n v="23.31"/>
    <s v="Liber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ca"/>
    <x v="1"/>
    <x v="1"/>
  </r>
  <r>
    <s v="IDQ-20193-502"/>
    <x v="335"/>
    <s v="36021-61205-DF"/>
    <s v="L-M-0.2"/>
    <n v="2"/>
    <x v="374"/>
    <s v="rpithcockb5@yellowbook.com"/>
    <x v="0"/>
    <x v="3"/>
    <x v="0"/>
    <x v="3"/>
    <n v="4.3650000000000002"/>
    <n v="8.73"/>
    <s v="Liber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ca"/>
    <x v="1"/>
    <x v="0"/>
  </r>
  <r>
    <s v="QTC-71005-730"/>
    <x v="342"/>
    <s v="14298-02150-KH"/>
    <s v="A-L-0.2"/>
    <n v="4"/>
    <x v="383"/>
    <s v=""/>
    <x v="0"/>
    <x v="2"/>
    <x v="1"/>
    <x v="3"/>
    <n v="3.8849999999999998"/>
    <n v="15.54"/>
    <s v="Arabica"/>
    <x v="1"/>
    <x v="1"/>
  </r>
  <r>
    <s v="TNX-09857-717"/>
    <x v="343"/>
    <s v="48675-07824-HJ"/>
    <s v="L-M-1"/>
    <n v="6"/>
    <x v="384"/>
    <s v=""/>
    <x v="0"/>
    <x v="3"/>
    <x v="0"/>
    <x v="0"/>
    <n v="14.55"/>
    <n v="87.300000000000011"/>
    <s v="Liber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ca"/>
    <x v="0"/>
    <x v="0"/>
  </r>
  <r>
    <s v="WNR-71736-993"/>
    <x v="350"/>
    <s v="16880-78077-FB"/>
    <s v="L-D-0.5"/>
    <n v="4"/>
    <x v="347"/>
    <s v="tfarraac@behance.net"/>
    <x v="0"/>
    <x v="3"/>
    <x v="2"/>
    <x v="1"/>
    <n v="7.77"/>
    <n v="31.08"/>
    <s v="Liber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ca"/>
    <x v="1"/>
    <x v="0"/>
  </r>
  <r>
    <s v="WSV-49732-075"/>
    <x v="358"/>
    <s v="76263-95145-GJ"/>
    <s v="L-D-2.5"/>
    <n v="1"/>
    <x v="407"/>
    <s v=""/>
    <x v="0"/>
    <x v="3"/>
    <x v="2"/>
    <x v="2"/>
    <n v="29.784999999999997"/>
    <n v="29.784999999999997"/>
    <s v="Liberca"/>
    <x v="2"/>
    <x v="1"/>
  </r>
  <r>
    <s v="VJF-46305-323"/>
    <x v="161"/>
    <s v="68555-89840-GZ"/>
    <s v="L-D-0.5"/>
    <n v="2"/>
    <x v="408"/>
    <s v="msesonck@census.gov"/>
    <x v="0"/>
    <x v="3"/>
    <x v="2"/>
    <x v="1"/>
    <n v="7.77"/>
    <n v="15.54"/>
    <s v="Liber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ca"/>
    <x v="0"/>
    <x v="0"/>
  </r>
  <r>
    <s v="CBT-15092-420"/>
    <x v="85"/>
    <s v="71364-35210-HS"/>
    <s v="L-M-0.5"/>
    <n v="1"/>
    <x v="416"/>
    <s v="wcholomince@about.com"/>
    <x v="2"/>
    <x v="3"/>
    <x v="0"/>
    <x v="1"/>
    <n v="8.73"/>
    <n v="8.73"/>
    <s v="Liber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ca"/>
    <x v="2"/>
    <x v="0"/>
  </r>
  <r>
    <s v="ISJ-48676-420"/>
    <x v="390"/>
    <s v="93046-67561-AY"/>
    <s v="L-L-0.5"/>
    <n v="6"/>
    <x v="450"/>
    <s v="kcakedg@huffingtonpost.com"/>
    <x v="0"/>
    <x v="3"/>
    <x v="1"/>
    <x v="1"/>
    <n v="9.51"/>
    <n v="57.06"/>
    <s v="Liber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ca"/>
    <x v="1"/>
    <x v="1"/>
  </r>
  <r>
    <s v="IGK-51227-573"/>
    <x v="137"/>
    <s v="46959-60474-LT"/>
    <s v="L-D-0.5"/>
    <n v="2"/>
    <x v="456"/>
    <s v="bgiannazzidm@apple.com"/>
    <x v="0"/>
    <x v="3"/>
    <x v="2"/>
    <x v="1"/>
    <n v="7.77"/>
    <n v="15.54"/>
    <s v="Liberca"/>
    <x v="2"/>
    <x v="1"/>
  </r>
  <r>
    <s v="ZAY-43009-775"/>
    <x v="395"/>
    <s v="73431-39823-UP"/>
    <s v="L-D-0.2"/>
    <n v="6"/>
    <x v="457"/>
    <s v=""/>
    <x v="0"/>
    <x v="3"/>
    <x v="2"/>
    <x v="3"/>
    <n v="3.8849999999999998"/>
    <n v="23.31"/>
    <s v="Liber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ca"/>
    <x v="1"/>
    <x v="1"/>
  </r>
  <r>
    <s v="MBM-00112-248"/>
    <x v="397"/>
    <s v="50238-24377-ZS"/>
    <s v="L-L-1"/>
    <n v="5"/>
    <x v="461"/>
    <s v=""/>
    <x v="0"/>
    <x v="3"/>
    <x v="1"/>
    <x v="0"/>
    <n v="15.85"/>
    <n v="79.25"/>
    <s v="Liber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ca"/>
    <x v="2"/>
    <x v="1"/>
  </r>
  <r>
    <s v="CTE-31437-326"/>
    <x v="6"/>
    <s v="22721-63196-UJ"/>
    <s v="L-L-0.2"/>
    <n v="3"/>
    <x v="467"/>
    <s v="gduckerdx@patch.com"/>
    <x v="2"/>
    <x v="3"/>
    <x v="1"/>
    <x v="3"/>
    <n v="4.7549999999999999"/>
    <n v="14.265000000000001"/>
    <s v="Liberca"/>
    <x v="1"/>
    <x v="1"/>
  </r>
  <r>
    <s v="SLD-63003-334"/>
    <x v="403"/>
    <s v="55515-37571-RS"/>
    <s v="L-M-0.2"/>
    <n v="6"/>
    <x v="468"/>
    <s v="wstearleye1@census.gov"/>
    <x v="0"/>
    <x v="3"/>
    <x v="0"/>
    <x v="3"/>
    <n v="4.3650000000000002"/>
    <n v="26.19"/>
    <s v="Liber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ca"/>
    <x v="1"/>
    <x v="1"/>
  </r>
  <r>
    <s v="MBT-23379-866"/>
    <x v="407"/>
    <s v="82990-92703-IX"/>
    <s v="L-L-1"/>
    <n v="5"/>
    <x v="475"/>
    <s v="nhelkine9@example.com"/>
    <x v="0"/>
    <x v="3"/>
    <x v="1"/>
    <x v="0"/>
    <n v="15.85"/>
    <n v="79.25"/>
    <s v="Liberca"/>
    <x v="1"/>
    <x v="1"/>
  </r>
  <r>
    <s v="GEJ-39834-935"/>
    <x v="408"/>
    <s v="49412-86877-VY"/>
    <s v="L-M-0.2"/>
    <n v="6"/>
    <x v="476"/>
    <s v="pwitheringtonea@networkadvertising.org"/>
    <x v="0"/>
    <x v="3"/>
    <x v="0"/>
    <x v="3"/>
    <n v="4.3650000000000002"/>
    <n v="26.19"/>
    <s v="Liber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ca"/>
    <x v="2"/>
    <x v="1"/>
  </r>
  <r>
    <s v="DNZ-11665-950"/>
    <x v="415"/>
    <s v="10637-45522-ID"/>
    <s v="L-L-2.5"/>
    <n v="2"/>
    <x v="484"/>
    <s v=""/>
    <x v="0"/>
    <x v="3"/>
    <x v="1"/>
    <x v="2"/>
    <n v="36.454999999999998"/>
    <n v="72.91"/>
    <s v="Liber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ca"/>
    <x v="0"/>
    <x v="0"/>
  </r>
  <r>
    <s v="XQJ-86887-506"/>
    <x v="433"/>
    <s v="66458-91190-YC"/>
    <s v="E-L-1"/>
    <n v="4"/>
    <x v="464"/>
    <s v="murione5@alexa.com"/>
    <x v="1"/>
    <x v="1"/>
    <x v="1"/>
    <x v="0"/>
    <n v="14.85"/>
    <n v="59.4"/>
    <s v="Excelsa"/>
    <x v="1"/>
    <x v="0"/>
  </r>
  <r>
    <s v="CUN-90044-279"/>
    <x v="434"/>
    <s v="86646-65810-TD"/>
    <s v="L-D-0.2"/>
    <n v="4"/>
    <x v="515"/>
    <s v=""/>
    <x v="0"/>
    <x v="3"/>
    <x v="2"/>
    <x v="3"/>
    <n v="3.8849999999999998"/>
    <n v="15.54"/>
    <s v="Liber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ca"/>
    <x v="0"/>
    <x v="1"/>
  </r>
  <r>
    <s v="UMT-26130-151"/>
    <x v="510"/>
    <s v="55864-37682-GQ"/>
    <s v="L-M-0.2"/>
    <n v="3"/>
    <x v="615"/>
    <s v="cweatherallim@toplist.cz"/>
    <x v="0"/>
    <x v="3"/>
    <x v="0"/>
    <x v="3"/>
    <n v="4.3650000000000002"/>
    <n v="13.095000000000001"/>
    <s v="Liber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ca"/>
    <x v="2"/>
    <x v="0"/>
  </r>
  <r>
    <s v="EZL-27919-704"/>
    <x v="481"/>
    <s v="49480-85909-DG"/>
    <s v="L-L-0.5"/>
    <n v="5"/>
    <x v="621"/>
    <s v=""/>
    <x v="0"/>
    <x v="3"/>
    <x v="1"/>
    <x v="1"/>
    <n v="9.51"/>
    <n v="47.55"/>
    <s v="Liberca"/>
    <x v="1"/>
    <x v="1"/>
  </r>
  <r>
    <s v="ZYU-11345-774"/>
    <x v="515"/>
    <s v="18293-78136-MN"/>
    <s v="L-M-0.5"/>
    <n v="5"/>
    <x v="622"/>
    <s v="cpenwardenit@mlb.com"/>
    <x v="1"/>
    <x v="3"/>
    <x v="0"/>
    <x v="1"/>
    <n v="8.73"/>
    <n v="43.650000000000006"/>
    <s v="Liber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ca"/>
    <x v="1"/>
    <x v="0"/>
  </r>
  <r>
    <s v="NYQ-24237-772"/>
    <x v="104"/>
    <s v="13441-34686-SW"/>
    <s v="L-D-0.5"/>
    <n v="4"/>
    <x v="641"/>
    <s v="jbluckjc@imageshack.us"/>
    <x v="0"/>
    <x v="3"/>
    <x v="2"/>
    <x v="1"/>
    <n v="7.77"/>
    <n v="31.08"/>
    <s v="Liberca"/>
    <x v="2"/>
    <x v="1"/>
  </r>
  <r>
    <s v="WKB-21680-566"/>
    <x v="491"/>
    <s v="96612-41722-VJ"/>
    <s v="A-M-0.5"/>
    <n v="3"/>
    <x v="642"/>
    <s v=""/>
    <x v="1"/>
    <x v="2"/>
    <x v="0"/>
    <x v="1"/>
    <n v="6.75"/>
    <n v="20.25"/>
    <s v="Arabica"/>
    <x v="0"/>
    <x v="1"/>
  </r>
  <r>
    <s v="THE-61147-027"/>
    <x v="157"/>
    <s v="94091-86957-HX"/>
    <s v="L-D-1"/>
    <n v="2"/>
    <x v="636"/>
    <s v="jdymokeje@prnewswire.com"/>
    <x v="1"/>
    <x v="3"/>
    <x v="2"/>
    <x v="0"/>
    <n v="12.95"/>
    <n v="25.9"/>
    <s v="Liber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ca"/>
    <x v="2"/>
    <x v="1"/>
  </r>
  <r>
    <s v="VPX-08817-517"/>
    <x v="540"/>
    <s v="46963-10322-ZA"/>
    <s v="L-L-1"/>
    <n v="5"/>
    <x v="662"/>
    <s v="gfanthamjz@hexun.com"/>
    <x v="0"/>
    <x v="3"/>
    <x v="1"/>
    <x v="0"/>
    <n v="15.85"/>
    <n v="79.25"/>
    <s v="Liber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ca"/>
    <x v="0"/>
    <x v="1"/>
  </r>
  <r>
    <s v="LDK-71031-121"/>
    <x v="420"/>
    <s v="84761-40784-SV"/>
    <s v="L-L-2.5"/>
    <n v="1"/>
    <x v="673"/>
    <s v="arudramka@prnewswire.com"/>
    <x v="0"/>
    <x v="3"/>
    <x v="1"/>
    <x v="2"/>
    <n v="36.454999999999998"/>
    <n v="36.454999999999998"/>
    <s v="Liberca"/>
    <x v="1"/>
    <x v="1"/>
  </r>
  <r>
    <s v="EBA-82404-343"/>
    <x v="547"/>
    <s v="20236-42322-CM"/>
    <s v="L-D-0.2"/>
    <n v="4"/>
    <x v="674"/>
    <s v=""/>
    <x v="0"/>
    <x v="3"/>
    <x v="2"/>
    <x v="3"/>
    <n v="3.8849999999999998"/>
    <n v="15.54"/>
    <s v="Liber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ca"/>
    <x v="0"/>
    <x v="1"/>
  </r>
  <r>
    <s v="SKA-73676-005"/>
    <x v="327"/>
    <s v="36572-91896-PP"/>
    <s v="L-M-1"/>
    <n v="4"/>
    <x v="684"/>
    <s v="rlidgeykm@vimeo.com"/>
    <x v="0"/>
    <x v="3"/>
    <x v="0"/>
    <x v="0"/>
    <n v="14.55"/>
    <n v="58.2"/>
    <s v="Liber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ca"/>
    <x v="1"/>
    <x v="0"/>
  </r>
  <r>
    <s v="ZUR-55774-294"/>
    <x v="234"/>
    <s v="33269-10023-CO"/>
    <s v="L-D-1"/>
    <n v="6"/>
    <x v="717"/>
    <s v="usoutherdenln@hao123.com"/>
    <x v="0"/>
    <x v="3"/>
    <x v="2"/>
    <x v="0"/>
    <n v="12.95"/>
    <n v="77.699999999999989"/>
    <s v="Liber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ca"/>
    <x v="0"/>
    <x v="0"/>
  </r>
  <r>
    <s v="UZL-46108-213"/>
    <x v="584"/>
    <s v="75961-20170-RD"/>
    <s v="L-L-1"/>
    <n v="2"/>
    <x v="722"/>
    <s v="gwhiteheadls@hp.com"/>
    <x v="0"/>
    <x v="3"/>
    <x v="1"/>
    <x v="0"/>
    <n v="15.85"/>
    <n v="31.7"/>
    <s v="Liber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ca"/>
    <x v="1"/>
    <x v="0"/>
  </r>
  <r>
    <s v="VGI-33205-360"/>
    <x v="588"/>
    <s v="96762-10814-DA"/>
    <s v="L-M-0.5"/>
    <n v="6"/>
    <x v="729"/>
    <s v="jgippesm0@cloudflare.com"/>
    <x v="2"/>
    <x v="3"/>
    <x v="0"/>
    <x v="1"/>
    <n v="8.73"/>
    <n v="52.38"/>
    <s v="Liber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ca"/>
    <x v="2"/>
    <x v="0"/>
  </r>
  <r>
    <s v="KHG-33953-115"/>
    <x v="514"/>
    <s v="78226-97287-JI"/>
    <s v="L-D-0.5"/>
    <n v="3"/>
    <x v="744"/>
    <s v="kferrettimf@huffingtonpost.com"/>
    <x v="1"/>
    <x v="3"/>
    <x v="2"/>
    <x v="1"/>
    <n v="7.77"/>
    <n v="23.31"/>
    <s v="Liber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ca"/>
    <x v="1"/>
    <x v="1"/>
  </r>
  <r>
    <s v="UDS-04807-593"/>
    <x v="600"/>
    <s v="84074-28110-OV"/>
    <s v="L-D-0.5"/>
    <n v="2"/>
    <x v="753"/>
    <s v="bwellanmp@cafepress.com"/>
    <x v="0"/>
    <x v="3"/>
    <x v="2"/>
    <x v="1"/>
    <n v="7.77"/>
    <n v="15.54"/>
    <s v="Liberca"/>
    <x v="2"/>
    <x v="1"/>
  </r>
  <r>
    <s v="FWE-98471-488"/>
    <x v="601"/>
    <s v="27930-59250-JT"/>
    <s v="L-L-1"/>
    <n v="5"/>
    <x v="745"/>
    <s v=""/>
    <x v="0"/>
    <x v="3"/>
    <x v="1"/>
    <x v="0"/>
    <n v="15.85"/>
    <n v="79.25"/>
    <s v="Liberca"/>
    <x v="1"/>
    <x v="1"/>
  </r>
  <r>
    <s v="RAU-17060-674"/>
    <x v="602"/>
    <s v="12747-63766-EU"/>
    <s v="L-L-0.2"/>
    <n v="1"/>
    <x v="754"/>
    <s v="catchesonmr@xinhuanet.com"/>
    <x v="0"/>
    <x v="3"/>
    <x v="1"/>
    <x v="3"/>
    <n v="4.7549999999999999"/>
    <n v="4.7549999999999999"/>
    <s v="Liber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ca"/>
    <x v="2"/>
    <x v="0"/>
  </r>
  <r>
    <s v="RUX-37995-892"/>
    <x v="461"/>
    <s v="37762-09530-MP"/>
    <s v="L-D-2.5"/>
    <n v="4"/>
    <x v="783"/>
    <s v="bgaishno@altervista.org"/>
    <x v="0"/>
    <x v="3"/>
    <x v="2"/>
    <x v="2"/>
    <n v="29.784999999999997"/>
    <n v="119.13999999999999"/>
    <s v="Liber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ca"/>
    <x v="2"/>
    <x v="1"/>
  </r>
  <r>
    <s v="SFD-00372-284"/>
    <x v="440"/>
    <s v="54798-14109-HC"/>
    <s v="L-M-0.2"/>
    <n v="2"/>
    <x v="760"/>
    <s v="oskermen3@hatena.ne.jp"/>
    <x v="0"/>
    <x v="3"/>
    <x v="0"/>
    <x v="3"/>
    <n v="4.3650000000000002"/>
    <n v="8.73"/>
    <s v="Liber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ca"/>
    <x v="0"/>
    <x v="1"/>
  </r>
  <r>
    <s v="MVO-39328-830"/>
    <x v="628"/>
    <s v="84057-45461-AH"/>
    <s v="A-L-0.5"/>
    <n v="6"/>
    <x v="804"/>
    <s v="ocomberob@goo.gl"/>
    <x v="1"/>
    <x v="2"/>
    <x v="1"/>
    <x v="1"/>
    <n v="7.77"/>
    <n v="46.62"/>
    <s v="Arabica"/>
    <x v="1"/>
    <x v="1"/>
  </r>
  <r>
    <s v="NTJ-88319-746"/>
    <x v="629"/>
    <s v="90882-88130-KQ"/>
    <s v="L-L-0.5"/>
    <n v="3"/>
    <x v="805"/>
    <s v="ztramelod@netlog.com"/>
    <x v="0"/>
    <x v="3"/>
    <x v="1"/>
    <x v="1"/>
    <n v="9.51"/>
    <n v="28.53"/>
    <s v="Liber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ca"/>
    <x v="0"/>
    <x v="1"/>
  </r>
  <r>
    <s v="PDB-98743-282"/>
    <x v="643"/>
    <s v="51940-02669-OR"/>
    <s v="L-L-1"/>
    <n v="3"/>
    <x v="826"/>
    <s v=""/>
    <x v="1"/>
    <x v="3"/>
    <x v="1"/>
    <x v="0"/>
    <n v="15.85"/>
    <n v="47.55"/>
    <s v="Liber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ca"/>
    <x v="2"/>
    <x v="1"/>
  </r>
  <r>
    <s v="UBI-59229-277"/>
    <x v="44"/>
    <s v="00886-35803-FG"/>
    <s v="L-D-0.5"/>
    <n v="3"/>
    <x v="869"/>
    <s v=""/>
    <x v="0"/>
    <x v="3"/>
    <x v="2"/>
    <x v="1"/>
    <n v="7.77"/>
    <n v="23.31"/>
    <s v="Liber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ca"/>
    <x v="1"/>
    <x v="0"/>
  </r>
  <r>
    <s v="KJB-98240-098"/>
    <x v="422"/>
    <s v="77746-08153-PM"/>
    <s v="L-L-1"/>
    <n v="5"/>
    <x v="877"/>
    <s v="cmiguelqo@exblog.jp"/>
    <x v="0"/>
    <x v="3"/>
    <x v="1"/>
    <x v="0"/>
    <n v="15.85"/>
    <n v="79.25"/>
    <s v="Liber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ca"/>
    <x v="2"/>
    <x v="1"/>
  </r>
  <r>
    <s v="KPO-24942-184"/>
    <x v="684"/>
    <s v="70567-65133-CN"/>
    <s v="L-L-2.5"/>
    <n v="3"/>
    <x v="907"/>
    <s v=""/>
    <x v="1"/>
    <x v="3"/>
    <x v="1"/>
    <x v="2"/>
    <n v="36.454999999999998"/>
    <n v="109.36499999999999"/>
    <s v="Liber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CDEEE-4E34-47DE-ABCA-B238771669CC}"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8">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h="1" x="2"/>
        <item h="1" x="1"/>
        <item x="0"/>
      </items>
    </pivotField>
    <pivotField compact="0" numFmtId="165"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2">
    <chartFormat chart="39"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78C704-AC31-4203-A56C-C7D2B12D8D03}"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3" numFmtId="167"/>
  </dataFields>
  <formats count="2">
    <format dxfId="92">
      <pivotArea outline="0" fieldPosition="0">
        <references count="3">
          <reference field="8" count="1" selected="0">
            <x v="0"/>
          </reference>
          <reference field="16" count="1" selected="0">
            <x v="3"/>
          </reference>
          <reference field="17" count="1" selected="0">
            <x v="1"/>
          </reference>
        </references>
      </pivotArea>
    </format>
    <format dxfId="93">
      <pivotArea outline="0" fieldPosition="0">
        <references count="1">
          <reference field="4294967294" count="1">
            <x v="0"/>
          </reference>
        </references>
      </pivotArea>
    </format>
  </formats>
  <chartFormats count="17">
    <chartFormat chart="17" format="0" series="1">
      <pivotArea type="data" outline="0" fieldPosition="0">
        <references count="2">
          <reference field="4294967294" count="1" selected="0">
            <x v="0"/>
          </reference>
          <reference field="8" count="1" selected="0">
            <x v="0"/>
          </reference>
        </references>
      </pivotArea>
    </chartFormat>
    <chartFormat chart="17" format="1" series="1">
      <pivotArea type="data" outline="0" fieldPosition="0">
        <references count="2">
          <reference field="4294967294" count="1" selected="0">
            <x v="0"/>
          </reference>
          <reference field="8" count="1" selected="0">
            <x v="1"/>
          </reference>
        </references>
      </pivotArea>
    </chartFormat>
    <chartFormat chart="17" format="2" series="1">
      <pivotArea type="data" outline="0" fieldPosition="0">
        <references count="2">
          <reference field="4294967294" count="1" selected="0">
            <x v="0"/>
          </reference>
          <reference field="8" count="1" selected="0">
            <x v="2"/>
          </reference>
        </references>
      </pivotArea>
    </chartFormat>
    <chartFormat chart="17" format="3" series="1">
      <pivotArea type="data" outline="0" fieldPosition="0">
        <references count="2">
          <reference field="4294967294" count="1" selected="0">
            <x v="0"/>
          </reference>
          <reference field="8" count="1" selected="0">
            <x v="3"/>
          </reference>
        </references>
      </pivotArea>
    </chartFormat>
    <chartFormat chart="17" format="4">
      <pivotArea type="data" outline="0" fieldPosition="0">
        <references count="4">
          <reference field="4294967294" count="1" selected="0">
            <x v="0"/>
          </reference>
          <reference field="8" count="1" selected="0">
            <x v="2"/>
          </reference>
          <reference field="16" count="1" selected="0">
            <x v="1"/>
          </reference>
          <reference field="17" count="1" selected="0">
            <x v="4"/>
          </reference>
        </references>
      </pivotArea>
    </chartFormat>
    <chartFormat chart="19" format="0" series="1">
      <pivotArea type="data" outline="0" fieldPosition="0">
        <references count="2">
          <reference field="4294967294" count="1" selected="0">
            <x v="0"/>
          </reference>
          <reference field="8" count="1" selected="0">
            <x v="0"/>
          </reference>
        </references>
      </pivotArea>
    </chartFormat>
    <chartFormat chart="19" format="1" series="1">
      <pivotArea type="data" outline="0" fieldPosition="0">
        <references count="2">
          <reference field="4294967294" count="1" selected="0">
            <x v="0"/>
          </reference>
          <reference field="8" count="1" selected="0">
            <x v="1"/>
          </reference>
        </references>
      </pivotArea>
    </chartFormat>
    <chartFormat chart="19" format="2" series="1">
      <pivotArea type="data" outline="0" fieldPosition="0">
        <references count="2">
          <reference field="4294967294" count="1" selected="0">
            <x v="0"/>
          </reference>
          <reference field="8" count="1" selected="0">
            <x v="2"/>
          </reference>
        </references>
      </pivotArea>
    </chartFormat>
    <chartFormat chart="19" format="3" series="1">
      <pivotArea type="data" outline="0" fieldPosition="0">
        <references count="2">
          <reference field="4294967294" count="1" selected="0">
            <x v="0"/>
          </reference>
          <reference field="8" count="1" selected="0">
            <x v="3"/>
          </reference>
        </references>
      </pivotArea>
    </chartFormat>
    <chartFormat chart="36" format="4" series="1">
      <pivotArea type="data" outline="0" fieldPosition="0">
        <references count="2">
          <reference field="4294967294" count="1" selected="0">
            <x v="0"/>
          </reference>
          <reference field="8" count="1" selected="0">
            <x v="0"/>
          </reference>
        </references>
      </pivotArea>
    </chartFormat>
    <chartFormat chart="36" format="5" series="1">
      <pivotArea type="data" outline="0" fieldPosition="0">
        <references count="2">
          <reference field="4294967294" count="1" selected="0">
            <x v="0"/>
          </reference>
          <reference field="8" count="1" selected="0">
            <x v="1"/>
          </reference>
        </references>
      </pivotArea>
    </chartFormat>
    <chartFormat chart="36" format="6" series="1">
      <pivotArea type="data" outline="0" fieldPosition="0">
        <references count="2">
          <reference field="4294967294" count="1" selected="0">
            <x v="0"/>
          </reference>
          <reference field="8" count="1" selected="0">
            <x v="2"/>
          </reference>
        </references>
      </pivotArea>
    </chartFormat>
    <chartFormat chart="36" format="7" series="1">
      <pivotArea type="data" outline="0" fieldPosition="0">
        <references count="2">
          <reference field="4294967294" count="1" selected="0">
            <x v="0"/>
          </reference>
          <reference field="8" count="1" selected="0">
            <x v="3"/>
          </reference>
        </references>
      </pivotArea>
    </chartFormat>
    <chartFormat chart="39" format="12" series="1">
      <pivotArea type="data" outline="0" fieldPosition="0">
        <references count="2">
          <reference field="4294967294" count="1" selected="0">
            <x v="0"/>
          </reference>
          <reference field="8" count="1" selected="0">
            <x v="0"/>
          </reference>
        </references>
      </pivotArea>
    </chartFormat>
    <chartFormat chart="39" format="13" series="1">
      <pivotArea type="data" outline="0" fieldPosition="0">
        <references count="2">
          <reference field="4294967294" count="1" selected="0">
            <x v="0"/>
          </reference>
          <reference field="8" count="1" selected="0">
            <x v="1"/>
          </reference>
        </references>
      </pivotArea>
    </chartFormat>
    <chartFormat chart="39" format="14" series="1">
      <pivotArea type="data" outline="0" fieldPosition="0">
        <references count="2">
          <reference field="4294967294" count="1" selected="0">
            <x v="0"/>
          </reference>
          <reference field="8" count="1" selected="0">
            <x v="2"/>
          </reference>
        </references>
      </pivotArea>
    </chartFormat>
    <chartFormat chart="39"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6FFBA-A2AB-418A-B0F8-B743330E3941}"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8">
  <location ref="A3:C12" firstHeaderRow="1" firstDataRow="1"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ncludeNewItemsIn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h="1" x="2"/>
        <item h="1" x="1"/>
        <item x="0"/>
      </items>
    </pivotField>
    <pivotField compact="0" numFmtId="165"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7"/>
    <field x="5"/>
  </rowFields>
  <rowItems count="9">
    <i>
      <x v="1"/>
      <x v="417"/>
    </i>
    <i r="1">
      <x v="190"/>
    </i>
    <i r="1">
      <x v="255"/>
    </i>
    <i>
      <x/>
      <x v="762"/>
    </i>
    <i r="1">
      <x v="639"/>
    </i>
    <i r="1">
      <x v="126"/>
    </i>
    <i>
      <x v="2"/>
      <x v="831"/>
    </i>
    <i r="1">
      <x v="125"/>
    </i>
    <i r="1">
      <x v="28"/>
    </i>
  </rowItems>
  <colItems count="1">
    <i/>
  </colItems>
  <dataFields count="1">
    <dataField name="Sum of Sales" fld="12" baseField="7" baseItem="1" numFmtId="171"/>
  </dataFields>
  <chartFormats count="4">
    <chartFormat chart="19" format="8"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D9D6283-16E3-4449-B4E1-7029639E8133}" sourceName="Size">
  <pivotTables>
    <pivotTable tabId="20" name="TotalSales"/>
  </pivotTables>
  <data>
    <tabular pivotCacheId="6143113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BB0C9242-79CD-4D31-B294-9B9BC6720B63}" sourceName="Loyalty Card ">
  <pivotTables>
    <pivotTable tabId="20" name="TotalSales"/>
  </pivotTables>
  <data>
    <tabular pivotCacheId="6143113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D6C9C71-7BB3-4F98-B078-5623A61F03EC}" sourceName="Roast type name ">
  <pivotTables>
    <pivotTable tabId="20" name="TotalSales"/>
  </pivotTables>
  <data>
    <tabular pivotCacheId="6143113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8DA985D-9E95-4698-A6B1-5233DC9465EE}" cache="Slicer_Size1" caption="Size" style="Slicer Style 1" rowHeight="540000"/>
  <slicer name="Loyalty Card  1" xr10:uid="{C39DECAF-6E99-43DF-BA05-6364E78786D3}" cache="Slicer_Loyalty_Card1" caption="Loyalty Card " style="Slicer Style 1" rowHeight="540000"/>
  <slicer name="Roast type name " xr10:uid="{E89ED89B-C56E-42A5-9CB6-9190BBE4B481}" cache="Slicer_Roast_type_name" caption="Roast type name " style="Slicer Style 1"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2C880DF1-3090-45EF-AC3F-CD9702E87426}" cache="Slicer_Size1" caption="Size" style="Slicer Style 1" rowHeight="540000"/>
  <slicer name="Loyalty Card  2" xr10:uid="{5BEFBBCF-DDED-4A68-8500-4CC4B9DFEFB9}" cache="Slicer_Loyalty_Card1" caption="Loyalty Card " style="Slicer Style 1" rowHeight="540000"/>
  <slicer name="Roast type name  1" xr10:uid="{4D4A0C80-D3E9-4EA6-A092-20206AF1A4C0}" cache="Slicer_Roast_type_name" caption="Roast type name " style="Slicer Style 1" rowHeight="234950"/>
  <slicer name="Roast type name  2" xr10:uid="{0E52123F-00D2-494F-8CCE-26A24A4CBA0B}" cache="Slicer_Roast_type_name" caption="Roast type name " style="Slicer Style 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F1CA42-A66C-4155-AF24-DAC3F95580C6}" name="Orders_table" displayName="Orders_table" ref="A1:P1001" totalsRowShown="0" headerRowDxfId="97">
  <autoFilter ref="A1:P1001" xr:uid="{05F1CA42-A66C-4155-AF24-DAC3F95580C6}"/>
  <tableColumns count="16">
    <tableColumn id="1" xr3:uid="{164D3516-85B1-4A1F-80CC-45601D3A4299}" name="Order ID" dataDxfId="107"/>
    <tableColumn id="2" xr3:uid="{342FCBA9-EE94-42E6-8797-288C0D0795C5}" name="Order Date" dataDxfId="106"/>
    <tableColumn id="3" xr3:uid="{CF28B953-6B7E-4A35-8B50-6D8F7B0A69C7}" name="Customer ID" dataDxfId="105"/>
    <tableColumn id="4" xr3:uid="{2F9536B7-656B-4D4E-A791-0CA592255EBF}" name="Product ID"/>
    <tableColumn id="5" xr3:uid="{7C1E8F4B-7710-4C27-A912-4DA655F5AFC3}" name="Quantity" dataDxfId="104"/>
    <tableColumn id="6" xr3:uid="{A6FF8B44-E98B-4521-87FA-DF6FEFAEEE6E}" name="Customer Name" dataDxfId="103">
      <calculatedColumnFormula>_xlfn.XLOOKUP(C2,customers!$A$1:$A$1001,customers!$B$1:$B$1001,,0)</calculatedColumnFormula>
    </tableColumn>
    <tableColumn id="7" xr3:uid="{DD078D9B-6BA9-49BC-A954-522626F2958D}" name="Email" dataDxfId="102">
      <calculatedColumnFormula>IF(_xlfn.XLOOKUP(C2,customers!$A$1:$A$1001,customers!$C$1:$C$1001,,0)=0,"",_xlfn.XLOOKUP(C2,customers!$A$1:$A$1001,customers!$C$1:$C$1001,,0))</calculatedColumnFormula>
    </tableColumn>
    <tableColumn id="8" xr3:uid="{AF09F5CB-0E90-436D-8CB4-95156FB36A93}" name="Country" dataDxfId="101">
      <calculatedColumnFormula>_xlfn.XLOOKUP(C2,customers!$A$1:$A$1001,customers!$G$1:$G$1001,,0)</calculatedColumnFormula>
    </tableColumn>
    <tableColumn id="9" xr3:uid="{B776A2E0-EC58-4100-8DE9-5D93D14DBEE9}" name="Coffee Type">
      <calculatedColumnFormula>INDEX(products!$A$1:$G$49,MATCH($D2,products!$A$1:$A$49,0),MATCH(I$1,products!$A$1:$G$1,0))</calculatedColumnFormula>
    </tableColumn>
    <tableColumn id="10" xr3:uid="{8611B4B4-DC34-4AA8-9D10-153CEAE2D02D}" name="Roast Type">
      <calculatedColumnFormula>INDEX(products!$A$1:$G$49,MATCH($D2,products!$A$1:$A$49,0),MATCH(J$1,products!$A$1:$G$1,0))</calculatedColumnFormula>
    </tableColumn>
    <tableColumn id="11" xr3:uid="{1E927EC3-7046-4D6A-B13A-463BFC420401}" name="Size" dataDxfId="100">
      <calculatedColumnFormula>INDEX(products!$A$1:$G$49,MATCH($D2,products!$A$1:$A$49,0),MATCH(K$1,products!$A$1:$G$1,0))</calculatedColumnFormula>
    </tableColumn>
    <tableColumn id="12" xr3:uid="{C5F6FFE1-3684-44F3-B9C8-49C3FDF456EF}" name="Unit Price" dataDxfId="99" dataCellStyle="Currency">
      <calculatedColumnFormula>INDEX(products!$A$1:$G$49,MATCH($D2,products!$A$1:$A$49,0),MATCH(L$1,products!$A$1:$G$1,0))</calculatedColumnFormula>
    </tableColumn>
    <tableColumn id="13" xr3:uid="{D892297D-A7EC-4D44-A45F-0BFA31F80BBE}" name="Sales" dataDxfId="98" dataCellStyle="Currency">
      <calculatedColumnFormula>PRODUCT(L2,E2)</calculatedColumnFormula>
    </tableColumn>
    <tableColumn id="14" xr3:uid="{46A8B297-A0FF-468B-8F42-153729AB33B0}" name="Coffee type name ">
      <calculatedColumnFormula>IF(I2="Rob","Robusta",IF(I2="Exc","Excelsa",IF(I2="Ara","Arabica",IF(I2="Lib","Liberca",""))))</calculatedColumnFormula>
    </tableColumn>
    <tableColumn id="15" xr3:uid="{5DD9E8BF-FEE5-4F1B-8E33-503A3950313C}" name="Roast type name ">
      <calculatedColumnFormula>IF(J2="M","MEDIUM",IF(J2="L","LIGHT",IF(J2="D","DARK","")))</calculatedColumnFormula>
    </tableColumn>
    <tableColumn id="16" xr3:uid="{3F62C3D4-D6CB-47E0-A46C-F6A353E313F8}" name="Loyalty Card " dataDxfId="96">
      <calculatedColumnFormula>_xlfn.XLOOKUP(C2,customers!$A$1:$A$1001,customers!$I$1:$I$1001,,0)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F8D157AA-2BBC-4DAC-BBD7-64E12EA8EA70}" sourceName="Order Date">
  <pivotTables>
    <pivotTable tabId="20" name="TotalSales"/>
  </pivotTables>
  <state minimalRefreshVersion="6" lastRefreshVersion="6" pivotCacheId="6143113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34AB85-29E9-490D-8270-642F899D6E66}" cache="NativeTimeline_Order_Date1" caption="Order Date" level="2" selectionLevel="2" scrollPosition="2019-10-26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4747092-58FB-44BE-9B03-CEEA500619D6}" cache="NativeTimeline_Order_Date1" caption="Order Date" level="2" selectionLevel="2" scrollPosition="2019-10-26T00:00:00" style="Timeline Style 1"/>
</timeline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4782-0990-4CCC-90F0-7C5CC8E014B5}">
  <dimension ref="A3:B6"/>
  <sheetViews>
    <sheetView zoomScale="91" zoomScaleNormal="91" workbookViewId="0">
      <selection activeCell="R16" sqref="R16"/>
    </sheetView>
  </sheetViews>
  <sheetFormatPr defaultRowHeight="14.4" x14ac:dyDescent="0.3"/>
  <cols>
    <col min="1" max="1" width="15" bestFit="1" customWidth="1"/>
    <col min="2" max="2" width="12" bestFit="1" customWidth="1"/>
    <col min="3" max="3" width="6" bestFit="1" customWidth="1"/>
    <col min="4" max="4" width="5.33203125" bestFit="1" customWidth="1"/>
    <col min="5" max="5" width="6.109375" bestFit="1" customWidth="1"/>
    <col min="6" max="6" width="6.33203125" bestFit="1" customWidth="1"/>
  </cols>
  <sheetData>
    <row r="3" spans="1:2" x14ac:dyDescent="0.3">
      <c r="A3" s="6" t="s">
        <v>7</v>
      </c>
      <c r="B3" t="s">
        <v>6216</v>
      </c>
    </row>
    <row r="4" spans="1:2" x14ac:dyDescent="0.3">
      <c r="A4" t="s">
        <v>28</v>
      </c>
      <c r="B4" s="13">
        <v>2798.5050000000001</v>
      </c>
    </row>
    <row r="5" spans="1:2" x14ac:dyDescent="0.3">
      <c r="A5" t="s">
        <v>318</v>
      </c>
      <c r="B5" s="13">
        <v>6696.8649999999989</v>
      </c>
    </row>
    <row r="6" spans="1:2" x14ac:dyDescent="0.3">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6" zoomScaleNormal="66" workbookViewId="0">
      <selection activeCell="P2" sqref="P2"/>
    </sheetView>
  </sheetViews>
  <sheetFormatPr defaultRowHeight="14.4" x14ac:dyDescent="0.3"/>
  <cols>
    <col min="1" max="1" width="14.33203125" customWidth="1"/>
    <col min="2" max="2" width="14.44140625" customWidth="1"/>
    <col min="3" max="3" width="17.44140625" bestFit="1" customWidth="1"/>
    <col min="4" max="4" width="13.77734375" customWidth="1"/>
    <col min="5" max="5" width="12.6640625" customWidth="1"/>
    <col min="6" max="6" width="20.21875" customWidth="1"/>
    <col min="7" max="7" width="25.6640625" customWidth="1"/>
    <col min="8" max="8" width="13.6640625" customWidth="1"/>
    <col min="9" max="9" width="16.33203125" customWidth="1"/>
    <col min="10" max="10" width="14.109375" customWidth="1"/>
    <col min="11" max="11" width="7.88671875" customWidth="1"/>
    <col min="12" max="12" width="11.77734375" customWidth="1"/>
    <col min="13" max="13" width="13" customWidth="1"/>
    <col min="14" max="14" width="18.109375" customWidth="1"/>
    <col min="15" max="15" width="17.109375" customWidth="1"/>
    <col min="16" max="16" width="14.33203125" customWidth="1"/>
  </cols>
  <sheetData>
    <row r="1" spans="1:16" x14ac:dyDescent="0.3">
      <c r="A1" s="8" t="s">
        <v>0</v>
      </c>
      <c r="B1" s="9" t="s">
        <v>1</v>
      </c>
      <c r="C1" s="8" t="s">
        <v>3</v>
      </c>
      <c r="D1" s="8" t="s">
        <v>11</v>
      </c>
      <c r="E1" s="8" t="s">
        <v>14</v>
      </c>
      <c r="F1" s="8" t="s">
        <v>4</v>
      </c>
      <c r="G1" s="8" t="s">
        <v>2</v>
      </c>
      <c r="H1" s="8" t="s">
        <v>7</v>
      </c>
      <c r="I1" s="8" t="s">
        <v>9</v>
      </c>
      <c r="J1" s="8" t="s">
        <v>10</v>
      </c>
      <c r="K1" s="10" t="s">
        <v>12</v>
      </c>
      <c r="L1" s="11" t="s">
        <v>13</v>
      </c>
      <c r="M1" s="11" t="s">
        <v>15</v>
      </c>
      <c r="N1" s="8" t="s">
        <v>6196</v>
      </c>
      <c r="O1" s="8" t="s">
        <v>6197</v>
      </c>
      <c r="P1" s="12" t="s">
        <v>6217</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INDEX(products!$A$1:$G$49,MATCH($D2,products!$A$1:$A$49,0),MATCH(I$1,products!$A$1:$G$1,0))</f>
        <v>Rob</v>
      </c>
      <c r="J2" t="str">
        <f>INDEX(products!$A$1:$G$49,MATCH($D2,products!$A$1:$A$49,0),MATCH(J$1,products!$A$1:$G$1,0))</f>
        <v>M</v>
      </c>
      <c r="K2" s="4">
        <f>INDEX(products!$A$1:$G$49,MATCH($D2,products!$A$1:$A$49,0),MATCH(K$1,products!$A$1:$G$1,0))</f>
        <v>1</v>
      </c>
      <c r="L2" s="5">
        <f>INDEX(products!$A$1:$G$49,MATCH($D2,products!$A$1:$A$49,0),MATCH(L$1,products!$A$1:$G$1,0))</f>
        <v>9.9499999999999993</v>
      </c>
      <c r="M2" s="5">
        <f>PRODUCT(L2,E2)</f>
        <v>19.899999999999999</v>
      </c>
      <c r="N2" t="str">
        <f>IF(I2="Rob","Robusta",IF(I2="Exc","Excelsa",IF(I2="Ara","Arabica",IF(I2="Lib","Liberca",""))))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INDEX(products!$A$1:$G$49,MATCH($D3,products!$A$1:$A$49,0),MATCH(I$1,products!$A$1:$G$1,0))</f>
        <v>Exc</v>
      </c>
      <c r="J3" t="str">
        <f>INDEX(products!$A$1:$G$49,MATCH($D3,products!$A$1:$A$49,0),MATCH(J$1,products!$A$1:$G$1,0))</f>
        <v>M</v>
      </c>
      <c r="K3" s="4">
        <f>INDEX(products!$A$1:$G$49,MATCH($D3,products!$A$1:$A$49,0),MATCH(K$1,products!$A$1:$G$1,0))</f>
        <v>0.5</v>
      </c>
      <c r="L3" s="5">
        <f>INDEX(products!$A$1:$G$49,MATCH($D3,products!$A$1:$A$49,0),MATCH(L$1,products!$A$1:$G$1,0))</f>
        <v>8.25</v>
      </c>
      <c r="M3" s="5">
        <f t="shared" ref="M3:M66" si="0">PRODUCT(L3,E3)</f>
        <v>41.25</v>
      </c>
      <c r="N3" t="str">
        <f t="shared" ref="N3:N66" si="1">IF(I3="Rob","Robusta",IF(I3="Exc","Excelsa",IF(I3="Ara","Arabica",IF(I3="Lib","Liberca",""))))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INDEX(products!$A$1:$G$49,MATCH($D4,products!$A$1:$A$49,0),MATCH(I$1,products!$A$1:$G$1,0))</f>
        <v>Ara</v>
      </c>
      <c r="J4" t="str">
        <f>INDEX(products!$A$1:$G$49,MATCH($D4,products!$A$1:$A$49,0),MATCH(J$1,products!$A$1:$G$1,0))</f>
        <v>L</v>
      </c>
      <c r="K4" s="4">
        <f>INDEX(products!$A$1:$G$49,MATCH($D4,products!$A$1:$A$49,0),MATCH(K$1,products!$A$1:$G$1,0))</f>
        <v>1</v>
      </c>
      <c r="L4" s="5">
        <f>INDEX(products!$A$1:$G$49,MATCH($D4,products!$A$1:$A$49,0),MATCH(L$1,products!$A$1:$G$1,0))</f>
        <v>12.95</v>
      </c>
      <c r="M4" s="5">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INDEX(products!$A$1:$G$49,MATCH($D5,products!$A$1:$A$49,0),MATCH(I$1,products!$A$1:$G$1,0))</f>
        <v>Exc</v>
      </c>
      <c r="J5" t="str">
        <f>INDEX(products!$A$1:$G$49,MATCH($D5,products!$A$1:$A$49,0),MATCH(J$1,products!$A$1:$G$1,0))</f>
        <v>M</v>
      </c>
      <c r="K5" s="4">
        <f>INDEX(products!$A$1:$G$49,MATCH($D5,products!$A$1:$A$49,0),MATCH(K$1,products!$A$1:$G$1,0))</f>
        <v>1</v>
      </c>
      <c r="L5" s="5">
        <f>INDEX(products!$A$1:$G$49,MATCH($D5,products!$A$1:$A$49,0),MATCH(L$1,products!$A$1:$G$1,0))</f>
        <v>13.75</v>
      </c>
      <c r="M5" s="5">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INDEX(products!$A$1:$G$49,MATCH($D6,products!$A$1:$A$49,0),MATCH(I$1,products!$A$1:$G$1,0))</f>
        <v>Rob</v>
      </c>
      <c r="J6" t="str">
        <f>INDEX(products!$A$1:$G$49,MATCH($D6,products!$A$1:$A$49,0),MATCH(J$1,products!$A$1:$G$1,0))</f>
        <v>L</v>
      </c>
      <c r="K6" s="4">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INDEX(products!$A$1:$G$49,MATCH($D7,products!$A$1:$A$49,0),MATCH(I$1,products!$A$1:$G$1,0))</f>
        <v>Lib</v>
      </c>
      <c r="J7" t="str">
        <f>INDEX(products!$A$1:$G$49,MATCH($D7,products!$A$1:$A$49,0),MATCH(J$1,products!$A$1:$G$1,0))</f>
        <v>D</v>
      </c>
      <c r="K7" s="4">
        <f>INDEX(products!$A$1:$G$49,MATCH($D7,products!$A$1:$A$49,0),MATCH(K$1,products!$A$1:$G$1,0))</f>
        <v>1</v>
      </c>
      <c r="L7" s="5">
        <f>INDEX(products!$A$1:$G$49,MATCH($D7,products!$A$1:$A$49,0),MATCH(L$1,products!$A$1:$G$1,0))</f>
        <v>12.95</v>
      </c>
      <c r="M7" s="5">
        <f t="shared" si="0"/>
        <v>38.849999999999994</v>
      </c>
      <c r="N7" t="str">
        <f t="shared" si="1"/>
        <v>Liberca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c r="H8" s="2" t="str">
        <f>_xlfn.XLOOKUP(C8,customers!$A$1:$A$1001,customers!$G$1:$G$1001,,0)</f>
        <v>United States</v>
      </c>
      <c r="I8" t="str">
        <f>INDEX(products!$A$1:$G$49,MATCH($D8,products!$A$1:$A$49,0),MATCH(I$1,products!$A$1:$G$1,0))</f>
        <v>Exc</v>
      </c>
      <c r="J8" t="str">
        <f>INDEX(products!$A$1:$G$49,MATCH($D8,products!$A$1:$A$49,0),MATCH(J$1,products!$A$1:$G$1,0))</f>
        <v>D</v>
      </c>
      <c r="K8" s="4">
        <f>INDEX(products!$A$1:$G$49,MATCH($D8,products!$A$1:$A$49,0),MATCH(K$1,products!$A$1:$G$1,0))</f>
        <v>0.5</v>
      </c>
      <c r="L8" s="5">
        <f>INDEX(products!$A$1:$G$49,MATCH($D8,products!$A$1:$A$49,0),MATCH(L$1,products!$A$1:$G$1,0))</f>
        <v>7.29</v>
      </c>
      <c r="M8" s="5">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INDEX(products!$A$1:$G$49,MATCH($D9,products!$A$1:$A$49,0),MATCH(I$1,products!$A$1:$G$1,0))</f>
        <v>Lib</v>
      </c>
      <c r="J9" t="str">
        <f>INDEX(products!$A$1:$G$49,MATCH($D9,products!$A$1:$A$49,0),MATCH(J$1,products!$A$1:$G$1,0))</f>
        <v>L</v>
      </c>
      <c r="K9" s="4">
        <f>INDEX(products!$A$1:$G$49,MATCH($D9,products!$A$1:$A$49,0),MATCH(K$1,products!$A$1:$G$1,0))</f>
        <v>0.2</v>
      </c>
      <c r="L9" s="5">
        <f>INDEX(products!$A$1:$G$49,MATCH($D9,products!$A$1:$A$49,0),MATCH(L$1,products!$A$1:$G$1,0))</f>
        <v>4.7549999999999999</v>
      </c>
      <c r="M9" s="5">
        <f t="shared" si="0"/>
        <v>4.7549999999999999</v>
      </c>
      <c r="N9" t="str">
        <f t="shared" si="1"/>
        <v>Liberca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INDEX(products!$A$1:$G$49,MATCH($D10,products!$A$1:$A$49,0),MATCH(I$1,products!$A$1:$G$1,0))</f>
        <v>Rob</v>
      </c>
      <c r="J10" t="str">
        <f>INDEX(products!$A$1:$G$49,MATCH($D10,products!$A$1:$A$49,0),MATCH(J$1,products!$A$1:$G$1,0))</f>
        <v>M</v>
      </c>
      <c r="K10" s="4">
        <f>INDEX(products!$A$1:$G$49,MATCH($D10,products!$A$1:$A$49,0),MATCH(K$1,products!$A$1:$G$1,0))</f>
        <v>0.5</v>
      </c>
      <c r="L10" s="5">
        <f>INDEX(products!$A$1:$G$49,MATCH($D10,products!$A$1:$A$49,0),MATCH(L$1,products!$A$1:$G$1,0))</f>
        <v>5.97</v>
      </c>
      <c r="M10" s="5">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INDEX(products!$A$1:$G$49,MATCH($D11,products!$A$1:$A$49,0),MATCH(I$1,products!$A$1:$G$1,0))</f>
        <v>Rob</v>
      </c>
      <c r="J11" t="str">
        <f>INDEX(products!$A$1:$G$49,MATCH($D11,products!$A$1:$A$49,0),MATCH(J$1,products!$A$1:$G$1,0))</f>
        <v>M</v>
      </c>
      <c r="K11" s="4">
        <f>INDEX(products!$A$1:$G$49,MATCH($D11,products!$A$1:$A$49,0),MATCH(K$1,products!$A$1:$G$1,0))</f>
        <v>0.5</v>
      </c>
      <c r="L11" s="5">
        <f>INDEX(products!$A$1:$G$49,MATCH($D11,products!$A$1:$A$49,0),MATCH(L$1,products!$A$1:$G$1,0))</f>
        <v>5.97</v>
      </c>
      <c r="M11" s="5">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INDEX(products!$A$1:$G$49,MATCH($D12,products!$A$1:$A$49,0),MATCH(I$1,products!$A$1:$G$1,0))</f>
        <v>Ara</v>
      </c>
      <c r="J12" t="str">
        <f>INDEX(products!$A$1:$G$49,MATCH($D12,products!$A$1:$A$49,0),MATCH(J$1,products!$A$1:$G$1,0))</f>
        <v>D</v>
      </c>
      <c r="K12" s="4">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INDEX(products!$A$1:$G$49,MATCH($D13,products!$A$1:$A$49,0),MATCH(I$1,products!$A$1:$G$1,0))</f>
        <v>Exc</v>
      </c>
      <c r="J13" t="str">
        <f>INDEX(products!$A$1:$G$49,MATCH($D13,products!$A$1:$A$49,0),MATCH(J$1,products!$A$1:$G$1,0))</f>
        <v>L</v>
      </c>
      <c r="K13" s="4">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INDEX(products!$A$1:$G$49,MATCH($D14,products!$A$1:$A$49,0),MATCH(I$1,products!$A$1:$G$1,0))</f>
        <v>Rob</v>
      </c>
      <c r="J14" t="str">
        <f>INDEX(products!$A$1:$G$49,MATCH($D14,products!$A$1:$A$49,0),MATCH(J$1,products!$A$1:$G$1,0))</f>
        <v>M</v>
      </c>
      <c r="K14" s="4">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INDEX(products!$A$1:$G$49,MATCH($D15,products!$A$1:$A$49,0),MATCH(I$1,products!$A$1:$G$1,0))</f>
        <v>Rob</v>
      </c>
      <c r="J15" t="str">
        <f>INDEX(products!$A$1:$G$49,MATCH($D15,products!$A$1:$A$49,0),MATCH(J$1,products!$A$1:$G$1,0))</f>
        <v>D</v>
      </c>
      <c r="K15" s="4">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INDEX(products!$A$1:$G$49,MATCH($D16,products!$A$1:$A$49,0),MATCH(I$1,products!$A$1:$G$1,0))</f>
        <v>Lib</v>
      </c>
      <c r="J16" t="str">
        <f>INDEX(products!$A$1:$G$49,MATCH($D16,products!$A$1:$A$49,0),MATCH(J$1,products!$A$1:$G$1,0))</f>
        <v>D</v>
      </c>
      <c r="K16" s="4">
        <f>INDEX(products!$A$1:$G$49,MATCH($D16,products!$A$1:$A$49,0),MATCH(K$1,products!$A$1:$G$1,0))</f>
        <v>0.2</v>
      </c>
      <c r="L16" s="5">
        <f>INDEX(products!$A$1:$G$49,MATCH($D16,products!$A$1:$A$49,0),MATCH(L$1,products!$A$1:$G$1,0))</f>
        <v>3.8849999999999998</v>
      </c>
      <c r="M16" s="5">
        <f t="shared" si="0"/>
        <v>11.654999999999999</v>
      </c>
      <c r="N16" t="str">
        <f t="shared" si="1"/>
        <v>Liberca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INDEX(products!$A$1:$G$49,MATCH($D17,products!$A$1:$A$49,0),MATCH(I$1,products!$A$1:$G$1,0))</f>
        <v>Rob</v>
      </c>
      <c r="J17" t="str">
        <f>INDEX(products!$A$1:$G$49,MATCH($D17,products!$A$1:$A$49,0),MATCH(J$1,products!$A$1:$G$1,0))</f>
        <v>M</v>
      </c>
      <c r="K17" s="4">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INDEX(products!$A$1:$G$49,MATCH($D18,products!$A$1:$A$49,0),MATCH(I$1,products!$A$1:$G$1,0))</f>
        <v>Ara</v>
      </c>
      <c r="J18" t="str">
        <f>INDEX(products!$A$1:$G$49,MATCH($D18,products!$A$1:$A$49,0),MATCH(J$1,products!$A$1:$G$1,0))</f>
        <v>M</v>
      </c>
      <c r="K18" s="4">
        <f>INDEX(products!$A$1:$G$49,MATCH($D18,products!$A$1:$A$49,0),MATCH(K$1,products!$A$1:$G$1,0))</f>
        <v>0.2</v>
      </c>
      <c r="L18" s="5">
        <f>INDEX(products!$A$1:$G$49,MATCH($D18,products!$A$1:$A$49,0),MATCH(L$1,products!$A$1:$G$1,0))</f>
        <v>3.375</v>
      </c>
      <c r="M18" s="5">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INDEX(products!$A$1:$G$49,MATCH($D19,products!$A$1:$A$49,0),MATCH(I$1,products!$A$1:$G$1,0))</f>
        <v>Ara</v>
      </c>
      <c r="J19"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INDEX(products!$A$1:$G$49,MATCH($D20,products!$A$1:$A$49,0),MATCH(I$1,products!$A$1:$G$1,0))</f>
        <v>Rob</v>
      </c>
      <c r="J20" t="str">
        <f>INDEX(products!$A$1:$G$49,MATCH($D20,products!$A$1:$A$49,0),MATCH(J$1,products!$A$1:$G$1,0))</f>
        <v>D</v>
      </c>
      <c r="K20" s="4">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INDEX(products!$A$1:$G$49,MATCH($D21,products!$A$1:$A$49,0),MATCH(I$1,products!$A$1:$G$1,0))</f>
        <v>Ara</v>
      </c>
      <c r="J21" t="str">
        <f>INDEX(products!$A$1:$G$49,MATCH($D21,products!$A$1:$A$49,0),MATCH(J$1,products!$A$1:$G$1,0))</f>
        <v>M</v>
      </c>
      <c r="K21" s="4">
        <f>INDEX(products!$A$1:$G$49,MATCH($D21,products!$A$1:$A$49,0),MATCH(K$1,products!$A$1:$G$1,0))</f>
        <v>0.2</v>
      </c>
      <c r="L21" s="5">
        <f>INDEX(products!$A$1:$G$49,MATCH($D21,products!$A$1:$A$49,0),MATCH(L$1,products!$A$1:$G$1,0))</f>
        <v>3.375</v>
      </c>
      <c r="M21" s="5">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INDEX(products!$A$1:$G$49,MATCH($D22,products!$A$1:$A$49,0),MATCH(I$1,products!$A$1:$G$1,0))</f>
        <v>Exc</v>
      </c>
      <c r="J22" t="str">
        <f>INDEX(products!$A$1:$G$49,MATCH($D22,products!$A$1:$A$49,0),MATCH(J$1,products!$A$1:$G$1,0))</f>
        <v>D</v>
      </c>
      <c r="K22" s="4">
        <f>INDEX(products!$A$1:$G$49,MATCH($D22,products!$A$1:$A$49,0),MATCH(K$1,products!$A$1:$G$1,0))</f>
        <v>0.2</v>
      </c>
      <c r="L22" s="5">
        <f>INDEX(products!$A$1:$G$49,MATCH($D22,products!$A$1:$A$49,0),MATCH(L$1,products!$A$1:$G$1,0))</f>
        <v>3.645</v>
      </c>
      <c r="M22" s="5">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INDEX(products!$A$1:$G$49,MATCH($D23,products!$A$1:$A$49,0),MATCH(I$1,products!$A$1:$G$1,0))</f>
        <v>Ara</v>
      </c>
      <c r="J23" t="str">
        <f>INDEX(products!$A$1:$G$49,MATCH($D23,products!$A$1:$A$49,0),MATCH(J$1,products!$A$1:$G$1,0))</f>
        <v>D</v>
      </c>
      <c r="K23" s="4">
        <f>INDEX(products!$A$1:$G$49,MATCH($D23,products!$A$1:$A$49,0),MATCH(K$1,products!$A$1:$G$1,0))</f>
        <v>0.2</v>
      </c>
      <c r="L23" s="5">
        <f>INDEX(products!$A$1:$G$49,MATCH($D23,products!$A$1:$A$49,0),MATCH(L$1,products!$A$1:$G$1,0))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INDEX(products!$A$1:$G$49,MATCH($D24,products!$A$1:$A$49,0),MATCH(I$1,products!$A$1:$G$1,0))</f>
        <v>Rob</v>
      </c>
      <c r="J24" t="str">
        <f>INDEX(products!$A$1:$G$49,MATCH($D24,products!$A$1:$A$49,0),MATCH(J$1,products!$A$1:$G$1,0))</f>
        <v>M</v>
      </c>
      <c r="K24" s="4">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INDEX(products!$A$1:$G$49,MATCH($D25,products!$A$1:$A$49,0),MATCH(I$1,products!$A$1:$G$1,0))</f>
        <v>Ara</v>
      </c>
      <c r="J25" t="str">
        <f>INDEX(products!$A$1:$G$49,MATCH($D25,products!$A$1:$A$49,0),MATCH(J$1,products!$A$1:$G$1,0))</f>
        <v>D</v>
      </c>
      <c r="K25" s="4">
        <f>INDEX(products!$A$1:$G$49,MATCH($D25,products!$A$1:$A$49,0),MATCH(K$1,products!$A$1:$G$1,0))</f>
        <v>0.2</v>
      </c>
      <c r="L25" s="5">
        <f>INDEX(products!$A$1:$G$49,MATCH($D25,products!$A$1:$A$49,0),MATCH(L$1,products!$A$1:$G$1,0))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INDEX(products!$A$1:$G$49,MATCH($D26,products!$A$1:$A$49,0),MATCH(I$1,products!$A$1:$G$1,0))</f>
        <v>Ara</v>
      </c>
      <c r="J26" t="str">
        <f>INDEX(products!$A$1:$G$49,MATCH($D26,products!$A$1:$A$49,0),MATCH(J$1,products!$A$1:$G$1,0))</f>
        <v>M</v>
      </c>
      <c r="K26" s="4">
        <f>INDEX(products!$A$1:$G$49,MATCH($D26,products!$A$1:$A$49,0),MATCH(K$1,products!$A$1:$G$1,0))</f>
        <v>1</v>
      </c>
      <c r="L26" s="5">
        <f>INDEX(products!$A$1:$G$49,MATCH($D26,products!$A$1:$A$49,0),MATCH(L$1,products!$A$1:$G$1,0))</f>
        <v>11.25</v>
      </c>
      <c r="M26" s="5">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INDEX(products!$A$1:$G$49,MATCH($D27,products!$A$1:$A$49,0),MATCH(I$1,products!$A$1:$G$1,0))</f>
        <v>Exc</v>
      </c>
      <c r="J27" t="str">
        <f>INDEX(products!$A$1:$G$49,MATCH($D27,products!$A$1:$A$49,0),MATCH(J$1,products!$A$1:$G$1,0))</f>
        <v>M</v>
      </c>
      <c r="K27" s="4">
        <f>INDEX(products!$A$1:$G$49,MATCH($D27,products!$A$1:$A$49,0),MATCH(K$1,products!$A$1:$G$1,0))</f>
        <v>0.2</v>
      </c>
      <c r="L27" s="5">
        <f>INDEX(products!$A$1:$G$49,MATCH($D27,products!$A$1:$A$49,0),MATCH(L$1,products!$A$1:$G$1,0))</f>
        <v>4.125</v>
      </c>
      <c r="M27" s="5">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INDEX(products!$A$1:$G$49,MATCH($D28,products!$A$1:$A$49,0),MATCH(I$1,products!$A$1:$G$1,0))</f>
        <v>Ara</v>
      </c>
      <c r="J28" t="str">
        <f>INDEX(products!$A$1:$G$49,MATCH($D28,products!$A$1:$A$49,0),MATCH(J$1,products!$A$1:$G$1,0))</f>
        <v>M</v>
      </c>
      <c r="K28" s="4">
        <f>INDEX(products!$A$1:$G$49,MATCH($D28,products!$A$1:$A$49,0),MATCH(K$1,products!$A$1:$G$1,0))</f>
        <v>0.5</v>
      </c>
      <c r="L28" s="5">
        <f>INDEX(products!$A$1:$G$49,MATCH($D28,products!$A$1:$A$49,0),MATCH(L$1,products!$A$1:$G$1,0))</f>
        <v>6.75</v>
      </c>
      <c r="M28" s="5">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INDEX(products!$A$1:$G$49,MATCH($D29,products!$A$1:$A$49,0),MATCH(I$1,products!$A$1:$G$1,0))</f>
        <v>Ara</v>
      </c>
      <c r="J29" t="str">
        <f>INDEX(products!$A$1:$G$49,MATCH($D29,products!$A$1:$A$49,0),MATCH(J$1,products!$A$1:$G$1,0))</f>
        <v>M</v>
      </c>
      <c r="K29" s="4">
        <f>INDEX(products!$A$1:$G$49,MATCH($D29,products!$A$1:$A$49,0),MATCH(K$1,products!$A$1:$G$1,0))</f>
        <v>0.2</v>
      </c>
      <c r="L29" s="5">
        <f>INDEX(products!$A$1:$G$49,MATCH($D29,products!$A$1:$A$49,0),MATCH(L$1,products!$A$1:$G$1,0))</f>
        <v>3.375</v>
      </c>
      <c r="M29" s="5">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INDEX(products!$A$1:$G$49,MATCH($D30,products!$A$1:$A$49,0),MATCH(I$1,products!$A$1:$G$1,0))</f>
        <v>Ara</v>
      </c>
      <c r="J30" t="str">
        <f>INDEX(products!$A$1:$G$49,MATCH($D30,products!$A$1:$A$49,0),MATCH(J$1,products!$A$1:$G$1,0))</f>
        <v>D</v>
      </c>
      <c r="K30" s="4">
        <f>INDEX(products!$A$1:$G$49,MATCH($D30,products!$A$1:$A$49,0),MATCH(K$1,products!$A$1:$G$1,0))</f>
        <v>0.5</v>
      </c>
      <c r="L30" s="5">
        <f>INDEX(products!$A$1:$G$49,MATCH($D30,products!$A$1:$A$49,0),MATCH(L$1,products!$A$1:$G$1,0))</f>
        <v>5.97</v>
      </c>
      <c r="M30" s="5">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INDEX(products!$A$1:$G$49,MATCH($D31,products!$A$1:$A$49,0),MATCH(I$1,products!$A$1:$G$1,0))</f>
        <v>Ara</v>
      </c>
      <c r="J31" t="str">
        <f>INDEX(products!$A$1:$G$49,MATCH($D31,products!$A$1:$A$49,0),MATCH(J$1,products!$A$1:$G$1,0))</f>
        <v>D</v>
      </c>
      <c r="K31" s="4">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INDEX(products!$A$1:$G$49,MATCH($D32,products!$A$1:$A$49,0),MATCH(I$1,products!$A$1:$G$1,0))</f>
        <v>Lib</v>
      </c>
      <c r="J32" t="str">
        <f>INDEX(products!$A$1:$G$49,MATCH($D32,products!$A$1:$A$49,0),MATCH(J$1,products!$A$1:$G$1,0))</f>
        <v>M</v>
      </c>
      <c r="K32" s="4">
        <f>INDEX(products!$A$1:$G$49,MATCH($D32,products!$A$1:$A$49,0),MATCH(K$1,products!$A$1:$G$1,0))</f>
        <v>0.2</v>
      </c>
      <c r="L32" s="5">
        <f>INDEX(products!$A$1:$G$49,MATCH($D32,products!$A$1:$A$49,0),MATCH(L$1,products!$A$1:$G$1,0))</f>
        <v>4.3650000000000002</v>
      </c>
      <c r="M32" s="5">
        <f t="shared" si="0"/>
        <v>21.825000000000003</v>
      </c>
      <c r="N32" t="str">
        <f t="shared" si="1"/>
        <v>Liberca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INDEX(products!$A$1:$G$49,MATCH($D33,products!$A$1:$A$49,0),MATCH(I$1,products!$A$1:$G$1,0))</f>
        <v>Ara</v>
      </c>
      <c r="J33" t="str">
        <f>INDEX(products!$A$1:$G$49,MATCH($D33,products!$A$1:$A$49,0),MATCH(J$1,products!$A$1:$G$1,0))</f>
        <v>D</v>
      </c>
      <c r="K33" s="4">
        <f>INDEX(products!$A$1:$G$49,MATCH($D33,products!$A$1:$A$49,0),MATCH(K$1,products!$A$1:$G$1,0))</f>
        <v>0.5</v>
      </c>
      <c r="L33" s="5">
        <f>INDEX(products!$A$1:$G$49,MATCH($D33,products!$A$1:$A$49,0),MATCH(L$1,products!$A$1:$G$1,0))</f>
        <v>5.97</v>
      </c>
      <c r="M33" s="5">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INDEX(products!$A$1:$G$49,MATCH($D34,products!$A$1:$A$49,0),MATCH(I$1,products!$A$1:$G$1,0))</f>
        <v>Lib</v>
      </c>
      <c r="J34" t="str">
        <f>INDEX(products!$A$1:$G$49,MATCH($D34,products!$A$1:$A$49,0),MATCH(J$1,products!$A$1:$G$1,0))</f>
        <v>M</v>
      </c>
      <c r="K34" s="4">
        <f>INDEX(products!$A$1:$G$49,MATCH($D34,products!$A$1:$A$49,0),MATCH(K$1,products!$A$1:$G$1,0))</f>
        <v>0.5</v>
      </c>
      <c r="L34" s="5">
        <f>INDEX(products!$A$1:$G$49,MATCH($D34,products!$A$1:$A$49,0),MATCH(L$1,products!$A$1:$G$1,0))</f>
        <v>8.73</v>
      </c>
      <c r="M34" s="5">
        <f t="shared" si="0"/>
        <v>52.38</v>
      </c>
      <c r="N34" t="str">
        <f t="shared" si="1"/>
        <v>Liberca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INDEX(products!$A$1:$G$49,MATCH($D35,products!$A$1:$A$49,0),MATCH(I$1,products!$A$1:$G$1,0))</f>
        <v>Lib</v>
      </c>
      <c r="J35" t="str">
        <f>INDEX(products!$A$1:$G$49,MATCH($D35,products!$A$1:$A$49,0),MATCH(J$1,products!$A$1:$G$1,0))</f>
        <v>L</v>
      </c>
      <c r="K35" s="4">
        <f>INDEX(products!$A$1:$G$49,MATCH($D35,products!$A$1:$A$49,0),MATCH(K$1,products!$A$1:$G$1,0))</f>
        <v>0.2</v>
      </c>
      <c r="L35" s="5">
        <f>INDEX(products!$A$1:$G$49,MATCH($D35,products!$A$1:$A$49,0),MATCH(L$1,products!$A$1:$G$1,0))</f>
        <v>4.7549999999999999</v>
      </c>
      <c r="M35" s="5">
        <f t="shared" si="0"/>
        <v>23.774999999999999</v>
      </c>
      <c r="N35" t="str">
        <f t="shared" si="1"/>
        <v>Liberca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INDEX(products!$A$1:$G$49,MATCH($D36,products!$A$1:$A$49,0),MATCH(I$1,products!$A$1:$G$1,0))</f>
        <v>Lib</v>
      </c>
      <c r="J36" t="str">
        <f>INDEX(products!$A$1:$G$49,MATCH($D36,products!$A$1:$A$49,0),MATCH(J$1,products!$A$1:$G$1,0))</f>
        <v>L</v>
      </c>
      <c r="K36" s="4">
        <f>INDEX(products!$A$1:$G$49,MATCH($D36,products!$A$1:$A$49,0),MATCH(K$1,products!$A$1:$G$1,0))</f>
        <v>0.5</v>
      </c>
      <c r="L36" s="5">
        <f>INDEX(products!$A$1:$G$49,MATCH($D36,products!$A$1:$A$49,0),MATCH(L$1,products!$A$1:$G$1,0))</f>
        <v>9.51</v>
      </c>
      <c r="M36" s="5">
        <f t="shared" si="0"/>
        <v>57.06</v>
      </c>
      <c r="N36" t="str">
        <f t="shared" si="1"/>
        <v>Liberca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INDEX(products!$A$1:$G$49,MATCH($D37,products!$A$1:$A$49,0),MATCH(I$1,products!$A$1:$G$1,0))</f>
        <v>Ara</v>
      </c>
      <c r="J37" t="str">
        <f>INDEX(products!$A$1:$G$49,MATCH($D37,products!$A$1:$A$49,0),MATCH(J$1,products!$A$1:$G$1,0))</f>
        <v>D</v>
      </c>
      <c r="K37" s="4">
        <f>INDEX(products!$A$1:$G$49,MATCH($D37,products!$A$1:$A$49,0),MATCH(K$1,products!$A$1:$G$1,0))</f>
        <v>0.5</v>
      </c>
      <c r="L37" s="5">
        <f>INDEX(products!$A$1:$G$49,MATCH($D37,products!$A$1:$A$49,0),MATCH(L$1,products!$A$1:$G$1,0))</f>
        <v>5.97</v>
      </c>
      <c r="M37" s="5">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INDEX(products!$A$1:$G$49,MATCH($D38,products!$A$1:$A$49,0),MATCH(I$1,products!$A$1:$G$1,0))</f>
        <v>Lib</v>
      </c>
      <c r="J38" t="str">
        <f>INDEX(products!$A$1:$G$49,MATCH($D38,products!$A$1:$A$49,0),MATCH(J$1,products!$A$1:$G$1,0))</f>
        <v>M</v>
      </c>
      <c r="K38" s="4">
        <f>INDEX(products!$A$1:$G$49,MATCH($D38,products!$A$1:$A$49,0),MATCH(K$1,products!$A$1:$G$1,0))</f>
        <v>0.2</v>
      </c>
      <c r="L38" s="5">
        <f>INDEX(products!$A$1:$G$49,MATCH($D38,products!$A$1:$A$49,0),MATCH(L$1,products!$A$1:$G$1,0))</f>
        <v>4.3650000000000002</v>
      </c>
      <c r="M38" s="5">
        <f t="shared" si="0"/>
        <v>8.73</v>
      </c>
      <c r="N38" t="str">
        <f t="shared" si="1"/>
        <v>Liberca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INDEX(products!$A$1:$G$49,MATCH($D39,products!$A$1:$A$49,0),MATCH(I$1,products!$A$1:$G$1,0))</f>
        <v>Lib</v>
      </c>
      <c r="J39" t="str">
        <f>INDEX(products!$A$1:$G$49,MATCH($D39,products!$A$1:$A$49,0),MATCH(J$1,products!$A$1:$G$1,0))</f>
        <v>L</v>
      </c>
      <c r="K39" s="4">
        <f>INDEX(products!$A$1:$G$49,MATCH($D39,products!$A$1:$A$49,0),MATCH(K$1,products!$A$1:$G$1,0))</f>
        <v>0.5</v>
      </c>
      <c r="L39" s="5">
        <f>INDEX(products!$A$1:$G$49,MATCH($D39,products!$A$1:$A$49,0),MATCH(L$1,products!$A$1:$G$1,0))</f>
        <v>9.51</v>
      </c>
      <c r="M39" s="5">
        <f t="shared" si="0"/>
        <v>28.53</v>
      </c>
      <c r="N39" t="str">
        <f t="shared" si="1"/>
        <v>Liberca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INDEX(products!$A$1:$G$49,MATCH($D40,products!$A$1:$A$49,0),MATCH(I$1,products!$A$1:$G$1,0))</f>
        <v>Rob</v>
      </c>
      <c r="J40" t="str">
        <f>INDEX(products!$A$1:$G$49,MATCH($D40,products!$A$1:$A$49,0),MATCH(J$1,products!$A$1:$G$1,0))</f>
        <v>M</v>
      </c>
      <c r="K40" s="4">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INDEX(products!$A$1:$G$49,MATCH($D41,products!$A$1:$A$49,0),MATCH(I$1,products!$A$1:$G$1,0))</f>
        <v>Rob</v>
      </c>
      <c r="J41" t="str">
        <f>INDEX(products!$A$1:$G$49,MATCH($D41,products!$A$1:$A$49,0),MATCH(J$1,products!$A$1:$G$1,0))</f>
        <v>M</v>
      </c>
      <c r="K41" s="4">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INDEX(products!$A$1:$G$49,MATCH($D42,products!$A$1:$A$49,0),MATCH(I$1,products!$A$1:$G$1,0))</f>
        <v>Lib</v>
      </c>
      <c r="J42" t="str">
        <f>INDEX(products!$A$1:$G$49,MATCH($D42,products!$A$1:$A$49,0),MATCH(J$1,products!$A$1:$G$1,0))</f>
        <v>M</v>
      </c>
      <c r="K42" s="4">
        <f>INDEX(products!$A$1:$G$49,MATCH($D42,products!$A$1:$A$49,0),MATCH(K$1,products!$A$1:$G$1,0))</f>
        <v>1</v>
      </c>
      <c r="L42" s="5">
        <f>INDEX(products!$A$1:$G$49,MATCH($D42,products!$A$1:$A$49,0),MATCH(L$1,products!$A$1:$G$1,0))</f>
        <v>14.55</v>
      </c>
      <c r="M42" s="5">
        <f t="shared" si="0"/>
        <v>43.650000000000006</v>
      </c>
      <c r="N42" t="str">
        <f t="shared" si="1"/>
        <v>Liberca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INDEX(products!$A$1:$G$49,MATCH($D43,products!$A$1:$A$49,0),MATCH(I$1,products!$A$1:$G$1,0))</f>
        <v>Exc</v>
      </c>
      <c r="J43" t="str">
        <f>INDEX(products!$A$1:$G$49,MATCH($D43,products!$A$1:$A$49,0),MATCH(J$1,products!$A$1:$G$1,0))</f>
        <v>D</v>
      </c>
      <c r="K43" s="4">
        <f>INDEX(products!$A$1:$G$49,MATCH($D43,products!$A$1:$A$49,0),MATCH(K$1,products!$A$1:$G$1,0))</f>
        <v>0.2</v>
      </c>
      <c r="L43" s="5">
        <f>INDEX(products!$A$1:$G$49,MATCH($D43,products!$A$1:$A$49,0),MATCH(L$1,products!$A$1:$G$1,0))</f>
        <v>3.645</v>
      </c>
      <c r="M43" s="5">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INDEX(products!$A$1:$G$49,MATCH($D44,products!$A$1:$A$49,0),MATCH(I$1,products!$A$1:$G$1,0))</f>
        <v>Rob</v>
      </c>
      <c r="J44" t="str">
        <f>INDEX(products!$A$1:$G$49,MATCH($D44,products!$A$1:$A$49,0),MATCH(J$1,products!$A$1:$G$1,0))</f>
        <v>D</v>
      </c>
      <c r="K44" s="4">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INDEX(products!$A$1:$G$49,MATCH($D45,products!$A$1:$A$49,0),MATCH(I$1,products!$A$1:$G$1,0))</f>
        <v>Lib</v>
      </c>
      <c r="J45" t="str">
        <f>INDEX(products!$A$1:$G$49,MATCH($D45,products!$A$1:$A$49,0),MATCH(J$1,products!$A$1:$G$1,0))</f>
        <v>L</v>
      </c>
      <c r="K45" s="4">
        <f>INDEX(products!$A$1:$G$49,MATCH($D45,products!$A$1:$A$49,0),MATCH(K$1,products!$A$1:$G$1,0))</f>
        <v>2.5</v>
      </c>
      <c r="L45" s="5">
        <f>INDEX(products!$A$1:$G$49,MATCH($D45,products!$A$1:$A$49,0),MATCH(L$1,products!$A$1:$G$1,0))</f>
        <v>36.454999999999998</v>
      </c>
      <c r="M45" s="5">
        <f t="shared" si="0"/>
        <v>72.91</v>
      </c>
      <c r="N45" t="str">
        <f t="shared" si="1"/>
        <v>Liberca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INDEX(products!$A$1:$G$49,MATCH($D46,products!$A$1:$A$49,0),MATCH(I$1,products!$A$1:$G$1,0))</f>
        <v>Exc</v>
      </c>
      <c r="J46" t="str">
        <f>INDEX(products!$A$1:$G$49,MATCH($D46,products!$A$1:$A$49,0),MATCH(J$1,products!$A$1:$G$1,0))</f>
        <v>M</v>
      </c>
      <c r="K46" s="4">
        <f>INDEX(products!$A$1:$G$49,MATCH($D46,products!$A$1:$A$49,0),MATCH(K$1,products!$A$1:$G$1,0))</f>
        <v>0.5</v>
      </c>
      <c r="L46" s="5">
        <f>INDEX(products!$A$1:$G$49,MATCH($D46,products!$A$1:$A$49,0),MATCH(L$1,products!$A$1:$G$1,0))</f>
        <v>8.25</v>
      </c>
      <c r="M46" s="5">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INDEX(products!$A$1:$G$49,MATCH($D47,products!$A$1:$A$49,0),MATCH(I$1,products!$A$1:$G$1,0))</f>
        <v>Lib</v>
      </c>
      <c r="J47" t="str">
        <f>INDEX(products!$A$1:$G$49,MATCH($D47,products!$A$1:$A$49,0),MATCH(J$1,products!$A$1:$G$1,0))</f>
        <v>D</v>
      </c>
      <c r="K47" s="4">
        <f>INDEX(products!$A$1:$G$49,MATCH($D47,products!$A$1:$A$49,0),MATCH(K$1,products!$A$1:$G$1,0))</f>
        <v>2.5</v>
      </c>
      <c r="L47" s="5">
        <f>INDEX(products!$A$1:$G$49,MATCH($D47,products!$A$1:$A$49,0),MATCH(L$1,products!$A$1:$G$1,0))</f>
        <v>29.784999999999997</v>
      </c>
      <c r="M47" s="5">
        <f t="shared" si="0"/>
        <v>178.70999999999998</v>
      </c>
      <c r="N47" t="str">
        <f t="shared" si="1"/>
        <v>Liberca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INDEX(products!$A$1:$G$49,MATCH($D48,products!$A$1:$A$49,0),MATCH(I$1,products!$A$1:$G$1,0))</f>
        <v>Exc</v>
      </c>
      <c r="J48" t="str">
        <f>INDEX(products!$A$1:$G$49,MATCH($D48,products!$A$1:$A$49,0),MATCH(J$1,products!$A$1:$G$1,0))</f>
        <v>M</v>
      </c>
      <c r="K48" s="4">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INDEX(products!$A$1:$G$49,MATCH($D49,products!$A$1:$A$49,0),MATCH(I$1,products!$A$1:$G$1,0))</f>
        <v>Ara</v>
      </c>
      <c r="J49" t="str">
        <f>INDEX(products!$A$1:$G$49,MATCH($D49,products!$A$1:$A$49,0),MATCH(J$1,products!$A$1:$G$1,0))</f>
        <v>L</v>
      </c>
      <c r="K49" s="4">
        <f>INDEX(products!$A$1:$G$49,MATCH($D49,products!$A$1:$A$49,0),MATCH(K$1,products!$A$1:$G$1,0))</f>
        <v>0.2</v>
      </c>
      <c r="L49" s="5">
        <f>INDEX(products!$A$1:$G$49,MATCH($D49,products!$A$1:$A$49,0),MATCH(L$1,products!$A$1:$G$1,0))</f>
        <v>3.8849999999999998</v>
      </c>
      <c r="M49" s="5">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INDEX(products!$A$1:$G$49,MATCH($D50,products!$A$1:$A$49,0),MATCH(I$1,products!$A$1:$G$1,0))</f>
        <v>Ara</v>
      </c>
      <c r="J50" t="str">
        <f>INDEX(products!$A$1:$G$49,MATCH($D50,products!$A$1:$A$49,0),MATCH(J$1,products!$A$1:$G$1,0))</f>
        <v>D</v>
      </c>
      <c r="K50" s="4">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INDEX(products!$A$1:$G$49,MATCH($D51,products!$A$1:$A$49,0),MATCH(I$1,products!$A$1:$G$1,0))</f>
        <v>Ara</v>
      </c>
      <c r="J51" t="str">
        <f>INDEX(products!$A$1:$G$49,MATCH($D51,products!$A$1:$A$49,0),MATCH(J$1,products!$A$1:$G$1,0))</f>
        <v>L</v>
      </c>
      <c r="K51" s="4">
        <f>INDEX(products!$A$1:$G$49,MATCH($D51,products!$A$1:$A$49,0),MATCH(K$1,products!$A$1:$G$1,0))</f>
        <v>1</v>
      </c>
      <c r="L51" s="5">
        <f>INDEX(products!$A$1:$G$49,MATCH($D51,products!$A$1:$A$49,0),MATCH(L$1,products!$A$1:$G$1,0))</f>
        <v>12.95</v>
      </c>
      <c r="M51" s="5">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INDEX(products!$A$1:$G$49,MATCH($D52,products!$A$1:$A$49,0),MATCH(I$1,products!$A$1:$G$1,0))</f>
        <v>Lib</v>
      </c>
      <c r="J52" t="str">
        <f>INDEX(products!$A$1:$G$49,MATCH($D52,products!$A$1:$A$49,0),MATCH(J$1,products!$A$1:$G$1,0))</f>
        <v>D</v>
      </c>
      <c r="K52" s="4">
        <f>INDEX(products!$A$1:$G$49,MATCH($D52,products!$A$1:$A$49,0),MATCH(K$1,products!$A$1:$G$1,0))</f>
        <v>0.5</v>
      </c>
      <c r="L52" s="5">
        <f>INDEX(products!$A$1:$G$49,MATCH($D52,products!$A$1:$A$49,0),MATCH(L$1,products!$A$1:$G$1,0))</f>
        <v>7.77</v>
      </c>
      <c r="M52" s="5">
        <f t="shared" si="0"/>
        <v>15.54</v>
      </c>
      <c r="N52" t="str">
        <f t="shared" si="1"/>
        <v>Liberca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INDEX(products!$A$1:$G$49,MATCH($D53,products!$A$1:$A$49,0),MATCH(I$1,products!$A$1:$G$1,0))</f>
        <v>Lib</v>
      </c>
      <c r="J53" t="str">
        <f>INDEX(products!$A$1:$G$49,MATCH($D53,products!$A$1:$A$49,0),MATCH(J$1,products!$A$1:$G$1,0))</f>
        <v>L</v>
      </c>
      <c r="K53" s="4">
        <f>INDEX(products!$A$1:$G$49,MATCH($D53,products!$A$1:$A$49,0),MATCH(K$1,products!$A$1:$G$1,0))</f>
        <v>2.5</v>
      </c>
      <c r="L53" s="5">
        <f>INDEX(products!$A$1:$G$49,MATCH($D53,products!$A$1:$A$49,0),MATCH(L$1,products!$A$1:$G$1,0))</f>
        <v>36.454999999999998</v>
      </c>
      <c r="M53" s="5">
        <f t="shared" si="0"/>
        <v>145.82</v>
      </c>
      <c r="N53" t="str">
        <f t="shared" si="1"/>
        <v>Liberca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INDEX(products!$A$1:$G$49,MATCH($D54,products!$A$1:$A$49,0),MATCH(I$1,products!$A$1:$G$1,0))</f>
        <v>Rob</v>
      </c>
      <c r="J54" t="str">
        <f>INDEX(products!$A$1:$G$49,MATCH($D54,products!$A$1:$A$49,0),MATCH(J$1,products!$A$1:$G$1,0))</f>
        <v>M</v>
      </c>
      <c r="K54" s="4">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INDEX(products!$A$1:$G$49,MATCH($D55,products!$A$1:$A$49,0),MATCH(I$1,products!$A$1:$G$1,0))</f>
        <v>Lib</v>
      </c>
      <c r="J55" t="str">
        <f>INDEX(products!$A$1:$G$49,MATCH($D55,products!$A$1:$A$49,0),MATCH(J$1,products!$A$1:$G$1,0))</f>
        <v>L</v>
      </c>
      <c r="K55" s="4">
        <f>INDEX(products!$A$1:$G$49,MATCH($D55,products!$A$1:$A$49,0),MATCH(K$1,products!$A$1:$G$1,0))</f>
        <v>2.5</v>
      </c>
      <c r="L55" s="5">
        <f>INDEX(products!$A$1:$G$49,MATCH($D55,products!$A$1:$A$49,0),MATCH(L$1,products!$A$1:$G$1,0))</f>
        <v>36.454999999999998</v>
      </c>
      <c r="M55" s="5">
        <f t="shared" si="0"/>
        <v>72.91</v>
      </c>
      <c r="N55" t="str">
        <f t="shared" si="1"/>
        <v>Liberca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INDEX(products!$A$1:$G$49,MATCH($D56,products!$A$1:$A$49,0),MATCH(I$1,products!$A$1:$G$1,0))</f>
        <v>Lib</v>
      </c>
      <c r="J56" t="str">
        <f>INDEX(products!$A$1:$G$49,MATCH($D56,products!$A$1:$A$49,0),MATCH(J$1,products!$A$1:$G$1,0))</f>
        <v>M</v>
      </c>
      <c r="K56" s="4">
        <f>INDEX(products!$A$1:$G$49,MATCH($D56,products!$A$1:$A$49,0),MATCH(K$1,products!$A$1:$G$1,0))</f>
        <v>1</v>
      </c>
      <c r="L56" s="5">
        <f>INDEX(products!$A$1:$G$49,MATCH($D56,products!$A$1:$A$49,0),MATCH(L$1,products!$A$1:$G$1,0))</f>
        <v>14.55</v>
      </c>
      <c r="M56" s="5">
        <f t="shared" si="0"/>
        <v>72.75</v>
      </c>
      <c r="N56" t="str">
        <f t="shared" si="1"/>
        <v>Liberca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INDEX(products!$A$1:$G$49,MATCH($D57,products!$A$1:$A$49,0),MATCH(I$1,products!$A$1:$G$1,0))</f>
        <v>Lib</v>
      </c>
      <c r="J57" t="str">
        <f>INDEX(products!$A$1:$G$49,MATCH($D57,products!$A$1:$A$49,0),MATCH(J$1,products!$A$1:$G$1,0))</f>
        <v>L</v>
      </c>
      <c r="K57" s="4">
        <f>INDEX(products!$A$1:$G$49,MATCH($D57,products!$A$1:$A$49,0),MATCH(K$1,products!$A$1:$G$1,0))</f>
        <v>1</v>
      </c>
      <c r="L57" s="5">
        <f>INDEX(products!$A$1:$G$49,MATCH($D57,products!$A$1:$A$49,0),MATCH(L$1,products!$A$1:$G$1,0))</f>
        <v>15.85</v>
      </c>
      <c r="M57" s="5">
        <f t="shared" si="0"/>
        <v>47.55</v>
      </c>
      <c r="N57" t="str">
        <f t="shared" si="1"/>
        <v>Liberca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INDEX(products!$A$1:$G$49,MATCH($D58,products!$A$1:$A$49,0),MATCH(I$1,products!$A$1:$G$1,0))</f>
        <v>Exc</v>
      </c>
      <c r="J58" t="str">
        <f>INDEX(products!$A$1:$G$49,MATCH($D58,products!$A$1:$A$49,0),MATCH(J$1,products!$A$1:$G$1,0))</f>
        <v>D</v>
      </c>
      <c r="K58" s="4">
        <f>INDEX(products!$A$1:$G$49,MATCH($D58,products!$A$1:$A$49,0),MATCH(K$1,products!$A$1:$G$1,0))</f>
        <v>0.2</v>
      </c>
      <c r="L58" s="5">
        <f>INDEX(products!$A$1:$G$49,MATCH($D58,products!$A$1:$A$49,0),MATCH(L$1,products!$A$1:$G$1,0))</f>
        <v>3.645</v>
      </c>
      <c r="M58" s="5">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INDEX(products!$A$1:$G$49,MATCH($D59,products!$A$1:$A$49,0),MATCH(I$1,products!$A$1:$G$1,0))</f>
        <v>Exc</v>
      </c>
      <c r="J59" t="str">
        <f>INDEX(products!$A$1:$G$49,MATCH($D59,products!$A$1:$A$49,0),MATCH(J$1,products!$A$1:$G$1,0))</f>
        <v>L</v>
      </c>
      <c r="K59" s="4">
        <f>INDEX(products!$A$1:$G$49,MATCH($D59,products!$A$1:$A$49,0),MATCH(K$1,products!$A$1:$G$1,0))</f>
        <v>1</v>
      </c>
      <c r="L59" s="5">
        <f>INDEX(products!$A$1:$G$49,MATCH($D59,products!$A$1:$A$49,0),MATCH(L$1,products!$A$1:$G$1,0))</f>
        <v>14.85</v>
      </c>
      <c r="M59" s="5">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INDEX(products!$A$1:$G$49,MATCH($D60,products!$A$1:$A$49,0),MATCH(I$1,products!$A$1:$G$1,0))</f>
        <v>Lib</v>
      </c>
      <c r="J60" t="str">
        <f>INDEX(products!$A$1:$G$49,MATCH($D60,products!$A$1:$A$49,0),MATCH(J$1,products!$A$1:$G$1,0))</f>
        <v>D</v>
      </c>
      <c r="K60" s="4">
        <f>INDEX(products!$A$1:$G$49,MATCH($D60,products!$A$1:$A$49,0),MATCH(K$1,products!$A$1:$G$1,0))</f>
        <v>2.5</v>
      </c>
      <c r="L60" s="5">
        <f>INDEX(products!$A$1:$G$49,MATCH($D60,products!$A$1:$A$49,0),MATCH(L$1,products!$A$1:$G$1,0))</f>
        <v>29.784999999999997</v>
      </c>
      <c r="M60" s="5">
        <f t="shared" si="0"/>
        <v>89.35499999999999</v>
      </c>
      <c r="N60" t="str">
        <f t="shared" si="1"/>
        <v>Liberca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INDEX(products!$A$1:$G$49,MATCH($D61,products!$A$1:$A$49,0),MATCH(I$1,products!$A$1:$G$1,0))</f>
        <v>Lib</v>
      </c>
      <c r="J61" t="str">
        <f>INDEX(products!$A$1:$G$49,MATCH($D61,products!$A$1:$A$49,0),MATCH(J$1,products!$A$1:$G$1,0))</f>
        <v>M</v>
      </c>
      <c r="K61" s="4">
        <f>INDEX(products!$A$1:$G$49,MATCH($D61,products!$A$1:$A$49,0),MATCH(K$1,products!$A$1:$G$1,0))</f>
        <v>0.5</v>
      </c>
      <c r="L61" s="5">
        <f>INDEX(products!$A$1:$G$49,MATCH($D61,products!$A$1:$A$49,0),MATCH(L$1,products!$A$1:$G$1,0))</f>
        <v>8.73</v>
      </c>
      <c r="M61" s="5">
        <f t="shared" si="0"/>
        <v>26.19</v>
      </c>
      <c r="N61" t="str">
        <f t="shared" si="1"/>
        <v>Liberca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INDEX(products!$A$1:$G$49,MATCH($D62,products!$A$1:$A$49,0),MATCH(I$1,products!$A$1:$G$1,0))</f>
        <v>Ara</v>
      </c>
      <c r="J62" t="str">
        <f>INDEX(products!$A$1:$G$49,MATCH($D62,products!$A$1:$A$49,0),MATCH(J$1,products!$A$1:$G$1,0))</f>
        <v>D</v>
      </c>
      <c r="K62" s="4">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INDEX(products!$A$1:$G$49,MATCH($D63,products!$A$1:$A$49,0),MATCH(I$1,products!$A$1:$G$1,0))</f>
        <v>Rob</v>
      </c>
      <c r="J63" t="str">
        <f>INDEX(products!$A$1:$G$49,MATCH($D63,products!$A$1:$A$49,0),MATCH(J$1,products!$A$1:$G$1,0))</f>
        <v>D</v>
      </c>
      <c r="K63" s="4">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INDEX(products!$A$1:$G$49,MATCH($D64,products!$A$1:$A$49,0),MATCH(I$1,products!$A$1:$G$1,0))</f>
        <v>Lib</v>
      </c>
      <c r="J64" t="str">
        <f>INDEX(products!$A$1:$G$49,MATCH($D64,products!$A$1:$A$49,0),MATCH(J$1,products!$A$1:$G$1,0))</f>
        <v>L</v>
      </c>
      <c r="K64" s="4">
        <f>INDEX(products!$A$1:$G$49,MATCH($D64,products!$A$1:$A$49,0),MATCH(K$1,products!$A$1:$G$1,0))</f>
        <v>0.2</v>
      </c>
      <c r="L64" s="5">
        <f>INDEX(products!$A$1:$G$49,MATCH($D64,products!$A$1:$A$49,0),MATCH(L$1,products!$A$1:$G$1,0))</f>
        <v>4.7549999999999999</v>
      </c>
      <c r="M64" s="5">
        <f t="shared" si="0"/>
        <v>23.774999999999999</v>
      </c>
      <c r="N64" t="str">
        <f t="shared" si="1"/>
        <v>Liberca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INDEX(products!$A$1:$G$49,MATCH($D65,products!$A$1:$A$49,0),MATCH(I$1,products!$A$1:$G$1,0))</f>
        <v>Ara</v>
      </c>
      <c r="J65" t="str">
        <f>INDEX(products!$A$1:$G$49,MATCH($D65,products!$A$1:$A$49,0),MATCH(J$1,products!$A$1:$G$1,0))</f>
        <v>M</v>
      </c>
      <c r="K65" s="4">
        <f>INDEX(products!$A$1:$G$49,MATCH($D65,products!$A$1:$A$49,0),MATCH(K$1,products!$A$1:$G$1,0))</f>
        <v>0.5</v>
      </c>
      <c r="L65" s="5">
        <f>INDEX(products!$A$1:$G$49,MATCH($D65,products!$A$1:$A$49,0),MATCH(L$1,products!$A$1:$G$1,0))</f>
        <v>6.75</v>
      </c>
      <c r="M65" s="5">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INDEX(products!$A$1:$G$49,MATCH($D66,products!$A$1:$A$49,0),MATCH(I$1,products!$A$1:$G$1,0))</f>
        <v>Rob</v>
      </c>
      <c r="J66" t="str">
        <f>INDEX(products!$A$1:$G$49,MATCH($D66,products!$A$1:$A$49,0),MATCH(J$1,products!$A$1:$G$1,0))</f>
        <v>M</v>
      </c>
      <c r="K66" s="4">
        <f>INDEX(products!$A$1:$G$49,MATCH($D66,products!$A$1:$A$49,0),MATCH(K$1,products!$A$1:$G$1,0))</f>
        <v>0.5</v>
      </c>
      <c r="L66" s="5">
        <f>INDEX(products!$A$1:$G$49,MATCH($D66,products!$A$1:$A$49,0),MATCH(L$1,products!$A$1:$G$1,0))</f>
        <v>5.97</v>
      </c>
      <c r="M66" s="5">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INDEX(products!$A$1:$G$49,MATCH($D67,products!$A$1:$A$49,0),MATCH(I$1,products!$A$1:$G$1,0))</f>
        <v>Rob</v>
      </c>
      <c r="J67" t="str">
        <f>INDEX(products!$A$1:$G$49,MATCH($D67,products!$A$1:$A$49,0),MATCH(J$1,products!$A$1:$G$1,0))</f>
        <v>D</v>
      </c>
      <c r="K67" s="4">
        <f>INDEX(products!$A$1:$G$49,MATCH($D67,products!$A$1:$A$49,0),MATCH(K$1,products!$A$1:$G$1,0))</f>
        <v>2.5</v>
      </c>
      <c r="L67" s="5">
        <f>INDEX(products!$A$1:$G$49,MATCH($D67,products!$A$1:$A$49,0),MATCH(L$1,products!$A$1:$G$1,0))</f>
        <v>20.584999999999997</v>
      </c>
      <c r="M67" s="5">
        <f t="shared" ref="M67:M130" si="3">PRODUCT(L67,E67)</f>
        <v>82.339999999999989</v>
      </c>
      <c r="N67" t="str">
        <f t="shared" ref="N67:N130" si="4">IF(I67="Rob","Robusta",IF(I67="Exc","Excelsa",IF(I67="Ara","Arabica",IF(I67="Lib","Liberca",""))))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INDEX(products!$A$1:$G$49,MATCH($D68,products!$A$1:$A$49,0),MATCH(I$1,products!$A$1:$G$1,0))</f>
        <v>Rob</v>
      </c>
      <c r="J68" t="str">
        <f>INDEX(products!$A$1:$G$49,MATCH($D68,products!$A$1:$A$49,0),MATCH(J$1,products!$A$1:$G$1,0))</f>
        <v>L</v>
      </c>
      <c r="K68" s="4">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INDEX(products!$A$1:$G$49,MATCH($D69,products!$A$1:$A$49,0),MATCH(I$1,products!$A$1:$G$1,0))</f>
        <v>Lib</v>
      </c>
      <c r="J69" t="str">
        <f>INDEX(products!$A$1:$G$49,MATCH($D69,products!$A$1:$A$49,0),MATCH(J$1,products!$A$1:$G$1,0))</f>
        <v>L</v>
      </c>
      <c r="K69" s="4">
        <f>INDEX(products!$A$1:$G$49,MATCH($D69,products!$A$1:$A$49,0),MATCH(K$1,products!$A$1:$G$1,0))</f>
        <v>0.2</v>
      </c>
      <c r="L69" s="5">
        <f>INDEX(products!$A$1:$G$49,MATCH($D69,products!$A$1:$A$49,0),MATCH(L$1,products!$A$1:$G$1,0))</f>
        <v>4.7549999999999999</v>
      </c>
      <c r="M69" s="5">
        <f t="shared" si="3"/>
        <v>9.51</v>
      </c>
      <c r="N69" t="str">
        <f t="shared" si="4"/>
        <v>Liberca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INDEX(products!$A$1:$G$49,MATCH($D70,products!$A$1:$A$49,0),MATCH(I$1,products!$A$1:$G$1,0))</f>
        <v>Rob</v>
      </c>
      <c r="J70" t="str">
        <f>INDEX(products!$A$1:$G$49,MATCH($D70,products!$A$1:$A$49,0),MATCH(J$1,products!$A$1:$G$1,0))</f>
        <v>M</v>
      </c>
      <c r="K70" s="4">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INDEX(products!$A$1:$G$49,MATCH($D71,products!$A$1:$A$49,0),MATCH(I$1,products!$A$1:$G$1,0))</f>
        <v>Rob</v>
      </c>
      <c r="J71" t="str">
        <f>INDEX(products!$A$1:$G$49,MATCH($D71,products!$A$1:$A$49,0),MATCH(J$1,products!$A$1:$G$1,0))</f>
        <v>M</v>
      </c>
      <c r="K71" s="4">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INDEX(products!$A$1:$G$49,MATCH($D72,products!$A$1:$A$49,0),MATCH(I$1,products!$A$1:$G$1,0))</f>
        <v>Exc</v>
      </c>
      <c r="J72" t="str">
        <f>INDEX(products!$A$1:$G$49,MATCH($D72,products!$A$1:$A$49,0),MATCH(J$1,products!$A$1:$G$1,0))</f>
        <v>L</v>
      </c>
      <c r="K72" s="4">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INDEX(products!$A$1:$G$49,MATCH($D73,products!$A$1:$A$49,0),MATCH(I$1,products!$A$1:$G$1,0))</f>
        <v>Lib</v>
      </c>
      <c r="J73" t="str">
        <f>INDEX(products!$A$1:$G$49,MATCH($D73,products!$A$1:$A$49,0),MATCH(J$1,products!$A$1:$G$1,0))</f>
        <v>L</v>
      </c>
      <c r="K73" s="4">
        <f>INDEX(products!$A$1:$G$49,MATCH($D73,products!$A$1:$A$49,0),MATCH(K$1,products!$A$1:$G$1,0))</f>
        <v>0.2</v>
      </c>
      <c r="L73" s="5">
        <f>INDEX(products!$A$1:$G$49,MATCH($D73,products!$A$1:$A$49,0),MATCH(L$1,products!$A$1:$G$1,0))</f>
        <v>4.7549999999999999</v>
      </c>
      <c r="M73" s="5">
        <f t="shared" si="3"/>
        <v>9.51</v>
      </c>
      <c r="N73" t="str">
        <f t="shared" si="4"/>
        <v>Liberca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INDEX(products!$A$1:$G$49,MATCH($D74,products!$A$1:$A$49,0),MATCH(I$1,products!$A$1:$G$1,0))</f>
        <v>Ara</v>
      </c>
      <c r="J74" t="str">
        <f>INDEX(products!$A$1:$G$49,MATCH($D74,products!$A$1:$A$49,0),MATCH(J$1,products!$A$1:$G$1,0))</f>
        <v>M</v>
      </c>
      <c r="K74" s="4">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INDEX(products!$A$1:$G$49,MATCH($D75,products!$A$1:$A$49,0),MATCH(I$1,products!$A$1:$G$1,0))</f>
        <v>Lib</v>
      </c>
      <c r="J75" t="str">
        <f>INDEX(products!$A$1:$G$49,MATCH($D75,products!$A$1:$A$49,0),MATCH(J$1,products!$A$1:$G$1,0))</f>
        <v>M</v>
      </c>
      <c r="K75" s="4">
        <f>INDEX(products!$A$1:$G$49,MATCH($D75,products!$A$1:$A$49,0),MATCH(K$1,products!$A$1:$G$1,0))</f>
        <v>0.2</v>
      </c>
      <c r="L75" s="5">
        <f>INDEX(products!$A$1:$G$49,MATCH($D75,products!$A$1:$A$49,0),MATCH(L$1,products!$A$1:$G$1,0))</f>
        <v>4.3650000000000002</v>
      </c>
      <c r="M75" s="5">
        <f t="shared" si="3"/>
        <v>21.825000000000003</v>
      </c>
      <c r="N75" t="str">
        <f t="shared" si="4"/>
        <v>Liberca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INDEX(products!$A$1:$G$49,MATCH($D76,products!$A$1:$A$49,0),MATCH(I$1,products!$A$1:$G$1,0))</f>
        <v>Exc</v>
      </c>
      <c r="J76" t="str">
        <f>INDEX(products!$A$1:$G$49,MATCH($D76,products!$A$1:$A$49,0),MATCH(J$1,products!$A$1:$G$1,0))</f>
        <v>L</v>
      </c>
      <c r="K76" s="4">
        <f>INDEX(products!$A$1:$G$49,MATCH($D76,products!$A$1:$A$49,0),MATCH(K$1,products!$A$1:$G$1,0))</f>
        <v>0.5</v>
      </c>
      <c r="L76" s="5">
        <f>INDEX(products!$A$1:$G$49,MATCH($D76,products!$A$1:$A$49,0),MATCH(L$1,products!$A$1:$G$1,0))</f>
        <v>8.91</v>
      </c>
      <c r="M76" s="5">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INDEX(products!$A$1:$G$49,MATCH($D77,products!$A$1:$A$49,0),MATCH(I$1,products!$A$1:$G$1,0))</f>
        <v>Rob</v>
      </c>
      <c r="J77" t="str">
        <f>INDEX(products!$A$1:$G$49,MATCH($D77,products!$A$1:$A$49,0),MATCH(J$1,products!$A$1:$G$1,0))</f>
        <v>D</v>
      </c>
      <c r="K77" s="4">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INDEX(products!$A$1:$G$49,MATCH($D78,products!$A$1:$A$49,0),MATCH(I$1,products!$A$1:$G$1,0))</f>
        <v>Rob</v>
      </c>
      <c r="J78" t="str">
        <f>INDEX(products!$A$1:$G$49,MATCH($D78,products!$A$1:$A$49,0),MATCH(J$1,products!$A$1:$G$1,0))</f>
        <v>L</v>
      </c>
      <c r="K78" s="4">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INDEX(products!$A$1:$G$49,MATCH($D79,products!$A$1:$A$49,0),MATCH(I$1,products!$A$1:$G$1,0))</f>
        <v>Exc</v>
      </c>
      <c r="J79" t="str">
        <f>INDEX(products!$A$1:$G$49,MATCH($D79,products!$A$1:$A$49,0),MATCH(J$1,products!$A$1:$G$1,0))</f>
        <v>D</v>
      </c>
      <c r="K79" s="4">
        <f>INDEX(products!$A$1:$G$49,MATCH($D79,products!$A$1:$A$49,0),MATCH(K$1,products!$A$1:$G$1,0))</f>
        <v>0.2</v>
      </c>
      <c r="L79" s="5">
        <f>INDEX(products!$A$1:$G$49,MATCH($D79,products!$A$1:$A$49,0),MATCH(L$1,products!$A$1:$G$1,0))</f>
        <v>3.645</v>
      </c>
      <c r="M79" s="5">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INDEX(products!$A$1:$G$49,MATCH($D80,products!$A$1:$A$49,0),MATCH(I$1,products!$A$1:$G$1,0))</f>
        <v>Ara</v>
      </c>
      <c r="J80" t="str">
        <f>INDEX(products!$A$1:$G$49,MATCH($D80,products!$A$1:$A$49,0),MATCH(J$1,products!$A$1:$G$1,0))</f>
        <v>M</v>
      </c>
      <c r="K80" s="4">
        <f>INDEX(products!$A$1:$G$49,MATCH($D80,products!$A$1:$A$49,0),MATCH(K$1,products!$A$1:$G$1,0))</f>
        <v>0.5</v>
      </c>
      <c r="L80" s="5">
        <f>INDEX(products!$A$1:$G$49,MATCH($D80,products!$A$1:$A$49,0),MATCH(L$1,products!$A$1:$G$1,0))</f>
        <v>6.75</v>
      </c>
      <c r="M80" s="5">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INDEX(products!$A$1:$G$49,MATCH($D81,products!$A$1:$A$49,0),MATCH(I$1,products!$A$1:$G$1,0))</f>
        <v>Rob</v>
      </c>
      <c r="J81" t="str">
        <f>INDEX(products!$A$1:$G$49,MATCH($D81,products!$A$1:$A$49,0),MATCH(J$1,products!$A$1:$G$1,0))</f>
        <v>L</v>
      </c>
      <c r="K81" s="4">
        <f>INDEX(products!$A$1:$G$49,MATCH($D81,products!$A$1:$A$49,0),MATCH(K$1,products!$A$1:$G$1,0))</f>
        <v>1</v>
      </c>
      <c r="L81" s="5">
        <f>INDEX(products!$A$1:$G$49,MATCH($D81,products!$A$1:$A$49,0),MATCH(L$1,products!$A$1:$G$1,0))</f>
        <v>11.95</v>
      </c>
      <c r="M81" s="5">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INDEX(products!$A$1:$G$49,MATCH($D82,products!$A$1:$A$49,0),MATCH(I$1,products!$A$1:$G$1,0))</f>
        <v>Ara</v>
      </c>
      <c r="J82" t="str">
        <f>INDEX(products!$A$1:$G$49,MATCH($D82,products!$A$1:$A$49,0),MATCH(J$1,products!$A$1:$G$1,0))</f>
        <v>L</v>
      </c>
      <c r="K82" s="4">
        <f>INDEX(products!$A$1:$G$49,MATCH($D82,products!$A$1:$A$49,0),MATCH(K$1,products!$A$1:$G$1,0))</f>
        <v>0.5</v>
      </c>
      <c r="L82" s="5">
        <f>INDEX(products!$A$1:$G$49,MATCH($D82,products!$A$1:$A$49,0),MATCH(L$1,products!$A$1:$G$1,0))</f>
        <v>7.77</v>
      </c>
      <c r="M82" s="5">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INDEX(products!$A$1:$G$49,MATCH($D83,products!$A$1:$A$49,0),MATCH(I$1,products!$A$1:$G$1,0))</f>
        <v>Lib</v>
      </c>
      <c r="J83" t="str">
        <f>INDEX(products!$A$1:$G$49,MATCH($D83,products!$A$1:$A$49,0),MATCH(J$1,products!$A$1:$G$1,0))</f>
        <v>L</v>
      </c>
      <c r="K83" s="4">
        <f>INDEX(products!$A$1:$G$49,MATCH($D83,products!$A$1:$A$49,0),MATCH(K$1,products!$A$1:$G$1,0))</f>
        <v>2.5</v>
      </c>
      <c r="L83" s="5">
        <f>INDEX(products!$A$1:$G$49,MATCH($D83,products!$A$1:$A$49,0),MATCH(L$1,products!$A$1:$G$1,0))</f>
        <v>36.454999999999998</v>
      </c>
      <c r="M83" s="5">
        <f t="shared" si="3"/>
        <v>109.36499999999999</v>
      </c>
      <c r="N83" t="str">
        <f t="shared" si="4"/>
        <v>Liberca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INDEX(products!$A$1:$G$49,MATCH($D84,products!$A$1:$A$49,0),MATCH(I$1,products!$A$1:$G$1,0))</f>
        <v>Lib</v>
      </c>
      <c r="J84" t="str">
        <f>INDEX(products!$A$1:$G$49,MATCH($D84,products!$A$1:$A$49,0),MATCH(J$1,products!$A$1:$G$1,0))</f>
        <v>M</v>
      </c>
      <c r="K84" s="4">
        <f>INDEX(products!$A$1:$G$49,MATCH($D84,products!$A$1:$A$49,0),MATCH(K$1,products!$A$1:$G$1,0))</f>
        <v>2.5</v>
      </c>
      <c r="L84" s="5">
        <f>INDEX(products!$A$1:$G$49,MATCH($D84,products!$A$1:$A$49,0),MATCH(L$1,products!$A$1:$G$1,0))</f>
        <v>33.464999999999996</v>
      </c>
      <c r="M84" s="5">
        <f t="shared" si="3"/>
        <v>100.39499999999998</v>
      </c>
      <c r="N84" t="str">
        <f t="shared" si="4"/>
        <v>Liberca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INDEX(products!$A$1:$G$49,MATCH($D85,products!$A$1:$A$49,0),MATCH(I$1,products!$A$1:$G$1,0))</f>
        <v>Rob</v>
      </c>
      <c r="J85" t="str">
        <f>INDEX(products!$A$1:$G$49,MATCH($D85,products!$A$1:$A$49,0),MATCH(J$1,products!$A$1:$G$1,0))</f>
        <v>D</v>
      </c>
      <c r="K85" s="4">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INDEX(products!$A$1:$G$49,MATCH($D86,products!$A$1:$A$49,0),MATCH(I$1,products!$A$1:$G$1,0))</f>
        <v>Lib</v>
      </c>
      <c r="J86" t="str">
        <f>INDEX(products!$A$1:$G$49,MATCH($D86,products!$A$1:$A$49,0),MATCH(J$1,products!$A$1:$G$1,0))</f>
        <v>L</v>
      </c>
      <c r="K86" s="4">
        <f>INDEX(products!$A$1:$G$49,MATCH($D86,products!$A$1:$A$49,0),MATCH(K$1,products!$A$1:$G$1,0))</f>
        <v>0.5</v>
      </c>
      <c r="L86" s="5">
        <f>INDEX(products!$A$1:$G$49,MATCH($D86,products!$A$1:$A$49,0),MATCH(L$1,products!$A$1:$G$1,0))</f>
        <v>9.51</v>
      </c>
      <c r="M86" s="5">
        <f t="shared" si="3"/>
        <v>9.51</v>
      </c>
      <c r="N86" t="str">
        <f t="shared" si="4"/>
        <v>Liberca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INDEX(products!$A$1:$G$49,MATCH($D87,products!$A$1:$A$49,0),MATCH(I$1,products!$A$1:$G$1,0))</f>
        <v>Ara</v>
      </c>
      <c r="J87" t="str">
        <f>INDEX(products!$A$1:$G$49,MATCH($D87,products!$A$1:$A$49,0),MATCH(J$1,products!$A$1:$G$1,0))</f>
        <v>L</v>
      </c>
      <c r="K87" s="4">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INDEX(products!$A$1:$G$49,MATCH($D88,products!$A$1:$A$49,0),MATCH(I$1,products!$A$1:$G$1,0))</f>
        <v>Ara</v>
      </c>
      <c r="J88" t="str">
        <f>INDEX(products!$A$1:$G$49,MATCH($D88,products!$A$1:$A$49,0),MATCH(J$1,products!$A$1:$G$1,0))</f>
        <v>D</v>
      </c>
      <c r="K88" s="4">
        <f>INDEX(products!$A$1:$G$49,MATCH($D88,products!$A$1:$A$49,0),MATCH(K$1,products!$A$1:$G$1,0))</f>
        <v>0.2</v>
      </c>
      <c r="L88" s="5">
        <f>INDEX(products!$A$1:$G$49,MATCH($D88,products!$A$1:$A$49,0),MATCH(L$1,products!$A$1:$G$1,0))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INDEX(products!$A$1:$G$49,MATCH($D89,products!$A$1:$A$49,0),MATCH(I$1,products!$A$1:$G$1,0))</f>
        <v>Ara</v>
      </c>
      <c r="J89" t="str">
        <f>INDEX(products!$A$1:$G$49,MATCH($D89,products!$A$1:$A$49,0),MATCH(J$1,products!$A$1:$G$1,0))</f>
        <v>M</v>
      </c>
      <c r="K89" s="4">
        <f>INDEX(products!$A$1:$G$49,MATCH($D89,products!$A$1:$A$49,0),MATCH(K$1,products!$A$1:$G$1,0))</f>
        <v>1</v>
      </c>
      <c r="L89" s="5">
        <f>INDEX(products!$A$1:$G$49,MATCH($D89,products!$A$1:$A$49,0),MATCH(L$1,products!$A$1:$G$1,0))</f>
        <v>11.25</v>
      </c>
      <c r="M89" s="5">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INDEX(products!$A$1:$G$49,MATCH($D90,products!$A$1:$A$49,0),MATCH(I$1,products!$A$1:$G$1,0))</f>
        <v>Rob</v>
      </c>
      <c r="J90" t="str">
        <f>INDEX(products!$A$1:$G$49,MATCH($D90,products!$A$1:$A$49,0),MATCH(J$1,products!$A$1:$G$1,0))</f>
        <v>L</v>
      </c>
      <c r="K90" s="4">
        <f>INDEX(products!$A$1:$G$49,MATCH($D90,products!$A$1:$A$49,0),MATCH(K$1,products!$A$1:$G$1,0))</f>
        <v>1</v>
      </c>
      <c r="L90" s="5">
        <f>INDEX(products!$A$1:$G$49,MATCH($D90,products!$A$1:$A$49,0),MATCH(L$1,products!$A$1:$G$1,0))</f>
        <v>11.95</v>
      </c>
      <c r="M90" s="5">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INDEX(products!$A$1:$G$49,MATCH($D91,products!$A$1:$A$49,0),MATCH(I$1,products!$A$1:$G$1,0))</f>
        <v>Ara</v>
      </c>
      <c r="J91" t="str">
        <f>INDEX(products!$A$1:$G$49,MATCH($D91,products!$A$1:$A$49,0),MATCH(J$1,products!$A$1:$G$1,0))</f>
        <v>L</v>
      </c>
      <c r="K91" s="4">
        <f>INDEX(products!$A$1:$G$49,MATCH($D91,products!$A$1:$A$49,0),MATCH(K$1,products!$A$1:$G$1,0))</f>
        <v>1</v>
      </c>
      <c r="L91" s="5">
        <f>INDEX(products!$A$1:$G$49,MATCH($D91,products!$A$1:$A$49,0),MATCH(L$1,products!$A$1:$G$1,0))</f>
        <v>12.95</v>
      </c>
      <c r="M91" s="5">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INDEX(products!$A$1:$G$49,MATCH($D92,products!$A$1:$A$49,0),MATCH(I$1,products!$A$1:$G$1,0))</f>
        <v>Ara</v>
      </c>
      <c r="J92" t="str">
        <f>INDEX(products!$A$1:$G$49,MATCH($D92,products!$A$1:$A$49,0),MATCH(J$1,products!$A$1:$G$1,0))</f>
        <v>L</v>
      </c>
      <c r="K92" s="4">
        <f>INDEX(products!$A$1:$G$49,MATCH($D92,products!$A$1:$A$49,0),MATCH(K$1,products!$A$1:$G$1,0))</f>
        <v>1</v>
      </c>
      <c r="L92" s="5">
        <f>INDEX(products!$A$1:$G$49,MATCH($D92,products!$A$1:$A$49,0),MATCH(L$1,products!$A$1:$G$1,0))</f>
        <v>12.95</v>
      </c>
      <c r="M92" s="5">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INDEX(products!$A$1:$G$49,MATCH($D93,products!$A$1:$A$49,0),MATCH(I$1,products!$A$1:$G$1,0))</f>
        <v>Ara</v>
      </c>
      <c r="J93" t="str">
        <f>INDEX(products!$A$1:$G$49,MATCH($D93,products!$A$1:$A$49,0),MATCH(J$1,products!$A$1:$G$1,0))</f>
        <v>M</v>
      </c>
      <c r="K93" s="4">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INDEX(products!$A$1:$G$49,MATCH($D94,products!$A$1:$A$49,0),MATCH(I$1,products!$A$1:$G$1,0))</f>
        <v>Exc</v>
      </c>
      <c r="J94" t="str">
        <f>INDEX(products!$A$1:$G$49,MATCH($D94,products!$A$1:$A$49,0),MATCH(J$1,products!$A$1:$G$1,0))</f>
        <v>L</v>
      </c>
      <c r="K94" s="4">
        <f>INDEX(products!$A$1:$G$49,MATCH($D94,products!$A$1:$A$49,0),MATCH(K$1,products!$A$1:$G$1,0))</f>
        <v>1</v>
      </c>
      <c r="L94" s="5">
        <f>INDEX(products!$A$1:$G$49,MATCH($D94,products!$A$1:$A$49,0),MATCH(L$1,products!$A$1:$G$1,0))</f>
        <v>14.85</v>
      </c>
      <c r="M94" s="5">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INDEX(products!$A$1:$G$49,MATCH($D95,products!$A$1:$A$49,0),MATCH(I$1,products!$A$1:$G$1,0))</f>
        <v>Exc</v>
      </c>
      <c r="J95" t="str">
        <f>INDEX(products!$A$1:$G$49,MATCH($D95,products!$A$1:$A$49,0),MATCH(J$1,products!$A$1:$G$1,0))</f>
        <v>L</v>
      </c>
      <c r="K95" s="4">
        <f>INDEX(products!$A$1:$G$49,MATCH($D95,products!$A$1:$A$49,0),MATCH(K$1,products!$A$1:$G$1,0))</f>
        <v>0.5</v>
      </c>
      <c r="L95" s="5">
        <f>INDEX(products!$A$1:$G$49,MATCH($D95,products!$A$1:$A$49,0),MATCH(L$1,products!$A$1:$G$1,0))</f>
        <v>8.91</v>
      </c>
      <c r="M95" s="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INDEX(products!$A$1:$G$49,MATCH($D96,products!$A$1:$A$49,0),MATCH(I$1,products!$A$1:$G$1,0))</f>
        <v>Ara</v>
      </c>
      <c r="J96" t="str">
        <f>INDEX(products!$A$1:$G$49,MATCH($D96,products!$A$1:$A$49,0),MATCH(J$1,products!$A$1:$G$1,0))</f>
        <v>D</v>
      </c>
      <c r="K96" s="4">
        <f>INDEX(products!$A$1:$G$49,MATCH($D96,products!$A$1:$A$49,0),MATCH(K$1,products!$A$1:$G$1,0))</f>
        <v>0.2</v>
      </c>
      <c r="L96" s="5">
        <f>INDEX(products!$A$1:$G$49,MATCH($D96,products!$A$1:$A$49,0),MATCH(L$1,products!$A$1:$G$1,0))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INDEX(products!$A$1:$G$49,MATCH($D97,products!$A$1:$A$49,0),MATCH(I$1,products!$A$1:$G$1,0))</f>
        <v>Ara</v>
      </c>
      <c r="J97" t="str">
        <f>INDEX(products!$A$1:$G$49,MATCH($D97,products!$A$1:$A$49,0),MATCH(J$1,products!$A$1:$G$1,0))</f>
        <v>M</v>
      </c>
      <c r="K97" s="4">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INDEX(products!$A$1:$G$49,MATCH($D98,products!$A$1:$A$49,0),MATCH(I$1,products!$A$1:$G$1,0))</f>
        <v>Ara</v>
      </c>
      <c r="J98" t="str">
        <f>INDEX(products!$A$1:$G$49,MATCH($D98,products!$A$1:$A$49,0),MATCH(J$1,products!$A$1:$G$1,0))</f>
        <v>D</v>
      </c>
      <c r="K98" s="4">
        <f>INDEX(products!$A$1:$G$49,MATCH($D98,products!$A$1:$A$49,0),MATCH(K$1,products!$A$1:$G$1,0))</f>
        <v>0.2</v>
      </c>
      <c r="L98" s="5">
        <f>INDEX(products!$A$1:$G$49,MATCH($D98,products!$A$1:$A$49,0),MATCH(L$1,products!$A$1:$G$1,0))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INDEX(products!$A$1:$G$49,MATCH($D99,products!$A$1:$A$49,0),MATCH(I$1,products!$A$1:$G$1,0))</f>
        <v>Ara</v>
      </c>
      <c r="J99" t="str">
        <f>INDEX(products!$A$1:$G$49,MATCH($D99,products!$A$1:$A$49,0),MATCH(J$1,products!$A$1:$G$1,0))</f>
        <v>M</v>
      </c>
      <c r="K99" s="4">
        <f>INDEX(products!$A$1:$G$49,MATCH($D99,products!$A$1:$A$49,0),MATCH(K$1,products!$A$1:$G$1,0))</f>
        <v>0.5</v>
      </c>
      <c r="L99" s="5">
        <f>INDEX(products!$A$1:$G$49,MATCH($D99,products!$A$1:$A$49,0),MATCH(L$1,products!$A$1:$G$1,0))</f>
        <v>6.75</v>
      </c>
      <c r="M99" s="5">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INDEX(products!$A$1:$G$49,MATCH($D100,products!$A$1:$A$49,0),MATCH(I$1,products!$A$1:$G$1,0))</f>
        <v>Ara</v>
      </c>
      <c r="J100" t="str">
        <f>INDEX(products!$A$1:$G$49,MATCH($D100,products!$A$1:$A$49,0),MATCH(J$1,products!$A$1:$G$1,0))</f>
        <v>D</v>
      </c>
      <c r="K100" s="4">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INDEX(products!$A$1:$G$49,MATCH($D101,products!$A$1:$A$49,0),MATCH(I$1,products!$A$1:$G$1,0))</f>
        <v>Lib</v>
      </c>
      <c r="J101" t="str">
        <f>INDEX(products!$A$1:$G$49,MATCH($D101,products!$A$1:$A$49,0),MATCH(J$1,products!$A$1:$G$1,0))</f>
        <v>M</v>
      </c>
      <c r="K101" s="4">
        <f>INDEX(products!$A$1:$G$49,MATCH($D101,products!$A$1:$A$49,0),MATCH(K$1,products!$A$1:$G$1,0))</f>
        <v>0.2</v>
      </c>
      <c r="L101" s="5">
        <f>INDEX(products!$A$1:$G$49,MATCH($D101,products!$A$1:$A$49,0),MATCH(L$1,products!$A$1:$G$1,0))</f>
        <v>4.3650000000000002</v>
      </c>
      <c r="M101" s="5">
        <f t="shared" si="3"/>
        <v>13.095000000000001</v>
      </c>
      <c r="N101" t="str">
        <f t="shared" si="4"/>
        <v>Liberca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INDEX(products!$A$1:$G$49,MATCH($D102,products!$A$1:$A$49,0),MATCH(I$1,products!$A$1:$G$1,0))</f>
        <v>Ara</v>
      </c>
      <c r="J102" t="str">
        <f>INDEX(products!$A$1:$G$49,MATCH($D102,products!$A$1:$A$49,0),MATCH(J$1,products!$A$1:$G$1,0))</f>
        <v>L</v>
      </c>
      <c r="K102" s="4">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INDEX(products!$A$1:$G$49,MATCH($D103,products!$A$1:$A$49,0),MATCH(I$1,products!$A$1:$G$1,0))</f>
        <v>Lib</v>
      </c>
      <c r="J103" t="str">
        <f>INDEX(products!$A$1:$G$49,MATCH($D103,products!$A$1:$A$49,0),MATCH(J$1,products!$A$1:$G$1,0))</f>
        <v>D</v>
      </c>
      <c r="K103" s="4">
        <f>INDEX(products!$A$1:$G$49,MATCH($D103,products!$A$1:$A$49,0),MATCH(K$1,products!$A$1:$G$1,0))</f>
        <v>2.5</v>
      </c>
      <c r="L103" s="5">
        <f>INDEX(products!$A$1:$G$49,MATCH($D103,products!$A$1:$A$49,0),MATCH(L$1,products!$A$1:$G$1,0))</f>
        <v>29.784999999999997</v>
      </c>
      <c r="M103" s="5">
        <f t="shared" si="3"/>
        <v>148.92499999999998</v>
      </c>
      <c r="N103" t="str">
        <f t="shared" si="4"/>
        <v>Liberca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INDEX(products!$A$1:$G$49,MATCH($D104,products!$A$1:$A$49,0),MATCH(I$1,products!$A$1:$G$1,0))</f>
        <v>Lib</v>
      </c>
      <c r="J104" t="str">
        <f>INDEX(products!$A$1:$G$49,MATCH($D104,products!$A$1:$A$49,0),MATCH(J$1,products!$A$1:$G$1,0))</f>
        <v>D</v>
      </c>
      <c r="K104" s="4">
        <f>INDEX(products!$A$1:$G$49,MATCH($D104,products!$A$1:$A$49,0),MATCH(K$1,products!$A$1:$G$1,0))</f>
        <v>1</v>
      </c>
      <c r="L104" s="5">
        <f>INDEX(products!$A$1:$G$49,MATCH($D104,products!$A$1:$A$49,0),MATCH(L$1,products!$A$1:$G$1,0))</f>
        <v>12.95</v>
      </c>
      <c r="M104" s="5">
        <f t="shared" si="3"/>
        <v>38.849999999999994</v>
      </c>
      <c r="N104" t="str">
        <f t="shared" si="4"/>
        <v>Liberca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INDEX(products!$A$1:$G$49,MATCH($D105,products!$A$1:$A$49,0),MATCH(I$1,products!$A$1:$G$1,0))</f>
        <v>Rob</v>
      </c>
      <c r="J105" t="str">
        <f>INDEX(products!$A$1:$G$49,MATCH($D105,products!$A$1:$A$49,0),MATCH(J$1,products!$A$1:$G$1,0))</f>
        <v>M</v>
      </c>
      <c r="K105" s="4">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INDEX(products!$A$1:$G$49,MATCH($D106,products!$A$1:$A$49,0),MATCH(I$1,products!$A$1:$G$1,0))</f>
        <v>Lib</v>
      </c>
      <c r="J106" t="str">
        <f>INDEX(products!$A$1:$G$49,MATCH($D106,products!$A$1:$A$49,0),MATCH(J$1,products!$A$1:$G$1,0))</f>
        <v>M</v>
      </c>
      <c r="K106" s="4">
        <f>INDEX(products!$A$1:$G$49,MATCH($D106,products!$A$1:$A$49,0),MATCH(K$1,products!$A$1:$G$1,0))</f>
        <v>1</v>
      </c>
      <c r="L106" s="5">
        <f>INDEX(products!$A$1:$G$49,MATCH($D106,products!$A$1:$A$49,0),MATCH(L$1,products!$A$1:$G$1,0))</f>
        <v>14.55</v>
      </c>
      <c r="M106" s="5">
        <f t="shared" si="3"/>
        <v>87.300000000000011</v>
      </c>
      <c r="N106" t="str">
        <f t="shared" si="4"/>
        <v>Liberca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INDEX(products!$A$1:$G$49,MATCH($D107,products!$A$1:$A$49,0),MATCH(I$1,products!$A$1:$G$1,0))</f>
        <v>Ara</v>
      </c>
      <c r="J107" t="str">
        <f>INDEX(products!$A$1:$G$49,MATCH($D107,products!$A$1:$A$49,0),MATCH(J$1,products!$A$1:$G$1,0))</f>
        <v>M</v>
      </c>
      <c r="K107" s="4">
        <f>INDEX(products!$A$1:$G$49,MATCH($D107,products!$A$1:$A$49,0),MATCH(K$1,products!$A$1:$G$1,0))</f>
        <v>0.5</v>
      </c>
      <c r="L107" s="5">
        <f>INDEX(products!$A$1:$G$49,MATCH($D107,products!$A$1:$A$49,0),MATCH(L$1,products!$A$1:$G$1,0))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INDEX(products!$A$1:$G$49,MATCH($D108,products!$A$1:$A$49,0),MATCH(I$1,products!$A$1:$G$1,0))</f>
        <v>Exc</v>
      </c>
      <c r="J108" t="str">
        <f>INDEX(products!$A$1:$G$49,MATCH($D108,products!$A$1:$A$49,0),MATCH(J$1,products!$A$1:$G$1,0))</f>
        <v>D</v>
      </c>
      <c r="K108" s="4">
        <f>INDEX(products!$A$1:$G$49,MATCH($D108,products!$A$1:$A$49,0),MATCH(K$1,products!$A$1:$G$1,0))</f>
        <v>1</v>
      </c>
      <c r="L108" s="5">
        <f>INDEX(products!$A$1:$G$49,MATCH($D108,products!$A$1:$A$49,0),MATCH(L$1,products!$A$1:$G$1,0))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INDEX(products!$A$1:$G$49,MATCH($D109,products!$A$1:$A$49,0),MATCH(I$1,products!$A$1:$G$1,0))</f>
        <v>Rob</v>
      </c>
      <c r="J109" t="str">
        <f>INDEX(products!$A$1:$G$49,MATCH($D109,products!$A$1:$A$49,0),MATCH(J$1,products!$A$1:$G$1,0))</f>
        <v>M</v>
      </c>
      <c r="K109" s="4">
        <f>INDEX(products!$A$1:$G$49,MATCH($D109,products!$A$1:$A$49,0),MATCH(K$1,products!$A$1:$G$1,0))</f>
        <v>0.5</v>
      </c>
      <c r="L109" s="5">
        <f>INDEX(products!$A$1:$G$49,MATCH($D109,products!$A$1:$A$49,0),MATCH(L$1,products!$A$1:$G$1,0))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INDEX(products!$A$1:$G$49,MATCH($D110,products!$A$1:$A$49,0),MATCH(I$1,products!$A$1:$G$1,0))</f>
        <v>Ara</v>
      </c>
      <c r="J110" t="str">
        <f>INDEX(products!$A$1:$G$49,MATCH($D110,products!$A$1:$A$49,0),MATCH(J$1,products!$A$1:$G$1,0))</f>
        <v>M</v>
      </c>
      <c r="K110" s="4">
        <f>INDEX(products!$A$1:$G$49,MATCH($D110,products!$A$1:$A$49,0),MATCH(K$1,products!$A$1:$G$1,0))</f>
        <v>0.5</v>
      </c>
      <c r="L110" s="5">
        <f>INDEX(products!$A$1:$G$49,MATCH($D110,products!$A$1:$A$49,0),MATCH(L$1,products!$A$1:$G$1,0))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INDEX(products!$A$1:$G$49,MATCH($D111,products!$A$1:$A$49,0),MATCH(I$1,products!$A$1:$G$1,0))</f>
        <v>Lib</v>
      </c>
      <c r="J111" t="str">
        <f>INDEX(products!$A$1:$G$49,MATCH($D111,products!$A$1:$A$49,0),MATCH(J$1,products!$A$1:$G$1,0))</f>
        <v>D</v>
      </c>
      <c r="K111" s="4">
        <f>INDEX(products!$A$1:$G$49,MATCH($D111,products!$A$1:$A$49,0),MATCH(K$1,products!$A$1:$G$1,0))</f>
        <v>0.5</v>
      </c>
      <c r="L111" s="5">
        <f>INDEX(products!$A$1:$G$49,MATCH($D111,products!$A$1:$A$49,0),MATCH(L$1,products!$A$1:$G$1,0))</f>
        <v>7.77</v>
      </c>
      <c r="M111" s="5">
        <f t="shared" si="3"/>
        <v>7.77</v>
      </c>
      <c r="N111" t="str">
        <f t="shared" si="4"/>
        <v>Liberca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INDEX(products!$A$1:$G$49,MATCH($D112,products!$A$1:$A$49,0),MATCH(I$1,products!$A$1:$G$1,0))</f>
        <v>Exc</v>
      </c>
      <c r="J112" t="str">
        <f>INDEX(products!$A$1:$G$49,MATCH($D112,products!$A$1:$A$49,0),MATCH(J$1,products!$A$1:$G$1,0))</f>
        <v>L</v>
      </c>
      <c r="K112" s="4">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INDEX(products!$A$1:$G$49,MATCH($D113,products!$A$1:$A$49,0),MATCH(I$1,products!$A$1:$G$1,0))</f>
        <v>Rob</v>
      </c>
      <c r="J113" t="str">
        <f>INDEX(products!$A$1:$G$49,MATCH($D113,products!$A$1:$A$49,0),MATCH(J$1,products!$A$1:$G$1,0))</f>
        <v>D</v>
      </c>
      <c r="K113" s="4">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INDEX(products!$A$1:$G$49,MATCH($D114,products!$A$1:$A$49,0),MATCH(I$1,products!$A$1:$G$1,0))</f>
        <v>Ara</v>
      </c>
      <c r="J114" t="str">
        <f>INDEX(products!$A$1:$G$49,MATCH($D114,products!$A$1:$A$49,0),MATCH(J$1,products!$A$1:$G$1,0))</f>
        <v>M</v>
      </c>
      <c r="K114" s="4">
        <f>INDEX(products!$A$1:$G$49,MATCH($D114,products!$A$1:$A$49,0),MATCH(K$1,products!$A$1:$G$1,0))</f>
        <v>1</v>
      </c>
      <c r="L114" s="5">
        <f>INDEX(products!$A$1:$G$49,MATCH($D114,products!$A$1:$A$49,0),MATCH(L$1,products!$A$1:$G$1,0))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INDEX(products!$A$1:$G$49,MATCH($D115,products!$A$1:$A$49,0),MATCH(I$1,products!$A$1:$G$1,0))</f>
        <v>Lib</v>
      </c>
      <c r="J115" t="str">
        <f>INDEX(products!$A$1:$G$49,MATCH($D115,products!$A$1:$A$49,0),MATCH(J$1,products!$A$1:$G$1,0))</f>
        <v>M</v>
      </c>
      <c r="K115" s="4">
        <f>INDEX(products!$A$1:$G$49,MATCH($D115,products!$A$1:$A$49,0),MATCH(K$1,products!$A$1:$G$1,0))</f>
        <v>1</v>
      </c>
      <c r="L115" s="5">
        <f>INDEX(products!$A$1:$G$49,MATCH($D115,products!$A$1:$A$49,0),MATCH(L$1,products!$A$1:$G$1,0))</f>
        <v>14.55</v>
      </c>
      <c r="M115" s="5">
        <f t="shared" si="3"/>
        <v>14.55</v>
      </c>
      <c r="N115" t="str">
        <f t="shared" si="4"/>
        <v>Liberca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INDEX(products!$A$1:$G$49,MATCH($D116,products!$A$1:$A$49,0),MATCH(I$1,products!$A$1:$G$1,0))</f>
        <v>Rob</v>
      </c>
      <c r="J116"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INDEX(products!$A$1:$G$49,MATCH($D117,products!$A$1:$A$49,0),MATCH(I$1,products!$A$1:$G$1,0))</f>
        <v>Lib</v>
      </c>
      <c r="J117" t="str">
        <f>INDEX(products!$A$1:$G$49,MATCH($D117,products!$A$1:$A$49,0),MATCH(J$1,products!$A$1:$G$1,0))</f>
        <v>L</v>
      </c>
      <c r="K117" s="4">
        <f>INDEX(products!$A$1:$G$49,MATCH($D117,products!$A$1:$A$49,0),MATCH(K$1,products!$A$1:$G$1,0))</f>
        <v>1</v>
      </c>
      <c r="L117" s="5">
        <f>INDEX(products!$A$1:$G$49,MATCH($D117,products!$A$1:$A$49,0),MATCH(L$1,products!$A$1:$G$1,0))</f>
        <v>15.85</v>
      </c>
      <c r="M117" s="5">
        <f t="shared" si="3"/>
        <v>15.85</v>
      </c>
      <c r="N117" t="str">
        <f t="shared" si="4"/>
        <v>Liberca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INDEX(products!$A$1:$G$49,MATCH($D118,products!$A$1:$A$49,0),MATCH(I$1,products!$A$1:$G$1,0))</f>
        <v>Lib</v>
      </c>
      <c r="J118" t="str">
        <f>INDEX(products!$A$1:$G$49,MATCH($D118,products!$A$1:$A$49,0),MATCH(J$1,products!$A$1:$G$1,0))</f>
        <v>L</v>
      </c>
      <c r="K118" s="4">
        <f>INDEX(products!$A$1:$G$49,MATCH($D118,products!$A$1:$A$49,0),MATCH(K$1,products!$A$1:$G$1,0))</f>
        <v>0.2</v>
      </c>
      <c r="L118" s="5">
        <f>INDEX(products!$A$1:$G$49,MATCH($D118,products!$A$1:$A$49,0),MATCH(L$1,products!$A$1:$G$1,0))</f>
        <v>4.7549999999999999</v>
      </c>
      <c r="M118" s="5">
        <f t="shared" si="3"/>
        <v>19.02</v>
      </c>
      <c r="N118" t="str">
        <f t="shared" si="4"/>
        <v>Liberca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INDEX(products!$A$1:$G$49,MATCH($D119,products!$A$1:$A$49,0),MATCH(I$1,products!$A$1:$G$1,0))</f>
        <v>Lib</v>
      </c>
      <c r="J119" t="str">
        <f>INDEX(products!$A$1:$G$49,MATCH($D119,products!$A$1:$A$49,0),MATCH(J$1,products!$A$1:$G$1,0))</f>
        <v>L</v>
      </c>
      <c r="K119" s="4">
        <f>INDEX(products!$A$1:$G$49,MATCH($D119,products!$A$1:$A$49,0),MATCH(K$1,products!$A$1:$G$1,0))</f>
        <v>0.5</v>
      </c>
      <c r="L119" s="5">
        <f>INDEX(products!$A$1:$G$49,MATCH($D119,products!$A$1:$A$49,0),MATCH(L$1,products!$A$1:$G$1,0))</f>
        <v>9.51</v>
      </c>
      <c r="M119" s="5">
        <f t="shared" si="3"/>
        <v>38.04</v>
      </c>
      <c r="N119" t="str">
        <f t="shared" si="4"/>
        <v>Liberca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INDEX(products!$A$1:$G$49,MATCH($D120,products!$A$1:$A$49,0),MATCH(I$1,products!$A$1:$G$1,0))</f>
        <v>Exc</v>
      </c>
      <c r="J120" t="str">
        <f>INDEX(products!$A$1:$G$49,MATCH($D120,products!$A$1:$A$49,0),MATCH(J$1,products!$A$1:$G$1,0))</f>
        <v>D</v>
      </c>
      <c r="K120" s="4">
        <f>INDEX(products!$A$1:$G$49,MATCH($D120,products!$A$1:$A$49,0),MATCH(K$1,products!$A$1:$G$1,0))</f>
        <v>0.5</v>
      </c>
      <c r="L120" s="5">
        <f>INDEX(products!$A$1:$G$49,MATCH($D120,products!$A$1:$A$49,0),MATCH(L$1,products!$A$1:$G$1,0))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INDEX(products!$A$1:$G$49,MATCH($D121,products!$A$1:$A$49,0),MATCH(I$1,products!$A$1:$G$1,0))</f>
        <v>Exc</v>
      </c>
      <c r="J121" t="str">
        <f>INDEX(products!$A$1:$G$49,MATCH($D121,products!$A$1:$A$49,0),MATCH(J$1,products!$A$1:$G$1,0))</f>
        <v>M</v>
      </c>
      <c r="K121" s="4">
        <f>INDEX(products!$A$1:$G$49,MATCH($D121,products!$A$1:$A$49,0),MATCH(K$1,products!$A$1:$G$1,0))</f>
        <v>0.2</v>
      </c>
      <c r="L121" s="5">
        <f>INDEX(products!$A$1:$G$49,MATCH($D121,products!$A$1:$A$49,0),MATCH(L$1,products!$A$1:$G$1,0))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INDEX(products!$A$1:$G$49,MATCH($D122,products!$A$1:$A$49,0),MATCH(I$1,products!$A$1:$G$1,0))</f>
        <v>Ara</v>
      </c>
      <c r="J122" t="str">
        <f>INDEX(products!$A$1:$G$49,MATCH($D122,products!$A$1:$A$49,0),MATCH(J$1,products!$A$1:$G$1,0))</f>
        <v>L</v>
      </c>
      <c r="K122" s="4">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INDEX(products!$A$1:$G$49,MATCH($D123,products!$A$1:$A$49,0),MATCH(I$1,products!$A$1:$G$1,0))</f>
        <v>Exc</v>
      </c>
      <c r="J123" t="str">
        <f>INDEX(products!$A$1:$G$49,MATCH($D123,products!$A$1:$A$49,0),MATCH(J$1,products!$A$1:$G$1,0))</f>
        <v>M</v>
      </c>
      <c r="K123" s="4">
        <f>INDEX(products!$A$1:$G$49,MATCH($D123,products!$A$1:$A$49,0),MATCH(K$1,products!$A$1:$G$1,0))</f>
        <v>1</v>
      </c>
      <c r="L123" s="5">
        <f>INDEX(products!$A$1:$G$49,MATCH($D123,products!$A$1:$A$49,0),MATCH(L$1,products!$A$1:$G$1,0))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INDEX(products!$A$1:$G$49,MATCH($D124,products!$A$1:$A$49,0),MATCH(I$1,products!$A$1:$G$1,0))</f>
        <v>Ara</v>
      </c>
      <c r="J124" t="str">
        <f>INDEX(products!$A$1:$G$49,MATCH($D124,products!$A$1:$A$49,0),MATCH(J$1,products!$A$1:$G$1,0))</f>
        <v>D</v>
      </c>
      <c r="K124" s="4">
        <f>INDEX(products!$A$1:$G$49,MATCH($D124,products!$A$1:$A$49,0),MATCH(K$1,products!$A$1:$G$1,0))</f>
        <v>0.5</v>
      </c>
      <c r="L124" s="5">
        <f>INDEX(products!$A$1:$G$49,MATCH($D124,products!$A$1:$A$49,0),MATCH(L$1,products!$A$1:$G$1,0))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INDEX(products!$A$1:$G$49,MATCH($D125,products!$A$1:$A$49,0),MATCH(I$1,products!$A$1:$G$1,0))</f>
        <v>Lib</v>
      </c>
      <c r="J125" t="str">
        <f>INDEX(products!$A$1:$G$49,MATCH($D125,products!$A$1:$A$49,0),MATCH(J$1,products!$A$1:$G$1,0))</f>
        <v>L</v>
      </c>
      <c r="K125" s="4">
        <f>INDEX(products!$A$1:$G$49,MATCH($D125,products!$A$1:$A$49,0),MATCH(K$1,products!$A$1:$G$1,0))</f>
        <v>2.5</v>
      </c>
      <c r="L125" s="5">
        <f>INDEX(products!$A$1:$G$49,MATCH($D125,products!$A$1:$A$49,0),MATCH(L$1,products!$A$1:$G$1,0))</f>
        <v>36.454999999999998</v>
      </c>
      <c r="M125" s="5">
        <f t="shared" si="3"/>
        <v>145.82</v>
      </c>
      <c r="N125" t="str">
        <f t="shared" si="4"/>
        <v>Liberca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INDEX(products!$A$1:$G$49,MATCH($D126,products!$A$1:$A$49,0),MATCH(I$1,products!$A$1:$G$1,0))</f>
        <v>Lib</v>
      </c>
      <c r="J126" t="str">
        <f>INDEX(products!$A$1:$G$49,MATCH($D126,products!$A$1:$A$49,0),MATCH(J$1,products!$A$1:$G$1,0))</f>
        <v>M</v>
      </c>
      <c r="K126" s="4">
        <f>INDEX(products!$A$1:$G$49,MATCH($D126,products!$A$1:$A$49,0),MATCH(K$1,products!$A$1:$G$1,0))</f>
        <v>0.2</v>
      </c>
      <c r="L126" s="5">
        <f>INDEX(products!$A$1:$G$49,MATCH($D126,products!$A$1:$A$49,0),MATCH(L$1,products!$A$1:$G$1,0))</f>
        <v>4.3650000000000002</v>
      </c>
      <c r="M126" s="5">
        <f t="shared" si="3"/>
        <v>21.825000000000003</v>
      </c>
      <c r="N126" t="str">
        <f t="shared" si="4"/>
        <v>Liberca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INDEX(products!$A$1:$G$49,MATCH($D127,products!$A$1:$A$49,0),MATCH(I$1,products!$A$1:$G$1,0))</f>
        <v>Lib</v>
      </c>
      <c r="J127" t="str">
        <f>INDEX(products!$A$1:$G$49,MATCH($D127,products!$A$1:$A$49,0),MATCH(J$1,products!$A$1:$G$1,0))</f>
        <v>M</v>
      </c>
      <c r="K127" s="4">
        <f>INDEX(products!$A$1:$G$49,MATCH($D127,products!$A$1:$A$49,0),MATCH(K$1,products!$A$1:$G$1,0))</f>
        <v>0.5</v>
      </c>
      <c r="L127" s="5">
        <f>INDEX(products!$A$1:$G$49,MATCH($D127,products!$A$1:$A$49,0),MATCH(L$1,products!$A$1:$G$1,0))</f>
        <v>8.73</v>
      </c>
      <c r="M127" s="5">
        <f t="shared" si="3"/>
        <v>26.19</v>
      </c>
      <c r="N127" t="str">
        <f t="shared" si="4"/>
        <v>Liberca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INDEX(products!$A$1:$G$49,MATCH($D128,products!$A$1:$A$49,0),MATCH(I$1,products!$A$1:$G$1,0))</f>
        <v>Ara</v>
      </c>
      <c r="J128" t="str">
        <f>INDEX(products!$A$1:$G$49,MATCH($D128,products!$A$1:$A$49,0),MATCH(J$1,products!$A$1:$G$1,0))</f>
        <v>M</v>
      </c>
      <c r="K128" s="4">
        <f>INDEX(products!$A$1:$G$49,MATCH($D128,products!$A$1:$A$49,0),MATCH(K$1,products!$A$1:$G$1,0))</f>
        <v>1</v>
      </c>
      <c r="L128" s="5">
        <f>INDEX(products!$A$1:$G$49,MATCH($D128,products!$A$1:$A$49,0),MATCH(L$1,products!$A$1:$G$1,0))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INDEX(products!$A$1:$G$49,MATCH($D129,products!$A$1:$A$49,0),MATCH(I$1,products!$A$1:$G$1,0))</f>
        <v>Lib</v>
      </c>
      <c r="J129" t="str">
        <f>INDEX(products!$A$1:$G$49,MATCH($D129,products!$A$1:$A$49,0),MATCH(J$1,products!$A$1:$G$1,0))</f>
        <v>D</v>
      </c>
      <c r="K129" s="4">
        <f>INDEX(products!$A$1:$G$49,MATCH($D129,products!$A$1:$A$49,0),MATCH(K$1,products!$A$1:$G$1,0))</f>
        <v>1</v>
      </c>
      <c r="L129" s="5">
        <f>INDEX(products!$A$1:$G$49,MATCH($D129,products!$A$1:$A$49,0),MATCH(L$1,products!$A$1:$G$1,0))</f>
        <v>12.95</v>
      </c>
      <c r="M129" s="5">
        <f t="shared" si="3"/>
        <v>77.699999999999989</v>
      </c>
      <c r="N129" t="str">
        <f t="shared" si="4"/>
        <v>Liberca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INDEX(products!$A$1:$G$49,MATCH($D130,products!$A$1:$A$49,0),MATCH(I$1,products!$A$1:$G$1,0))</f>
        <v>Ara</v>
      </c>
      <c r="J130" t="str">
        <f>INDEX(products!$A$1:$G$49,MATCH($D130,products!$A$1:$A$49,0),MATCH(J$1,products!$A$1:$G$1,0))</f>
        <v>M</v>
      </c>
      <c r="K130" s="4">
        <f>INDEX(products!$A$1:$G$49,MATCH($D130,products!$A$1:$A$49,0),MATCH(K$1,products!$A$1:$G$1,0))</f>
        <v>0.5</v>
      </c>
      <c r="L130" s="5">
        <f>INDEX(products!$A$1:$G$49,MATCH($D130,products!$A$1:$A$49,0),MATCH(L$1,products!$A$1:$G$1,0))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INDEX(products!$A$1:$G$49,MATCH($D131,products!$A$1:$A$49,0),MATCH(I$1,products!$A$1:$G$1,0))</f>
        <v>Exc</v>
      </c>
      <c r="J131" t="str">
        <f>INDEX(products!$A$1:$G$49,MATCH($D131,products!$A$1:$A$49,0),MATCH(J$1,products!$A$1:$G$1,0))</f>
        <v>D</v>
      </c>
      <c r="K131" s="4">
        <f>INDEX(products!$A$1:$G$49,MATCH($D131,products!$A$1:$A$49,0),MATCH(K$1,products!$A$1:$G$1,0))</f>
        <v>1</v>
      </c>
      <c r="L131" s="5">
        <f>INDEX(products!$A$1:$G$49,MATCH($D131,products!$A$1:$A$49,0),MATCH(L$1,products!$A$1:$G$1,0))</f>
        <v>12.15</v>
      </c>
      <c r="M131" s="5">
        <f t="shared" ref="M131:M194" si="6">PRODUCT(L131,E131)</f>
        <v>12.15</v>
      </c>
      <c r="N131" t="str">
        <f t="shared" ref="N131:N194" si="7">IF(I131="Rob","Robusta",IF(I131="Exc","Excelsa",IF(I131="Ara","Arabica",IF(I131="Lib","Liberca",""))))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INDEX(products!$A$1:$G$49,MATCH($D132,products!$A$1:$A$49,0),MATCH(I$1,products!$A$1:$G$1,0))</f>
        <v>Ara</v>
      </c>
      <c r="J132" t="str">
        <f>INDEX(products!$A$1:$G$49,MATCH($D132,products!$A$1:$A$49,0),MATCH(J$1,products!$A$1:$G$1,0))</f>
        <v>L</v>
      </c>
      <c r="K132" s="4">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INDEX(products!$A$1:$G$49,MATCH($D133,products!$A$1:$A$49,0),MATCH(I$1,products!$A$1:$G$1,0))</f>
        <v>Exc</v>
      </c>
      <c r="J133" t="str">
        <f>INDEX(products!$A$1:$G$49,MATCH($D133,products!$A$1:$A$49,0),MATCH(J$1,products!$A$1:$G$1,0))</f>
        <v>D</v>
      </c>
      <c r="K133" s="4">
        <f>INDEX(products!$A$1:$G$49,MATCH($D133,products!$A$1:$A$49,0),MATCH(K$1,products!$A$1:$G$1,0))</f>
        <v>0.5</v>
      </c>
      <c r="L133" s="5">
        <f>INDEX(products!$A$1:$G$49,MATCH($D133,products!$A$1:$A$49,0),MATCH(L$1,products!$A$1:$G$1,0))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INDEX(products!$A$1:$G$49,MATCH($D134,products!$A$1:$A$49,0),MATCH(I$1,products!$A$1:$G$1,0))</f>
        <v>Ara</v>
      </c>
      <c r="J134" t="str">
        <f>INDEX(products!$A$1:$G$49,MATCH($D134,products!$A$1:$A$49,0),MATCH(J$1,products!$A$1:$G$1,0))</f>
        <v>L</v>
      </c>
      <c r="K134" s="4">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INDEX(products!$A$1:$G$49,MATCH($D135,products!$A$1:$A$49,0),MATCH(I$1,products!$A$1:$G$1,0))</f>
        <v>Lib</v>
      </c>
      <c r="J135" t="str">
        <f>INDEX(products!$A$1:$G$49,MATCH($D135,products!$A$1:$A$49,0),MATCH(J$1,products!$A$1:$G$1,0))</f>
        <v>D</v>
      </c>
      <c r="K135" s="4">
        <f>INDEX(products!$A$1:$G$49,MATCH($D135,products!$A$1:$A$49,0),MATCH(K$1,products!$A$1:$G$1,0))</f>
        <v>1</v>
      </c>
      <c r="L135" s="5">
        <f>INDEX(products!$A$1:$G$49,MATCH($D135,products!$A$1:$A$49,0),MATCH(L$1,products!$A$1:$G$1,0))</f>
        <v>12.95</v>
      </c>
      <c r="M135" s="5">
        <f t="shared" si="6"/>
        <v>12.95</v>
      </c>
      <c r="N135" t="str">
        <f t="shared" si="7"/>
        <v>Liberca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INDEX(products!$A$1:$G$49,MATCH($D136,products!$A$1:$A$49,0),MATCH(I$1,products!$A$1:$G$1,0))</f>
        <v>Exc</v>
      </c>
      <c r="J136" t="str">
        <f>INDEX(products!$A$1:$G$49,MATCH($D136,products!$A$1:$A$49,0),MATCH(J$1,products!$A$1:$G$1,0))</f>
        <v>M</v>
      </c>
      <c r="K136" s="4">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INDEX(products!$A$1:$G$49,MATCH($D137,products!$A$1:$A$49,0),MATCH(I$1,products!$A$1:$G$1,0))</f>
        <v>Ara</v>
      </c>
      <c r="J137" t="str">
        <f>INDEX(products!$A$1:$G$49,MATCH($D137,products!$A$1:$A$49,0),MATCH(J$1,products!$A$1:$G$1,0))</f>
        <v>L</v>
      </c>
      <c r="K137" s="4">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INDEX(products!$A$1:$G$49,MATCH($D138,products!$A$1:$A$49,0),MATCH(I$1,products!$A$1:$G$1,0))</f>
        <v>Ara</v>
      </c>
      <c r="J138" t="str">
        <f>INDEX(products!$A$1:$G$49,MATCH($D138,products!$A$1:$A$49,0),MATCH(J$1,products!$A$1:$G$1,0))</f>
        <v>D</v>
      </c>
      <c r="K138" s="4">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INDEX(products!$A$1:$G$49,MATCH($D139,products!$A$1:$A$49,0),MATCH(I$1,products!$A$1:$G$1,0))</f>
        <v>Exc</v>
      </c>
      <c r="J139" t="str">
        <f>INDEX(products!$A$1:$G$49,MATCH($D139,products!$A$1:$A$49,0),MATCH(J$1,products!$A$1:$G$1,0))</f>
        <v>L</v>
      </c>
      <c r="K139" s="4">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INDEX(products!$A$1:$G$49,MATCH($D140,products!$A$1:$A$49,0),MATCH(I$1,products!$A$1:$G$1,0))</f>
        <v>Exc</v>
      </c>
      <c r="J140" t="str">
        <f>INDEX(products!$A$1:$G$49,MATCH($D140,products!$A$1:$A$49,0),MATCH(J$1,products!$A$1:$G$1,0))</f>
        <v>D</v>
      </c>
      <c r="K140" s="4">
        <f>INDEX(products!$A$1:$G$49,MATCH($D140,products!$A$1:$A$49,0),MATCH(K$1,products!$A$1:$G$1,0))</f>
        <v>1</v>
      </c>
      <c r="L140" s="5">
        <f>INDEX(products!$A$1:$G$49,MATCH($D140,products!$A$1:$A$49,0),MATCH(L$1,products!$A$1:$G$1,0))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INDEX(products!$A$1:$G$49,MATCH($D141,products!$A$1:$A$49,0),MATCH(I$1,products!$A$1:$G$1,0))</f>
        <v>Lib</v>
      </c>
      <c r="J141" t="str">
        <f>INDEX(products!$A$1:$G$49,MATCH($D141,products!$A$1:$A$49,0),MATCH(J$1,products!$A$1:$G$1,0))</f>
        <v>D</v>
      </c>
      <c r="K141" s="4">
        <f>INDEX(products!$A$1:$G$49,MATCH($D141,products!$A$1:$A$49,0),MATCH(K$1,products!$A$1:$G$1,0))</f>
        <v>1</v>
      </c>
      <c r="L141" s="5">
        <f>INDEX(products!$A$1:$G$49,MATCH($D141,products!$A$1:$A$49,0),MATCH(L$1,products!$A$1:$G$1,0))</f>
        <v>12.95</v>
      </c>
      <c r="M141" s="5">
        <f t="shared" si="6"/>
        <v>77.699999999999989</v>
      </c>
      <c r="N141" t="str">
        <f t="shared" si="7"/>
        <v>Liberca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INDEX(products!$A$1:$G$49,MATCH($D142,products!$A$1:$A$49,0),MATCH(I$1,products!$A$1:$G$1,0))</f>
        <v>Lib</v>
      </c>
      <c r="J142" t="str">
        <f>INDEX(products!$A$1:$G$49,MATCH($D142,products!$A$1:$A$49,0),MATCH(J$1,products!$A$1:$G$1,0))</f>
        <v>D</v>
      </c>
      <c r="K142" s="4">
        <f>INDEX(products!$A$1:$G$49,MATCH($D142,products!$A$1:$A$49,0),MATCH(K$1,products!$A$1:$G$1,0))</f>
        <v>2.5</v>
      </c>
      <c r="L142" s="5">
        <f>INDEX(products!$A$1:$G$49,MATCH($D142,products!$A$1:$A$49,0),MATCH(L$1,products!$A$1:$G$1,0))</f>
        <v>29.784999999999997</v>
      </c>
      <c r="M142" s="5">
        <f t="shared" si="6"/>
        <v>29.784999999999997</v>
      </c>
      <c r="N142" t="str">
        <f t="shared" si="7"/>
        <v>Liberca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INDEX(products!$A$1:$G$49,MATCH($D143,products!$A$1:$A$49,0),MATCH(I$1,products!$A$1:$G$1,0))</f>
        <v>Ara</v>
      </c>
      <c r="J143" t="str">
        <f>INDEX(products!$A$1:$G$49,MATCH($D143,products!$A$1:$A$49,0),MATCH(J$1,products!$A$1:$G$1,0))</f>
        <v>L</v>
      </c>
      <c r="K143" s="4">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INDEX(products!$A$1:$G$49,MATCH($D144,products!$A$1:$A$49,0),MATCH(I$1,products!$A$1:$G$1,0))</f>
        <v>Exc</v>
      </c>
      <c r="J144" t="str">
        <f>INDEX(products!$A$1:$G$49,MATCH($D144,products!$A$1:$A$49,0),MATCH(J$1,products!$A$1:$G$1,0))</f>
        <v>L</v>
      </c>
      <c r="K144" s="4">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INDEX(products!$A$1:$G$49,MATCH($D145,products!$A$1:$A$49,0),MATCH(I$1,products!$A$1:$G$1,0))</f>
        <v>Lib</v>
      </c>
      <c r="J145" t="str">
        <f>INDEX(products!$A$1:$G$49,MATCH($D145,products!$A$1:$A$49,0),MATCH(J$1,products!$A$1:$G$1,0))</f>
        <v>M</v>
      </c>
      <c r="K145" s="4">
        <f>INDEX(products!$A$1:$G$49,MATCH($D145,products!$A$1:$A$49,0),MATCH(K$1,products!$A$1:$G$1,0))</f>
        <v>0.5</v>
      </c>
      <c r="L145" s="5">
        <f>INDEX(products!$A$1:$G$49,MATCH($D145,products!$A$1:$A$49,0),MATCH(L$1,products!$A$1:$G$1,0))</f>
        <v>8.73</v>
      </c>
      <c r="M145" s="5">
        <f t="shared" si="6"/>
        <v>17.46</v>
      </c>
      <c r="N145" t="str">
        <f t="shared" si="7"/>
        <v>Liberca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INDEX(products!$A$1:$G$49,MATCH($D146,products!$A$1:$A$49,0),MATCH(I$1,products!$A$1:$G$1,0))</f>
        <v>Exc</v>
      </c>
      <c r="J146" t="str">
        <f>INDEX(products!$A$1:$G$49,MATCH($D146,products!$A$1:$A$49,0),MATCH(J$1,products!$A$1:$G$1,0))</f>
        <v>L</v>
      </c>
      <c r="K146" s="4">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INDEX(products!$A$1:$G$49,MATCH($D147,products!$A$1:$A$49,0),MATCH(I$1,products!$A$1:$G$1,0))</f>
        <v>Lib</v>
      </c>
      <c r="J147" t="str">
        <f>INDEX(products!$A$1:$G$49,MATCH($D147,products!$A$1:$A$49,0),MATCH(J$1,products!$A$1:$G$1,0))</f>
        <v>M</v>
      </c>
      <c r="K147" s="4">
        <f>INDEX(products!$A$1:$G$49,MATCH($D147,products!$A$1:$A$49,0),MATCH(K$1,products!$A$1:$G$1,0))</f>
        <v>0.2</v>
      </c>
      <c r="L147" s="5">
        <f>INDEX(products!$A$1:$G$49,MATCH($D147,products!$A$1:$A$49,0),MATCH(L$1,products!$A$1:$G$1,0))</f>
        <v>4.3650000000000002</v>
      </c>
      <c r="M147" s="5">
        <f t="shared" si="6"/>
        <v>17.46</v>
      </c>
      <c r="N147" t="str">
        <f t="shared" si="7"/>
        <v>Liberca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INDEX(products!$A$1:$G$49,MATCH($D148,products!$A$1:$A$49,0),MATCH(I$1,products!$A$1:$G$1,0))</f>
        <v>Lib</v>
      </c>
      <c r="J148" t="str">
        <f>INDEX(products!$A$1:$G$49,MATCH($D148,products!$A$1:$A$49,0),MATCH(J$1,products!$A$1:$G$1,0))</f>
        <v>M</v>
      </c>
      <c r="K148" s="4">
        <f>INDEX(products!$A$1:$G$49,MATCH($D148,products!$A$1:$A$49,0),MATCH(K$1,products!$A$1:$G$1,0))</f>
        <v>1</v>
      </c>
      <c r="L148" s="5">
        <f>INDEX(products!$A$1:$G$49,MATCH($D148,products!$A$1:$A$49,0),MATCH(L$1,products!$A$1:$G$1,0))</f>
        <v>14.55</v>
      </c>
      <c r="M148" s="5">
        <f t="shared" si="6"/>
        <v>43.650000000000006</v>
      </c>
      <c r="N148" t="str">
        <f t="shared" si="7"/>
        <v>Liberca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INDEX(products!$A$1:$G$49,MATCH($D149,products!$A$1:$A$49,0),MATCH(I$1,products!$A$1:$G$1,0))</f>
        <v>Exc</v>
      </c>
      <c r="J149" t="str">
        <f>INDEX(products!$A$1:$G$49,MATCH($D149,products!$A$1:$A$49,0),MATCH(J$1,products!$A$1:$G$1,0))</f>
        <v>M</v>
      </c>
      <c r="K149" s="4">
        <f>INDEX(products!$A$1:$G$49,MATCH($D149,products!$A$1:$A$49,0),MATCH(K$1,products!$A$1:$G$1,0))</f>
        <v>1</v>
      </c>
      <c r="L149" s="5">
        <f>INDEX(products!$A$1:$G$49,MATCH($D149,products!$A$1:$A$49,0),MATCH(L$1,products!$A$1:$G$1,0))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INDEX(products!$A$1:$G$49,MATCH($D150,products!$A$1:$A$49,0),MATCH(I$1,products!$A$1:$G$1,0))</f>
        <v>Exc</v>
      </c>
      <c r="J150" t="str">
        <f>INDEX(products!$A$1:$G$49,MATCH($D150,products!$A$1:$A$49,0),MATCH(J$1,products!$A$1:$G$1,0))</f>
        <v>D</v>
      </c>
      <c r="K150" s="4">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INDEX(products!$A$1:$G$49,MATCH($D151,products!$A$1:$A$49,0),MATCH(I$1,products!$A$1:$G$1,0))</f>
        <v>Ara</v>
      </c>
      <c r="J151" t="str">
        <f>INDEX(products!$A$1:$G$49,MATCH($D151,products!$A$1:$A$49,0),MATCH(J$1,products!$A$1:$G$1,0))</f>
        <v>M</v>
      </c>
      <c r="K151" s="4">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INDEX(products!$A$1:$G$49,MATCH($D152,products!$A$1:$A$49,0),MATCH(I$1,products!$A$1:$G$1,0))</f>
        <v>Lib</v>
      </c>
      <c r="J152" t="str">
        <f>INDEX(products!$A$1:$G$49,MATCH($D152,products!$A$1:$A$49,0),MATCH(J$1,products!$A$1:$G$1,0))</f>
        <v>D</v>
      </c>
      <c r="K152" s="4">
        <f>INDEX(products!$A$1:$G$49,MATCH($D152,products!$A$1:$A$49,0),MATCH(K$1,products!$A$1:$G$1,0))</f>
        <v>1</v>
      </c>
      <c r="L152" s="5">
        <f>INDEX(products!$A$1:$G$49,MATCH($D152,products!$A$1:$A$49,0),MATCH(L$1,products!$A$1:$G$1,0))</f>
        <v>12.95</v>
      </c>
      <c r="M152" s="5">
        <f t="shared" si="6"/>
        <v>12.95</v>
      </c>
      <c r="N152" t="str">
        <f t="shared" si="7"/>
        <v>Liberca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INDEX(products!$A$1:$G$49,MATCH($D153,products!$A$1:$A$49,0),MATCH(I$1,products!$A$1:$G$1,0))</f>
        <v>Ara</v>
      </c>
      <c r="J153" t="str">
        <f>INDEX(products!$A$1:$G$49,MATCH($D153,products!$A$1:$A$49,0),MATCH(J$1,products!$A$1:$G$1,0))</f>
        <v>M</v>
      </c>
      <c r="K153" s="4">
        <f>INDEX(products!$A$1:$G$49,MATCH($D153,products!$A$1:$A$49,0),MATCH(K$1,products!$A$1:$G$1,0))</f>
        <v>1</v>
      </c>
      <c r="L153" s="5">
        <f>INDEX(products!$A$1:$G$49,MATCH($D153,products!$A$1:$A$49,0),MATCH(L$1,products!$A$1:$G$1,0))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INDEX(products!$A$1:$G$49,MATCH($D154,products!$A$1:$A$49,0),MATCH(I$1,products!$A$1:$G$1,0))</f>
        <v>Rob</v>
      </c>
      <c r="J154" t="str">
        <f>INDEX(products!$A$1:$G$49,MATCH($D154,products!$A$1:$A$49,0),MATCH(J$1,products!$A$1:$G$1,0))</f>
        <v>M</v>
      </c>
      <c r="K154" s="4">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INDEX(products!$A$1:$G$49,MATCH($D155,products!$A$1:$A$49,0),MATCH(I$1,products!$A$1:$G$1,0))</f>
        <v>Rob</v>
      </c>
      <c r="J155" t="str">
        <f>INDEX(products!$A$1:$G$49,MATCH($D155,products!$A$1:$A$49,0),MATCH(J$1,products!$A$1:$G$1,0))</f>
        <v>D</v>
      </c>
      <c r="K155" s="4">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INDEX(products!$A$1:$G$49,MATCH($D156,products!$A$1:$A$49,0),MATCH(I$1,products!$A$1:$G$1,0))</f>
        <v>Ara</v>
      </c>
      <c r="J156" t="str">
        <f>INDEX(products!$A$1:$G$49,MATCH($D156,products!$A$1:$A$49,0),MATCH(J$1,products!$A$1:$G$1,0))</f>
        <v>D</v>
      </c>
      <c r="K156" s="4">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INDEX(products!$A$1:$G$49,MATCH($D157,products!$A$1:$A$49,0),MATCH(I$1,products!$A$1:$G$1,0))</f>
        <v>Ara</v>
      </c>
      <c r="J157" t="str">
        <f>INDEX(products!$A$1:$G$49,MATCH($D157,products!$A$1:$A$49,0),MATCH(J$1,products!$A$1:$G$1,0))</f>
        <v>M</v>
      </c>
      <c r="K157" s="4">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INDEX(products!$A$1:$G$49,MATCH($D158,products!$A$1:$A$49,0),MATCH(I$1,products!$A$1:$G$1,0))</f>
        <v>Ara</v>
      </c>
      <c r="J158" t="str">
        <f>INDEX(products!$A$1:$G$49,MATCH($D158,products!$A$1:$A$49,0),MATCH(J$1,products!$A$1:$G$1,0))</f>
        <v>M</v>
      </c>
      <c r="K158" s="4">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INDEX(products!$A$1:$G$49,MATCH($D159,products!$A$1:$A$49,0),MATCH(I$1,products!$A$1:$G$1,0))</f>
        <v>Rob</v>
      </c>
      <c r="J159" t="str">
        <f>INDEX(products!$A$1:$G$49,MATCH($D159,products!$A$1:$A$49,0),MATCH(J$1,products!$A$1:$G$1,0))</f>
        <v>D</v>
      </c>
      <c r="K159" s="4">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INDEX(products!$A$1:$G$49,MATCH($D160,products!$A$1:$A$49,0),MATCH(I$1,products!$A$1:$G$1,0))</f>
        <v>Rob</v>
      </c>
      <c r="J160" t="str">
        <f>INDEX(products!$A$1:$G$49,MATCH($D160,products!$A$1:$A$49,0),MATCH(J$1,products!$A$1:$G$1,0))</f>
        <v>D</v>
      </c>
      <c r="K160" s="4">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INDEX(products!$A$1:$G$49,MATCH($D161,products!$A$1:$A$49,0),MATCH(I$1,products!$A$1:$G$1,0))</f>
        <v>Lib</v>
      </c>
      <c r="J161" t="str">
        <f>INDEX(products!$A$1:$G$49,MATCH($D161,products!$A$1:$A$49,0),MATCH(J$1,products!$A$1:$G$1,0))</f>
        <v>L</v>
      </c>
      <c r="K161" s="4">
        <f>INDEX(products!$A$1:$G$49,MATCH($D161,products!$A$1:$A$49,0),MATCH(K$1,products!$A$1:$G$1,0))</f>
        <v>2.5</v>
      </c>
      <c r="L161" s="5">
        <f>INDEX(products!$A$1:$G$49,MATCH($D161,products!$A$1:$A$49,0),MATCH(L$1,products!$A$1:$G$1,0))</f>
        <v>36.454999999999998</v>
      </c>
      <c r="M161" s="5">
        <f t="shared" si="6"/>
        <v>218.73</v>
      </c>
      <c r="N161" t="str">
        <f t="shared" si="7"/>
        <v>Liberca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INDEX(products!$A$1:$G$49,MATCH($D162,products!$A$1:$A$49,0),MATCH(I$1,products!$A$1:$G$1,0))</f>
        <v>Exc</v>
      </c>
      <c r="J162" t="str">
        <f>INDEX(products!$A$1:$G$49,MATCH($D162,products!$A$1:$A$49,0),MATCH(J$1,products!$A$1:$G$1,0))</f>
        <v>M</v>
      </c>
      <c r="K162" s="4">
        <f>INDEX(products!$A$1:$G$49,MATCH($D162,products!$A$1:$A$49,0),MATCH(K$1,products!$A$1:$G$1,0))</f>
        <v>0.5</v>
      </c>
      <c r="L162" s="5">
        <f>INDEX(products!$A$1:$G$49,MATCH($D162,products!$A$1:$A$49,0),MATCH(L$1,products!$A$1:$G$1,0))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INDEX(products!$A$1:$G$49,MATCH($D163,products!$A$1:$A$49,0),MATCH(I$1,products!$A$1:$G$1,0))</f>
        <v>Ara</v>
      </c>
      <c r="J163" t="str">
        <f>INDEX(products!$A$1:$G$49,MATCH($D163,products!$A$1:$A$49,0),MATCH(J$1,products!$A$1:$G$1,0))</f>
        <v>L</v>
      </c>
      <c r="K163" s="4">
        <f>INDEX(products!$A$1:$G$49,MATCH($D163,products!$A$1:$A$49,0),MATCH(K$1,products!$A$1:$G$1,0))</f>
        <v>0.5</v>
      </c>
      <c r="L163" s="5">
        <f>INDEX(products!$A$1:$G$49,MATCH($D163,products!$A$1:$A$49,0),MATCH(L$1,products!$A$1:$G$1,0))</f>
        <v>7.77</v>
      </c>
      <c r="M163" s="5">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INDEX(products!$A$1:$G$49,MATCH($D164,products!$A$1:$A$49,0),MATCH(I$1,products!$A$1:$G$1,0))</f>
        <v>Exc</v>
      </c>
      <c r="J164" t="str">
        <f>INDEX(products!$A$1:$G$49,MATCH($D164,products!$A$1:$A$49,0),MATCH(J$1,products!$A$1:$G$1,0))</f>
        <v>D</v>
      </c>
      <c r="K164" s="4">
        <f>INDEX(products!$A$1:$G$49,MATCH($D164,products!$A$1:$A$49,0),MATCH(K$1,products!$A$1:$G$1,0))</f>
        <v>0.5</v>
      </c>
      <c r="L164" s="5">
        <f>INDEX(products!$A$1:$G$49,MATCH($D164,products!$A$1:$A$49,0),MATCH(L$1,products!$A$1:$G$1,0))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INDEX(products!$A$1:$G$49,MATCH($D165,products!$A$1:$A$49,0),MATCH(I$1,products!$A$1:$G$1,0))</f>
        <v>Rob</v>
      </c>
      <c r="J165" t="str">
        <f>INDEX(products!$A$1:$G$49,MATCH($D165,products!$A$1:$A$49,0),MATCH(J$1,products!$A$1:$G$1,0))</f>
        <v>D</v>
      </c>
      <c r="K165" s="4">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INDEX(products!$A$1:$G$49,MATCH($D166,products!$A$1:$A$49,0),MATCH(I$1,products!$A$1:$G$1,0))</f>
        <v>Exc</v>
      </c>
      <c r="J166" t="str">
        <f>INDEX(products!$A$1:$G$49,MATCH($D166,products!$A$1:$A$49,0),MATCH(J$1,products!$A$1:$G$1,0))</f>
        <v>D</v>
      </c>
      <c r="K166" s="4">
        <f>INDEX(products!$A$1:$G$49,MATCH($D166,products!$A$1:$A$49,0),MATCH(K$1,products!$A$1:$G$1,0))</f>
        <v>0.5</v>
      </c>
      <c r="L166" s="5">
        <f>INDEX(products!$A$1:$G$49,MATCH($D166,products!$A$1:$A$49,0),MATCH(L$1,products!$A$1:$G$1,0))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INDEX(products!$A$1:$G$49,MATCH($D167,products!$A$1:$A$49,0),MATCH(I$1,products!$A$1:$G$1,0))</f>
        <v>Rob</v>
      </c>
      <c r="J167" t="str">
        <f>INDEX(products!$A$1:$G$49,MATCH($D167,products!$A$1:$A$49,0),MATCH(J$1,products!$A$1:$G$1,0))</f>
        <v>D</v>
      </c>
      <c r="K167" s="4">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INDEX(products!$A$1:$G$49,MATCH($D168,products!$A$1:$A$49,0),MATCH(I$1,products!$A$1:$G$1,0))</f>
        <v>Rob</v>
      </c>
      <c r="J168" t="str">
        <f>INDEX(products!$A$1:$G$49,MATCH($D168,products!$A$1:$A$49,0),MATCH(J$1,products!$A$1:$G$1,0))</f>
        <v>D</v>
      </c>
      <c r="K168" s="4">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INDEX(products!$A$1:$G$49,MATCH($D169,products!$A$1:$A$49,0),MATCH(I$1,products!$A$1:$G$1,0))</f>
        <v>Exc</v>
      </c>
      <c r="J169" t="str">
        <f>INDEX(products!$A$1:$G$49,MATCH($D169,products!$A$1:$A$49,0),MATCH(J$1,products!$A$1:$G$1,0))</f>
        <v>M</v>
      </c>
      <c r="K169" s="4">
        <f>INDEX(products!$A$1:$G$49,MATCH($D169,products!$A$1:$A$49,0),MATCH(K$1,products!$A$1:$G$1,0))</f>
        <v>0.5</v>
      </c>
      <c r="L169" s="5">
        <f>INDEX(products!$A$1:$G$49,MATCH($D169,products!$A$1:$A$49,0),MATCH(L$1,products!$A$1:$G$1,0))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INDEX(products!$A$1:$G$49,MATCH($D170,products!$A$1:$A$49,0),MATCH(I$1,products!$A$1:$G$1,0))</f>
        <v>Ara</v>
      </c>
      <c r="J170" t="str">
        <f>INDEX(products!$A$1:$G$49,MATCH($D170,products!$A$1:$A$49,0),MATCH(J$1,products!$A$1:$G$1,0))</f>
        <v>M</v>
      </c>
      <c r="K170" s="4">
        <f>INDEX(products!$A$1:$G$49,MATCH($D170,products!$A$1:$A$49,0),MATCH(K$1,products!$A$1:$G$1,0))</f>
        <v>0.5</v>
      </c>
      <c r="L170" s="5">
        <f>INDEX(products!$A$1:$G$49,MATCH($D170,products!$A$1:$A$49,0),MATCH(L$1,products!$A$1:$G$1,0))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INDEX(products!$A$1:$G$49,MATCH($D171,products!$A$1:$A$49,0),MATCH(I$1,products!$A$1:$G$1,0))</f>
        <v>Rob</v>
      </c>
      <c r="J171" t="str">
        <f>INDEX(products!$A$1:$G$49,MATCH($D171,products!$A$1:$A$49,0),MATCH(J$1,products!$A$1:$G$1,0))</f>
        <v>D</v>
      </c>
      <c r="K171" s="4">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INDEX(products!$A$1:$G$49,MATCH($D172,products!$A$1:$A$49,0),MATCH(I$1,products!$A$1:$G$1,0))</f>
        <v>Exc</v>
      </c>
      <c r="J172" t="str">
        <f>INDEX(products!$A$1:$G$49,MATCH($D172,products!$A$1:$A$49,0),MATCH(J$1,products!$A$1:$G$1,0))</f>
        <v>L</v>
      </c>
      <c r="K172" s="4">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INDEX(products!$A$1:$G$49,MATCH($D173,products!$A$1:$A$49,0),MATCH(I$1,products!$A$1:$G$1,0))</f>
        <v>Exc</v>
      </c>
      <c r="J173" t="str">
        <f>INDEX(products!$A$1:$G$49,MATCH($D173,products!$A$1:$A$49,0),MATCH(J$1,products!$A$1:$G$1,0))</f>
        <v>M</v>
      </c>
      <c r="K173" s="4">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INDEX(products!$A$1:$G$49,MATCH($D174,products!$A$1:$A$49,0),MATCH(I$1,products!$A$1:$G$1,0))</f>
        <v>Exc</v>
      </c>
      <c r="J174" t="str">
        <f>INDEX(products!$A$1:$G$49,MATCH($D174,products!$A$1:$A$49,0),MATCH(J$1,products!$A$1:$G$1,0))</f>
        <v>D</v>
      </c>
      <c r="K174" s="4">
        <f>INDEX(products!$A$1:$G$49,MATCH($D174,products!$A$1:$A$49,0),MATCH(K$1,products!$A$1:$G$1,0))</f>
        <v>0.5</v>
      </c>
      <c r="L174" s="5">
        <f>INDEX(products!$A$1:$G$49,MATCH($D174,products!$A$1:$A$49,0),MATCH(L$1,products!$A$1:$G$1,0))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INDEX(products!$A$1:$G$49,MATCH($D175,products!$A$1:$A$49,0),MATCH(I$1,products!$A$1:$G$1,0))</f>
        <v>Rob</v>
      </c>
      <c r="J175" t="str">
        <f>INDEX(products!$A$1:$G$49,MATCH($D175,products!$A$1:$A$49,0),MATCH(J$1,products!$A$1:$G$1,0))</f>
        <v>M</v>
      </c>
      <c r="K175" s="4">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INDEX(products!$A$1:$G$49,MATCH($D176,products!$A$1:$A$49,0),MATCH(I$1,products!$A$1:$G$1,0))</f>
        <v>Exc</v>
      </c>
      <c r="J176" t="str">
        <f>INDEX(products!$A$1:$G$49,MATCH($D176,products!$A$1:$A$49,0),MATCH(J$1,products!$A$1:$G$1,0))</f>
        <v>L</v>
      </c>
      <c r="K176" s="4">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INDEX(products!$A$1:$G$49,MATCH($D177,products!$A$1:$A$49,0),MATCH(I$1,products!$A$1:$G$1,0))</f>
        <v>Exc</v>
      </c>
      <c r="J177" t="str">
        <f>INDEX(products!$A$1:$G$49,MATCH($D177,products!$A$1:$A$49,0),MATCH(J$1,products!$A$1:$G$1,0))</f>
        <v>M</v>
      </c>
      <c r="K177" s="4">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INDEX(products!$A$1:$G$49,MATCH($D178,products!$A$1:$A$49,0),MATCH(I$1,products!$A$1:$G$1,0))</f>
        <v>Exc</v>
      </c>
      <c r="J178" t="str">
        <f>INDEX(products!$A$1:$G$49,MATCH($D178,products!$A$1:$A$49,0),MATCH(J$1,products!$A$1:$G$1,0))</f>
        <v>L</v>
      </c>
      <c r="K178" s="4">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INDEX(products!$A$1:$G$49,MATCH($D179,products!$A$1:$A$49,0),MATCH(I$1,products!$A$1:$G$1,0))</f>
        <v>Rob</v>
      </c>
      <c r="J179" t="str">
        <f>INDEX(products!$A$1:$G$49,MATCH($D179,products!$A$1:$A$49,0),MATCH(J$1,products!$A$1:$G$1,0))</f>
        <v>L</v>
      </c>
      <c r="K179" s="4">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INDEX(products!$A$1:$G$49,MATCH($D180,products!$A$1:$A$49,0),MATCH(I$1,products!$A$1:$G$1,0))</f>
        <v>Ara</v>
      </c>
      <c r="J180" t="str">
        <f>INDEX(products!$A$1:$G$49,MATCH($D180,products!$A$1:$A$49,0),MATCH(J$1,products!$A$1:$G$1,0))</f>
        <v>L</v>
      </c>
      <c r="K180" s="4">
        <f>INDEX(products!$A$1:$G$49,MATCH($D180,products!$A$1:$A$49,0),MATCH(K$1,products!$A$1:$G$1,0))</f>
        <v>1</v>
      </c>
      <c r="L180" s="5">
        <f>INDEX(products!$A$1:$G$49,MATCH($D180,products!$A$1:$A$49,0),MATCH(L$1,products!$A$1:$G$1,0))</f>
        <v>12.95</v>
      </c>
      <c r="M180" s="5">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INDEX(products!$A$1:$G$49,MATCH($D181,products!$A$1:$A$49,0),MATCH(I$1,products!$A$1:$G$1,0))</f>
        <v>Ara</v>
      </c>
      <c r="J181" t="str">
        <f>INDEX(products!$A$1:$G$49,MATCH($D181,products!$A$1:$A$49,0),MATCH(J$1,products!$A$1:$G$1,0))</f>
        <v>D</v>
      </c>
      <c r="K181" s="4">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INDEX(products!$A$1:$G$49,MATCH($D182,products!$A$1:$A$49,0),MATCH(I$1,products!$A$1:$G$1,0))</f>
        <v>Exc</v>
      </c>
      <c r="J182" t="str">
        <f>INDEX(products!$A$1:$G$49,MATCH($D182,products!$A$1:$A$49,0),MATCH(J$1,products!$A$1:$G$1,0))</f>
        <v>L</v>
      </c>
      <c r="K182" s="4">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INDEX(products!$A$1:$G$49,MATCH($D183,products!$A$1:$A$49,0),MATCH(I$1,products!$A$1:$G$1,0))</f>
        <v>Ara</v>
      </c>
      <c r="J183" t="str">
        <f>INDEX(products!$A$1:$G$49,MATCH($D183,products!$A$1:$A$49,0),MATCH(J$1,products!$A$1:$G$1,0))</f>
        <v>D</v>
      </c>
      <c r="K183" s="4">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INDEX(products!$A$1:$G$49,MATCH($D184,products!$A$1:$A$49,0),MATCH(I$1,products!$A$1:$G$1,0))</f>
        <v>Rob</v>
      </c>
      <c r="J184" t="str">
        <f>INDEX(products!$A$1:$G$49,MATCH($D184,products!$A$1:$A$49,0),MATCH(J$1,products!$A$1:$G$1,0))</f>
        <v>D</v>
      </c>
      <c r="K184" s="4">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INDEX(products!$A$1:$G$49,MATCH($D185,products!$A$1:$A$49,0),MATCH(I$1,products!$A$1:$G$1,0))</f>
        <v>Exc</v>
      </c>
      <c r="J185" t="str">
        <f>INDEX(products!$A$1:$G$49,MATCH($D185,products!$A$1:$A$49,0),MATCH(J$1,products!$A$1:$G$1,0))</f>
        <v>M</v>
      </c>
      <c r="K185" s="4">
        <f>INDEX(products!$A$1:$G$49,MATCH($D185,products!$A$1:$A$49,0),MATCH(K$1,products!$A$1:$G$1,0))</f>
        <v>0.2</v>
      </c>
      <c r="L185" s="5">
        <f>INDEX(products!$A$1:$G$49,MATCH($D185,products!$A$1:$A$49,0),MATCH(L$1,products!$A$1:$G$1,0))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INDEX(products!$A$1:$G$49,MATCH($D186,products!$A$1:$A$49,0),MATCH(I$1,products!$A$1:$G$1,0))</f>
        <v>Ara</v>
      </c>
      <c r="J186" t="str">
        <f>INDEX(products!$A$1:$G$49,MATCH($D186,products!$A$1:$A$49,0),MATCH(J$1,products!$A$1:$G$1,0))</f>
        <v>L</v>
      </c>
      <c r="K186" s="4">
        <f>INDEX(products!$A$1:$G$49,MATCH($D186,products!$A$1:$A$49,0),MATCH(K$1,products!$A$1:$G$1,0))</f>
        <v>0.5</v>
      </c>
      <c r="L186" s="5">
        <f>INDEX(products!$A$1:$G$49,MATCH($D186,products!$A$1:$A$49,0),MATCH(L$1,products!$A$1:$G$1,0))</f>
        <v>7.77</v>
      </c>
      <c r="M186" s="5">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INDEX(products!$A$1:$G$49,MATCH($D187,products!$A$1:$A$49,0),MATCH(I$1,products!$A$1:$G$1,0))</f>
        <v>Exc</v>
      </c>
      <c r="J187" t="str">
        <f>INDEX(products!$A$1:$G$49,MATCH($D187,products!$A$1:$A$49,0),MATCH(J$1,products!$A$1:$G$1,0))</f>
        <v>D</v>
      </c>
      <c r="K187" s="4">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INDEX(products!$A$1:$G$49,MATCH($D188,products!$A$1:$A$49,0),MATCH(I$1,products!$A$1:$G$1,0))</f>
        <v>Rob</v>
      </c>
      <c r="J188" t="str">
        <f>INDEX(products!$A$1:$G$49,MATCH($D188,products!$A$1:$A$49,0),MATCH(J$1,products!$A$1:$G$1,0))</f>
        <v>M</v>
      </c>
      <c r="K188" s="4">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INDEX(products!$A$1:$G$49,MATCH($D189,products!$A$1:$A$49,0),MATCH(I$1,products!$A$1:$G$1,0))</f>
        <v>Lib</v>
      </c>
      <c r="J189" t="str">
        <f>INDEX(products!$A$1:$G$49,MATCH($D189,products!$A$1:$A$49,0),MATCH(J$1,products!$A$1:$G$1,0))</f>
        <v>M</v>
      </c>
      <c r="K189" s="4">
        <f>INDEX(products!$A$1:$G$49,MATCH($D189,products!$A$1:$A$49,0),MATCH(K$1,products!$A$1:$G$1,0))</f>
        <v>0.5</v>
      </c>
      <c r="L189" s="5">
        <f>INDEX(products!$A$1:$G$49,MATCH($D189,products!$A$1:$A$49,0),MATCH(L$1,products!$A$1:$G$1,0))</f>
        <v>8.73</v>
      </c>
      <c r="M189" s="5">
        <f t="shared" si="6"/>
        <v>43.650000000000006</v>
      </c>
      <c r="N189" t="str">
        <f t="shared" si="7"/>
        <v>Liberca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INDEX(products!$A$1:$G$49,MATCH($D190,products!$A$1:$A$49,0),MATCH(I$1,products!$A$1:$G$1,0))</f>
        <v>Exc</v>
      </c>
      <c r="J190" t="str">
        <f>INDEX(products!$A$1:$G$49,MATCH($D190,products!$A$1:$A$49,0),MATCH(J$1,products!$A$1:$G$1,0))</f>
        <v>L</v>
      </c>
      <c r="K190" s="4">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INDEX(products!$A$1:$G$49,MATCH($D191,products!$A$1:$A$49,0),MATCH(I$1,products!$A$1:$G$1,0))</f>
        <v>Lib</v>
      </c>
      <c r="J191" t="str">
        <f>INDEX(products!$A$1:$G$49,MATCH($D191,products!$A$1:$A$49,0),MATCH(J$1,products!$A$1:$G$1,0))</f>
        <v>M</v>
      </c>
      <c r="K191" s="4">
        <f>INDEX(products!$A$1:$G$49,MATCH($D191,products!$A$1:$A$49,0),MATCH(K$1,products!$A$1:$G$1,0))</f>
        <v>1</v>
      </c>
      <c r="L191" s="5">
        <f>INDEX(products!$A$1:$G$49,MATCH($D191,products!$A$1:$A$49,0),MATCH(L$1,products!$A$1:$G$1,0))</f>
        <v>14.55</v>
      </c>
      <c r="M191" s="5">
        <f t="shared" si="6"/>
        <v>43.650000000000006</v>
      </c>
      <c r="N191" t="str">
        <f t="shared" si="7"/>
        <v>Liberca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INDEX(products!$A$1:$G$49,MATCH($D192,products!$A$1:$A$49,0),MATCH(I$1,products!$A$1:$G$1,0))</f>
        <v>Lib</v>
      </c>
      <c r="J192" t="str">
        <f>INDEX(products!$A$1:$G$49,MATCH($D192,products!$A$1:$A$49,0),MATCH(J$1,products!$A$1:$G$1,0))</f>
        <v>M</v>
      </c>
      <c r="K192" s="4">
        <f>INDEX(products!$A$1:$G$49,MATCH($D192,products!$A$1:$A$49,0),MATCH(K$1,products!$A$1:$G$1,0))</f>
        <v>2.5</v>
      </c>
      <c r="L192" s="5">
        <f>INDEX(products!$A$1:$G$49,MATCH($D192,products!$A$1:$A$49,0),MATCH(L$1,products!$A$1:$G$1,0))</f>
        <v>33.464999999999996</v>
      </c>
      <c r="M192" s="5">
        <f t="shared" si="6"/>
        <v>33.464999999999996</v>
      </c>
      <c r="N192" t="str">
        <f t="shared" si="7"/>
        <v>Liberca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INDEX(products!$A$1:$G$49,MATCH($D193,products!$A$1:$A$49,0),MATCH(I$1,products!$A$1:$G$1,0))</f>
        <v>Lib</v>
      </c>
      <c r="J193" t="str">
        <f>INDEX(products!$A$1:$G$49,MATCH($D193,products!$A$1:$A$49,0),MATCH(J$1,products!$A$1:$G$1,0))</f>
        <v>D</v>
      </c>
      <c r="K193" s="4">
        <f>INDEX(products!$A$1:$G$49,MATCH($D193,products!$A$1:$A$49,0),MATCH(K$1,products!$A$1:$G$1,0))</f>
        <v>0.2</v>
      </c>
      <c r="L193" s="5">
        <f>INDEX(products!$A$1:$G$49,MATCH($D193,products!$A$1:$A$49,0),MATCH(L$1,products!$A$1:$G$1,0))</f>
        <v>3.8849999999999998</v>
      </c>
      <c r="M193" s="5">
        <f t="shared" si="6"/>
        <v>19.424999999999997</v>
      </c>
      <c r="N193" t="str">
        <f t="shared" si="7"/>
        <v>Liberca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INDEX(products!$A$1:$G$49,MATCH($D194,products!$A$1:$A$49,0),MATCH(I$1,products!$A$1:$G$1,0))</f>
        <v>Exc</v>
      </c>
      <c r="J194" t="str">
        <f>INDEX(products!$A$1:$G$49,MATCH($D194,products!$A$1:$A$49,0),MATCH(J$1,products!$A$1:$G$1,0))</f>
        <v>D</v>
      </c>
      <c r="K194" s="4">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INDEX(products!$A$1:$G$49,MATCH($D195,products!$A$1:$A$49,0),MATCH(I$1,products!$A$1:$G$1,0))</f>
        <v>Exc</v>
      </c>
      <c r="J195" t="str">
        <f>INDEX(products!$A$1:$G$49,MATCH($D195,products!$A$1:$A$49,0),MATCH(J$1,products!$A$1:$G$1,0))</f>
        <v>L</v>
      </c>
      <c r="K195" s="4">
        <f>INDEX(products!$A$1:$G$49,MATCH($D195,products!$A$1:$A$49,0),MATCH(K$1,products!$A$1:$G$1,0))</f>
        <v>1</v>
      </c>
      <c r="L195" s="5">
        <f>INDEX(products!$A$1:$G$49,MATCH($D195,products!$A$1:$A$49,0),MATCH(L$1,products!$A$1:$G$1,0))</f>
        <v>14.85</v>
      </c>
      <c r="M195" s="5">
        <f t="shared" ref="M195:M258" si="9">PRODUCT(L195,E195)</f>
        <v>44.55</v>
      </c>
      <c r="N195" t="str">
        <f t="shared" ref="N195:N258" si="10">IF(I195="Rob","Robusta",IF(I195="Exc","Excelsa",IF(I195="Ara","Arabica",IF(I195="Lib","Liberca",""))))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INDEX(products!$A$1:$G$49,MATCH($D196,products!$A$1:$A$49,0),MATCH(I$1,products!$A$1:$G$1,0))</f>
        <v>Exc</v>
      </c>
      <c r="J196" t="str">
        <f>INDEX(products!$A$1:$G$49,MATCH($D196,products!$A$1:$A$49,0),MATCH(J$1,products!$A$1:$G$1,0))</f>
        <v>D</v>
      </c>
      <c r="K196" s="4">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INDEX(products!$A$1:$G$49,MATCH($D197,products!$A$1:$A$49,0),MATCH(I$1,products!$A$1:$G$1,0))</f>
        <v>Ara</v>
      </c>
      <c r="J197" t="str">
        <f>INDEX(products!$A$1:$G$49,MATCH($D197,products!$A$1:$A$49,0),MATCH(J$1,products!$A$1:$G$1,0))</f>
        <v>L</v>
      </c>
      <c r="K197" s="4">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INDEX(products!$A$1:$G$49,MATCH($D198,products!$A$1:$A$49,0),MATCH(I$1,products!$A$1:$G$1,0))</f>
        <v>Exc</v>
      </c>
      <c r="J198" t="str">
        <f>INDEX(products!$A$1:$G$49,MATCH($D198,products!$A$1:$A$49,0),MATCH(J$1,products!$A$1:$G$1,0))</f>
        <v>L</v>
      </c>
      <c r="K198" s="4">
        <f>INDEX(products!$A$1:$G$49,MATCH($D198,products!$A$1:$A$49,0),MATCH(K$1,products!$A$1:$G$1,0))</f>
        <v>0.5</v>
      </c>
      <c r="L198" s="5">
        <f>INDEX(products!$A$1:$G$49,MATCH($D198,products!$A$1:$A$49,0),MATCH(L$1,products!$A$1:$G$1,0))</f>
        <v>8.91</v>
      </c>
      <c r="M198" s="5">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INDEX(products!$A$1:$G$49,MATCH($D199,products!$A$1:$A$49,0),MATCH(I$1,products!$A$1:$G$1,0))</f>
        <v>Lib</v>
      </c>
      <c r="J199" t="str">
        <f>INDEX(products!$A$1:$G$49,MATCH($D199,products!$A$1:$A$49,0),MATCH(J$1,products!$A$1:$G$1,0))</f>
        <v>D</v>
      </c>
      <c r="K199" s="4">
        <f>INDEX(products!$A$1:$G$49,MATCH($D199,products!$A$1:$A$49,0),MATCH(K$1,products!$A$1:$G$1,0))</f>
        <v>2.5</v>
      </c>
      <c r="L199" s="5">
        <f>INDEX(products!$A$1:$G$49,MATCH($D199,products!$A$1:$A$49,0),MATCH(L$1,products!$A$1:$G$1,0))</f>
        <v>29.784999999999997</v>
      </c>
      <c r="M199" s="5">
        <f t="shared" si="9"/>
        <v>59.569999999999993</v>
      </c>
      <c r="N199" t="str">
        <f t="shared" si="10"/>
        <v>Liberca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INDEX(products!$A$1:$G$49,MATCH($D200,products!$A$1:$A$49,0),MATCH(I$1,products!$A$1:$G$1,0))</f>
        <v>Lib</v>
      </c>
      <c r="J200" t="str">
        <f>INDEX(products!$A$1:$G$49,MATCH($D200,products!$A$1:$A$49,0),MATCH(J$1,products!$A$1:$G$1,0))</f>
        <v>D</v>
      </c>
      <c r="K200" s="4">
        <f>INDEX(products!$A$1:$G$49,MATCH($D200,products!$A$1:$A$49,0),MATCH(K$1,products!$A$1:$G$1,0))</f>
        <v>2.5</v>
      </c>
      <c r="L200" s="5">
        <f>INDEX(products!$A$1:$G$49,MATCH($D200,products!$A$1:$A$49,0),MATCH(L$1,products!$A$1:$G$1,0))</f>
        <v>29.784999999999997</v>
      </c>
      <c r="M200" s="5">
        <f t="shared" si="9"/>
        <v>89.35499999999999</v>
      </c>
      <c r="N200" t="str">
        <f t="shared" si="10"/>
        <v>Liberca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INDEX(products!$A$1:$G$49,MATCH($D201,products!$A$1:$A$49,0),MATCH(I$1,products!$A$1:$G$1,0))</f>
        <v>Lib</v>
      </c>
      <c r="J201" t="str">
        <f>INDEX(products!$A$1:$G$49,MATCH($D201,products!$A$1:$A$49,0),MATCH(J$1,products!$A$1:$G$1,0))</f>
        <v>L</v>
      </c>
      <c r="K201" s="4">
        <f>INDEX(products!$A$1:$G$49,MATCH($D201,products!$A$1:$A$49,0),MATCH(K$1,products!$A$1:$G$1,0))</f>
        <v>0.5</v>
      </c>
      <c r="L201" s="5">
        <f>INDEX(products!$A$1:$G$49,MATCH($D201,products!$A$1:$A$49,0),MATCH(L$1,products!$A$1:$G$1,0))</f>
        <v>9.51</v>
      </c>
      <c r="M201" s="5">
        <f t="shared" si="9"/>
        <v>38.04</v>
      </c>
      <c r="N201" t="str">
        <f t="shared" si="10"/>
        <v>Liberca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INDEX(products!$A$1:$G$49,MATCH($D202,products!$A$1:$A$49,0),MATCH(I$1,products!$A$1:$G$1,0))</f>
        <v>Exc</v>
      </c>
      <c r="J202" t="str">
        <f>INDEX(products!$A$1:$G$49,MATCH($D202,products!$A$1:$A$49,0),MATCH(J$1,products!$A$1:$G$1,0))</f>
        <v>M</v>
      </c>
      <c r="K202" s="4">
        <f>INDEX(products!$A$1:$G$49,MATCH($D202,products!$A$1:$A$49,0),MATCH(K$1,products!$A$1:$G$1,0))</f>
        <v>1</v>
      </c>
      <c r="L202" s="5">
        <f>INDEX(products!$A$1:$G$49,MATCH($D202,products!$A$1:$A$49,0),MATCH(L$1,products!$A$1:$G$1,0))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INDEX(products!$A$1:$G$49,MATCH($D203,products!$A$1:$A$49,0),MATCH(I$1,products!$A$1:$G$1,0))</f>
        <v>Lib</v>
      </c>
      <c r="J203" t="str">
        <f>INDEX(products!$A$1:$G$49,MATCH($D203,products!$A$1:$A$49,0),MATCH(J$1,products!$A$1:$G$1,0))</f>
        <v>L</v>
      </c>
      <c r="K203" s="4">
        <f>INDEX(products!$A$1:$G$49,MATCH($D203,products!$A$1:$A$49,0),MATCH(K$1,products!$A$1:$G$1,0))</f>
        <v>0.5</v>
      </c>
      <c r="L203" s="5">
        <f>INDEX(products!$A$1:$G$49,MATCH($D203,products!$A$1:$A$49,0),MATCH(L$1,products!$A$1:$G$1,0))</f>
        <v>9.51</v>
      </c>
      <c r="M203" s="5">
        <f t="shared" si="9"/>
        <v>57.06</v>
      </c>
      <c r="N203" t="str">
        <f t="shared" si="10"/>
        <v>Liberca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INDEX(products!$A$1:$G$49,MATCH($D204,products!$A$1:$A$49,0),MATCH(I$1,products!$A$1:$G$1,0))</f>
        <v>Lib</v>
      </c>
      <c r="J204" t="str">
        <f>INDEX(products!$A$1:$G$49,MATCH($D204,products!$A$1:$A$49,0),MATCH(J$1,products!$A$1:$G$1,0))</f>
        <v>D</v>
      </c>
      <c r="K204" s="4">
        <f>INDEX(products!$A$1:$G$49,MATCH($D204,products!$A$1:$A$49,0),MATCH(K$1,products!$A$1:$G$1,0))</f>
        <v>2.5</v>
      </c>
      <c r="L204" s="5">
        <f>INDEX(products!$A$1:$G$49,MATCH($D204,products!$A$1:$A$49,0),MATCH(L$1,products!$A$1:$G$1,0))</f>
        <v>29.784999999999997</v>
      </c>
      <c r="M204" s="5">
        <f t="shared" si="9"/>
        <v>178.70999999999998</v>
      </c>
      <c r="N204" t="str">
        <f t="shared" si="10"/>
        <v>Liberca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INDEX(products!$A$1:$G$49,MATCH($D205,products!$A$1:$A$49,0),MATCH(I$1,products!$A$1:$G$1,0))</f>
        <v>Lib</v>
      </c>
      <c r="J205" t="str">
        <f>INDEX(products!$A$1:$G$49,MATCH($D205,products!$A$1:$A$49,0),MATCH(J$1,products!$A$1:$G$1,0))</f>
        <v>L</v>
      </c>
      <c r="K205" s="4">
        <f>INDEX(products!$A$1:$G$49,MATCH($D205,products!$A$1:$A$49,0),MATCH(K$1,products!$A$1:$G$1,0))</f>
        <v>0.2</v>
      </c>
      <c r="L205" s="5">
        <f>INDEX(products!$A$1:$G$49,MATCH($D205,products!$A$1:$A$49,0),MATCH(L$1,products!$A$1:$G$1,0))</f>
        <v>4.7549999999999999</v>
      </c>
      <c r="M205" s="5">
        <f t="shared" si="9"/>
        <v>4.7549999999999999</v>
      </c>
      <c r="N205" t="str">
        <f t="shared" si="10"/>
        <v>Liberca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INDEX(products!$A$1:$G$49,MATCH($D206,products!$A$1:$A$49,0),MATCH(I$1,products!$A$1:$G$1,0))</f>
        <v>Exc</v>
      </c>
      <c r="J206" t="str">
        <f>INDEX(products!$A$1:$G$49,MATCH($D206,products!$A$1:$A$49,0),MATCH(J$1,products!$A$1:$G$1,0))</f>
        <v>M</v>
      </c>
      <c r="K206" s="4">
        <f>INDEX(products!$A$1:$G$49,MATCH($D206,products!$A$1:$A$49,0),MATCH(K$1,products!$A$1:$G$1,0))</f>
        <v>1</v>
      </c>
      <c r="L206" s="5">
        <f>INDEX(products!$A$1:$G$49,MATCH($D206,products!$A$1:$A$49,0),MATCH(L$1,products!$A$1:$G$1,0))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INDEX(products!$A$1:$G$49,MATCH($D207,products!$A$1:$A$49,0),MATCH(I$1,products!$A$1:$G$1,0))</f>
        <v>Rob</v>
      </c>
      <c r="J207" t="str">
        <f>INDEX(products!$A$1:$G$49,MATCH($D207,products!$A$1:$A$49,0),MATCH(J$1,products!$A$1:$G$1,0))</f>
        <v>D</v>
      </c>
      <c r="K207" s="4">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INDEX(products!$A$1:$G$49,MATCH($D208,products!$A$1:$A$49,0),MATCH(I$1,products!$A$1:$G$1,0))</f>
        <v>Ara</v>
      </c>
      <c r="J208" t="str">
        <f>INDEX(products!$A$1:$G$49,MATCH($D208,products!$A$1:$A$49,0),MATCH(J$1,products!$A$1:$G$1,0))</f>
        <v>M</v>
      </c>
      <c r="K208" s="4">
        <f>INDEX(products!$A$1:$G$49,MATCH($D208,products!$A$1:$A$49,0),MATCH(K$1,products!$A$1:$G$1,0))</f>
        <v>1</v>
      </c>
      <c r="L208" s="5">
        <f>INDEX(products!$A$1:$G$49,MATCH($D208,products!$A$1:$A$49,0),MATCH(L$1,products!$A$1:$G$1,0))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INDEX(products!$A$1:$G$49,MATCH($D209,products!$A$1:$A$49,0),MATCH(I$1,products!$A$1:$G$1,0))</f>
        <v>Ara</v>
      </c>
      <c r="J209" t="str">
        <f>INDEX(products!$A$1:$G$49,MATCH($D209,products!$A$1:$A$49,0),MATCH(J$1,products!$A$1:$G$1,0))</f>
        <v>M</v>
      </c>
      <c r="K209" s="4">
        <f>INDEX(products!$A$1:$G$49,MATCH($D209,products!$A$1:$A$49,0),MATCH(K$1,products!$A$1:$G$1,0))</f>
        <v>0.5</v>
      </c>
      <c r="L209" s="5">
        <f>INDEX(products!$A$1:$G$49,MATCH($D209,products!$A$1:$A$49,0),MATCH(L$1,products!$A$1:$G$1,0))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INDEX(products!$A$1:$G$49,MATCH($D210,products!$A$1:$A$49,0),MATCH(I$1,products!$A$1:$G$1,0))</f>
        <v>Exc</v>
      </c>
      <c r="J210" t="str">
        <f>INDEX(products!$A$1:$G$49,MATCH($D210,products!$A$1:$A$49,0),MATCH(J$1,products!$A$1:$G$1,0))</f>
        <v>D</v>
      </c>
      <c r="K210" s="4">
        <f>INDEX(products!$A$1:$G$49,MATCH($D210,products!$A$1:$A$49,0),MATCH(K$1,products!$A$1:$G$1,0))</f>
        <v>0.5</v>
      </c>
      <c r="L210" s="5">
        <f>INDEX(products!$A$1:$G$49,MATCH($D210,products!$A$1:$A$49,0),MATCH(L$1,products!$A$1:$G$1,0))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INDEX(products!$A$1:$G$49,MATCH($D211,products!$A$1:$A$49,0),MATCH(I$1,products!$A$1:$G$1,0))</f>
        <v>Ara</v>
      </c>
      <c r="J211" t="str">
        <f>INDEX(products!$A$1:$G$49,MATCH($D211,products!$A$1:$A$49,0),MATCH(J$1,products!$A$1:$G$1,0))</f>
        <v>M</v>
      </c>
      <c r="K211" s="4">
        <f>INDEX(products!$A$1:$G$49,MATCH($D211,products!$A$1:$A$49,0),MATCH(K$1,products!$A$1:$G$1,0))</f>
        <v>0.5</v>
      </c>
      <c r="L211" s="5">
        <f>INDEX(products!$A$1:$G$49,MATCH($D211,products!$A$1:$A$49,0),MATCH(L$1,products!$A$1:$G$1,0))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INDEX(products!$A$1:$G$49,MATCH($D212,products!$A$1:$A$49,0),MATCH(I$1,products!$A$1:$G$1,0))</f>
        <v>Lib</v>
      </c>
      <c r="J212" t="str">
        <f>INDEX(products!$A$1:$G$49,MATCH($D212,products!$A$1:$A$49,0),MATCH(J$1,products!$A$1:$G$1,0))</f>
        <v>D</v>
      </c>
      <c r="K212" s="4">
        <f>INDEX(products!$A$1:$G$49,MATCH($D212,products!$A$1:$A$49,0),MATCH(K$1,products!$A$1:$G$1,0))</f>
        <v>1</v>
      </c>
      <c r="L212" s="5">
        <f>INDEX(products!$A$1:$G$49,MATCH($D212,products!$A$1:$A$49,0),MATCH(L$1,products!$A$1:$G$1,0))</f>
        <v>12.95</v>
      </c>
      <c r="M212" s="5">
        <f t="shared" si="9"/>
        <v>51.8</v>
      </c>
      <c r="N212" t="str">
        <f t="shared" si="10"/>
        <v>Liberca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INDEX(products!$A$1:$G$49,MATCH($D213,products!$A$1:$A$49,0),MATCH(I$1,products!$A$1:$G$1,0))</f>
        <v>Exc</v>
      </c>
      <c r="J213" t="str">
        <f>INDEX(products!$A$1:$G$49,MATCH($D213,products!$A$1:$A$49,0),MATCH(J$1,products!$A$1:$G$1,0))</f>
        <v>L</v>
      </c>
      <c r="K213" s="4">
        <f>INDEX(products!$A$1:$G$49,MATCH($D213,products!$A$1:$A$49,0),MATCH(K$1,products!$A$1:$G$1,0))</f>
        <v>0.5</v>
      </c>
      <c r="L213" s="5">
        <f>INDEX(products!$A$1:$G$49,MATCH($D213,products!$A$1:$A$49,0),MATCH(L$1,products!$A$1:$G$1,0))</f>
        <v>8.91</v>
      </c>
      <c r="M213" s="5">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INDEX(products!$A$1:$G$49,MATCH($D214,products!$A$1:$A$49,0),MATCH(I$1,products!$A$1:$G$1,0))</f>
        <v>Exc</v>
      </c>
      <c r="J214" t="str">
        <f>INDEX(products!$A$1:$G$49,MATCH($D214,products!$A$1:$A$49,0),MATCH(J$1,products!$A$1:$G$1,0))</f>
        <v>D</v>
      </c>
      <c r="K214" s="4">
        <f>INDEX(products!$A$1:$G$49,MATCH($D214,products!$A$1:$A$49,0),MATCH(K$1,products!$A$1:$G$1,0))</f>
        <v>0.2</v>
      </c>
      <c r="L214" s="5">
        <f>INDEX(products!$A$1:$G$49,MATCH($D214,products!$A$1:$A$49,0),MATCH(L$1,products!$A$1:$G$1,0))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INDEX(products!$A$1:$G$49,MATCH($D215,products!$A$1:$A$49,0),MATCH(I$1,products!$A$1:$G$1,0))</f>
        <v>Rob</v>
      </c>
      <c r="J215" t="str">
        <f>INDEX(products!$A$1:$G$49,MATCH($D215,products!$A$1:$A$49,0),MATCH(J$1,products!$A$1:$G$1,0))</f>
        <v>D</v>
      </c>
      <c r="K215" s="4">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INDEX(products!$A$1:$G$49,MATCH($D216,products!$A$1:$A$49,0),MATCH(I$1,products!$A$1:$G$1,0))</f>
        <v>Lib</v>
      </c>
      <c r="J216" t="str">
        <f>INDEX(products!$A$1:$G$49,MATCH($D216,products!$A$1:$A$49,0),MATCH(J$1,products!$A$1:$G$1,0))</f>
        <v>L</v>
      </c>
      <c r="K216" s="4">
        <f>INDEX(products!$A$1:$G$49,MATCH($D216,products!$A$1:$A$49,0),MATCH(K$1,products!$A$1:$G$1,0))</f>
        <v>1</v>
      </c>
      <c r="L216" s="5">
        <f>INDEX(products!$A$1:$G$49,MATCH($D216,products!$A$1:$A$49,0),MATCH(L$1,products!$A$1:$G$1,0))</f>
        <v>15.85</v>
      </c>
      <c r="M216" s="5">
        <f t="shared" si="9"/>
        <v>31.7</v>
      </c>
      <c r="N216" t="str">
        <f t="shared" si="10"/>
        <v>Liberca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INDEX(products!$A$1:$G$49,MATCH($D217,products!$A$1:$A$49,0),MATCH(I$1,products!$A$1:$G$1,0))</f>
        <v>Lib</v>
      </c>
      <c r="J217" t="str">
        <f>INDEX(products!$A$1:$G$49,MATCH($D217,products!$A$1:$A$49,0),MATCH(J$1,products!$A$1:$G$1,0))</f>
        <v>D</v>
      </c>
      <c r="K217" s="4">
        <f>INDEX(products!$A$1:$G$49,MATCH($D217,products!$A$1:$A$49,0),MATCH(K$1,products!$A$1:$G$1,0))</f>
        <v>0.2</v>
      </c>
      <c r="L217" s="5">
        <f>INDEX(products!$A$1:$G$49,MATCH($D217,products!$A$1:$A$49,0),MATCH(L$1,products!$A$1:$G$1,0))</f>
        <v>3.8849999999999998</v>
      </c>
      <c r="M217" s="5">
        <f t="shared" si="9"/>
        <v>23.31</v>
      </c>
      <c r="N217" t="str">
        <f t="shared" si="10"/>
        <v>Liberca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INDEX(products!$A$1:$G$49,MATCH($D218,products!$A$1:$A$49,0),MATCH(I$1,products!$A$1:$G$1,0))</f>
        <v>Lib</v>
      </c>
      <c r="J218" t="str">
        <f>INDEX(products!$A$1:$G$49,MATCH($D218,products!$A$1:$A$49,0),MATCH(J$1,products!$A$1:$G$1,0))</f>
        <v>M</v>
      </c>
      <c r="K218" s="4">
        <f>INDEX(products!$A$1:$G$49,MATCH($D218,products!$A$1:$A$49,0),MATCH(K$1,products!$A$1:$G$1,0))</f>
        <v>1</v>
      </c>
      <c r="L218" s="5">
        <f>INDEX(products!$A$1:$G$49,MATCH($D218,products!$A$1:$A$49,0),MATCH(L$1,products!$A$1:$G$1,0))</f>
        <v>14.55</v>
      </c>
      <c r="M218" s="5">
        <f t="shared" si="9"/>
        <v>58.2</v>
      </c>
      <c r="N218" t="str">
        <f t="shared" si="10"/>
        <v>Liberca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INDEX(products!$A$1:$G$49,MATCH($D219,products!$A$1:$A$49,0),MATCH(I$1,products!$A$1:$G$1,0))</f>
        <v>Exc</v>
      </c>
      <c r="J219" t="str">
        <f>INDEX(products!$A$1:$G$49,MATCH($D219,products!$A$1:$A$49,0),MATCH(J$1,products!$A$1:$G$1,0))</f>
        <v>L</v>
      </c>
      <c r="K219" s="4">
        <f>INDEX(products!$A$1:$G$49,MATCH($D219,products!$A$1:$A$49,0),MATCH(K$1,products!$A$1:$G$1,0))</f>
        <v>0.5</v>
      </c>
      <c r="L219" s="5">
        <f>INDEX(products!$A$1:$G$49,MATCH($D219,products!$A$1:$A$49,0),MATCH(L$1,products!$A$1:$G$1,0))</f>
        <v>8.91</v>
      </c>
      <c r="M219" s="5">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INDEX(products!$A$1:$G$49,MATCH($D220,products!$A$1:$A$49,0),MATCH(I$1,products!$A$1:$G$1,0))</f>
        <v>Ara</v>
      </c>
      <c r="J220" t="str">
        <f>INDEX(products!$A$1:$G$49,MATCH($D220,products!$A$1:$A$49,0),MATCH(J$1,products!$A$1:$G$1,0))</f>
        <v>M</v>
      </c>
      <c r="K220" s="4">
        <f>INDEX(products!$A$1:$G$49,MATCH($D220,products!$A$1:$A$49,0),MATCH(K$1,products!$A$1:$G$1,0))</f>
        <v>1</v>
      </c>
      <c r="L220" s="5">
        <f>INDEX(products!$A$1:$G$49,MATCH($D220,products!$A$1:$A$49,0),MATCH(L$1,products!$A$1:$G$1,0))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INDEX(products!$A$1:$G$49,MATCH($D221,products!$A$1:$A$49,0),MATCH(I$1,products!$A$1:$G$1,0))</f>
        <v>Rob</v>
      </c>
      <c r="J221" t="str">
        <f>INDEX(products!$A$1:$G$49,MATCH($D221,products!$A$1:$A$49,0),MATCH(J$1,products!$A$1:$G$1,0))</f>
        <v>L</v>
      </c>
      <c r="K221" s="4">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INDEX(products!$A$1:$G$49,MATCH($D222,products!$A$1:$A$49,0),MATCH(I$1,products!$A$1:$G$1,0))</f>
        <v>Rob</v>
      </c>
      <c r="J222" t="str">
        <f>INDEX(products!$A$1:$G$49,MATCH($D222,products!$A$1:$A$49,0),MATCH(J$1,products!$A$1:$G$1,0))</f>
        <v>M</v>
      </c>
      <c r="K222" s="4">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INDEX(products!$A$1:$G$49,MATCH($D223,products!$A$1:$A$49,0),MATCH(I$1,products!$A$1:$G$1,0))</f>
        <v>Ara</v>
      </c>
      <c r="J223" t="str">
        <f>INDEX(products!$A$1:$G$49,MATCH($D223,products!$A$1:$A$49,0),MATCH(J$1,products!$A$1:$G$1,0))</f>
        <v>L</v>
      </c>
      <c r="K223" s="4">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INDEX(products!$A$1:$G$49,MATCH($D224,products!$A$1:$A$49,0),MATCH(I$1,products!$A$1:$G$1,0))</f>
        <v>Lib</v>
      </c>
      <c r="J224" t="str">
        <f>INDEX(products!$A$1:$G$49,MATCH($D224,products!$A$1:$A$49,0),MATCH(J$1,products!$A$1:$G$1,0))</f>
        <v>D</v>
      </c>
      <c r="K224" s="4">
        <f>INDEX(products!$A$1:$G$49,MATCH($D224,products!$A$1:$A$49,0),MATCH(K$1,products!$A$1:$G$1,0))</f>
        <v>0.5</v>
      </c>
      <c r="L224" s="5">
        <f>INDEX(products!$A$1:$G$49,MATCH($D224,products!$A$1:$A$49,0),MATCH(L$1,products!$A$1:$G$1,0))</f>
        <v>7.77</v>
      </c>
      <c r="M224" s="5">
        <f t="shared" si="9"/>
        <v>23.31</v>
      </c>
      <c r="N224" t="str">
        <f t="shared" si="10"/>
        <v>Liberca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INDEX(products!$A$1:$G$49,MATCH($D225,products!$A$1:$A$49,0),MATCH(I$1,products!$A$1:$G$1,0))</f>
        <v>Exc</v>
      </c>
      <c r="J225" t="str">
        <f>INDEX(products!$A$1:$G$49,MATCH($D225,products!$A$1:$A$49,0),MATCH(J$1,products!$A$1:$G$1,0))</f>
        <v>L</v>
      </c>
      <c r="K225" s="4">
        <f>INDEX(products!$A$1:$G$49,MATCH($D225,products!$A$1:$A$49,0),MATCH(K$1,products!$A$1:$G$1,0))</f>
        <v>1</v>
      </c>
      <c r="L225" s="5">
        <f>INDEX(products!$A$1:$G$49,MATCH($D225,products!$A$1:$A$49,0),MATCH(L$1,products!$A$1:$G$1,0))</f>
        <v>14.85</v>
      </c>
      <c r="M225" s="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INDEX(products!$A$1:$G$49,MATCH($D226,products!$A$1:$A$49,0),MATCH(I$1,products!$A$1:$G$1,0))</f>
        <v>Lib</v>
      </c>
      <c r="J226" t="str">
        <f>INDEX(products!$A$1:$G$49,MATCH($D226,products!$A$1:$A$49,0),MATCH(J$1,products!$A$1:$G$1,0))</f>
        <v>D</v>
      </c>
      <c r="K226" s="4">
        <f>INDEX(products!$A$1:$G$49,MATCH($D226,products!$A$1:$A$49,0),MATCH(K$1,products!$A$1:$G$1,0))</f>
        <v>2.5</v>
      </c>
      <c r="L226" s="5">
        <f>INDEX(products!$A$1:$G$49,MATCH($D226,products!$A$1:$A$49,0),MATCH(L$1,products!$A$1:$G$1,0))</f>
        <v>29.784999999999997</v>
      </c>
      <c r="M226" s="5">
        <f t="shared" si="9"/>
        <v>119.13999999999999</v>
      </c>
      <c r="N226" t="str">
        <f t="shared" si="10"/>
        <v>Liberca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INDEX(products!$A$1:$G$49,MATCH($D227,products!$A$1:$A$49,0),MATCH(I$1,products!$A$1:$G$1,0))</f>
        <v>Rob</v>
      </c>
      <c r="J227" t="str">
        <f>INDEX(products!$A$1:$G$49,MATCH($D227,products!$A$1:$A$49,0),MATCH(J$1,products!$A$1:$G$1,0))</f>
        <v>L</v>
      </c>
      <c r="K227" s="4">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INDEX(products!$A$1:$G$49,MATCH($D228,products!$A$1:$A$49,0),MATCH(I$1,products!$A$1:$G$1,0))</f>
        <v>Ara</v>
      </c>
      <c r="J228" t="str">
        <f>INDEX(products!$A$1:$G$49,MATCH($D228,products!$A$1:$A$49,0),MATCH(J$1,products!$A$1:$G$1,0))</f>
        <v>M</v>
      </c>
      <c r="K228" s="4">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INDEX(products!$A$1:$G$49,MATCH($D229,products!$A$1:$A$49,0),MATCH(I$1,products!$A$1:$G$1,0))</f>
        <v>Rob</v>
      </c>
      <c r="J229" t="str">
        <f>INDEX(products!$A$1:$G$49,MATCH($D229,products!$A$1:$A$49,0),MATCH(J$1,products!$A$1:$G$1,0))</f>
        <v>D</v>
      </c>
      <c r="K229" s="4">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INDEX(products!$A$1:$G$49,MATCH($D230,products!$A$1:$A$49,0),MATCH(I$1,products!$A$1:$G$1,0))</f>
        <v>Rob</v>
      </c>
      <c r="J230" t="str">
        <f>INDEX(products!$A$1:$G$49,MATCH($D230,products!$A$1:$A$49,0),MATCH(J$1,products!$A$1:$G$1,0))</f>
        <v>L</v>
      </c>
      <c r="K230" s="4">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INDEX(products!$A$1:$G$49,MATCH($D231,products!$A$1:$A$49,0),MATCH(I$1,products!$A$1:$G$1,0))</f>
        <v>Lib</v>
      </c>
      <c r="J231" t="str">
        <f>INDEX(products!$A$1:$G$49,MATCH($D231,products!$A$1:$A$49,0),MATCH(J$1,products!$A$1:$G$1,0))</f>
        <v>M</v>
      </c>
      <c r="K231" s="4">
        <f>INDEX(products!$A$1:$G$49,MATCH($D231,products!$A$1:$A$49,0),MATCH(K$1,products!$A$1:$G$1,0))</f>
        <v>0.2</v>
      </c>
      <c r="L231" s="5">
        <f>INDEX(products!$A$1:$G$49,MATCH($D231,products!$A$1:$A$49,0),MATCH(L$1,products!$A$1:$G$1,0))</f>
        <v>4.3650000000000002</v>
      </c>
      <c r="M231" s="5">
        <f t="shared" si="9"/>
        <v>8.73</v>
      </c>
      <c r="N231" t="str">
        <f t="shared" si="10"/>
        <v>Liberca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INDEX(products!$A$1:$G$49,MATCH($D232,products!$A$1:$A$49,0),MATCH(I$1,products!$A$1:$G$1,0))</f>
        <v>Ara</v>
      </c>
      <c r="J232" t="str">
        <f>INDEX(products!$A$1:$G$49,MATCH($D232,products!$A$1:$A$49,0),MATCH(J$1,products!$A$1:$G$1,0))</f>
        <v>M</v>
      </c>
      <c r="K232" s="4">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INDEX(products!$A$1:$G$49,MATCH($D233,products!$A$1:$A$49,0),MATCH(I$1,products!$A$1:$G$1,0))</f>
        <v>Lib</v>
      </c>
      <c r="J233" t="str">
        <f>INDEX(products!$A$1:$G$49,MATCH($D233,products!$A$1:$A$49,0),MATCH(J$1,products!$A$1:$G$1,0))</f>
        <v>M</v>
      </c>
      <c r="K233" s="4">
        <f>INDEX(products!$A$1:$G$49,MATCH($D233,products!$A$1:$A$49,0),MATCH(K$1,products!$A$1:$G$1,0))</f>
        <v>0.2</v>
      </c>
      <c r="L233" s="5">
        <f>INDEX(products!$A$1:$G$49,MATCH($D233,products!$A$1:$A$49,0),MATCH(L$1,products!$A$1:$G$1,0))</f>
        <v>4.3650000000000002</v>
      </c>
      <c r="M233" s="5">
        <f t="shared" si="9"/>
        <v>8.73</v>
      </c>
      <c r="N233" t="str">
        <f t="shared" si="10"/>
        <v>Liberca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INDEX(products!$A$1:$G$49,MATCH($D234,products!$A$1:$A$49,0),MATCH(I$1,products!$A$1:$G$1,0))</f>
        <v>Lib</v>
      </c>
      <c r="J234" t="str">
        <f>INDEX(products!$A$1:$G$49,MATCH($D234,products!$A$1:$A$49,0),MATCH(J$1,products!$A$1:$G$1,0))</f>
        <v>L</v>
      </c>
      <c r="K234" s="4">
        <f>INDEX(products!$A$1:$G$49,MATCH($D234,products!$A$1:$A$49,0),MATCH(K$1,products!$A$1:$G$1,0))</f>
        <v>0.2</v>
      </c>
      <c r="L234" s="5">
        <f>INDEX(products!$A$1:$G$49,MATCH($D234,products!$A$1:$A$49,0),MATCH(L$1,products!$A$1:$G$1,0))</f>
        <v>4.7549999999999999</v>
      </c>
      <c r="M234" s="5">
        <f t="shared" si="9"/>
        <v>23.774999999999999</v>
      </c>
      <c r="N234" t="str">
        <f t="shared" si="10"/>
        <v>Liberca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INDEX(products!$A$1:$G$49,MATCH($D235,products!$A$1:$A$49,0),MATCH(I$1,products!$A$1:$G$1,0))</f>
        <v>Exc</v>
      </c>
      <c r="J235" t="str">
        <f>INDEX(products!$A$1:$G$49,MATCH($D235,products!$A$1:$A$49,0),MATCH(J$1,products!$A$1:$G$1,0))</f>
        <v>M</v>
      </c>
      <c r="K235" s="4">
        <f>INDEX(products!$A$1:$G$49,MATCH($D235,products!$A$1:$A$49,0),MATCH(K$1,products!$A$1:$G$1,0))</f>
        <v>0.2</v>
      </c>
      <c r="L235" s="5">
        <f>INDEX(products!$A$1:$G$49,MATCH($D235,products!$A$1:$A$49,0),MATCH(L$1,products!$A$1:$G$1,0))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INDEX(products!$A$1:$G$49,MATCH($D236,products!$A$1:$A$49,0),MATCH(I$1,products!$A$1:$G$1,0))</f>
        <v>Lib</v>
      </c>
      <c r="J236" t="str">
        <f>INDEX(products!$A$1:$G$49,MATCH($D236,products!$A$1:$A$49,0),MATCH(J$1,products!$A$1:$G$1,0))</f>
        <v>L</v>
      </c>
      <c r="K236" s="4">
        <f>INDEX(products!$A$1:$G$49,MATCH($D236,products!$A$1:$A$49,0),MATCH(K$1,products!$A$1:$G$1,0))</f>
        <v>2.5</v>
      </c>
      <c r="L236" s="5">
        <f>INDEX(products!$A$1:$G$49,MATCH($D236,products!$A$1:$A$49,0),MATCH(L$1,products!$A$1:$G$1,0))</f>
        <v>36.454999999999998</v>
      </c>
      <c r="M236" s="5">
        <f t="shared" si="9"/>
        <v>36.454999999999998</v>
      </c>
      <c r="N236" t="str">
        <f t="shared" si="10"/>
        <v>Liberca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INDEX(products!$A$1:$G$49,MATCH($D237,products!$A$1:$A$49,0),MATCH(I$1,products!$A$1:$G$1,0))</f>
        <v>Lib</v>
      </c>
      <c r="J237" t="str">
        <f>INDEX(products!$A$1:$G$49,MATCH($D237,products!$A$1:$A$49,0),MATCH(J$1,products!$A$1:$G$1,0))</f>
        <v>L</v>
      </c>
      <c r="K237" s="4">
        <f>INDEX(products!$A$1:$G$49,MATCH($D237,products!$A$1:$A$49,0),MATCH(K$1,products!$A$1:$G$1,0))</f>
        <v>2.5</v>
      </c>
      <c r="L237" s="5">
        <f>INDEX(products!$A$1:$G$49,MATCH($D237,products!$A$1:$A$49,0),MATCH(L$1,products!$A$1:$G$1,0))</f>
        <v>36.454999999999998</v>
      </c>
      <c r="M237" s="5">
        <f t="shared" si="9"/>
        <v>182.27499999999998</v>
      </c>
      <c r="N237" t="str">
        <f t="shared" si="10"/>
        <v>Liberca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INDEX(products!$A$1:$G$49,MATCH($D238,products!$A$1:$A$49,0),MATCH(I$1,products!$A$1:$G$1,0))</f>
        <v>Lib</v>
      </c>
      <c r="J238" t="str">
        <f>INDEX(products!$A$1:$G$49,MATCH($D238,products!$A$1:$A$49,0),MATCH(J$1,products!$A$1:$G$1,0))</f>
        <v>D</v>
      </c>
      <c r="K238" s="4">
        <f>INDEX(products!$A$1:$G$49,MATCH($D238,products!$A$1:$A$49,0),MATCH(K$1,products!$A$1:$G$1,0))</f>
        <v>2.5</v>
      </c>
      <c r="L238" s="5">
        <f>INDEX(products!$A$1:$G$49,MATCH($D238,products!$A$1:$A$49,0),MATCH(L$1,products!$A$1:$G$1,0))</f>
        <v>29.784999999999997</v>
      </c>
      <c r="M238" s="5">
        <f t="shared" si="9"/>
        <v>89.35499999999999</v>
      </c>
      <c r="N238" t="str">
        <f t="shared" si="10"/>
        <v>Liberca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INDEX(products!$A$1:$G$49,MATCH($D239,products!$A$1:$A$49,0),MATCH(I$1,products!$A$1:$G$1,0))</f>
        <v>Rob</v>
      </c>
      <c r="J239" t="str">
        <f>INDEX(products!$A$1:$G$49,MATCH($D239,products!$A$1:$A$49,0),MATCH(J$1,products!$A$1:$G$1,0))</f>
        <v>L</v>
      </c>
      <c r="K239" s="4">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INDEX(products!$A$1:$G$49,MATCH($D240,products!$A$1:$A$49,0),MATCH(I$1,products!$A$1:$G$1,0))</f>
        <v>Rob</v>
      </c>
      <c r="J240" t="str">
        <f>INDEX(products!$A$1:$G$49,MATCH($D240,products!$A$1:$A$49,0),MATCH(J$1,products!$A$1:$G$1,0))</f>
        <v>M</v>
      </c>
      <c r="K240" s="4">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INDEX(products!$A$1:$G$49,MATCH($D241,products!$A$1:$A$49,0),MATCH(I$1,products!$A$1:$G$1,0))</f>
        <v>Exc</v>
      </c>
      <c r="J241" t="str">
        <f>INDEX(products!$A$1:$G$49,MATCH($D241,products!$A$1:$A$49,0),MATCH(J$1,products!$A$1:$G$1,0))</f>
        <v>L</v>
      </c>
      <c r="K241" s="4">
        <f>INDEX(products!$A$1:$G$49,MATCH($D241,products!$A$1:$A$49,0),MATCH(K$1,products!$A$1:$G$1,0))</f>
        <v>1</v>
      </c>
      <c r="L241" s="5">
        <f>INDEX(products!$A$1:$G$49,MATCH($D241,products!$A$1:$A$49,0),MATCH(L$1,products!$A$1:$G$1,0))</f>
        <v>14.85</v>
      </c>
      <c r="M241" s="5">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INDEX(products!$A$1:$G$49,MATCH($D242,products!$A$1:$A$49,0),MATCH(I$1,products!$A$1:$G$1,0))</f>
        <v>Ara</v>
      </c>
      <c r="J242" t="str">
        <f>INDEX(products!$A$1:$G$49,MATCH($D242,products!$A$1:$A$49,0),MATCH(J$1,products!$A$1:$G$1,0))</f>
        <v>M</v>
      </c>
      <c r="K242" s="4">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INDEX(products!$A$1:$G$49,MATCH($D243,products!$A$1:$A$49,0),MATCH(I$1,products!$A$1:$G$1,0))</f>
        <v>Rob</v>
      </c>
      <c r="J243" t="str">
        <f>INDEX(products!$A$1:$G$49,MATCH($D243,products!$A$1:$A$49,0),MATCH(J$1,products!$A$1:$G$1,0))</f>
        <v>M</v>
      </c>
      <c r="K243" s="4">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INDEX(products!$A$1:$G$49,MATCH($D244,products!$A$1:$A$49,0),MATCH(I$1,products!$A$1:$G$1,0))</f>
        <v>Exc</v>
      </c>
      <c r="J244" t="str">
        <f>INDEX(products!$A$1:$G$49,MATCH($D244,products!$A$1:$A$49,0),MATCH(J$1,products!$A$1:$G$1,0))</f>
        <v>D</v>
      </c>
      <c r="K244" s="4">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INDEX(products!$A$1:$G$49,MATCH($D245,products!$A$1:$A$49,0),MATCH(I$1,products!$A$1:$G$1,0))</f>
        <v>Exc</v>
      </c>
      <c r="J245" t="str">
        <f>INDEX(products!$A$1:$G$49,MATCH($D245,products!$A$1:$A$49,0),MATCH(J$1,products!$A$1:$G$1,0))</f>
        <v>D</v>
      </c>
      <c r="K245" s="4">
        <f>INDEX(products!$A$1:$G$49,MATCH($D245,products!$A$1:$A$49,0),MATCH(K$1,products!$A$1:$G$1,0))</f>
        <v>0.5</v>
      </c>
      <c r="L245" s="5">
        <f>INDEX(products!$A$1:$G$49,MATCH($D245,products!$A$1:$A$49,0),MATCH(L$1,products!$A$1:$G$1,0))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INDEX(products!$A$1:$G$49,MATCH($D246,products!$A$1:$A$49,0),MATCH(I$1,products!$A$1:$G$1,0))</f>
        <v>Lib</v>
      </c>
      <c r="J246" t="str">
        <f>INDEX(products!$A$1:$G$49,MATCH($D246,products!$A$1:$A$49,0),MATCH(J$1,products!$A$1:$G$1,0))</f>
        <v>M</v>
      </c>
      <c r="K246" s="4">
        <f>INDEX(products!$A$1:$G$49,MATCH($D246,products!$A$1:$A$49,0),MATCH(K$1,products!$A$1:$G$1,0))</f>
        <v>2.5</v>
      </c>
      <c r="L246" s="5">
        <f>INDEX(products!$A$1:$G$49,MATCH($D246,products!$A$1:$A$49,0),MATCH(L$1,products!$A$1:$G$1,0))</f>
        <v>33.464999999999996</v>
      </c>
      <c r="M246" s="5">
        <f t="shared" si="9"/>
        <v>133.85999999999999</v>
      </c>
      <c r="N246" t="str">
        <f t="shared" si="10"/>
        <v>Liberca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INDEX(products!$A$1:$G$49,MATCH($D247,products!$A$1:$A$49,0),MATCH(I$1,products!$A$1:$G$1,0))</f>
        <v>Lib</v>
      </c>
      <c r="J247" t="str">
        <f>INDEX(products!$A$1:$G$49,MATCH($D247,products!$A$1:$A$49,0),MATCH(J$1,products!$A$1:$G$1,0))</f>
        <v>L</v>
      </c>
      <c r="K247" s="4">
        <f>INDEX(products!$A$1:$G$49,MATCH($D247,products!$A$1:$A$49,0),MATCH(K$1,products!$A$1:$G$1,0))</f>
        <v>0.2</v>
      </c>
      <c r="L247" s="5">
        <f>INDEX(products!$A$1:$G$49,MATCH($D247,products!$A$1:$A$49,0),MATCH(L$1,products!$A$1:$G$1,0))</f>
        <v>4.7549999999999999</v>
      </c>
      <c r="M247" s="5">
        <f t="shared" si="9"/>
        <v>23.774999999999999</v>
      </c>
      <c r="N247" t="str">
        <f t="shared" si="10"/>
        <v>Liberca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INDEX(products!$A$1:$G$49,MATCH($D248,products!$A$1:$A$49,0),MATCH(I$1,products!$A$1:$G$1,0))</f>
        <v>Lib</v>
      </c>
      <c r="J248" t="str">
        <f>INDEX(products!$A$1:$G$49,MATCH($D248,products!$A$1:$A$49,0),MATCH(J$1,products!$A$1:$G$1,0))</f>
        <v>D</v>
      </c>
      <c r="K248" s="4">
        <f>INDEX(products!$A$1:$G$49,MATCH($D248,products!$A$1:$A$49,0),MATCH(K$1,products!$A$1:$G$1,0))</f>
        <v>1</v>
      </c>
      <c r="L248" s="5">
        <f>INDEX(products!$A$1:$G$49,MATCH($D248,products!$A$1:$A$49,0),MATCH(L$1,products!$A$1:$G$1,0))</f>
        <v>12.95</v>
      </c>
      <c r="M248" s="5">
        <f t="shared" si="9"/>
        <v>38.849999999999994</v>
      </c>
      <c r="N248" t="str">
        <f t="shared" si="10"/>
        <v>Liberca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INDEX(products!$A$1:$G$49,MATCH($D249,products!$A$1:$A$49,0),MATCH(I$1,products!$A$1:$G$1,0))</f>
        <v>Rob</v>
      </c>
      <c r="J249" t="str">
        <f>INDEX(products!$A$1:$G$49,MATCH($D249,products!$A$1:$A$49,0),MATCH(J$1,products!$A$1:$G$1,0))</f>
        <v>L</v>
      </c>
      <c r="K249" s="4">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INDEX(products!$A$1:$G$49,MATCH($D250,products!$A$1:$A$49,0),MATCH(I$1,products!$A$1:$G$1,0))</f>
        <v>Ara</v>
      </c>
      <c r="J250" t="str">
        <f>INDEX(products!$A$1:$G$49,MATCH($D250,products!$A$1:$A$49,0),MATCH(J$1,products!$A$1:$G$1,0))</f>
        <v>D</v>
      </c>
      <c r="K250" s="4">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INDEX(products!$A$1:$G$49,MATCH($D251,products!$A$1:$A$49,0),MATCH(I$1,products!$A$1:$G$1,0))</f>
        <v>Lib</v>
      </c>
      <c r="J251" t="str">
        <f>INDEX(products!$A$1:$G$49,MATCH($D251,products!$A$1:$A$49,0),MATCH(J$1,products!$A$1:$G$1,0))</f>
        <v>L</v>
      </c>
      <c r="K251" s="4">
        <f>INDEX(products!$A$1:$G$49,MATCH($D251,products!$A$1:$A$49,0),MATCH(K$1,products!$A$1:$G$1,0))</f>
        <v>1</v>
      </c>
      <c r="L251" s="5">
        <f>INDEX(products!$A$1:$G$49,MATCH($D251,products!$A$1:$A$49,0),MATCH(L$1,products!$A$1:$G$1,0))</f>
        <v>15.85</v>
      </c>
      <c r="M251" s="5">
        <f t="shared" si="9"/>
        <v>15.85</v>
      </c>
      <c r="N251" t="str">
        <f t="shared" si="10"/>
        <v>Liberca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INDEX(products!$A$1:$G$49,MATCH($D252,products!$A$1:$A$49,0),MATCH(I$1,products!$A$1:$G$1,0))</f>
        <v>Rob</v>
      </c>
      <c r="J252" t="str">
        <f>INDEX(products!$A$1:$G$49,MATCH($D252,products!$A$1:$A$49,0),MATCH(J$1,products!$A$1:$G$1,0))</f>
        <v>M</v>
      </c>
      <c r="K252" s="4">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INDEX(products!$A$1:$G$49,MATCH($D253,products!$A$1:$A$49,0),MATCH(I$1,products!$A$1:$G$1,0))</f>
        <v>Exc</v>
      </c>
      <c r="J253" t="str">
        <f>INDEX(products!$A$1:$G$49,MATCH($D253,products!$A$1:$A$49,0),MATCH(J$1,products!$A$1:$G$1,0))</f>
        <v>M</v>
      </c>
      <c r="K253" s="4">
        <f>INDEX(products!$A$1:$G$49,MATCH($D253,products!$A$1:$A$49,0),MATCH(K$1,products!$A$1:$G$1,0))</f>
        <v>1</v>
      </c>
      <c r="L253" s="5">
        <f>INDEX(products!$A$1:$G$49,MATCH($D253,products!$A$1:$A$49,0),MATCH(L$1,products!$A$1:$G$1,0))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INDEX(products!$A$1:$G$49,MATCH($D254,products!$A$1:$A$49,0),MATCH(I$1,products!$A$1:$G$1,0))</f>
        <v>Ara</v>
      </c>
      <c r="J254" t="str">
        <f>INDEX(products!$A$1:$G$49,MATCH($D254,products!$A$1:$A$49,0),MATCH(J$1,products!$A$1:$G$1,0))</f>
        <v>D</v>
      </c>
      <c r="K254" s="4">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INDEX(products!$A$1:$G$49,MATCH($D255,products!$A$1:$A$49,0),MATCH(I$1,products!$A$1:$G$1,0))</f>
        <v>Lib</v>
      </c>
      <c r="J255" t="str">
        <f>INDEX(products!$A$1:$G$49,MATCH($D255,products!$A$1:$A$49,0),MATCH(J$1,products!$A$1:$G$1,0))</f>
        <v>M</v>
      </c>
      <c r="K255" s="4">
        <f>INDEX(products!$A$1:$G$49,MATCH($D255,products!$A$1:$A$49,0),MATCH(K$1,products!$A$1:$G$1,0))</f>
        <v>1</v>
      </c>
      <c r="L255" s="5">
        <f>INDEX(products!$A$1:$G$49,MATCH($D255,products!$A$1:$A$49,0),MATCH(L$1,products!$A$1:$G$1,0))</f>
        <v>14.55</v>
      </c>
      <c r="M255" s="5">
        <f t="shared" si="9"/>
        <v>58.2</v>
      </c>
      <c r="N255" t="str">
        <f t="shared" si="10"/>
        <v>Liberca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INDEX(products!$A$1:$G$49,MATCH($D256,products!$A$1:$A$49,0),MATCH(I$1,products!$A$1:$G$1,0))</f>
        <v>Rob</v>
      </c>
      <c r="J256" t="str">
        <f>INDEX(products!$A$1:$G$49,MATCH($D256,products!$A$1:$A$49,0),MATCH(J$1,products!$A$1:$G$1,0))</f>
        <v>L</v>
      </c>
      <c r="K256" s="4">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INDEX(products!$A$1:$G$49,MATCH($D257,products!$A$1:$A$49,0),MATCH(I$1,products!$A$1:$G$1,0))</f>
        <v>Rob</v>
      </c>
      <c r="J257" t="str">
        <f>INDEX(products!$A$1:$G$49,MATCH($D257,products!$A$1:$A$49,0),MATCH(J$1,products!$A$1:$G$1,0))</f>
        <v>L</v>
      </c>
      <c r="K257" s="4">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INDEX(products!$A$1:$G$49,MATCH($D258,products!$A$1:$A$49,0),MATCH(I$1,products!$A$1:$G$1,0))</f>
        <v>Lib</v>
      </c>
      <c r="J258" t="str">
        <f>INDEX(products!$A$1:$G$49,MATCH($D258,products!$A$1:$A$49,0),MATCH(J$1,products!$A$1:$G$1,0))</f>
        <v>M</v>
      </c>
      <c r="K258" s="4">
        <f>INDEX(products!$A$1:$G$49,MATCH($D258,products!$A$1:$A$49,0),MATCH(K$1,products!$A$1:$G$1,0))</f>
        <v>0.5</v>
      </c>
      <c r="L258" s="5">
        <f>INDEX(products!$A$1:$G$49,MATCH($D258,products!$A$1:$A$49,0),MATCH(L$1,products!$A$1:$G$1,0))</f>
        <v>8.73</v>
      </c>
      <c r="M258" s="5">
        <f t="shared" si="9"/>
        <v>17.46</v>
      </c>
      <c r="N258" t="str">
        <f t="shared" si="10"/>
        <v>Liberca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INDEX(products!$A$1:$G$49,MATCH($D259,products!$A$1:$A$49,0),MATCH(I$1,products!$A$1:$G$1,0))</f>
        <v>Exc</v>
      </c>
      <c r="J259" t="str">
        <f>INDEX(products!$A$1:$G$49,MATCH($D259,products!$A$1:$A$49,0),MATCH(J$1,products!$A$1:$G$1,0))</f>
        <v>D</v>
      </c>
      <c r="K259" s="4">
        <f>INDEX(products!$A$1:$G$49,MATCH($D259,products!$A$1:$A$49,0),MATCH(K$1,products!$A$1:$G$1,0))</f>
        <v>2.5</v>
      </c>
      <c r="L259" s="5">
        <f>INDEX(products!$A$1:$G$49,MATCH($D259,products!$A$1:$A$49,0),MATCH(L$1,products!$A$1:$G$1,0))</f>
        <v>27.945</v>
      </c>
      <c r="M259" s="5">
        <f t="shared" ref="M259:M322" si="12">PRODUCT(L259,E259)</f>
        <v>27.945</v>
      </c>
      <c r="N259" t="str">
        <f t="shared" ref="N259:N322" si="13">IF(I259="Rob","Robusta",IF(I259="Exc","Excelsa",IF(I259="Ara","Arabica",IF(I259="Lib","Liberca",""))))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INDEX(products!$A$1:$G$49,MATCH($D260,products!$A$1:$A$49,0),MATCH(I$1,products!$A$1:$G$1,0))</f>
        <v>Exc</v>
      </c>
      <c r="J260" t="str">
        <f>INDEX(products!$A$1:$G$49,MATCH($D260,products!$A$1:$A$49,0),MATCH(J$1,products!$A$1:$G$1,0))</f>
        <v>D</v>
      </c>
      <c r="K260" s="4">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INDEX(products!$A$1:$G$49,MATCH($D261,products!$A$1:$A$49,0),MATCH(I$1,products!$A$1:$G$1,0))</f>
        <v>Rob</v>
      </c>
      <c r="J261" t="str">
        <f>INDEX(products!$A$1:$G$49,MATCH($D261,products!$A$1:$A$49,0),MATCH(J$1,products!$A$1:$G$1,0))</f>
        <v>M</v>
      </c>
      <c r="K261" s="4">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INDEX(products!$A$1:$G$49,MATCH($D262,products!$A$1:$A$49,0),MATCH(I$1,products!$A$1:$G$1,0))</f>
        <v>Rob</v>
      </c>
      <c r="J262" t="str">
        <f>INDEX(products!$A$1:$G$49,MATCH($D262,products!$A$1:$A$49,0),MATCH(J$1,products!$A$1:$G$1,0))</f>
        <v>L</v>
      </c>
      <c r="K262" s="4">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INDEX(products!$A$1:$G$49,MATCH($D263,products!$A$1:$A$49,0),MATCH(I$1,products!$A$1:$G$1,0))</f>
        <v>Rob</v>
      </c>
      <c r="J263" t="str">
        <f>INDEX(products!$A$1:$G$49,MATCH($D263,products!$A$1:$A$49,0),MATCH(J$1,products!$A$1:$G$1,0))</f>
        <v>L</v>
      </c>
      <c r="K263" s="4">
        <f>INDEX(products!$A$1:$G$49,MATCH($D263,products!$A$1:$A$49,0),MATCH(K$1,products!$A$1:$G$1,0))</f>
        <v>1</v>
      </c>
      <c r="L263" s="5">
        <f>INDEX(products!$A$1:$G$49,MATCH($D263,products!$A$1:$A$49,0),MATCH(L$1,products!$A$1:$G$1,0))</f>
        <v>11.95</v>
      </c>
      <c r="M263" s="5">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INDEX(products!$A$1:$G$49,MATCH($D264,products!$A$1:$A$49,0),MATCH(I$1,products!$A$1:$G$1,0))</f>
        <v>Exc</v>
      </c>
      <c r="J264" t="str">
        <f>INDEX(products!$A$1:$G$49,MATCH($D264,products!$A$1:$A$49,0),MATCH(J$1,products!$A$1:$G$1,0))</f>
        <v>M</v>
      </c>
      <c r="K264" s="4">
        <f>INDEX(products!$A$1:$G$49,MATCH($D264,products!$A$1:$A$49,0),MATCH(K$1,products!$A$1:$G$1,0))</f>
        <v>1</v>
      </c>
      <c r="L264" s="5">
        <f>INDEX(products!$A$1:$G$49,MATCH($D264,products!$A$1:$A$49,0),MATCH(L$1,products!$A$1:$G$1,0))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INDEX(products!$A$1:$G$49,MATCH($D265,products!$A$1:$A$49,0),MATCH(I$1,products!$A$1:$G$1,0))</f>
        <v>Lib</v>
      </c>
      <c r="J265" t="str">
        <f>INDEX(products!$A$1:$G$49,MATCH($D265,products!$A$1:$A$49,0),MATCH(J$1,products!$A$1:$G$1,0))</f>
        <v>M</v>
      </c>
      <c r="K265" s="4">
        <f>INDEX(products!$A$1:$G$49,MATCH($D265,products!$A$1:$A$49,0),MATCH(K$1,products!$A$1:$G$1,0))</f>
        <v>2.5</v>
      </c>
      <c r="L265" s="5">
        <f>INDEX(products!$A$1:$G$49,MATCH($D265,products!$A$1:$A$49,0),MATCH(L$1,products!$A$1:$G$1,0))</f>
        <v>33.464999999999996</v>
      </c>
      <c r="M265" s="5">
        <f t="shared" si="12"/>
        <v>133.85999999999999</v>
      </c>
      <c r="N265" t="str">
        <f t="shared" si="13"/>
        <v>Liberca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INDEX(products!$A$1:$G$49,MATCH($D266,products!$A$1:$A$49,0),MATCH(I$1,products!$A$1:$G$1,0))</f>
        <v>Rob</v>
      </c>
      <c r="J266" t="str">
        <f>INDEX(products!$A$1:$G$49,MATCH($D266,products!$A$1:$A$49,0),MATCH(J$1,products!$A$1:$G$1,0))</f>
        <v>L</v>
      </c>
      <c r="K266" s="4">
        <f>INDEX(products!$A$1:$G$49,MATCH($D266,products!$A$1:$A$49,0),MATCH(K$1,products!$A$1:$G$1,0))</f>
        <v>1</v>
      </c>
      <c r="L266" s="5">
        <f>INDEX(products!$A$1:$G$49,MATCH($D266,products!$A$1:$A$49,0),MATCH(L$1,products!$A$1:$G$1,0))</f>
        <v>11.95</v>
      </c>
      <c r="M266" s="5">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INDEX(products!$A$1:$G$49,MATCH($D267,products!$A$1:$A$49,0),MATCH(I$1,products!$A$1:$G$1,0))</f>
        <v>Ara</v>
      </c>
      <c r="J267" t="str">
        <f>INDEX(products!$A$1:$G$49,MATCH($D267,products!$A$1:$A$49,0),MATCH(J$1,products!$A$1:$G$1,0))</f>
        <v>D</v>
      </c>
      <c r="K267" s="4">
        <f>INDEX(products!$A$1:$G$49,MATCH($D267,products!$A$1:$A$49,0),MATCH(K$1,products!$A$1:$G$1,0))</f>
        <v>0.5</v>
      </c>
      <c r="L267" s="5">
        <f>INDEX(products!$A$1:$G$49,MATCH($D267,products!$A$1:$A$49,0),MATCH(L$1,products!$A$1:$G$1,0))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INDEX(products!$A$1:$G$49,MATCH($D268,products!$A$1:$A$49,0),MATCH(I$1,products!$A$1:$G$1,0))</f>
        <v>Exc</v>
      </c>
      <c r="J268" t="str">
        <f>INDEX(products!$A$1:$G$49,MATCH($D268,products!$A$1:$A$49,0),MATCH(J$1,products!$A$1:$G$1,0))</f>
        <v>D</v>
      </c>
      <c r="K268" s="4">
        <f>INDEX(products!$A$1:$G$49,MATCH($D268,products!$A$1:$A$49,0),MATCH(K$1,products!$A$1:$G$1,0))</f>
        <v>1</v>
      </c>
      <c r="L268" s="5">
        <f>INDEX(products!$A$1:$G$49,MATCH($D268,products!$A$1:$A$49,0),MATCH(L$1,products!$A$1:$G$1,0))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INDEX(products!$A$1:$G$49,MATCH($D269,products!$A$1:$A$49,0),MATCH(I$1,products!$A$1:$G$1,0))</f>
        <v>Exc</v>
      </c>
      <c r="J269" t="str">
        <f>INDEX(products!$A$1:$G$49,MATCH($D269,products!$A$1:$A$49,0),MATCH(J$1,products!$A$1:$G$1,0))</f>
        <v>D</v>
      </c>
      <c r="K269" s="4">
        <f>INDEX(products!$A$1:$G$49,MATCH($D269,products!$A$1:$A$49,0),MATCH(K$1,products!$A$1:$G$1,0))</f>
        <v>0.2</v>
      </c>
      <c r="L269" s="5">
        <f>INDEX(products!$A$1:$G$49,MATCH($D269,products!$A$1:$A$49,0),MATCH(L$1,products!$A$1:$G$1,0))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INDEX(products!$A$1:$G$49,MATCH($D270,products!$A$1:$A$49,0),MATCH(I$1,products!$A$1:$G$1,0))</f>
        <v>Ara</v>
      </c>
      <c r="J270" t="str">
        <f>INDEX(products!$A$1:$G$49,MATCH($D270,products!$A$1:$A$49,0),MATCH(J$1,products!$A$1:$G$1,0))</f>
        <v>D</v>
      </c>
      <c r="K270" s="4">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INDEX(products!$A$1:$G$49,MATCH($D271,products!$A$1:$A$49,0),MATCH(I$1,products!$A$1:$G$1,0))</f>
        <v>Ara</v>
      </c>
      <c r="J271" t="str">
        <f>INDEX(products!$A$1:$G$49,MATCH($D271,products!$A$1:$A$49,0),MATCH(J$1,products!$A$1:$G$1,0))</f>
        <v>D</v>
      </c>
      <c r="K271" s="4">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INDEX(products!$A$1:$G$49,MATCH($D272,products!$A$1:$A$49,0),MATCH(I$1,products!$A$1:$G$1,0))</f>
        <v>Exc</v>
      </c>
      <c r="J272" t="str">
        <f>INDEX(products!$A$1:$G$49,MATCH($D272,products!$A$1:$A$49,0),MATCH(J$1,products!$A$1:$G$1,0))</f>
        <v>D</v>
      </c>
      <c r="K272" s="4">
        <f>INDEX(products!$A$1:$G$49,MATCH($D272,products!$A$1:$A$49,0),MATCH(K$1,products!$A$1:$G$1,0))</f>
        <v>0.5</v>
      </c>
      <c r="L272" s="5">
        <f>INDEX(products!$A$1:$G$49,MATCH($D272,products!$A$1:$A$49,0),MATCH(L$1,products!$A$1:$G$1,0))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INDEX(products!$A$1:$G$49,MATCH($D273,products!$A$1:$A$49,0),MATCH(I$1,products!$A$1:$G$1,0))</f>
        <v>Ara</v>
      </c>
      <c r="J273" t="str">
        <f>INDEX(products!$A$1:$G$49,MATCH($D273,products!$A$1:$A$49,0),MATCH(J$1,products!$A$1:$G$1,0))</f>
        <v>D</v>
      </c>
      <c r="K273" s="4">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INDEX(products!$A$1:$G$49,MATCH($D274,products!$A$1:$A$49,0),MATCH(I$1,products!$A$1:$G$1,0))</f>
        <v>Rob</v>
      </c>
      <c r="J274" t="str">
        <f>INDEX(products!$A$1:$G$49,MATCH($D274,products!$A$1:$A$49,0),MATCH(J$1,products!$A$1:$G$1,0))</f>
        <v>L</v>
      </c>
      <c r="K274" s="4">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INDEX(products!$A$1:$G$49,MATCH($D275,products!$A$1:$A$49,0),MATCH(I$1,products!$A$1:$G$1,0))</f>
        <v>Ara</v>
      </c>
      <c r="J275" t="str">
        <f>INDEX(products!$A$1:$G$49,MATCH($D275,products!$A$1:$A$49,0),MATCH(J$1,products!$A$1:$G$1,0))</f>
        <v>L</v>
      </c>
      <c r="K275" s="4">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INDEX(products!$A$1:$G$49,MATCH($D276,products!$A$1:$A$49,0),MATCH(I$1,products!$A$1:$G$1,0))</f>
        <v>Ara</v>
      </c>
      <c r="J276" t="str">
        <f>INDEX(products!$A$1:$G$49,MATCH($D276,products!$A$1:$A$49,0),MATCH(J$1,products!$A$1:$G$1,0))</f>
        <v>M</v>
      </c>
      <c r="K276" s="4">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INDEX(products!$A$1:$G$49,MATCH($D277,products!$A$1:$A$49,0),MATCH(I$1,products!$A$1:$G$1,0))</f>
        <v>Exc</v>
      </c>
      <c r="J277" t="str">
        <f>INDEX(products!$A$1:$G$49,MATCH($D277,products!$A$1:$A$49,0),MATCH(J$1,products!$A$1:$G$1,0))</f>
        <v>L</v>
      </c>
      <c r="K277" s="4">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INDEX(products!$A$1:$G$49,MATCH($D278,products!$A$1:$A$49,0),MATCH(I$1,products!$A$1:$G$1,0))</f>
        <v>Rob</v>
      </c>
      <c r="J278" t="str">
        <f>INDEX(products!$A$1:$G$49,MATCH($D278,products!$A$1:$A$49,0),MATCH(J$1,products!$A$1:$G$1,0))</f>
        <v>L</v>
      </c>
      <c r="K278" s="4">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INDEX(products!$A$1:$G$49,MATCH($D279,products!$A$1:$A$49,0),MATCH(I$1,products!$A$1:$G$1,0))</f>
        <v>Exc</v>
      </c>
      <c r="J279" t="str">
        <f>INDEX(products!$A$1:$G$49,MATCH($D279,products!$A$1:$A$49,0),MATCH(J$1,products!$A$1:$G$1,0))</f>
        <v>L</v>
      </c>
      <c r="K279" s="4">
        <f>INDEX(products!$A$1:$G$49,MATCH($D279,products!$A$1:$A$49,0),MATCH(K$1,products!$A$1:$G$1,0))</f>
        <v>1</v>
      </c>
      <c r="L279" s="5">
        <f>INDEX(products!$A$1:$G$49,MATCH($D279,products!$A$1:$A$49,0),MATCH(L$1,products!$A$1:$G$1,0))</f>
        <v>14.85</v>
      </c>
      <c r="M279" s="5">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INDEX(products!$A$1:$G$49,MATCH($D280,products!$A$1:$A$49,0),MATCH(I$1,products!$A$1:$G$1,0))</f>
        <v>Ara</v>
      </c>
      <c r="J280" t="str">
        <f>INDEX(products!$A$1:$G$49,MATCH($D280,products!$A$1:$A$49,0),MATCH(J$1,products!$A$1:$G$1,0))</f>
        <v>L</v>
      </c>
      <c r="K280" s="4">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INDEX(products!$A$1:$G$49,MATCH($D281,products!$A$1:$A$49,0),MATCH(I$1,products!$A$1:$G$1,0))</f>
        <v>Lib</v>
      </c>
      <c r="J281" t="str">
        <f>INDEX(products!$A$1:$G$49,MATCH($D281,products!$A$1:$A$49,0),MATCH(J$1,products!$A$1:$G$1,0))</f>
        <v>M</v>
      </c>
      <c r="K281" s="4">
        <f>INDEX(products!$A$1:$G$49,MATCH($D281,products!$A$1:$A$49,0),MATCH(K$1,products!$A$1:$G$1,0))</f>
        <v>2.5</v>
      </c>
      <c r="L281" s="5">
        <f>INDEX(products!$A$1:$G$49,MATCH($D281,products!$A$1:$A$49,0),MATCH(L$1,products!$A$1:$G$1,0))</f>
        <v>33.464999999999996</v>
      </c>
      <c r="M281" s="5">
        <f t="shared" si="12"/>
        <v>33.464999999999996</v>
      </c>
      <c r="N281" t="str">
        <f t="shared" si="13"/>
        <v>Liberca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INDEX(products!$A$1:$G$49,MATCH($D282,products!$A$1:$A$49,0),MATCH(I$1,products!$A$1:$G$1,0))</f>
        <v>Exc</v>
      </c>
      <c r="J282" t="str">
        <f>INDEX(products!$A$1:$G$49,MATCH($D282,products!$A$1:$A$49,0),MATCH(J$1,products!$A$1:$G$1,0))</f>
        <v>M</v>
      </c>
      <c r="K282" s="4">
        <f>INDEX(products!$A$1:$G$49,MATCH($D282,products!$A$1:$A$49,0),MATCH(K$1,products!$A$1:$G$1,0))</f>
        <v>0.5</v>
      </c>
      <c r="L282" s="5">
        <f>INDEX(products!$A$1:$G$49,MATCH($D282,products!$A$1:$A$49,0),MATCH(L$1,products!$A$1:$G$1,0))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INDEX(products!$A$1:$G$49,MATCH($D283,products!$A$1:$A$49,0),MATCH(I$1,products!$A$1:$G$1,0))</f>
        <v>Exc</v>
      </c>
      <c r="J283" t="str">
        <f>INDEX(products!$A$1:$G$49,MATCH($D283,products!$A$1:$A$49,0),MATCH(J$1,products!$A$1:$G$1,0))</f>
        <v>L</v>
      </c>
      <c r="K283" s="4">
        <f>INDEX(products!$A$1:$G$49,MATCH($D283,products!$A$1:$A$49,0),MATCH(K$1,products!$A$1:$G$1,0))</f>
        <v>1</v>
      </c>
      <c r="L283" s="5">
        <f>INDEX(products!$A$1:$G$49,MATCH($D283,products!$A$1:$A$49,0),MATCH(L$1,products!$A$1:$G$1,0))</f>
        <v>14.85</v>
      </c>
      <c r="M283" s="5">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INDEX(products!$A$1:$G$49,MATCH($D284,products!$A$1:$A$49,0),MATCH(I$1,products!$A$1:$G$1,0))</f>
        <v>Ara</v>
      </c>
      <c r="J284" t="str">
        <f>INDEX(products!$A$1:$G$49,MATCH($D284,products!$A$1:$A$49,0),MATCH(J$1,products!$A$1:$G$1,0))</f>
        <v>L</v>
      </c>
      <c r="K284" s="4">
        <f>INDEX(products!$A$1:$G$49,MATCH($D284,products!$A$1:$A$49,0),MATCH(K$1,products!$A$1:$G$1,0))</f>
        <v>0.5</v>
      </c>
      <c r="L284" s="5">
        <f>INDEX(products!$A$1:$G$49,MATCH($D284,products!$A$1:$A$49,0),MATCH(L$1,products!$A$1:$G$1,0))</f>
        <v>7.77</v>
      </c>
      <c r="M284" s="5">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INDEX(products!$A$1:$G$49,MATCH($D285,products!$A$1:$A$49,0),MATCH(I$1,products!$A$1:$G$1,0))</f>
        <v>Rob</v>
      </c>
      <c r="J285" t="str">
        <f>INDEX(products!$A$1:$G$49,MATCH($D285,products!$A$1:$A$49,0),MATCH(J$1,products!$A$1:$G$1,0))</f>
        <v>D</v>
      </c>
      <c r="K285" s="4">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INDEX(products!$A$1:$G$49,MATCH($D286,products!$A$1:$A$49,0),MATCH(I$1,products!$A$1:$G$1,0))</f>
        <v>Exc</v>
      </c>
      <c r="J286" t="str">
        <f>INDEX(products!$A$1:$G$49,MATCH($D286,products!$A$1:$A$49,0),MATCH(J$1,products!$A$1:$G$1,0))</f>
        <v>M</v>
      </c>
      <c r="K286" s="4">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INDEX(products!$A$1:$G$49,MATCH($D287,products!$A$1:$A$49,0),MATCH(I$1,products!$A$1:$G$1,0))</f>
        <v>Lib</v>
      </c>
      <c r="J287" t="str">
        <f>INDEX(products!$A$1:$G$49,MATCH($D287,products!$A$1:$A$49,0),MATCH(J$1,products!$A$1:$G$1,0))</f>
        <v>L</v>
      </c>
      <c r="K287" s="4">
        <f>INDEX(products!$A$1:$G$49,MATCH($D287,products!$A$1:$A$49,0),MATCH(K$1,products!$A$1:$G$1,0))</f>
        <v>2.5</v>
      </c>
      <c r="L287" s="5">
        <f>INDEX(products!$A$1:$G$49,MATCH($D287,products!$A$1:$A$49,0),MATCH(L$1,products!$A$1:$G$1,0))</f>
        <v>36.454999999999998</v>
      </c>
      <c r="M287" s="5">
        <f t="shared" si="12"/>
        <v>36.454999999999998</v>
      </c>
      <c r="N287" t="str">
        <f t="shared" si="13"/>
        <v>Liberca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INDEX(products!$A$1:$G$49,MATCH($D288,products!$A$1:$A$49,0),MATCH(I$1,products!$A$1:$G$1,0))</f>
        <v>Ara</v>
      </c>
      <c r="J288" t="str">
        <f>INDEX(products!$A$1:$G$49,MATCH($D288,products!$A$1:$A$49,0),MATCH(J$1,products!$A$1:$G$1,0))</f>
        <v>M</v>
      </c>
      <c r="K288" s="4">
        <f>INDEX(products!$A$1:$G$49,MATCH($D288,products!$A$1:$A$49,0),MATCH(K$1,products!$A$1:$G$1,0))</f>
        <v>0.2</v>
      </c>
      <c r="L288" s="5">
        <f>INDEX(products!$A$1:$G$49,MATCH($D288,products!$A$1:$A$49,0),MATCH(L$1,products!$A$1:$G$1,0))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INDEX(products!$A$1:$G$49,MATCH($D289,products!$A$1:$A$49,0),MATCH(I$1,products!$A$1:$G$1,0))</f>
        <v>Rob</v>
      </c>
      <c r="J289" t="str">
        <f>INDEX(products!$A$1:$G$49,MATCH($D289,products!$A$1:$A$49,0),MATCH(J$1,products!$A$1:$G$1,0))</f>
        <v>L</v>
      </c>
      <c r="K289" s="4">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INDEX(products!$A$1:$G$49,MATCH($D290,products!$A$1:$A$49,0),MATCH(I$1,products!$A$1:$G$1,0))</f>
        <v>Exc</v>
      </c>
      <c r="J290" t="str">
        <f>INDEX(products!$A$1:$G$49,MATCH($D290,products!$A$1:$A$49,0),MATCH(J$1,products!$A$1:$G$1,0))</f>
        <v>M</v>
      </c>
      <c r="K290" s="4">
        <f>INDEX(products!$A$1:$G$49,MATCH($D290,products!$A$1:$A$49,0),MATCH(K$1,products!$A$1:$G$1,0))</f>
        <v>0.5</v>
      </c>
      <c r="L290" s="5">
        <f>INDEX(products!$A$1:$G$49,MATCH($D290,products!$A$1:$A$49,0),MATCH(L$1,products!$A$1:$G$1,0))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INDEX(products!$A$1:$G$49,MATCH($D291,products!$A$1:$A$49,0),MATCH(I$1,products!$A$1:$G$1,0))</f>
        <v>Rob</v>
      </c>
      <c r="J291" t="str">
        <f>INDEX(products!$A$1:$G$49,MATCH($D291,products!$A$1:$A$49,0),MATCH(J$1,products!$A$1:$G$1,0))</f>
        <v>D</v>
      </c>
      <c r="K291" s="4">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INDEX(products!$A$1:$G$49,MATCH($D292,products!$A$1:$A$49,0),MATCH(I$1,products!$A$1:$G$1,0))</f>
        <v>Ara</v>
      </c>
      <c r="J29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INDEX(products!$A$1:$G$49,MATCH($D293,products!$A$1:$A$49,0),MATCH(I$1,products!$A$1:$G$1,0))</f>
        <v>Exc</v>
      </c>
      <c r="J293" t="str">
        <f>INDEX(products!$A$1:$G$49,MATCH($D293,products!$A$1:$A$49,0),MATCH(J$1,products!$A$1:$G$1,0))</f>
        <v>M</v>
      </c>
      <c r="K293" s="4">
        <f>INDEX(products!$A$1:$G$49,MATCH($D293,products!$A$1:$A$49,0),MATCH(K$1,products!$A$1:$G$1,0))</f>
        <v>0.5</v>
      </c>
      <c r="L293" s="5">
        <f>INDEX(products!$A$1:$G$49,MATCH($D293,products!$A$1:$A$49,0),MATCH(L$1,products!$A$1:$G$1,0))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INDEX(products!$A$1:$G$49,MATCH($D294,products!$A$1:$A$49,0),MATCH(I$1,products!$A$1:$G$1,0))</f>
        <v>Ara</v>
      </c>
      <c r="J294" t="str">
        <f>INDEX(products!$A$1:$G$49,MATCH($D294,products!$A$1:$A$49,0),MATCH(J$1,products!$A$1:$G$1,0))</f>
        <v>D</v>
      </c>
      <c r="K294" s="4">
        <f>INDEX(products!$A$1:$G$49,MATCH($D294,products!$A$1:$A$49,0),MATCH(K$1,products!$A$1:$G$1,0))</f>
        <v>0.5</v>
      </c>
      <c r="L294" s="5">
        <f>INDEX(products!$A$1:$G$49,MATCH($D294,products!$A$1:$A$49,0),MATCH(L$1,products!$A$1:$G$1,0))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INDEX(products!$A$1:$G$49,MATCH($D295,products!$A$1:$A$49,0),MATCH(I$1,products!$A$1:$G$1,0))</f>
        <v>Ara</v>
      </c>
      <c r="J295" t="str">
        <f>INDEX(products!$A$1:$G$49,MATCH($D295,products!$A$1:$A$49,0),MATCH(J$1,products!$A$1:$G$1,0))</f>
        <v>D</v>
      </c>
      <c r="K295" s="4">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INDEX(products!$A$1:$G$49,MATCH($D296,products!$A$1:$A$49,0),MATCH(I$1,products!$A$1:$G$1,0))</f>
        <v>Exc</v>
      </c>
      <c r="J296" t="str">
        <f>INDEX(products!$A$1:$G$49,MATCH($D296,products!$A$1:$A$49,0),MATCH(J$1,products!$A$1:$G$1,0))</f>
        <v>L</v>
      </c>
      <c r="K296" s="4">
        <f>INDEX(products!$A$1:$G$49,MATCH($D296,products!$A$1:$A$49,0),MATCH(K$1,products!$A$1:$G$1,0))</f>
        <v>1</v>
      </c>
      <c r="L296" s="5">
        <f>INDEX(products!$A$1:$G$49,MATCH($D296,products!$A$1:$A$49,0),MATCH(L$1,products!$A$1:$G$1,0))</f>
        <v>14.85</v>
      </c>
      <c r="M296" s="5">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INDEX(products!$A$1:$G$49,MATCH($D297,products!$A$1:$A$49,0),MATCH(I$1,products!$A$1:$G$1,0))</f>
        <v>Exc</v>
      </c>
      <c r="J297" t="str">
        <f>INDEX(products!$A$1:$G$49,MATCH($D297,products!$A$1:$A$49,0),MATCH(J$1,products!$A$1:$G$1,0))</f>
        <v>M</v>
      </c>
      <c r="K297" s="4">
        <f>INDEX(products!$A$1:$G$49,MATCH($D297,products!$A$1:$A$49,0),MATCH(K$1,products!$A$1:$G$1,0))</f>
        <v>1</v>
      </c>
      <c r="L297" s="5">
        <f>INDEX(products!$A$1:$G$49,MATCH($D297,products!$A$1:$A$49,0),MATCH(L$1,products!$A$1:$G$1,0))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INDEX(products!$A$1:$G$49,MATCH($D298,products!$A$1:$A$49,0),MATCH(I$1,products!$A$1:$G$1,0))</f>
        <v>Rob</v>
      </c>
      <c r="J298" t="str">
        <f>INDEX(products!$A$1:$G$49,MATCH($D298,products!$A$1:$A$49,0),MATCH(J$1,products!$A$1:$G$1,0))</f>
        <v>M</v>
      </c>
      <c r="K298" s="4">
        <f>INDEX(products!$A$1:$G$49,MATCH($D298,products!$A$1:$A$49,0),MATCH(K$1,products!$A$1:$G$1,0))</f>
        <v>0.5</v>
      </c>
      <c r="L298" s="5">
        <f>INDEX(products!$A$1:$G$49,MATCH($D298,products!$A$1:$A$49,0),MATCH(L$1,products!$A$1:$G$1,0))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INDEX(products!$A$1:$G$49,MATCH($D299,products!$A$1:$A$49,0),MATCH(I$1,products!$A$1:$G$1,0))</f>
        <v>Rob</v>
      </c>
      <c r="J299" t="str">
        <f>INDEX(products!$A$1:$G$49,MATCH($D299,products!$A$1:$A$49,0),MATCH(J$1,products!$A$1:$G$1,0))</f>
        <v>D</v>
      </c>
      <c r="K299" s="4">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INDEX(products!$A$1:$G$49,MATCH($D300,products!$A$1:$A$49,0),MATCH(I$1,products!$A$1:$G$1,0))</f>
        <v>Exc</v>
      </c>
      <c r="J300" t="str">
        <f>INDEX(products!$A$1:$G$49,MATCH($D300,products!$A$1:$A$49,0),MATCH(J$1,products!$A$1:$G$1,0))</f>
        <v>L</v>
      </c>
      <c r="K300" s="4">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INDEX(products!$A$1:$G$49,MATCH($D301,products!$A$1:$A$49,0),MATCH(I$1,products!$A$1:$G$1,0))</f>
        <v>Exc</v>
      </c>
      <c r="J301" t="str">
        <f>INDEX(products!$A$1:$G$49,MATCH($D301,products!$A$1:$A$49,0),MATCH(J$1,products!$A$1:$G$1,0))</f>
        <v>L</v>
      </c>
      <c r="K301" s="4">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INDEX(products!$A$1:$G$49,MATCH($D302,products!$A$1:$A$49,0),MATCH(I$1,products!$A$1:$G$1,0))</f>
        <v>Ara</v>
      </c>
      <c r="J302" t="str">
        <f>INDEX(products!$A$1:$G$49,MATCH($D302,products!$A$1:$A$49,0),MATCH(J$1,products!$A$1:$G$1,0))</f>
        <v>L</v>
      </c>
      <c r="K302" s="4">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INDEX(products!$A$1:$G$49,MATCH($D303,products!$A$1:$A$49,0),MATCH(I$1,products!$A$1:$G$1,0))</f>
        <v>Lib</v>
      </c>
      <c r="J303" t="str">
        <f>INDEX(products!$A$1:$G$49,MATCH($D303,products!$A$1:$A$49,0),MATCH(J$1,products!$A$1:$G$1,0))</f>
        <v>D</v>
      </c>
      <c r="K303" s="4">
        <f>INDEX(products!$A$1:$G$49,MATCH($D303,products!$A$1:$A$49,0),MATCH(K$1,products!$A$1:$G$1,0))</f>
        <v>0.2</v>
      </c>
      <c r="L303" s="5">
        <f>INDEX(products!$A$1:$G$49,MATCH($D303,products!$A$1:$A$49,0),MATCH(L$1,products!$A$1:$G$1,0))</f>
        <v>3.8849999999999998</v>
      </c>
      <c r="M303" s="5">
        <f t="shared" si="12"/>
        <v>15.54</v>
      </c>
      <c r="N303" t="str">
        <f t="shared" si="13"/>
        <v>Liberca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INDEX(products!$A$1:$G$49,MATCH($D304,products!$A$1:$A$49,0),MATCH(I$1,products!$A$1:$G$1,0))</f>
        <v>Ara</v>
      </c>
      <c r="J304" t="str">
        <f>INDEX(products!$A$1:$G$49,MATCH($D304,products!$A$1:$A$49,0),MATCH(J$1,products!$A$1:$G$1,0))</f>
        <v>M</v>
      </c>
      <c r="K304" s="4">
        <f>INDEX(products!$A$1:$G$49,MATCH($D304,products!$A$1:$A$49,0),MATCH(K$1,products!$A$1:$G$1,0))</f>
        <v>0.5</v>
      </c>
      <c r="L304" s="5">
        <f>INDEX(products!$A$1:$G$49,MATCH($D304,products!$A$1:$A$49,0),MATCH(L$1,products!$A$1:$G$1,0))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INDEX(products!$A$1:$G$49,MATCH($D305,products!$A$1:$A$49,0),MATCH(I$1,products!$A$1:$G$1,0))</f>
        <v>Exc</v>
      </c>
      <c r="J305" t="str">
        <f>INDEX(products!$A$1:$G$49,MATCH($D305,products!$A$1:$A$49,0),MATCH(J$1,products!$A$1:$G$1,0))</f>
        <v>D</v>
      </c>
      <c r="K305" s="4">
        <f>INDEX(products!$A$1:$G$49,MATCH($D305,products!$A$1:$A$49,0),MATCH(K$1,products!$A$1:$G$1,0))</f>
        <v>2.5</v>
      </c>
      <c r="L305" s="5">
        <f>INDEX(products!$A$1:$G$49,MATCH($D305,products!$A$1:$A$49,0),MATCH(L$1,products!$A$1:$G$1,0))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INDEX(products!$A$1:$G$49,MATCH($D306,products!$A$1:$A$49,0),MATCH(I$1,products!$A$1:$G$1,0))</f>
        <v>Ara</v>
      </c>
      <c r="J306" t="str">
        <f>INDEX(products!$A$1:$G$49,MATCH($D306,products!$A$1:$A$49,0),MATCH(J$1,products!$A$1:$G$1,0))</f>
        <v>L</v>
      </c>
      <c r="K306" s="4">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INDEX(products!$A$1:$G$49,MATCH($D307,products!$A$1:$A$49,0),MATCH(I$1,products!$A$1:$G$1,0))</f>
        <v>Lib</v>
      </c>
      <c r="J307" t="str">
        <f>INDEX(products!$A$1:$G$49,MATCH($D307,products!$A$1:$A$49,0),MATCH(J$1,products!$A$1:$G$1,0))</f>
        <v>M</v>
      </c>
      <c r="K307" s="4">
        <f>INDEX(products!$A$1:$G$49,MATCH($D307,products!$A$1:$A$49,0),MATCH(K$1,products!$A$1:$G$1,0))</f>
        <v>0.2</v>
      </c>
      <c r="L307" s="5">
        <f>INDEX(products!$A$1:$G$49,MATCH($D307,products!$A$1:$A$49,0),MATCH(L$1,products!$A$1:$G$1,0))</f>
        <v>4.3650000000000002</v>
      </c>
      <c r="M307" s="5">
        <f t="shared" si="12"/>
        <v>21.825000000000003</v>
      </c>
      <c r="N307" t="str">
        <f t="shared" si="13"/>
        <v>Liberca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INDEX(products!$A$1:$G$49,MATCH($D308,products!$A$1:$A$49,0),MATCH(I$1,products!$A$1:$G$1,0))</f>
        <v>Rob</v>
      </c>
      <c r="J308" t="str">
        <f>INDEX(products!$A$1:$G$49,MATCH($D308,products!$A$1:$A$49,0),MATCH(J$1,products!$A$1:$G$1,0))</f>
        <v>M</v>
      </c>
      <c r="K308" s="4">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INDEX(products!$A$1:$G$49,MATCH($D309,products!$A$1:$A$49,0),MATCH(I$1,products!$A$1:$G$1,0))</f>
        <v>Ara</v>
      </c>
      <c r="J309" t="str">
        <f>INDEX(products!$A$1:$G$49,MATCH($D309,products!$A$1:$A$49,0),MATCH(J$1,products!$A$1:$G$1,0))</f>
        <v>M</v>
      </c>
      <c r="K309" s="4">
        <f>INDEX(products!$A$1:$G$49,MATCH($D309,products!$A$1:$A$49,0),MATCH(K$1,products!$A$1:$G$1,0))</f>
        <v>1</v>
      </c>
      <c r="L309" s="5">
        <f>INDEX(products!$A$1:$G$49,MATCH($D309,products!$A$1:$A$49,0),MATCH(L$1,products!$A$1:$G$1,0))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INDEX(products!$A$1:$G$49,MATCH($D310,products!$A$1:$A$49,0),MATCH(I$1,products!$A$1:$G$1,0))</f>
        <v>Ara</v>
      </c>
      <c r="J310" t="str">
        <f>INDEX(products!$A$1:$G$49,MATCH($D310,products!$A$1:$A$49,0),MATCH(J$1,products!$A$1:$G$1,0))</f>
        <v>M</v>
      </c>
      <c r="K310" s="4">
        <f>INDEX(products!$A$1:$G$49,MATCH($D310,products!$A$1:$A$49,0),MATCH(K$1,products!$A$1:$G$1,0))</f>
        <v>1</v>
      </c>
      <c r="L310" s="5">
        <f>INDEX(products!$A$1:$G$49,MATCH($D310,products!$A$1:$A$49,0),MATCH(L$1,products!$A$1:$G$1,0))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INDEX(products!$A$1:$G$49,MATCH($D311,products!$A$1:$A$49,0),MATCH(I$1,products!$A$1:$G$1,0))</f>
        <v>Lib</v>
      </c>
      <c r="J311" t="str">
        <f>INDEX(products!$A$1:$G$49,MATCH($D311,products!$A$1:$A$49,0),MATCH(J$1,products!$A$1:$G$1,0))</f>
        <v>M</v>
      </c>
      <c r="K311" s="4">
        <f>INDEX(products!$A$1:$G$49,MATCH($D311,products!$A$1:$A$49,0),MATCH(K$1,products!$A$1:$G$1,0))</f>
        <v>0.2</v>
      </c>
      <c r="L311" s="5">
        <f>INDEX(products!$A$1:$G$49,MATCH($D311,products!$A$1:$A$49,0),MATCH(L$1,products!$A$1:$G$1,0))</f>
        <v>4.3650000000000002</v>
      </c>
      <c r="M311" s="5">
        <f t="shared" si="12"/>
        <v>26.19</v>
      </c>
      <c r="N311" t="str">
        <f t="shared" si="13"/>
        <v>Liberca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INDEX(products!$A$1:$G$49,MATCH($D312,products!$A$1:$A$49,0),MATCH(I$1,products!$A$1:$G$1,0))</f>
        <v>Exc</v>
      </c>
      <c r="J312" t="str">
        <f>INDEX(products!$A$1:$G$49,MATCH($D312,products!$A$1:$A$49,0),MATCH(J$1,products!$A$1:$G$1,0))</f>
        <v>L</v>
      </c>
      <c r="K312" s="4">
        <f>INDEX(products!$A$1:$G$49,MATCH($D312,products!$A$1:$A$49,0),MATCH(K$1,products!$A$1:$G$1,0))</f>
        <v>1</v>
      </c>
      <c r="L312" s="5">
        <f>INDEX(products!$A$1:$G$49,MATCH($D312,products!$A$1:$A$49,0),MATCH(L$1,products!$A$1:$G$1,0))</f>
        <v>14.85</v>
      </c>
      <c r="M312" s="5">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INDEX(products!$A$1:$G$49,MATCH($D313,products!$A$1:$A$49,0),MATCH(I$1,products!$A$1:$G$1,0))</f>
        <v>Exc</v>
      </c>
      <c r="J313" t="str">
        <f>INDEX(products!$A$1:$G$49,MATCH($D313,products!$A$1:$A$49,0),MATCH(J$1,products!$A$1:$G$1,0))</f>
        <v>M</v>
      </c>
      <c r="K313" s="4">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INDEX(products!$A$1:$G$49,MATCH($D314,products!$A$1:$A$49,0),MATCH(I$1,products!$A$1:$G$1,0))</f>
        <v>Rob</v>
      </c>
      <c r="J314" t="str">
        <f>INDEX(products!$A$1:$G$49,MATCH($D314,products!$A$1:$A$49,0),MATCH(J$1,products!$A$1:$G$1,0))</f>
        <v>M</v>
      </c>
      <c r="K314" s="4">
        <f>INDEX(products!$A$1:$G$49,MATCH($D314,products!$A$1:$A$49,0),MATCH(K$1,products!$A$1:$G$1,0))</f>
        <v>0.5</v>
      </c>
      <c r="L314" s="5">
        <f>INDEX(products!$A$1:$G$49,MATCH($D314,products!$A$1:$A$49,0),MATCH(L$1,products!$A$1:$G$1,0))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INDEX(products!$A$1:$G$49,MATCH($D315,products!$A$1:$A$49,0),MATCH(I$1,products!$A$1:$G$1,0))</f>
        <v>Rob</v>
      </c>
      <c r="J315" t="str">
        <f>INDEX(products!$A$1:$G$49,MATCH($D315,products!$A$1:$A$49,0),MATCH(J$1,products!$A$1:$G$1,0))</f>
        <v>M</v>
      </c>
      <c r="K315" s="4">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INDEX(products!$A$1:$G$49,MATCH($D316,products!$A$1:$A$49,0),MATCH(I$1,products!$A$1:$G$1,0))</f>
        <v>Rob</v>
      </c>
      <c r="J316" t="str">
        <f>INDEX(products!$A$1:$G$49,MATCH($D316,products!$A$1:$A$49,0),MATCH(J$1,products!$A$1:$G$1,0))</f>
        <v>D</v>
      </c>
      <c r="K316" s="4">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INDEX(products!$A$1:$G$49,MATCH($D317,products!$A$1:$A$49,0),MATCH(I$1,products!$A$1:$G$1,0))</f>
        <v>Exc</v>
      </c>
      <c r="J317" t="str">
        <f>INDEX(products!$A$1:$G$49,MATCH($D317,products!$A$1:$A$49,0),MATCH(J$1,products!$A$1:$G$1,0))</f>
        <v>L</v>
      </c>
      <c r="K317" s="4">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INDEX(products!$A$1:$G$49,MATCH($D318,products!$A$1:$A$49,0),MATCH(I$1,products!$A$1:$G$1,0))</f>
        <v>Exc</v>
      </c>
      <c r="J318" t="str">
        <f>INDEX(products!$A$1:$G$49,MATCH($D318,products!$A$1:$A$49,0),MATCH(J$1,products!$A$1:$G$1,0))</f>
        <v>L</v>
      </c>
      <c r="K318" s="4">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INDEX(products!$A$1:$G$49,MATCH($D319,products!$A$1:$A$49,0),MATCH(I$1,products!$A$1:$G$1,0))</f>
        <v>Exc</v>
      </c>
      <c r="J319" t="str">
        <f>INDEX(products!$A$1:$G$49,MATCH($D319,products!$A$1:$A$49,0),MATCH(J$1,products!$A$1:$G$1,0))</f>
        <v>D</v>
      </c>
      <c r="K319" s="4">
        <f>INDEX(products!$A$1:$G$49,MATCH($D319,products!$A$1:$A$49,0),MATCH(K$1,products!$A$1:$G$1,0))</f>
        <v>0.5</v>
      </c>
      <c r="L319" s="5">
        <f>INDEX(products!$A$1:$G$49,MATCH($D319,products!$A$1:$A$49,0),MATCH(L$1,products!$A$1:$G$1,0))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INDEX(products!$A$1:$G$49,MATCH($D320,products!$A$1:$A$49,0),MATCH(I$1,products!$A$1:$G$1,0))</f>
        <v>Ara</v>
      </c>
      <c r="J320" t="str">
        <f>INDEX(products!$A$1:$G$49,MATCH($D320,products!$A$1:$A$49,0),MATCH(J$1,products!$A$1:$G$1,0))</f>
        <v>M</v>
      </c>
      <c r="K320" s="4">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INDEX(products!$A$1:$G$49,MATCH($D321,products!$A$1:$A$49,0),MATCH(I$1,products!$A$1:$G$1,0))</f>
        <v>Exc</v>
      </c>
      <c r="J321" t="str">
        <f>INDEX(products!$A$1:$G$49,MATCH($D321,products!$A$1:$A$49,0),MATCH(J$1,products!$A$1:$G$1,0))</f>
        <v>M</v>
      </c>
      <c r="K321" s="4">
        <f>INDEX(products!$A$1:$G$49,MATCH($D321,products!$A$1:$A$49,0),MATCH(K$1,products!$A$1:$G$1,0))</f>
        <v>0.2</v>
      </c>
      <c r="L321" s="5">
        <f>INDEX(products!$A$1:$G$49,MATCH($D321,products!$A$1:$A$49,0),MATCH(L$1,products!$A$1:$G$1,0))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INDEX(products!$A$1:$G$49,MATCH($D322,products!$A$1:$A$49,0),MATCH(I$1,products!$A$1:$G$1,0))</f>
        <v>Ara</v>
      </c>
      <c r="J322" t="str">
        <f>INDEX(products!$A$1:$G$49,MATCH($D322,products!$A$1:$A$49,0),MATCH(J$1,products!$A$1:$G$1,0))</f>
        <v>L</v>
      </c>
      <c r="K322" s="4">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INDEX(products!$A$1:$G$49,MATCH($D323,products!$A$1:$A$49,0),MATCH(I$1,products!$A$1:$G$1,0))</f>
        <v>Ara</v>
      </c>
      <c r="J323" t="str">
        <f>INDEX(products!$A$1:$G$49,MATCH($D323,products!$A$1:$A$49,0),MATCH(J$1,products!$A$1:$G$1,0))</f>
        <v>M</v>
      </c>
      <c r="K323" s="4">
        <f>INDEX(products!$A$1:$G$49,MATCH($D323,products!$A$1:$A$49,0),MATCH(K$1,products!$A$1:$G$1,0))</f>
        <v>0.2</v>
      </c>
      <c r="L323" s="5">
        <f>INDEX(products!$A$1:$G$49,MATCH($D323,products!$A$1:$A$49,0),MATCH(L$1,products!$A$1:$G$1,0))</f>
        <v>3.375</v>
      </c>
      <c r="M323" s="5">
        <f t="shared" ref="M323:M386" si="15">PRODUCT(L323,E323)</f>
        <v>20.25</v>
      </c>
      <c r="N323" t="str">
        <f t="shared" ref="N323:N386" si="16">IF(I323="Rob","Robusta",IF(I323="Exc","Excelsa",IF(I323="Ara","Arabica",IF(I323="Lib","Liberca",""))))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INDEX(products!$A$1:$G$49,MATCH($D324,products!$A$1:$A$49,0),MATCH(I$1,products!$A$1:$G$1,0))</f>
        <v>Lib</v>
      </c>
      <c r="J324" t="str">
        <f>INDEX(products!$A$1:$G$49,MATCH($D324,products!$A$1:$A$49,0),MATCH(J$1,products!$A$1:$G$1,0))</f>
        <v>D</v>
      </c>
      <c r="K324" s="4">
        <f>INDEX(products!$A$1:$G$49,MATCH($D324,products!$A$1:$A$49,0),MATCH(K$1,products!$A$1:$G$1,0))</f>
        <v>0.5</v>
      </c>
      <c r="L324" s="5">
        <f>INDEX(products!$A$1:$G$49,MATCH($D324,products!$A$1:$A$49,0),MATCH(L$1,products!$A$1:$G$1,0))</f>
        <v>7.77</v>
      </c>
      <c r="M324" s="5">
        <f t="shared" si="15"/>
        <v>23.31</v>
      </c>
      <c r="N324" t="str">
        <f t="shared" si="16"/>
        <v>Liberca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INDEX(products!$A$1:$G$49,MATCH($D325,products!$A$1:$A$49,0),MATCH(I$1,products!$A$1:$G$1,0))</f>
        <v>Exc</v>
      </c>
      <c r="J325" t="str">
        <f>INDEX(products!$A$1:$G$49,MATCH($D325,products!$A$1:$A$49,0),MATCH(J$1,products!$A$1:$G$1,0))</f>
        <v>D</v>
      </c>
      <c r="K325" s="4">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INDEX(products!$A$1:$G$49,MATCH($D326,products!$A$1:$A$49,0),MATCH(I$1,products!$A$1:$G$1,0))</f>
        <v>Exc</v>
      </c>
      <c r="J326" t="str">
        <f>INDEX(products!$A$1:$G$49,MATCH($D326,products!$A$1:$A$49,0),MATCH(J$1,products!$A$1:$G$1,0))</f>
        <v>M</v>
      </c>
      <c r="K326" s="4">
        <f>INDEX(products!$A$1:$G$49,MATCH($D326,products!$A$1:$A$49,0),MATCH(K$1,products!$A$1:$G$1,0))</f>
        <v>1</v>
      </c>
      <c r="L326" s="5">
        <f>INDEX(products!$A$1:$G$49,MATCH($D326,products!$A$1:$A$49,0),MATCH(L$1,products!$A$1:$G$1,0))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INDEX(products!$A$1:$G$49,MATCH($D327,products!$A$1:$A$49,0),MATCH(I$1,products!$A$1:$G$1,0))</f>
        <v>Ara</v>
      </c>
      <c r="J327" t="str">
        <f>INDEX(products!$A$1:$G$49,MATCH($D327,products!$A$1:$A$49,0),MATCH(J$1,products!$A$1:$G$1,0))</f>
        <v>L</v>
      </c>
      <c r="K327" s="4">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INDEX(products!$A$1:$G$49,MATCH($D328,products!$A$1:$A$49,0),MATCH(I$1,products!$A$1:$G$1,0))</f>
        <v>Rob</v>
      </c>
      <c r="J328" t="str">
        <f>INDEX(products!$A$1:$G$49,MATCH($D328,products!$A$1:$A$49,0),MATCH(J$1,products!$A$1:$G$1,0))</f>
        <v>D</v>
      </c>
      <c r="K328" s="4">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INDEX(products!$A$1:$G$49,MATCH($D329,products!$A$1:$A$49,0),MATCH(I$1,products!$A$1:$G$1,0))</f>
        <v>Rob</v>
      </c>
      <c r="J329" t="str">
        <f>INDEX(products!$A$1:$G$49,MATCH($D329,products!$A$1:$A$49,0),MATCH(J$1,products!$A$1:$G$1,0))</f>
        <v>D</v>
      </c>
      <c r="K329" s="4">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INDEX(products!$A$1:$G$49,MATCH($D330,products!$A$1:$A$49,0),MATCH(I$1,products!$A$1:$G$1,0))</f>
        <v>Lib</v>
      </c>
      <c r="J330" t="str">
        <f>INDEX(products!$A$1:$G$49,MATCH($D330,products!$A$1:$A$49,0),MATCH(J$1,products!$A$1:$G$1,0))</f>
        <v>L</v>
      </c>
      <c r="K330" s="4">
        <f>INDEX(products!$A$1:$G$49,MATCH($D330,products!$A$1:$A$49,0),MATCH(K$1,products!$A$1:$G$1,0))</f>
        <v>0.5</v>
      </c>
      <c r="L330" s="5">
        <f>INDEX(products!$A$1:$G$49,MATCH($D330,products!$A$1:$A$49,0),MATCH(L$1,products!$A$1:$G$1,0))</f>
        <v>9.51</v>
      </c>
      <c r="M330" s="5">
        <f t="shared" si="15"/>
        <v>38.04</v>
      </c>
      <c r="N330" t="str">
        <f t="shared" si="16"/>
        <v>Liberca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INDEX(products!$A$1:$G$49,MATCH($D331,products!$A$1:$A$49,0),MATCH(I$1,products!$A$1:$G$1,0))</f>
        <v>Rob</v>
      </c>
      <c r="J331" t="str">
        <f>INDEX(products!$A$1:$G$49,MATCH($D331,products!$A$1:$A$49,0),MATCH(J$1,products!$A$1:$G$1,0))</f>
        <v>D</v>
      </c>
      <c r="K331" s="4">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INDEX(products!$A$1:$G$49,MATCH($D332,products!$A$1:$A$49,0),MATCH(I$1,products!$A$1:$G$1,0))</f>
        <v>Rob</v>
      </c>
      <c r="J332" t="str">
        <f>INDEX(products!$A$1:$G$49,MATCH($D332,products!$A$1:$A$49,0),MATCH(J$1,products!$A$1:$G$1,0))</f>
        <v>D</v>
      </c>
      <c r="K332" s="4">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INDEX(products!$A$1:$G$49,MATCH($D333,products!$A$1:$A$49,0),MATCH(I$1,products!$A$1:$G$1,0))</f>
        <v>Rob</v>
      </c>
      <c r="J333" t="str">
        <f>INDEX(products!$A$1:$G$49,MATCH($D333,products!$A$1:$A$49,0),MATCH(J$1,products!$A$1:$G$1,0))</f>
        <v>M</v>
      </c>
      <c r="K333" s="4">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INDEX(products!$A$1:$G$49,MATCH($D334,products!$A$1:$A$49,0),MATCH(I$1,products!$A$1:$G$1,0))</f>
        <v>Ara</v>
      </c>
      <c r="J334" t="str">
        <f>INDEX(products!$A$1:$G$49,MATCH($D334,products!$A$1:$A$49,0),MATCH(J$1,products!$A$1:$G$1,0))</f>
        <v>D</v>
      </c>
      <c r="K334" s="4">
        <f>INDEX(products!$A$1:$G$49,MATCH($D334,products!$A$1:$A$49,0),MATCH(K$1,products!$A$1:$G$1,0))</f>
        <v>0.5</v>
      </c>
      <c r="L334" s="5">
        <f>INDEX(products!$A$1:$G$49,MATCH($D334,products!$A$1:$A$49,0),MATCH(L$1,products!$A$1:$G$1,0))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INDEX(products!$A$1:$G$49,MATCH($D335,products!$A$1:$A$49,0),MATCH(I$1,products!$A$1:$G$1,0))</f>
        <v>Rob</v>
      </c>
      <c r="J335" t="str">
        <f>INDEX(products!$A$1:$G$49,MATCH($D335,products!$A$1:$A$49,0),MATCH(J$1,products!$A$1:$G$1,0))</f>
        <v>M</v>
      </c>
      <c r="K335" s="4">
        <f>INDEX(products!$A$1:$G$49,MATCH($D335,products!$A$1:$A$49,0),MATCH(K$1,products!$A$1:$G$1,0))</f>
        <v>0.5</v>
      </c>
      <c r="L335" s="5">
        <f>INDEX(products!$A$1:$G$49,MATCH($D335,products!$A$1:$A$49,0),MATCH(L$1,products!$A$1:$G$1,0))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INDEX(products!$A$1:$G$49,MATCH($D336,products!$A$1:$A$49,0),MATCH(I$1,products!$A$1:$G$1,0))</f>
        <v>Rob</v>
      </c>
      <c r="J336" t="str">
        <f>INDEX(products!$A$1:$G$49,MATCH($D336,products!$A$1:$A$49,0),MATCH(J$1,products!$A$1:$G$1,0))</f>
        <v>L</v>
      </c>
      <c r="K336" s="4">
        <f>INDEX(products!$A$1:$G$49,MATCH($D336,products!$A$1:$A$49,0),MATCH(K$1,products!$A$1:$G$1,0))</f>
        <v>1</v>
      </c>
      <c r="L336" s="5">
        <f>INDEX(products!$A$1:$G$49,MATCH($D336,products!$A$1:$A$49,0),MATCH(L$1,products!$A$1:$G$1,0))</f>
        <v>11.95</v>
      </c>
      <c r="M336" s="5">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INDEX(products!$A$1:$G$49,MATCH($D337,products!$A$1:$A$49,0),MATCH(I$1,products!$A$1:$G$1,0))</f>
        <v>Lib</v>
      </c>
      <c r="J337" t="str">
        <f>INDEX(products!$A$1:$G$49,MATCH($D337,products!$A$1:$A$49,0),MATCH(J$1,products!$A$1:$G$1,0))</f>
        <v>L</v>
      </c>
      <c r="K337" s="4">
        <f>INDEX(products!$A$1:$G$49,MATCH($D337,products!$A$1:$A$49,0),MATCH(K$1,products!$A$1:$G$1,0))</f>
        <v>0.2</v>
      </c>
      <c r="L337" s="5">
        <f>INDEX(products!$A$1:$G$49,MATCH($D337,products!$A$1:$A$49,0),MATCH(L$1,products!$A$1:$G$1,0))</f>
        <v>4.7549999999999999</v>
      </c>
      <c r="M337" s="5">
        <f t="shared" si="15"/>
        <v>28.53</v>
      </c>
      <c r="N337" t="str">
        <f t="shared" si="16"/>
        <v>Liberca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INDEX(products!$A$1:$G$49,MATCH($D338,products!$A$1:$A$49,0),MATCH(I$1,products!$A$1:$G$1,0))</f>
        <v>Ara</v>
      </c>
      <c r="J338" t="str">
        <f>INDEX(products!$A$1:$G$49,MATCH($D338,products!$A$1:$A$49,0),MATCH(J$1,products!$A$1:$G$1,0))</f>
        <v>M</v>
      </c>
      <c r="K338" s="4">
        <f>INDEX(products!$A$1:$G$49,MATCH($D338,products!$A$1:$A$49,0),MATCH(K$1,products!$A$1:$G$1,0))</f>
        <v>1</v>
      </c>
      <c r="L338" s="5">
        <f>INDEX(products!$A$1:$G$49,MATCH($D338,products!$A$1:$A$49,0),MATCH(L$1,products!$A$1:$G$1,0))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INDEX(products!$A$1:$G$49,MATCH($D339,products!$A$1:$A$49,0),MATCH(I$1,products!$A$1:$G$1,0))</f>
        <v>Exc</v>
      </c>
      <c r="J339" t="str">
        <f>INDEX(products!$A$1:$G$49,MATCH($D339,products!$A$1:$A$49,0),MATCH(J$1,products!$A$1:$G$1,0))</f>
        <v>D</v>
      </c>
      <c r="K339" s="4">
        <f>INDEX(products!$A$1:$G$49,MATCH($D339,products!$A$1:$A$49,0),MATCH(K$1,products!$A$1:$G$1,0))</f>
        <v>2.5</v>
      </c>
      <c r="L339" s="5">
        <f>INDEX(products!$A$1:$G$49,MATCH($D339,products!$A$1:$A$49,0),MATCH(L$1,products!$A$1:$G$1,0))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INDEX(products!$A$1:$G$49,MATCH($D340,products!$A$1:$A$49,0),MATCH(I$1,products!$A$1:$G$1,0))</f>
        <v>Exc</v>
      </c>
      <c r="J340" t="str">
        <f>INDEX(products!$A$1:$G$49,MATCH($D340,products!$A$1:$A$49,0),MATCH(J$1,products!$A$1:$G$1,0))</f>
        <v>L</v>
      </c>
      <c r="K340" s="4">
        <f>INDEX(products!$A$1:$G$49,MATCH($D340,products!$A$1:$A$49,0),MATCH(K$1,products!$A$1:$G$1,0))</f>
        <v>1</v>
      </c>
      <c r="L340" s="5">
        <f>INDEX(products!$A$1:$G$49,MATCH($D340,products!$A$1:$A$49,0),MATCH(L$1,products!$A$1:$G$1,0))</f>
        <v>14.85</v>
      </c>
      <c r="M340" s="5">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INDEX(products!$A$1:$G$49,MATCH($D341,products!$A$1:$A$49,0),MATCH(I$1,products!$A$1:$G$1,0))</f>
        <v>Exc</v>
      </c>
      <c r="J341" t="str">
        <f>INDEX(products!$A$1:$G$49,MATCH($D341,products!$A$1:$A$49,0),MATCH(J$1,products!$A$1:$G$1,0))</f>
        <v>D</v>
      </c>
      <c r="K341" s="4">
        <f>INDEX(products!$A$1:$G$49,MATCH($D341,products!$A$1:$A$49,0),MATCH(K$1,products!$A$1:$G$1,0))</f>
        <v>0.2</v>
      </c>
      <c r="L341" s="5">
        <f>INDEX(products!$A$1:$G$49,MATCH($D341,products!$A$1:$A$49,0),MATCH(L$1,products!$A$1:$G$1,0))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INDEX(products!$A$1:$G$49,MATCH($D342,products!$A$1:$A$49,0),MATCH(I$1,products!$A$1:$G$1,0))</f>
        <v>Exc</v>
      </c>
      <c r="J342" t="str">
        <f>INDEX(products!$A$1:$G$49,MATCH($D342,products!$A$1:$A$49,0),MATCH(J$1,products!$A$1:$G$1,0))</f>
        <v>D</v>
      </c>
      <c r="K342" s="4">
        <f>INDEX(products!$A$1:$G$49,MATCH($D342,products!$A$1:$A$49,0),MATCH(K$1,products!$A$1:$G$1,0))</f>
        <v>0.5</v>
      </c>
      <c r="L342" s="5">
        <f>INDEX(products!$A$1:$G$49,MATCH($D342,products!$A$1:$A$49,0),MATCH(L$1,products!$A$1:$G$1,0))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INDEX(products!$A$1:$G$49,MATCH($D343,products!$A$1:$A$49,0),MATCH(I$1,products!$A$1:$G$1,0))</f>
        <v>Exc</v>
      </c>
      <c r="J343" t="str">
        <f>INDEX(products!$A$1:$G$49,MATCH($D343,products!$A$1:$A$49,0),MATCH(J$1,products!$A$1:$G$1,0))</f>
        <v>L</v>
      </c>
      <c r="K343" s="4">
        <f>INDEX(products!$A$1:$G$49,MATCH($D343,products!$A$1:$A$49,0),MATCH(K$1,products!$A$1:$G$1,0))</f>
        <v>0.5</v>
      </c>
      <c r="L343" s="5">
        <f>INDEX(products!$A$1:$G$49,MATCH($D343,products!$A$1:$A$49,0),MATCH(L$1,products!$A$1:$G$1,0))</f>
        <v>8.91</v>
      </c>
      <c r="M343" s="5">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INDEX(products!$A$1:$G$49,MATCH($D344,products!$A$1:$A$49,0),MATCH(I$1,products!$A$1:$G$1,0))</f>
        <v>Lib</v>
      </c>
      <c r="J344" t="str">
        <f>INDEX(products!$A$1:$G$49,MATCH($D344,products!$A$1:$A$49,0),MATCH(J$1,products!$A$1:$G$1,0))</f>
        <v>D</v>
      </c>
      <c r="K344" s="4">
        <f>INDEX(products!$A$1:$G$49,MATCH($D344,products!$A$1:$A$49,0),MATCH(K$1,products!$A$1:$G$1,0))</f>
        <v>0.5</v>
      </c>
      <c r="L344" s="5">
        <f>INDEX(products!$A$1:$G$49,MATCH($D344,products!$A$1:$A$49,0),MATCH(L$1,products!$A$1:$G$1,0))</f>
        <v>7.77</v>
      </c>
      <c r="M344" s="5">
        <f t="shared" si="15"/>
        <v>38.849999999999994</v>
      </c>
      <c r="N344" t="str">
        <f t="shared" si="16"/>
        <v>Liberca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INDEX(products!$A$1:$G$49,MATCH($D345,products!$A$1:$A$49,0),MATCH(I$1,products!$A$1:$G$1,0))</f>
        <v>Rob</v>
      </c>
      <c r="J345" t="str">
        <f>INDEX(products!$A$1:$G$49,MATCH($D345,products!$A$1:$A$49,0),MATCH(J$1,products!$A$1:$G$1,0))</f>
        <v>D</v>
      </c>
      <c r="K345" s="4">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INDEX(products!$A$1:$G$49,MATCH($D346,products!$A$1:$A$49,0),MATCH(I$1,products!$A$1:$G$1,0))</f>
        <v>Rob</v>
      </c>
      <c r="J346" t="str">
        <f>INDEX(products!$A$1:$G$49,MATCH($D346,products!$A$1:$A$49,0),MATCH(J$1,products!$A$1:$G$1,0))</f>
        <v>M</v>
      </c>
      <c r="K346" s="4">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INDEX(products!$A$1:$G$49,MATCH($D347,products!$A$1:$A$49,0),MATCH(I$1,products!$A$1:$G$1,0))</f>
        <v>Rob</v>
      </c>
      <c r="J347" t="str">
        <f>INDEX(products!$A$1:$G$49,MATCH($D347,products!$A$1:$A$49,0),MATCH(J$1,products!$A$1:$G$1,0))</f>
        <v>L</v>
      </c>
      <c r="K347" s="4">
        <f>INDEX(products!$A$1:$G$49,MATCH($D347,products!$A$1:$A$49,0),MATCH(K$1,products!$A$1:$G$1,0))</f>
        <v>1</v>
      </c>
      <c r="L347" s="5">
        <f>INDEX(products!$A$1:$G$49,MATCH($D347,products!$A$1:$A$49,0),MATCH(L$1,products!$A$1:$G$1,0))</f>
        <v>11.95</v>
      </c>
      <c r="M347" s="5">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INDEX(products!$A$1:$G$49,MATCH($D348,products!$A$1:$A$49,0),MATCH(I$1,products!$A$1:$G$1,0))</f>
        <v>Ara</v>
      </c>
      <c r="J348" t="str">
        <f>INDEX(products!$A$1:$G$49,MATCH($D348,products!$A$1:$A$49,0),MATCH(J$1,products!$A$1:$G$1,0))</f>
        <v>L</v>
      </c>
      <c r="K348" s="4">
        <f>INDEX(products!$A$1:$G$49,MATCH($D348,products!$A$1:$A$49,0),MATCH(K$1,products!$A$1:$G$1,0))</f>
        <v>0.5</v>
      </c>
      <c r="L348" s="5">
        <f>INDEX(products!$A$1:$G$49,MATCH($D348,products!$A$1:$A$49,0),MATCH(L$1,products!$A$1:$G$1,0))</f>
        <v>7.77</v>
      </c>
      <c r="M348" s="5">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INDEX(products!$A$1:$G$49,MATCH($D349,products!$A$1:$A$49,0),MATCH(I$1,products!$A$1:$G$1,0))</f>
        <v>Lib</v>
      </c>
      <c r="J349" t="str">
        <f>INDEX(products!$A$1:$G$49,MATCH($D349,products!$A$1:$A$49,0),MATCH(J$1,products!$A$1:$G$1,0))</f>
        <v>M</v>
      </c>
      <c r="K349" s="4">
        <f>INDEX(products!$A$1:$G$49,MATCH($D349,products!$A$1:$A$49,0),MATCH(K$1,products!$A$1:$G$1,0))</f>
        <v>1</v>
      </c>
      <c r="L349" s="5">
        <f>INDEX(products!$A$1:$G$49,MATCH($D349,products!$A$1:$A$49,0),MATCH(L$1,products!$A$1:$G$1,0))</f>
        <v>14.55</v>
      </c>
      <c r="M349" s="5">
        <f t="shared" si="15"/>
        <v>43.650000000000006</v>
      </c>
      <c r="N349" t="str">
        <f t="shared" si="16"/>
        <v>Liberca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INDEX(products!$A$1:$G$49,MATCH($D350,products!$A$1:$A$49,0),MATCH(I$1,products!$A$1:$G$1,0))</f>
        <v>Exc</v>
      </c>
      <c r="J350" t="str">
        <f>INDEX(products!$A$1:$G$49,MATCH($D350,products!$A$1:$A$49,0),MATCH(J$1,products!$A$1:$G$1,0))</f>
        <v>L</v>
      </c>
      <c r="K350" s="4">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INDEX(products!$A$1:$G$49,MATCH($D351,products!$A$1:$A$49,0),MATCH(I$1,products!$A$1:$G$1,0))</f>
        <v>Rob</v>
      </c>
      <c r="J351" t="str">
        <f>INDEX(products!$A$1:$G$49,MATCH($D351,products!$A$1:$A$49,0),MATCH(J$1,products!$A$1:$G$1,0))</f>
        <v>L</v>
      </c>
      <c r="K351" s="4">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INDEX(products!$A$1:$G$49,MATCH($D352,products!$A$1:$A$49,0),MATCH(I$1,products!$A$1:$G$1,0))</f>
        <v>Ara</v>
      </c>
      <c r="J352" t="str">
        <f>INDEX(products!$A$1:$G$49,MATCH($D352,products!$A$1:$A$49,0),MATCH(J$1,products!$A$1:$G$1,0))</f>
        <v>D</v>
      </c>
      <c r="K352" s="4">
        <f>INDEX(products!$A$1:$G$49,MATCH($D352,products!$A$1:$A$49,0),MATCH(K$1,products!$A$1:$G$1,0))</f>
        <v>0.5</v>
      </c>
      <c r="L352" s="5">
        <f>INDEX(products!$A$1:$G$49,MATCH($D352,products!$A$1:$A$49,0),MATCH(L$1,products!$A$1:$G$1,0))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INDEX(products!$A$1:$G$49,MATCH($D353,products!$A$1:$A$49,0),MATCH(I$1,products!$A$1:$G$1,0))</f>
        <v>Ara</v>
      </c>
      <c r="J353" t="str">
        <f>INDEX(products!$A$1:$G$49,MATCH($D353,products!$A$1:$A$49,0),MATCH(J$1,products!$A$1:$G$1,0))</f>
        <v>M</v>
      </c>
      <c r="K353" s="4">
        <f>INDEX(products!$A$1:$G$49,MATCH($D353,products!$A$1:$A$49,0),MATCH(K$1,products!$A$1:$G$1,0))</f>
        <v>1</v>
      </c>
      <c r="L353" s="5">
        <f>INDEX(products!$A$1:$G$49,MATCH($D353,products!$A$1:$A$49,0),MATCH(L$1,products!$A$1:$G$1,0))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INDEX(products!$A$1:$G$49,MATCH($D354,products!$A$1:$A$49,0),MATCH(I$1,products!$A$1:$G$1,0))</f>
        <v>Exc</v>
      </c>
      <c r="J354" t="str">
        <f>INDEX(products!$A$1:$G$49,MATCH($D354,products!$A$1:$A$49,0),MATCH(J$1,products!$A$1:$G$1,0))</f>
        <v>D</v>
      </c>
      <c r="K354" s="4">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INDEX(products!$A$1:$G$49,MATCH($D355,products!$A$1:$A$49,0),MATCH(I$1,products!$A$1:$G$1,0))</f>
        <v>Ara</v>
      </c>
      <c r="J355" t="str">
        <f>INDEX(products!$A$1:$G$49,MATCH($D355,products!$A$1:$A$49,0),MATCH(J$1,products!$A$1:$G$1,0))</f>
        <v>M</v>
      </c>
      <c r="K355" s="4">
        <f>INDEX(products!$A$1:$G$49,MATCH($D355,products!$A$1:$A$49,0),MATCH(K$1,products!$A$1:$G$1,0))</f>
        <v>0.5</v>
      </c>
      <c r="L355" s="5">
        <f>INDEX(products!$A$1:$G$49,MATCH($D355,products!$A$1:$A$49,0),MATCH(L$1,products!$A$1:$G$1,0))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INDEX(products!$A$1:$G$49,MATCH($D356,products!$A$1:$A$49,0),MATCH(I$1,products!$A$1:$G$1,0))</f>
        <v>Ara</v>
      </c>
      <c r="J356"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INDEX(products!$A$1:$G$49,MATCH($D357,products!$A$1:$A$49,0),MATCH(I$1,products!$A$1:$G$1,0))</f>
        <v>Ara</v>
      </c>
      <c r="J357" t="str">
        <f>INDEX(products!$A$1:$G$49,MATCH($D357,products!$A$1:$A$49,0),MATCH(J$1,products!$A$1:$G$1,0))</f>
        <v>D</v>
      </c>
      <c r="K357" s="4">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INDEX(products!$A$1:$G$49,MATCH($D358,products!$A$1:$A$49,0),MATCH(I$1,products!$A$1:$G$1,0))</f>
        <v>Lib</v>
      </c>
      <c r="J358" t="str">
        <f>INDEX(products!$A$1:$G$49,MATCH($D358,products!$A$1:$A$49,0),MATCH(J$1,products!$A$1:$G$1,0))</f>
        <v>D</v>
      </c>
      <c r="K358" s="4">
        <f>INDEX(products!$A$1:$G$49,MATCH($D358,products!$A$1:$A$49,0),MATCH(K$1,products!$A$1:$G$1,0))</f>
        <v>1</v>
      </c>
      <c r="L358" s="5">
        <f>INDEX(products!$A$1:$G$49,MATCH($D358,products!$A$1:$A$49,0),MATCH(L$1,products!$A$1:$G$1,0))</f>
        <v>12.95</v>
      </c>
      <c r="M358" s="5">
        <f t="shared" si="15"/>
        <v>51.8</v>
      </c>
      <c r="N358" t="str">
        <f t="shared" si="16"/>
        <v>Liberca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INDEX(products!$A$1:$G$49,MATCH($D359,products!$A$1:$A$49,0),MATCH(I$1,products!$A$1:$G$1,0))</f>
        <v>Ara</v>
      </c>
      <c r="J359"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INDEX(products!$A$1:$G$49,MATCH($D360,products!$A$1:$A$49,0),MATCH(I$1,products!$A$1:$G$1,0))</f>
        <v>Ara</v>
      </c>
      <c r="J360" t="str">
        <f>INDEX(products!$A$1:$G$49,MATCH($D360,products!$A$1:$A$49,0),MATCH(J$1,products!$A$1:$G$1,0))</f>
        <v>L</v>
      </c>
      <c r="K360" s="4">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INDEX(products!$A$1:$G$49,MATCH($D361,products!$A$1:$A$49,0),MATCH(I$1,products!$A$1:$G$1,0))</f>
        <v>Rob</v>
      </c>
      <c r="J361" t="str">
        <f>INDEX(products!$A$1:$G$49,MATCH($D361,products!$A$1:$A$49,0),MATCH(J$1,products!$A$1:$G$1,0))</f>
        <v>L</v>
      </c>
      <c r="K361" s="4">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INDEX(products!$A$1:$G$49,MATCH($D362,products!$A$1:$A$49,0),MATCH(I$1,products!$A$1:$G$1,0))</f>
        <v>Rob</v>
      </c>
      <c r="J362" t="str">
        <f>INDEX(products!$A$1:$G$49,MATCH($D362,products!$A$1:$A$49,0),MATCH(J$1,products!$A$1:$G$1,0))</f>
        <v>D</v>
      </c>
      <c r="K362" s="4">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INDEX(products!$A$1:$G$49,MATCH($D363,products!$A$1:$A$49,0),MATCH(I$1,products!$A$1:$G$1,0))</f>
        <v>Rob</v>
      </c>
      <c r="J363" t="str">
        <f>INDEX(products!$A$1:$G$49,MATCH($D363,products!$A$1:$A$49,0),MATCH(J$1,products!$A$1:$G$1,0))</f>
        <v>M</v>
      </c>
      <c r="K363" s="4">
        <f>INDEX(products!$A$1:$G$49,MATCH($D363,products!$A$1:$A$49,0),MATCH(K$1,products!$A$1:$G$1,0))</f>
        <v>0.5</v>
      </c>
      <c r="L363" s="5">
        <f>INDEX(products!$A$1:$G$49,MATCH($D363,products!$A$1:$A$49,0),MATCH(L$1,products!$A$1:$G$1,0))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INDEX(products!$A$1:$G$49,MATCH($D364,products!$A$1:$A$49,0),MATCH(I$1,products!$A$1:$G$1,0))</f>
        <v>Exc</v>
      </c>
      <c r="J364" t="str">
        <f>INDEX(products!$A$1:$G$49,MATCH($D364,products!$A$1:$A$49,0),MATCH(J$1,products!$A$1:$G$1,0))</f>
        <v>L</v>
      </c>
      <c r="K364" s="4">
        <f>INDEX(products!$A$1:$G$49,MATCH($D364,products!$A$1:$A$49,0),MATCH(K$1,products!$A$1:$G$1,0))</f>
        <v>1</v>
      </c>
      <c r="L364" s="5">
        <f>INDEX(products!$A$1:$G$49,MATCH($D364,products!$A$1:$A$49,0),MATCH(L$1,products!$A$1:$G$1,0))</f>
        <v>14.85</v>
      </c>
      <c r="M364" s="5">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INDEX(products!$A$1:$G$49,MATCH($D365,products!$A$1:$A$49,0),MATCH(I$1,products!$A$1:$G$1,0))</f>
        <v>Lib</v>
      </c>
      <c r="J365" t="str">
        <f>INDEX(products!$A$1:$G$49,MATCH($D365,products!$A$1:$A$49,0),MATCH(J$1,products!$A$1:$G$1,0))</f>
        <v>M</v>
      </c>
      <c r="K365" s="4">
        <f>INDEX(products!$A$1:$G$49,MATCH($D365,products!$A$1:$A$49,0),MATCH(K$1,products!$A$1:$G$1,0))</f>
        <v>1</v>
      </c>
      <c r="L365" s="5">
        <f>INDEX(products!$A$1:$G$49,MATCH($D365,products!$A$1:$A$49,0),MATCH(L$1,products!$A$1:$G$1,0))</f>
        <v>14.55</v>
      </c>
      <c r="M365" s="5">
        <f t="shared" si="15"/>
        <v>87.300000000000011</v>
      </c>
      <c r="N365" t="str">
        <f t="shared" si="16"/>
        <v>Liberca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INDEX(products!$A$1:$G$49,MATCH($D366,products!$A$1:$A$49,0),MATCH(I$1,products!$A$1:$G$1,0))</f>
        <v>Exc</v>
      </c>
      <c r="J366" t="str">
        <f>INDEX(products!$A$1:$G$49,MATCH($D366,products!$A$1:$A$49,0),MATCH(J$1,products!$A$1:$G$1,0))</f>
        <v>D</v>
      </c>
      <c r="K366" s="4">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INDEX(products!$A$1:$G$49,MATCH($D367,products!$A$1:$A$49,0),MATCH(I$1,products!$A$1:$G$1,0))</f>
        <v>Lib</v>
      </c>
      <c r="J367" t="str">
        <f>INDEX(products!$A$1:$G$49,MATCH($D367,products!$A$1:$A$49,0),MATCH(J$1,products!$A$1:$G$1,0))</f>
        <v>D</v>
      </c>
      <c r="K367" s="4">
        <f>INDEX(products!$A$1:$G$49,MATCH($D367,products!$A$1:$A$49,0),MATCH(K$1,products!$A$1:$G$1,0))</f>
        <v>0.5</v>
      </c>
      <c r="L367" s="5">
        <f>INDEX(products!$A$1:$G$49,MATCH($D367,products!$A$1:$A$49,0),MATCH(L$1,products!$A$1:$G$1,0))</f>
        <v>7.77</v>
      </c>
      <c r="M367" s="5">
        <f t="shared" si="15"/>
        <v>7.77</v>
      </c>
      <c r="N367" t="str">
        <f t="shared" si="16"/>
        <v>Liberca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INDEX(products!$A$1:$G$49,MATCH($D368,products!$A$1:$A$49,0),MATCH(I$1,products!$A$1:$G$1,0))</f>
        <v>Exc</v>
      </c>
      <c r="J368" t="str">
        <f>INDEX(products!$A$1:$G$49,MATCH($D368,products!$A$1:$A$49,0),MATCH(J$1,products!$A$1:$G$1,0))</f>
        <v>D</v>
      </c>
      <c r="K368" s="4">
        <f>INDEX(products!$A$1:$G$49,MATCH($D368,products!$A$1:$A$49,0),MATCH(K$1,products!$A$1:$G$1,0))</f>
        <v>0.5</v>
      </c>
      <c r="L368" s="5">
        <f>INDEX(products!$A$1:$G$49,MATCH($D368,products!$A$1:$A$49,0),MATCH(L$1,products!$A$1:$G$1,0))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INDEX(products!$A$1:$G$49,MATCH($D369,products!$A$1:$A$49,0),MATCH(I$1,products!$A$1:$G$1,0))</f>
        <v>Lib</v>
      </c>
      <c r="J369" t="str">
        <f>INDEX(products!$A$1:$G$49,MATCH($D369,products!$A$1:$A$49,0),MATCH(J$1,products!$A$1:$G$1,0))</f>
        <v>M</v>
      </c>
      <c r="K369" s="4">
        <f>INDEX(products!$A$1:$G$49,MATCH($D369,products!$A$1:$A$49,0),MATCH(K$1,products!$A$1:$G$1,0))</f>
        <v>0.2</v>
      </c>
      <c r="L369" s="5">
        <f>INDEX(products!$A$1:$G$49,MATCH($D369,products!$A$1:$A$49,0),MATCH(L$1,products!$A$1:$G$1,0))</f>
        <v>4.3650000000000002</v>
      </c>
      <c r="M369" s="5">
        <f t="shared" si="15"/>
        <v>8.73</v>
      </c>
      <c r="N369" t="str">
        <f t="shared" si="16"/>
        <v>Liberca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INDEX(products!$A$1:$G$49,MATCH($D370,products!$A$1:$A$49,0),MATCH(I$1,products!$A$1:$G$1,0))</f>
        <v>Exc</v>
      </c>
      <c r="J370" t="str">
        <f>INDEX(products!$A$1:$G$49,MATCH($D370,products!$A$1:$A$49,0),MATCH(J$1,products!$A$1:$G$1,0))</f>
        <v>M</v>
      </c>
      <c r="K370" s="4">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INDEX(products!$A$1:$G$49,MATCH($D371,products!$A$1:$A$49,0),MATCH(I$1,products!$A$1:$G$1,0))</f>
        <v>Exc</v>
      </c>
      <c r="J371" t="str">
        <f>INDEX(products!$A$1:$G$49,MATCH($D371,products!$A$1:$A$49,0),MATCH(J$1,products!$A$1:$G$1,0))</f>
        <v>L</v>
      </c>
      <c r="K371" s="4">
        <f>INDEX(products!$A$1:$G$49,MATCH($D371,products!$A$1:$A$49,0),MATCH(K$1,products!$A$1:$G$1,0))</f>
        <v>0.5</v>
      </c>
      <c r="L371" s="5">
        <f>INDEX(products!$A$1:$G$49,MATCH($D371,products!$A$1:$A$49,0),MATCH(L$1,products!$A$1:$G$1,0))</f>
        <v>8.91</v>
      </c>
      <c r="M371" s="5">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INDEX(products!$A$1:$G$49,MATCH($D372,products!$A$1:$A$49,0),MATCH(I$1,products!$A$1:$G$1,0))</f>
        <v>Exc</v>
      </c>
      <c r="J372" t="str">
        <f>INDEX(products!$A$1:$G$49,MATCH($D372,products!$A$1:$A$49,0),MATCH(J$1,products!$A$1:$G$1,0))</f>
        <v>D</v>
      </c>
      <c r="K372" s="4">
        <f>INDEX(products!$A$1:$G$49,MATCH($D372,products!$A$1:$A$49,0),MATCH(K$1,products!$A$1:$G$1,0))</f>
        <v>1</v>
      </c>
      <c r="L372" s="5">
        <f>INDEX(products!$A$1:$G$49,MATCH($D372,products!$A$1:$A$49,0),MATCH(L$1,products!$A$1:$G$1,0))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INDEX(products!$A$1:$G$49,MATCH($D373,products!$A$1:$A$49,0),MATCH(I$1,products!$A$1:$G$1,0))</f>
        <v>Ara</v>
      </c>
      <c r="J373" t="str">
        <f>INDEX(products!$A$1:$G$49,MATCH($D373,products!$A$1:$A$49,0),MATCH(J$1,products!$A$1:$G$1,0))</f>
        <v>L</v>
      </c>
      <c r="K373" s="4">
        <f>INDEX(products!$A$1:$G$49,MATCH($D373,products!$A$1:$A$49,0),MATCH(K$1,products!$A$1:$G$1,0))</f>
        <v>0.5</v>
      </c>
      <c r="L373" s="5">
        <f>INDEX(products!$A$1:$G$49,MATCH($D373,products!$A$1:$A$49,0),MATCH(L$1,products!$A$1:$G$1,0))</f>
        <v>7.77</v>
      </c>
      <c r="M373" s="5">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INDEX(products!$A$1:$G$49,MATCH($D374,products!$A$1:$A$49,0),MATCH(I$1,products!$A$1:$G$1,0))</f>
        <v>Rob</v>
      </c>
      <c r="J374" t="str">
        <f>INDEX(products!$A$1:$G$49,MATCH($D374,products!$A$1:$A$49,0),MATCH(J$1,products!$A$1:$G$1,0))</f>
        <v>L</v>
      </c>
      <c r="K374" s="4">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INDEX(products!$A$1:$G$49,MATCH($D375,products!$A$1:$A$49,0),MATCH(I$1,products!$A$1:$G$1,0))</f>
        <v>Ara</v>
      </c>
      <c r="J375" t="str">
        <f>INDEX(products!$A$1:$G$49,MATCH($D375,products!$A$1:$A$49,0),MATCH(J$1,products!$A$1:$G$1,0))</f>
        <v>D</v>
      </c>
      <c r="K375" s="4">
        <f>INDEX(products!$A$1:$G$49,MATCH($D375,products!$A$1:$A$49,0),MATCH(K$1,products!$A$1:$G$1,0))</f>
        <v>0.5</v>
      </c>
      <c r="L375" s="5">
        <f>INDEX(products!$A$1:$G$49,MATCH($D375,products!$A$1:$A$49,0),MATCH(L$1,products!$A$1:$G$1,0))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INDEX(products!$A$1:$G$49,MATCH($D376,products!$A$1:$A$49,0),MATCH(I$1,products!$A$1:$G$1,0))</f>
        <v>Lib</v>
      </c>
      <c r="J376" t="str">
        <f>INDEX(products!$A$1:$G$49,MATCH($D376,products!$A$1:$A$49,0),MATCH(J$1,products!$A$1:$G$1,0))</f>
        <v>L</v>
      </c>
      <c r="K376" s="4">
        <f>INDEX(products!$A$1:$G$49,MATCH($D376,products!$A$1:$A$49,0),MATCH(K$1,products!$A$1:$G$1,0))</f>
        <v>0.5</v>
      </c>
      <c r="L376" s="5">
        <f>INDEX(products!$A$1:$G$49,MATCH($D376,products!$A$1:$A$49,0),MATCH(L$1,products!$A$1:$G$1,0))</f>
        <v>9.51</v>
      </c>
      <c r="M376" s="5">
        <f t="shared" si="15"/>
        <v>38.04</v>
      </c>
      <c r="N376" t="str">
        <f t="shared" si="16"/>
        <v>Liberca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INDEX(products!$A$1:$G$49,MATCH($D377,products!$A$1:$A$49,0),MATCH(I$1,products!$A$1:$G$1,0))</f>
        <v>Ara</v>
      </c>
      <c r="J377" t="str">
        <f>INDEX(products!$A$1:$G$49,MATCH($D377,products!$A$1:$A$49,0),MATCH(J$1,products!$A$1:$G$1,0))</f>
        <v>M</v>
      </c>
      <c r="K377" s="4">
        <f>INDEX(products!$A$1:$G$49,MATCH($D377,products!$A$1:$A$49,0),MATCH(K$1,products!$A$1:$G$1,0))</f>
        <v>0.2</v>
      </c>
      <c r="L377" s="5">
        <f>INDEX(products!$A$1:$G$49,MATCH($D377,products!$A$1:$A$49,0),MATCH(L$1,products!$A$1:$G$1,0))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INDEX(products!$A$1:$G$49,MATCH($D378,products!$A$1:$A$49,0),MATCH(I$1,products!$A$1:$G$1,0))</f>
        <v>Rob</v>
      </c>
      <c r="J378" t="str">
        <f>INDEX(products!$A$1:$G$49,MATCH($D378,products!$A$1:$A$49,0),MATCH(J$1,products!$A$1:$G$1,0))</f>
        <v>M</v>
      </c>
      <c r="K378" s="4">
        <f>INDEX(products!$A$1:$G$49,MATCH($D378,products!$A$1:$A$49,0),MATCH(K$1,products!$A$1:$G$1,0))</f>
        <v>0.5</v>
      </c>
      <c r="L378" s="5">
        <f>INDEX(products!$A$1:$G$49,MATCH($D378,products!$A$1:$A$49,0),MATCH(L$1,products!$A$1:$G$1,0))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INDEX(products!$A$1:$G$49,MATCH($D379,products!$A$1:$A$49,0),MATCH(I$1,products!$A$1:$G$1,0))</f>
        <v>Rob</v>
      </c>
      <c r="J379" t="str">
        <f>INDEX(products!$A$1:$G$49,MATCH($D379,products!$A$1:$A$49,0),MATCH(J$1,products!$A$1:$G$1,0))</f>
        <v>D</v>
      </c>
      <c r="K379" s="4">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INDEX(products!$A$1:$G$49,MATCH($D380,products!$A$1:$A$49,0),MATCH(I$1,products!$A$1:$G$1,0))</f>
        <v>Ara</v>
      </c>
      <c r="J380" t="str">
        <f>INDEX(products!$A$1:$G$49,MATCH($D380,products!$A$1:$A$49,0),MATCH(J$1,products!$A$1:$G$1,0))</f>
        <v>L</v>
      </c>
      <c r="K380" s="4">
        <f>INDEX(products!$A$1:$G$49,MATCH($D380,products!$A$1:$A$49,0),MATCH(K$1,products!$A$1:$G$1,0))</f>
        <v>0.5</v>
      </c>
      <c r="L380" s="5">
        <f>INDEX(products!$A$1:$G$49,MATCH($D380,products!$A$1:$A$49,0),MATCH(L$1,products!$A$1:$G$1,0))</f>
        <v>7.77</v>
      </c>
      <c r="M380" s="5">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INDEX(products!$A$1:$G$49,MATCH($D381,products!$A$1:$A$49,0),MATCH(I$1,products!$A$1:$G$1,0))</f>
        <v>Rob</v>
      </c>
      <c r="J381" t="str">
        <f>INDEX(products!$A$1:$G$49,MATCH($D381,products!$A$1:$A$49,0),MATCH(J$1,products!$A$1:$G$1,0))</f>
        <v>L</v>
      </c>
      <c r="K381" s="4">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INDEX(products!$A$1:$G$49,MATCH($D382,products!$A$1:$A$49,0),MATCH(I$1,products!$A$1:$G$1,0))</f>
        <v>Lib</v>
      </c>
      <c r="J382" t="str">
        <f>INDEX(products!$A$1:$G$49,MATCH($D382,products!$A$1:$A$49,0),MATCH(J$1,products!$A$1:$G$1,0))</f>
        <v>D</v>
      </c>
      <c r="K382" s="4">
        <f>INDEX(products!$A$1:$G$49,MATCH($D382,products!$A$1:$A$49,0),MATCH(K$1,products!$A$1:$G$1,0))</f>
        <v>0.5</v>
      </c>
      <c r="L382" s="5">
        <f>INDEX(products!$A$1:$G$49,MATCH($D382,products!$A$1:$A$49,0),MATCH(L$1,products!$A$1:$G$1,0))</f>
        <v>7.77</v>
      </c>
      <c r="M382" s="5">
        <f t="shared" si="15"/>
        <v>23.31</v>
      </c>
      <c r="N382" t="str">
        <f t="shared" si="16"/>
        <v>Liberca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INDEX(products!$A$1:$G$49,MATCH($D383,products!$A$1:$A$49,0),MATCH(I$1,products!$A$1:$G$1,0))</f>
        <v>Ara</v>
      </c>
      <c r="J383"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INDEX(products!$A$1:$G$49,MATCH($D384,products!$A$1:$A$49,0),MATCH(I$1,products!$A$1:$G$1,0))</f>
        <v>Exc</v>
      </c>
      <c r="J384" t="str">
        <f>INDEX(products!$A$1:$G$49,MATCH($D384,products!$A$1:$A$49,0),MATCH(J$1,products!$A$1:$G$1,0))</f>
        <v>D</v>
      </c>
      <c r="K384" s="4">
        <f>INDEX(products!$A$1:$G$49,MATCH($D384,products!$A$1:$A$49,0),MATCH(K$1,products!$A$1:$G$1,0))</f>
        <v>0.5</v>
      </c>
      <c r="L384" s="5">
        <f>INDEX(products!$A$1:$G$49,MATCH($D384,products!$A$1:$A$49,0),MATCH(L$1,products!$A$1:$G$1,0))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INDEX(products!$A$1:$G$49,MATCH($D385,products!$A$1:$A$49,0),MATCH(I$1,products!$A$1:$G$1,0))</f>
        <v>Exc</v>
      </c>
      <c r="J385" t="str">
        <f>INDEX(products!$A$1:$G$49,MATCH($D385,products!$A$1:$A$49,0),MATCH(J$1,products!$A$1:$G$1,0))</f>
        <v>L</v>
      </c>
      <c r="K385" s="4">
        <f>INDEX(products!$A$1:$G$49,MATCH($D385,products!$A$1:$A$49,0),MATCH(K$1,products!$A$1:$G$1,0))</f>
        <v>0.5</v>
      </c>
      <c r="L385" s="5">
        <f>INDEX(products!$A$1:$G$49,MATCH($D385,products!$A$1:$A$49,0),MATCH(L$1,products!$A$1:$G$1,0))</f>
        <v>8.91</v>
      </c>
      <c r="M385" s="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INDEX(products!$A$1:$G$49,MATCH($D386,products!$A$1:$A$49,0),MATCH(I$1,products!$A$1:$G$1,0))</f>
        <v>Ara</v>
      </c>
      <c r="J386" t="str">
        <f>INDEX(products!$A$1:$G$49,MATCH($D386,products!$A$1:$A$49,0),MATCH(J$1,products!$A$1:$G$1,0))</f>
        <v>L</v>
      </c>
      <c r="K386" s="4">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INDEX(products!$A$1:$G$49,MATCH($D387,products!$A$1:$A$49,0),MATCH(I$1,products!$A$1:$G$1,0))</f>
        <v>Lib</v>
      </c>
      <c r="J387" t="str">
        <f>INDEX(products!$A$1:$G$49,MATCH($D387,products!$A$1:$A$49,0),MATCH(J$1,products!$A$1:$G$1,0))</f>
        <v>M</v>
      </c>
      <c r="K387" s="4">
        <f>INDEX(products!$A$1:$G$49,MATCH($D387,products!$A$1:$A$49,0),MATCH(K$1,products!$A$1:$G$1,0))</f>
        <v>0.5</v>
      </c>
      <c r="L387" s="5">
        <f>INDEX(products!$A$1:$G$49,MATCH($D387,products!$A$1:$A$49,0),MATCH(L$1,products!$A$1:$G$1,0))</f>
        <v>8.73</v>
      </c>
      <c r="M387" s="5">
        <f t="shared" ref="M387:M450" si="18">PRODUCT(L387,E387)</f>
        <v>43.650000000000006</v>
      </c>
      <c r="N387" t="str">
        <f t="shared" ref="N387:N450" si="19">IF(I387="Rob","Robusta",IF(I387="Exc","Excelsa",IF(I387="Ara","Arabica",IF(I387="Lib","Liberca",""))))</f>
        <v>Liberca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INDEX(products!$A$1:$G$49,MATCH($D388,products!$A$1:$A$49,0),MATCH(I$1,products!$A$1:$G$1,0))</f>
        <v>Ara</v>
      </c>
      <c r="J388" t="str">
        <f>INDEX(products!$A$1:$G$49,MATCH($D388,products!$A$1:$A$49,0),MATCH(J$1,products!$A$1:$G$1,0))</f>
        <v>D</v>
      </c>
      <c r="K388" s="4">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INDEX(products!$A$1:$G$49,MATCH($D389,products!$A$1:$A$49,0),MATCH(I$1,products!$A$1:$G$1,0))</f>
        <v>Exc</v>
      </c>
      <c r="J389" t="str">
        <f>INDEX(products!$A$1:$G$49,MATCH($D389,products!$A$1:$A$49,0),MATCH(J$1,products!$A$1:$G$1,0))</f>
        <v>L</v>
      </c>
      <c r="K389" s="4">
        <f>INDEX(products!$A$1:$G$49,MATCH($D389,products!$A$1:$A$49,0),MATCH(K$1,products!$A$1:$G$1,0))</f>
        <v>1</v>
      </c>
      <c r="L389" s="5">
        <f>INDEX(products!$A$1:$G$49,MATCH($D389,products!$A$1:$A$49,0),MATCH(L$1,products!$A$1:$G$1,0))</f>
        <v>14.85</v>
      </c>
      <c r="M389" s="5">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INDEX(products!$A$1:$G$49,MATCH($D390,products!$A$1:$A$49,0),MATCH(I$1,products!$A$1:$G$1,0))</f>
        <v>Lib</v>
      </c>
      <c r="J390" t="str">
        <f>INDEX(products!$A$1:$G$49,MATCH($D390,products!$A$1:$A$49,0),MATCH(J$1,products!$A$1:$G$1,0))</f>
        <v>D</v>
      </c>
      <c r="K390" s="4">
        <f>INDEX(products!$A$1:$G$49,MATCH($D390,products!$A$1:$A$49,0),MATCH(K$1,products!$A$1:$G$1,0))</f>
        <v>0.2</v>
      </c>
      <c r="L390" s="5">
        <f>INDEX(products!$A$1:$G$49,MATCH($D390,products!$A$1:$A$49,0),MATCH(L$1,products!$A$1:$G$1,0))</f>
        <v>3.8849999999999998</v>
      </c>
      <c r="M390" s="5">
        <f t="shared" si="18"/>
        <v>11.654999999999999</v>
      </c>
      <c r="N390" t="str">
        <f t="shared" si="19"/>
        <v>Liberca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INDEX(products!$A$1:$G$49,MATCH($D391,products!$A$1:$A$49,0),MATCH(I$1,products!$A$1:$G$1,0))</f>
        <v>Lib</v>
      </c>
      <c r="J391" t="str">
        <f>INDEX(products!$A$1:$G$49,MATCH($D391,products!$A$1:$A$49,0),MATCH(J$1,products!$A$1:$G$1,0))</f>
        <v>D</v>
      </c>
      <c r="K391" s="4">
        <f>INDEX(products!$A$1:$G$49,MATCH($D391,products!$A$1:$A$49,0),MATCH(K$1,products!$A$1:$G$1,0))</f>
        <v>0.5</v>
      </c>
      <c r="L391" s="5">
        <f>INDEX(products!$A$1:$G$49,MATCH($D391,products!$A$1:$A$49,0),MATCH(L$1,products!$A$1:$G$1,0))</f>
        <v>7.77</v>
      </c>
      <c r="M391" s="5">
        <f t="shared" si="18"/>
        <v>23.31</v>
      </c>
      <c r="N391" t="str">
        <f t="shared" si="19"/>
        <v>Liberca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INDEX(products!$A$1:$G$49,MATCH($D392,products!$A$1:$A$49,0),MATCH(I$1,products!$A$1:$G$1,0))</f>
        <v>Exc</v>
      </c>
      <c r="J392" t="str">
        <f>INDEX(products!$A$1:$G$49,MATCH($D392,products!$A$1:$A$49,0),MATCH(J$1,products!$A$1:$G$1,0))</f>
        <v>D</v>
      </c>
      <c r="K392" s="4">
        <f>INDEX(products!$A$1:$G$49,MATCH($D392,products!$A$1:$A$49,0),MATCH(K$1,products!$A$1:$G$1,0))</f>
        <v>0.5</v>
      </c>
      <c r="L392" s="5">
        <f>INDEX(products!$A$1:$G$49,MATCH($D392,products!$A$1:$A$49,0),MATCH(L$1,products!$A$1:$G$1,0))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INDEX(products!$A$1:$G$49,MATCH($D393,products!$A$1:$A$49,0),MATCH(I$1,products!$A$1:$G$1,0))</f>
        <v>Ara</v>
      </c>
      <c r="J393" t="str">
        <f>INDEX(products!$A$1:$G$49,MATCH($D393,products!$A$1:$A$49,0),MATCH(J$1,products!$A$1:$G$1,0))</f>
        <v>M</v>
      </c>
      <c r="K393" s="4">
        <f>INDEX(products!$A$1:$G$49,MATCH($D393,products!$A$1:$A$49,0),MATCH(K$1,products!$A$1:$G$1,0))</f>
        <v>0.5</v>
      </c>
      <c r="L393" s="5">
        <f>INDEX(products!$A$1:$G$49,MATCH($D393,products!$A$1:$A$49,0),MATCH(L$1,products!$A$1:$G$1,0))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INDEX(products!$A$1:$G$49,MATCH($D394,products!$A$1:$A$49,0),MATCH(I$1,products!$A$1:$G$1,0))</f>
        <v>Exc</v>
      </c>
      <c r="J394" t="str">
        <f>INDEX(products!$A$1:$G$49,MATCH($D394,products!$A$1:$A$49,0),MATCH(J$1,products!$A$1:$G$1,0))</f>
        <v>L</v>
      </c>
      <c r="K394" s="4">
        <f>INDEX(products!$A$1:$G$49,MATCH($D394,products!$A$1:$A$49,0),MATCH(K$1,products!$A$1:$G$1,0))</f>
        <v>1</v>
      </c>
      <c r="L394" s="5">
        <f>INDEX(products!$A$1:$G$49,MATCH($D394,products!$A$1:$A$49,0),MATCH(L$1,products!$A$1:$G$1,0))</f>
        <v>14.85</v>
      </c>
      <c r="M394" s="5">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INDEX(products!$A$1:$G$49,MATCH($D395,products!$A$1:$A$49,0),MATCH(I$1,products!$A$1:$G$1,0))</f>
        <v>Ara</v>
      </c>
      <c r="J395" t="str">
        <f>INDEX(products!$A$1:$G$49,MATCH($D395,products!$A$1:$A$49,0),MATCH(J$1,products!$A$1:$G$1,0))</f>
        <v>L</v>
      </c>
      <c r="K395" s="4">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INDEX(products!$A$1:$G$49,MATCH($D396,products!$A$1:$A$49,0),MATCH(I$1,products!$A$1:$G$1,0))</f>
        <v>Rob</v>
      </c>
      <c r="J396" t="str">
        <f>INDEX(products!$A$1:$G$49,MATCH($D396,products!$A$1:$A$49,0),MATCH(J$1,products!$A$1:$G$1,0))</f>
        <v>L</v>
      </c>
      <c r="K396" s="4">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INDEX(products!$A$1:$G$49,MATCH($D397,products!$A$1:$A$49,0),MATCH(I$1,products!$A$1:$G$1,0))</f>
        <v>Lib</v>
      </c>
      <c r="J397" t="str">
        <f>INDEX(products!$A$1:$G$49,MATCH($D397,products!$A$1:$A$49,0),MATCH(J$1,products!$A$1:$G$1,0))</f>
        <v>D</v>
      </c>
      <c r="K397" s="4">
        <f>INDEX(products!$A$1:$G$49,MATCH($D397,products!$A$1:$A$49,0),MATCH(K$1,products!$A$1:$G$1,0))</f>
        <v>0.5</v>
      </c>
      <c r="L397" s="5">
        <f>INDEX(products!$A$1:$G$49,MATCH($D397,products!$A$1:$A$49,0),MATCH(L$1,products!$A$1:$G$1,0))</f>
        <v>7.77</v>
      </c>
      <c r="M397" s="5">
        <f t="shared" si="18"/>
        <v>46.62</v>
      </c>
      <c r="N397" t="str">
        <f t="shared" si="19"/>
        <v>Liberca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INDEX(products!$A$1:$G$49,MATCH($D398,products!$A$1:$A$49,0),MATCH(I$1,products!$A$1:$G$1,0))</f>
        <v>Ara</v>
      </c>
      <c r="J398" t="str">
        <f>INDEX(products!$A$1:$G$49,MATCH($D398,products!$A$1:$A$49,0),MATCH(J$1,products!$A$1:$G$1,0))</f>
        <v>L</v>
      </c>
      <c r="K398" s="4">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INDEX(products!$A$1:$G$49,MATCH($D399,products!$A$1:$A$49,0),MATCH(I$1,products!$A$1:$G$1,0))</f>
        <v>Lib</v>
      </c>
      <c r="J399" t="str">
        <f>INDEX(products!$A$1:$G$49,MATCH($D399,products!$A$1:$A$49,0),MATCH(J$1,products!$A$1:$G$1,0))</f>
        <v>D</v>
      </c>
      <c r="K399" s="4">
        <f>INDEX(products!$A$1:$G$49,MATCH($D399,products!$A$1:$A$49,0),MATCH(K$1,products!$A$1:$G$1,0))</f>
        <v>0.5</v>
      </c>
      <c r="L399" s="5">
        <f>INDEX(products!$A$1:$G$49,MATCH($D399,products!$A$1:$A$49,0),MATCH(L$1,products!$A$1:$G$1,0))</f>
        <v>7.77</v>
      </c>
      <c r="M399" s="5">
        <f t="shared" si="18"/>
        <v>31.08</v>
      </c>
      <c r="N399" t="str">
        <f t="shared" si="19"/>
        <v>Liberca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INDEX(products!$A$1:$G$49,MATCH($D400,products!$A$1:$A$49,0),MATCH(I$1,products!$A$1:$G$1,0))</f>
        <v>Ara</v>
      </c>
      <c r="J400" t="str">
        <f>INDEX(products!$A$1:$G$49,MATCH($D400,products!$A$1:$A$49,0),MATCH(J$1,products!$A$1:$G$1,0))</f>
        <v>D</v>
      </c>
      <c r="K400" s="4">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INDEX(products!$A$1:$G$49,MATCH($D401,products!$A$1:$A$49,0),MATCH(I$1,products!$A$1:$G$1,0))</f>
        <v>Exc</v>
      </c>
      <c r="J401" t="str">
        <f>INDEX(products!$A$1:$G$49,MATCH($D401,products!$A$1:$A$49,0),MATCH(J$1,products!$A$1:$G$1,0))</f>
        <v>D</v>
      </c>
      <c r="K401" s="4">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INDEX(products!$A$1:$G$49,MATCH($D402,products!$A$1:$A$49,0),MATCH(I$1,products!$A$1:$G$1,0))</f>
        <v>Lib</v>
      </c>
      <c r="J402" t="str">
        <f>INDEX(products!$A$1:$G$49,MATCH($D402,products!$A$1:$A$49,0),MATCH(J$1,products!$A$1:$G$1,0))</f>
        <v>L</v>
      </c>
      <c r="K402" s="4">
        <f>INDEX(products!$A$1:$G$49,MATCH($D402,products!$A$1:$A$49,0),MATCH(K$1,products!$A$1:$G$1,0))</f>
        <v>1</v>
      </c>
      <c r="L402" s="5">
        <f>INDEX(products!$A$1:$G$49,MATCH($D402,products!$A$1:$A$49,0),MATCH(L$1,products!$A$1:$G$1,0))</f>
        <v>15.85</v>
      </c>
      <c r="M402" s="5">
        <f t="shared" si="18"/>
        <v>63.4</v>
      </c>
      <c r="N402" t="str">
        <f t="shared" si="19"/>
        <v>Liberca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INDEX(products!$A$1:$G$49,MATCH($D403,products!$A$1:$A$49,0),MATCH(I$1,products!$A$1:$G$1,0))</f>
        <v>Lib</v>
      </c>
      <c r="J403" t="str">
        <f>INDEX(products!$A$1:$G$49,MATCH($D403,products!$A$1:$A$49,0),MATCH(J$1,products!$A$1:$G$1,0))</f>
        <v>M</v>
      </c>
      <c r="K403" s="4">
        <f>INDEX(products!$A$1:$G$49,MATCH($D403,products!$A$1:$A$49,0),MATCH(K$1,products!$A$1:$G$1,0))</f>
        <v>0.2</v>
      </c>
      <c r="L403" s="5">
        <f>INDEX(products!$A$1:$G$49,MATCH($D403,products!$A$1:$A$49,0),MATCH(L$1,products!$A$1:$G$1,0))</f>
        <v>4.3650000000000002</v>
      </c>
      <c r="M403" s="5">
        <f t="shared" si="18"/>
        <v>8.73</v>
      </c>
      <c r="N403" t="str">
        <f t="shared" si="19"/>
        <v>Liberca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INDEX(products!$A$1:$G$49,MATCH($D404,products!$A$1:$A$49,0),MATCH(I$1,products!$A$1:$G$1,0))</f>
        <v>Rob</v>
      </c>
      <c r="J404" t="str">
        <f>INDEX(products!$A$1:$G$49,MATCH($D404,products!$A$1:$A$49,0),MATCH(J$1,products!$A$1:$G$1,0))</f>
        <v>D</v>
      </c>
      <c r="K404" s="4">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INDEX(products!$A$1:$G$49,MATCH($D405,products!$A$1:$A$49,0),MATCH(I$1,products!$A$1:$G$1,0))</f>
        <v>Lib</v>
      </c>
      <c r="J405" t="str">
        <f>INDEX(products!$A$1:$G$49,MATCH($D405,products!$A$1:$A$49,0),MATCH(J$1,products!$A$1:$G$1,0))</f>
        <v>L</v>
      </c>
      <c r="K405" s="4">
        <f>INDEX(products!$A$1:$G$49,MATCH($D405,products!$A$1:$A$49,0),MATCH(K$1,products!$A$1:$G$1,0))</f>
        <v>0.2</v>
      </c>
      <c r="L405" s="5">
        <f>INDEX(products!$A$1:$G$49,MATCH($D405,products!$A$1:$A$49,0),MATCH(L$1,products!$A$1:$G$1,0))</f>
        <v>4.7549999999999999</v>
      </c>
      <c r="M405" s="5">
        <f t="shared" si="18"/>
        <v>9.51</v>
      </c>
      <c r="N405" t="str">
        <f t="shared" si="19"/>
        <v>Liberca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INDEX(products!$A$1:$G$49,MATCH($D406,products!$A$1:$A$49,0),MATCH(I$1,products!$A$1:$G$1,0))</f>
        <v>Ara</v>
      </c>
      <c r="J406" t="str">
        <f>INDEX(products!$A$1:$G$49,MATCH($D406,products!$A$1:$A$49,0),MATCH(J$1,products!$A$1:$G$1,0))</f>
        <v>D</v>
      </c>
      <c r="K406" s="4">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INDEX(products!$A$1:$G$49,MATCH($D407,products!$A$1:$A$49,0),MATCH(I$1,products!$A$1:$G$1,0))</f>
        <v>Exc</v>
      </c>
      <c r="J407" t="str">
        <f>INDEX(products!$A$1:$G$49,MATCH($D407,products!$A$1:$A$49,0),MATCH(J$1,products!$A$1:$G$1,0))</f>
        <v>M</v>
      </c>
      <c r="K407" s="4">
        <f>INDEX(products!$A$1:$G$49,MATCH($D407,products!$A$1:$A$49,0),MATCH(K$1,products!$A$1:$G$1,0))</f>
        <v>0.5</v>
      </c>
      <c r="L407" s="5">
        <f>INDEX(products!$A$1:$G$49,MATCH($D407,products!$A$1:$A$49,0),MATCH(L$1,products!$A$1:$G$1,0))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INDEX(products!$A$1:$G$49,MATCH($D408,products!$A$1:$A$49,0),MATCH(I$1,products!$A$1:$G$1,0))</f>
        <v>Exc</v>
      </c>
      <c r="J408" t="str">
        <f>INDEX(products!$A$1:$G$49,MATCH($D408,products!$A$1:$A$49,0),MATCH(J$1,products!$A$1:$G$1,0))</f>
        <v>M</v>
      </c>
      <c r="K408" s="4">
        <f>INDEX(products!$A$1:$G$49,MATCH($D408,products!$A$1:$A$49,0),MATCH(K$1,products!$A$1:$G$1,0))</f>
        <v>1</v>
      </c>
      <c r="L408" s="5">
        <f>INDEX(products!$A$1:$G$49,MATCH($D408,products!$A$1:$A$49,0),MATCH(L$1,products!$A$1:$G$1,0))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INDEX(products!$A$1:$G$49,MATCH($D409,products!$A$1:$A$49,0),MATCH(I$1,products!$A$1:$G$1,0))</f>
        <v>Exc</v>
      </c>
      <c r="J409" t="str">
        <f>INDEX(products!$A$1:$G$49,MATCH($D409,products!$A$1:$A$49,0),MATCH(J$1,products!$A$1:$G$1,0))</f>
        <v>M</v>
      </c>
      <c r="K409" s="4">
        <f>INDEX(products!$A$1:$G$49,MATCH($D409,products!$A$1:$A$49,0),MATCH(K$1,products!$A$1:$G$1,0))</f>
        <v>0.5</v>
      </c>
      <c r="L409" s="5">
        <f>INDEX(products!$A$1:$G$49,MATCH($D409,products!$A$1:$A$49,0),MATCH(L$1,products!$A$1:$G$1,0))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INDEX(products!$A$1:$G$49,MATCH($D410,products!$A$1:$A$49,0),MATCH(I$1,products!$A$1:$G$1,0))</f>
        <v>Ara</v>
      </c>
      <c r="J410" t="str">
        <f>INDEX(products!$A$1:$G$49,MATCH($D410,products!$A$1:$A$49,0),MATCH(J$1,products!$A$1:$G$1,0))</f>
        <v>M</v>
      </c>
      <c r="K410" s="4">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INDEX(products!$A$1:$G$49,MATCH($D411,products!$A$1:$A$49,0),MATCH(I$1,products!$A$1:$G$1,0))</f>
        <v>Lib</v>
      </c>
      <c r="J411" t="str">
        <f>INDEX(products!$A$1:$G$49,MATCH($D411,products!$A$1:$A$49,0),MATCH(J$1,products!$A$1:$G$1,0))</f>
        <v>L</v>
      </c>
      <c r="K411" s="4">
        <f>INDEX(products!$A$1:$G$49,MATCH($D411,products!$A$1:$A$49,0),MATCH(K$1,products!$A$1:$G$1,0))</f>
        <v>1</v>
      </c>
      <c r="L411" s="5">
        <f>INDEX(products!$A$1:$G$49,MATCH($D411,products!$A$1:$A$49,0),MATCH(L$1,products!$A$1:$G$1,0))</f>
        <v>15.85</v>
      </c>
      <c r="M411" s="5">
        <f t="shared" si="18"/>
        <v>47.55</v>
      </c>
      <c r="N411" t="str">
        <f t="shared" si="19"/>
        <v>Liberca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INDEX(products!$A$1:$G$49,MATCH($D412,products!$A$1:$A$49,0),MATCH(I$1,products!$A$1:$G$1,0))</f>
        <v>Ara</v>
      </c>
      <c r="J412" t="str">
        <f>INDEX(products!$A$1:$G$49,MATCH($D412,products!$A$1:$A$49,0),MATCH(J$1,products!$A$1:$G$1,0))</f>
        <v>L</v>
      </c>
      <c r="K412" s="4">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INDEX(products!$A$1:$G$49,MATCH($D413,products!$A$1:$A$49,0),MATCH(I$1,products!$A$1:$G$1,0))</f>
        <v>Lib</v>
      </c>
      <c r="J413" t="str">
        <f>INDEX(products!$A$1:$G$49,MATCH($D413,products!$A$1:$A$49,0),MATCH(J$1,products!$A$1:$G$1,0))</f>
        <v>M</v>
      </c>
      <c r="K413" s="4">
        <f>INDEX(products!$A$1:$G$49,MATCH($D413,products!$A$1:$A$49,0),MATCH(K$1,products!$A$1:$G$1,0))</f>
        <v>1</v>
      </c>
      <c r="L413" s="5">
        <f>INDEX(products!$A$1:$G$49,MATCH($D413,products!$A$1:$A$49,0),MATCH(L$1,products!$A$1:$G$1,0))</f>
        <v>14.55</v>
      </c>
      <c r="M413" s="5">
        <f t="shared" si="18"/>
        <v>87.300000000000011</v>
      </c>
      <c r="N413" t="str">
        <f t="shared" si="19"/>
        <v>Liberca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INDEX(products!$A$1:$G$49,MATCH($D414,products!$A$1:$A$49,0),MATCH(I$1,products!$A$1:$G$1,0))</f>
        <v>Ara</v>
      </c>
      <c r="J414" t="str">
        <f>INDEX(products!$A$1:$G$49,MATCH($D414,products!$A$1:$A$49,0),MATCH(J$1,products!$A$1:$G$1,0))</f>
        <v>M</v>
      </c>
      <c r="K414" s="4">
        <f>INDEX(products!$A$1:$G$49,MATCH($D414,products!$A$1:$A$49,0),MATCH(K$1,products!$A$1:$G$1,0))</f>
        <v>1</v>
      </c>
      <c r="L414" s="5">
        <f>INDEX(products!$A$1:$G$49,MATCH($D414,products!$A$1:$A$49,0),MATCH(L$1,products!$A$1:$G$1,0))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INDEX(products!$A$1:$G$49,MATCH($D415,products!$A$1:$A$49,0),MATCH(I$1,products!$A$1:$G$1,0))</f>
        <v>Lib</v>
      </c>
      <c r="J415" t="str">
        <f>INDEX(products!$A$1:$G$49,MATCH($D415,products!$A$1:$A$49,0),MATCH(J$1,products!$A$1:$G$1,0))</f>
        <v>L</v>
      </c>
      <c r="K415" s="4">
        <f>INDEX(products!$A$1:$G$49,MATCH($D415,products!$A$1:$A$49,0),MATCH(K$1,products!$A$1:$G$1,0))</f>
        <v>2.5</v>
      </c>
      <c r="L415" s="5">
        <f>INDEX(products!$A$1:$G$49,MATCH($D415,products!$A$1:$A$49,0),MATCH(L$1,products!$A$1:$G$1,0))</f>
        <v>36.454999999999998</v>
      </c>
      <c r="M415" s="5">
        <f t="shared" si="18"/>
        <v>36.454999999999998</v>
      </c>
      <c r="N415" t="str">
        <f t="shared" si="19"/>
        <v>Liberca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INDEX(products!$A$1:$G$49,MATCH($D416,products!$A$1:$A$49,0),MATCH(I$1,products!$A$1:$G$1,0))</f>
        <v>Rob</v>
      </c>
      <c r="J416" t="str">
        <f>INDEX(products!$A$1:$G$49,MATCH($D416,products!$A$1:$A$49,0),MATCH(J$1,products!$A$1:$G$1,0))</f>
        <v>L</v>
      </c>
      <c r="K416" s="4">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INDEX(products!$A$1:$G$49,MATCH($D417,products!$A$1:$A$49,0),MATCH(I$1,products!$A$1:$G$1,0))</f>
        <v>Rob</v>
      </c>
      <c r="J417" t="str">
        <f>INDEX(products!$A$1:$G$49,MATCH($D417,products!$A$1:$A$49,0),MATCH(J$1,products!$A$1:$G$1,0))</f>
        <v>M</v>
      </c>
      <c r="K417" s="4">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INDEX(products!$A$1:$G$49,MATCH($D418,products!$A$1:$A$49,0),MATCH(I$1,products!$A$1:$G$1,0))</f>
        <v>Ara</v>
      </c>
      <c r="J418" t="str">
        <f>INDEX(products!$A$1:$G$49,MATCH($D418,products!$A$1:$A$49,0),MATCH(J$1,products!$A$1:$G$1,0))</f>
        <v>L</v>
      </c>
      <c r="K418" s="4">
        <f>INDEX(products!$A$1:$G$49,MATCH($D418,products!$A$1:$A$49,0),MATCH(K$1,products!$A$1:$G$1,0))</f>
        <v>0.5</v>
      </c>
      <c r="L418" s="5">
        <f>INDEX(products!$A$1:$G$49,MATCH($D418,products!$A$1:$A$49,0),MATCH(L$1,products!$A$1:$G$1,0))</f>
        <v>7.77</v>
      </c>
      <c r="M418" s="5">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INDEX(products!$A$1:$G$49,MATCH($D419,products!$A$1:$A$49,0),MATCH(I$1,products!$A$1:$G$1,0))</f>
        <v>Ara</v>
      </c>
      <c r="J419"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INDEX(products!$A$1:$G$49,MATCH($D420,products!$A$1:$A$49,0),MATCH(I$1,products!$A$1:$G$1,0))</f>
        <v>Ara</v>
      </c>
      <c r="J420" t="str">
        <f>INDEX(products!$A$1:$G$49,MATCH($D420,products!$A$1:$A$49,0),MATCH(J$1,products!$A$1:$G$1,0))</f>
        <v>L</v>
      </c>
      <c r="K420" s="4">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INDEX(products!$A$1:$G$49,MATCH($D421,products!$A$1:$A$49,0),MATCH(I$1,products!$A$1:$G$1,0))</f>
        <v>Lib</v>
      </c>
      <c r="J421" t="str">
        <f>INDEX(products!$A$1:$G$49,MATCH($D421,products!$A$1:$A$49,0),MATCH(J$1,products!$A$1:$G$1,0))</f>
        <v>M</v>
      </c>
      <c r="K421" s="4">
        <f>INDEX(products!$A$1:$G$49,MATCH($D421,products!$A$1:$A$49,0),MATCH(K$1,products!$A$1:$G$1,0))</f>
        <v>0.5</v>
      </c>
      <c r="L421" s="5">
        <f>INDEX(products!$A$1:$G$49,MATCH($D421,products!$A$1:$A$49,0),MATCH(L$1,products!$A$1:$G$1,0))</f>
        <v>8.73</v>
      </c>
      <c r="M421" s="5">
        <f t="shared" si="18"/>
        <v>8.73</v>
      </c>
      <c r="N421" t="str">
        <f t="shared" si="19"/>
        <v>Liberca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INDEX(products!$A$1:$G$49,MATCH($D422,products!$A$1:$A$49,0),MATCH(I$1,products!$A$1:$G$1,0))</f>
        <v>Lib</v>
      </c>
      <c r="J422" t="str">
        <f>INDEX(products!$A$1:$G$49,MATCH($D422,products!$A$1:$A$49,0),MATCH(J$1,products!$A$1:$G$1,0))</f>
        <v>D</v>
      </c>
      <c r="K422" s="4">
        <f>INDEX(products!$A$1:$G$49,MATCH($D422,products!$A$1:$A$49,0),MATCH(K$1,products!$A$1:$G$1,0))</f>
        <v>0.5</v>
      </c>
      <c r="L422" s="5">
        <f>INDEX(products!$A$1:$G$49,MATCH($D422,products!$A$1:$A$49,0),MATCH(L$1,products!$A$1:$G$1,0))</f>
        <v>7.77</v>
      </c>
      <c r="M422" s="5">
        <f t="shared" si="18"/>
        <v>31.08</v>
      </c>
      <c r="N422" t="str">
        <f t="shared" si="19"/>
        <v>Liberca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INDEX(products!$A$1:$G$49,MATCH($D423,products!$A$1:$A$49,0),MATCH(I$1,products!$A$1:$G$1,0))</f>
        <v>Ara</v>
      </c>
      <c r="J423" t="str">
        <f>INDEX(products!$A$1:$G$49,MATCH($D423,products!$A$1:$A$49,0),MATCH(J$1,products!$A$1:$G$1,0))</f>
        <v>D</v>
      </c>
      <c r="K423" s="4">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INDEX(products!$A$1:$G$49,MATCH($D424,products!$A$1:$A$49,0),MATCH(I$1,products!$A$1:$G$1,0))</f>
        <v>Ara</v>
      </c>
      <c r="J424" t="str">
        <f>INDEX(products!$A$1:$G$49,MATCH($D424,products!$A$1:$A$49,0),MATCH(J$1,products!$A$1:$G$1,0))</f>
        <v>D</v>
      </c>
      <c r="K424" s="4">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INDEX(products!$A$1:$G$49,MATCH($D425,products!$A$1:$A$49,0),MATCH(I$1,products!$A$1:$G$1,0))</f>
        <v>Rob</v>
      </c>
      <c r="J425" t="str">
        <f>INDEX(products!$A$1:$G$49,MATCH($D425,products!$A$1:$A$49,0),MATCH(J$1,products!$A$1:$G$1,0))</f>
        <v>M</v>
      </c>
      <c r="K425" s="4">
        <f>INDEX(products!$A$1:$G$49,MATCH($D425,products!$A$1:$A$49,0),MATCH(K$1,products!$A$1:$G$1,0))</f>
        <v>0.5</v>
      </c>
      <c r="L425" s="5">
        <f>INDEX(products!$A$1:$G$49,MATCH($D425,products!$A$1:$A$49,0),MATCH(L$1,products!$A$1:$G$1,0))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INDEX(products!$A$1:$G$49,MATCH($D426,products!$A$1:$A$49,0),MATCH(I$1,products!$A$1:$G$1,0))</f>
        <v>Exc</v>
      </c>
      <c r="J426" t="str">
        <f>INDEX(products!$A$1:$G$49,MATCH($D426,products!$A$1:$A$49,0),MATCH(J$1,products!$A$1:$G$1,0))</f>
        <v>L</v>
      </c>
      <c r="K426" s="4">
        <f>INDEX(products!$A$1:$G$49,MATCH($D426,products!$A$1:$A$49,0),MATCH(K$1,products!$A$1:$G$1,0))</f>
        <v>0.5</v>
      </c>
      <c r="L426" s="5">
        <f>INDEX(products!$A$1:$G$49,MATCH($D426,products!$A$1:$A$49,0),MATCH(L$1,products!$A$1:$G$1,0))</f>
        <v>8.91</v>
      </c>
      <c r="M426" s="5">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INDEX(products!$A$1:$G$49,MATCH($D427,products!$A$1:$A$49,0),MATCH(I$1,products!$A$1:$G$1,0))</f>
        <v>Rob</v>
      </c>
      <c r="J427" t="str">
        <f>INDEX(products!$A$1:$G$49,MATCH($D427,products!$A$1:$A$49,0),MATCH(J$1,products!$A$1:$G$1,0))</f>
        <v>D</v>
      </c>
      <c r="K427" s="4">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INDEX(products!$A$1:$G$49,MATCH($D428,products!$A$1:$A$49,0),MATCH(I$1,products!$A$1:$G$1,0))</f>
        <v>Rob</v>
      </c>
      <c r="J428" t="str">
        <f>INDEX(products!$A$1:$G$49,MATCH($D428,products!$A$1:$A$49,0),MATCH(J$1,products!$A$1:$G$1,0))</f>
        <v>L</v>
      </c>
      <c r="K428" s="4">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INDEX(products!$A$1:$G$49,MATCH($D429,products!$A$1:$A$49,0),MATCH(I$1,products!$A$1:$G$1,0))</f>
        <v>Ara</v>
      </c>
      <c r="J429" t="str">
        <f>INDEX(products!$A$1:$G$49,MATCH($D429,products!$A$1:$A$49,0),MATCH(J$1,products!$A$1:$G$1,0))</f>
        <v>M</v>
      </c>
      <c r="K429" s="4">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INDEX(products!$A$1:$G$49,MATCH($D430,products!$A$1:$A$49,0),MATCH(I$1,products!$A$1:$G$1,0))</f>
        <v>Rob</v>
      </c>
      <c r="J430" t="str">
        <f>INDEX(products!$A$1:$G$49,MATCH($D430,products!$A$1:$A$49,0),MATCH(J$1,products!$A$1:$G$1,0))</f>
        <v>L</v>
      </c>
      <c r="K430" s="4">
        <f>INDEX(products!$A$1:$G$49,MATCH($D430,products!$A$1:$A$49,0),MATCH(K$1,products!$A$1:$G$1,0))</f>
        <v>1</v>
      </c>
      <c r="L430" s="5">
        <f>INDEX(products!$A$1:$G$49,MATCH($D430,products!$A$1:$A$49,0),MATCH(L$1,products!$A$1:$G$1,0))</f>
        <v>11.95</v>
      </c>
      <c r="M430" s="5">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INDEX(products!$A$1:$G$49,MATCH($D431,products!$A$1:$A$49,0),MATCH(I$1,products!$A$1:$G$1,0))</f>
        <v>Ara</v>
      </c>
      <c r="J431" t="str">
        <f>INDEX(products!$A$1:$G$49,MATCH($D431,products!$A$1:$A$49,0),MATCH(J$1,products!$A$1:$G$1,0))</f>
        <v>L</v>
      </c>
      <c r="K431" s="4">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INDEX(products!$A$1:$G$49,MATCH($D432,products!$A$1:$A$49,0),MATCH(I$1,products!$A$1:$G$1,0))</f>
        <v>Rob</v>
      </c>
      <c r="J432" t="str">
        <f>INDEX(products!$A$1:$G$49,MATCH($D432,products!$A$1:$A$49,0),MATCH(J$1,products!$A$1:$G$1,0))</f>
        <v>D</v>
      </c>
      <c r="K432" s="4">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INDEX(products!$A$1:$G$49,MATCH($D433,products!$A$1:$A$49,0),MATCH(I$1,products!$A$1:$G$1,0))</f>
        <v>Exc</v>
      </c>
      <c r="J433" t="str">
        <f>INDEX(products!$A$1:$G$49,MATCH($D433,products!$A$1:$A$49,0),MATCH(J$1,products!$A$1:$G$1,0))</f>
        <v>D</v>
      </c>
      <c r="K433" s="4">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INDEX(products!$A$1:$G$49,MATCH($D434,products!$A$1:$A$49,0),MATCH(I$1,products!$A$1:$G$1,0))</f>
        <v>Ara</v>
      </c>
      <c r="J434" t="str">
        <f>INDEX(products!$A$1:$G$49,MATCH($D434,products!$A$1:$A$49,0),MATCH(J$1,products!$A$1:$G$1,0))</f>
        <v>M</v>
      </c>
      <c r="K434" s="4">
        <f>INDEX(products!$A$1:$G$49,MATCH($D434,products!$A$1:$A$49,0),MATCH(K$1,products!$A$1:$G$1,0))</f>
        <v>1</v>
      </c>
      <c r="L434" s="5">
        <f>INDEX(products!$A$1:$G$49,MATCH($D434,products!$A$1:$A$49,0),MATCH(L$1,products!$A$1:$G$1,0))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INDEX(products!$A$1:$G$49,MATCH($D435,products!$A$1:$A$49,0),MATCH(I$1,products!$A$1:$G$1,0))</f>
        <v>Lib</v>
      </c>
      <c r="J435" t="str">
        <f>INDEX(products!$A$1:$G$49,MATCH($D435,products!$A$1:$A$49,0),MATCH(J$1,products!$A$1:$G$1,0))</f>
        <v>M</v>
      </c>
      <c r="K435" s="4">
        <f>INDEX(products!$A$1:$G$49,MATCH($D435,products!$A$1:$A$49,0),MATCH(K$1,products!$A$1:$G$1,0))</f>
        <v>2.5</v>
      </c>
      <c r="L435" s="5">
        <f>INDEX(products!$A$1:$G$49,MATCH($D435,products!$A$1:$A$49,0),MATCH(L$1,products!$A$1:$G$1,0))</f>
        <v>33.464999999999996</v>
      </c>
      <c r="M435" s="5">
        <f t="shared" si="18"/>
        <v>200.78999999999996</v>
      </c>
      <c r="N435" t="str">
        <f t="shared" si="19"/>
        <v>Liberca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INDEX(products!$A$1:$G$49,MATCH($D436,products!$A$1:$A$49,0),MATCH(I$1,products!$A$1:$G$1,0))</f>
        <v>Ara</v>
      </c>
      <c r="J436" t="str">
        <f>INDEX(products!$A$1:$G$49,MATCH($D436,products!$A$1:$A$49,0),MATCH(J$1,products!$A$1:$G$1,0))</f>
        <v>M</v>
      </c>
      <c r="K436" s="4">
        <f>INDEX(products!$A$1:$G$49,MATCH($D436,products!$A$1:$A$49,0),MATCH(K$1,products!$A$1:$G$1,0))</f>
        <v>1</v>
      </c>
      <c r="L436" s="5">
        <f>INDEX(products!$A$1:$G$49,MATCH($D436,products!$A$1:$A$49,0),MATCH(L$1,products!$A$1:$G$1,0))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INDEX(products!$A$1:$G$49,MATCH($D437,products!$A$1:$A$49,0),MATCH(I$1,products!$A$1:$G$1,0))</f>
        <v>Exc</v>
      </c>
      <c r="J437" t="str">
        <f>INDEX(products!$A$1:$G$49,MATCH($D437,products!$A$1:$A$49,0),MATCH(J$1,products!$A$1:$G$1,0))</f>
        <v>M</v>
      </c>
      <c r="K437" s="4">
        <f>INDEX(products!$A$1:$G$49,MATCH($D437,products!$A$1:$A$49,0),MATCH(K$1,products!$A$1:$G$1,0))</f>
        <v>0.5</v>
      </c>
      <c r="L437" s="5">
        <f>INDEX(products!$A$1:$G$49,MATCH($D437,products!$A$1:$A$49,0),MATCH(L$1,products!$A$1:$G$1,0))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INDEX(products!$A$1:$G$49,MATCH($D438,products!$A$1:$A$49,0),MATCH(I$1,products!$A$1:$G$1,0))</f>
        <v>Lib</v>
      </c>
      <c r="J438" t="str">
        <f>INDEX(products!$A$1:$G$49,MATCH($D438,products!$A$1:$A$49,0),MATCH(J$1,products!$A$1:$G$1,0))</f>
        <v>L</v>
      </c>
      <c r="K438" s="4">
        <f>INDEX(products!$A$1:$G$49,MATCH($D438,products!$A$1:$A$49,0),MATCH(K$1,products!$A$1:$G$1,0))</f>
        <v>0.2</v>
      </c>
      <c r="L438" s="5">
        <f>INDEX(products!$A$1:$G$49,MATCH($D438,products!$A$1:$A$49,0),MATCH(L$1,products!$A$1:$G$1,0))</f>
        <v>4.7549999999999999</v>
      </c>
      <c r="M438" s="5">
        <f t="shared" si="18"/>
        <v>9.51</v>
      </c>
      <c r="N438" t="str">
        <f t="shared" si="19"/>
        <v>Liberca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INDEX(products!$A$1:$G$49,MATCH($D439,products!$A$1:$A$49,0),MATCH(I$1,products!$A$1:$G$1,0))</f>
        <v>Lib</v>
      </c>
      <c r="J439" t="str">
        <f>INDEX(products!$A$1:$G$49,MATCH($D439,products!$A$1:$A$49,0),MATCH(J$1,products!$A$1:$G$1,0))</f>
        <v>D</v>
      </c>
      <c r="K439" s="4">
        <f>INDEX(products!$A$1:$G$49,MATCH($D439,products!$A$1:$A$49,0),MATCH(K$1,products!$A$1:$G$1,0))</f>
        <v>2.5</v>
      </c>
      <c r="L439" s="5">
        <f>INDEX(products!$A$1:$G$49,MATCH($D439,products!$A$1:$A$49,0),MATCH(L$1,products!$A$1:$G$1,0))</f>
        <v>29.784999999999997</v>
      </c>
      <c r="M439" s="5">
        <f t="shared" si="18"/>
        <v>29.784999999999997</v>
      </c>
      <c r="N439" t="str">
        <f t="shared" si="19"/>
        <v>Liberca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INDEX(products!$A$1:$G$49,MATCH($D440,products!$A$1:$A$49,0),MATCH(I$1,products!$A$1:$G$1,0))</f>
        <v>Lib</v>
      </c>
      <c r="J440" t="str">
        <f>INDEX(products!$A$1:$G$49,MATCH($D440,products!$A$1:$A$49,0),MATCH(J$1,products!$A$1:$G$1,0))</f>
        <v>D</v>
      </c>
      <c r="K440" s="4">
        <f>INDEX(products!$A$1:$G$49,MATCH($D440,products!$A$1:$A$49,0),MATCH(K$1,products!$A$1:$G$1,0))</f>
        <v>0.5</v>
      </c>
      <c r="L440" s="5">
        <f>INDEX(products!$A$1:$G$49,MATCH($D440,products!$A$1:$A$49,0),MATCH(L$1,products!$A$1:$G$1,0))</f>
        <v>7.77</v>
      </c>
      <c r="M440" s="5">
        <f t="shared" si="18"/>
        <v>15.54</v>
      </c>
      <c r="N440" t="str">
        <f t="shared" si="19"/>
        <v>Liberca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INDEX(products!$A$1:$G$49,MATCH($D441,products!$A$1:$A$49,0),MATCH(I$1,products!$A$1:$G$1,0))</f>
        <v>Exc</v>
      </c>
      <c r="J441" t="str">
        <f>INDEX(products!$A$1:$G$49,MATCH($D441,products!$A$1:$A$49,0),MATCH(J$1,products!$A$1:$G$1,0))</f>
        <v>L</v>
      </c>
      <c r="K441" s="4">
        <f>INDEX(products!$A$1:$G$49,MATCH($D441,products!$A$1:$A$49,0),MATCH(K$1,products!$A$1:$G$1,0))</f>
        <v>0.5</v>
      </c>
      <c r="L441" s="5">
        <f>INDEX(products!$A$1:$G$49,MATCH($D441,products!$A$1:$A$49,0),MATCH(L$1,products!$A$1:$G$1,0))</f>
        <v>8.91</v>
      </c>
      <c r="M441" s="5">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INDEX(products!$A$1:$G$49,MATCH($D442,products!$A$1:$A$49,0),MATCH(I$1,products!$A$1:$G$1,0))</f>
        <v>Ara</v>
      </c>
      <c r="J442" t="str">
        <f>INDEX(products!$A$1:$G$49,MATCH($D442,products!$A$1:$A$49,0),MATCH(J$1,products!$A$1:$G$1,0))</f>
        <v>M</v>
      </c>
      <c r="K442" s="4">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INDEX(products!$A$1:$G$49,MATCH($D443,products!$A$1:$A$49,0),MATCH(I$1,products!$A$1:$G$1,0))</f>
        <v>Exc</v>
      </c>
      <c r="J443" t="str">
        <f>INDEX(products!$A$1:$G$49,MATCH($D443,products!$A$1:$A$49,0),MATCH(J$1,products!$A$1:$G$1,0))</f>
        <v>D</v>
      </c>
      <c r="K443" s="4">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INDEX(products!$A$1:$G$49,MATCH($D444,products!$A$1:$A$49,0),MATCH(I$1,products!$A$1:$G$1,0))</f>
        <v>Rob</v>
      </c>
      <c r="J444" t="str">
        <f>INDEX(products!$A$1:$G$49,MATCH($D444,products!$A$1:$A$49,0),MATCH(J$1,products!$A$1:$G$1,0))</f>
        <v>L</v>
      </c>
      <c r="K444" s="4">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INDEX(products!$A$1:$G$49,MATCH($D445,products!$A$1:$A$49,0),MATCH(I$1,products!$A$1:$G$1,0))</f>
        <v>Exc</v>
      </c>
      <c r="J445" t="str">
        <f>INDEX(products!$A$1:$G$49,MATCH($D445,products!$A$1:$A$49,0),MATCH(J$1,products!$A$1:$G$1,0))</f>
        <v>L</v>
      </c>
      <c r="K445" s="4">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INDEX(products!$A$1:$G$49,MATCH($D446,products!$A$1:$A$49,0),MATCH(I$1,products!$A$1:$G$1,0))</f>
        <v>Exc</v>
      </c>
      <c r="J446" t="str">
        <f>INDEX(products!$A$1:$G$49,MATCH($D446,products!$A$1:$A$49,0),MATCH(J$1,products!$A$1:$G$1,0))</f>
        <v>M</v>
      </c>
      <c r="K446" s="4">
        <f>INDEX(products!$A$1:$G$49,MATCH($D446,products!$A$1:$A$49,0),MATCH(K$1,products!$A$1:$G$1,0))</f>
        <v>0.2</v>
      </c>
      <c r="L446" s="5">
        <f>INDEX(products!$A$1:$G$49,MATCH($D446,products!$A$1:$A$49,0),MATCH(L$1,products!$A$1:$G$1,0))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INDEX(products!$A$1:$G$49,MATCH($D447,products!$A$1:$A$49,0),MATCH(I$1,products!$A$1:$G$1,0))</f>
        <v>Lib</v>
      </c>
      <c r="J447" t="str">
        <f>INDEX(products!$A$1:$G$49,MATCH($D447,products!$A$1:$A$49,0),MATCH(J$1,products!$A$1:$G$1,0))</f>
        <v>M</v>
      </c>
      <c r="K447" s="4">
        <f>INDEX(products!$A$1:$G$49,MATCH($D447,products!$A$1:$A$49,0),MATCH(K$1,products!$A$1:$G$1,0))</f>
        <v>2.5</v>
      </c>
      <c r="L447" s="5">
        <f>INDEX(products!$A$1:$G$49,MATCH($D447,products!$A$1:$A$49,0),MATCH(L$1,products!$A$1:$G$1,0))</f>
        <v>33.464999999999996</v>
      </c>
      <c r="M447" s="5">
        <f t="shared" si="18"/>
        <v>66.929999999999993</v>
      </c>
      <c r="N447" t="str">
        <f t="shared" si="19"/>
        <v>Liberca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INDEX(products!$A$1:$G$49,MATCH($D448,products!$A$1:$A$49,0),MATCH(I$1,products!$A$1:$G$1,0))</f>
        <v>Lib</v>
      </c>
      <c r="J448" t="str">
        <f>INDEX(products!$A$1:$G$49,MATCH($D448,products!$A$1:$A$49,0),MATCH(J$1,products!$A$1:$G$1,0))</f>
        <v>M</v>
      </c>
      <c r="K448" s="4">
        <f>INDEX(products!$A$1:$G$49,MATCH($D448,products!$A$1:$A$49,0),MATCH(K$1,products!$A$1:$G$1,0))</f>
        <v>0.5</v>
      </c>
      <c r="L448" s="5">
        <f>INDEX(products!$A$1:$G$49,MATCH($D448,products!$A$1:$A$49,0),MATCH(L$1,products!$A$1:$G$1,0))</f>
        <v>8.73</v>
      </c>
      <c r="M448" s="5">
        <f t="shared" si="18"/>
        <v>8.73</v>
      </c>
      <c r="N448" t="str">
        <f t="shared" si="19"/>
        <v>Liberca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INDEX(products!$A$1:$G$49,MATCH($D449,products!$A$1:$A$49,0),MATCH(I$1,products!$A$1:$G$1,0))</f>
        <v>Rob</v>
      </c>
      <c r="J449" t="str">
        <f>INDEX(products!$A$1:$G$49,MATCH($D449,products!$A$1:$A$49,0),MATCH(J$1,products!$A$1:$G$1,0))</f>
        <v>M</v>
      </c>
      <c r="K449" s="4">
        <f>INDEX(products!$A$1:$G$49,MATCH($D449,products!$A$1:$A$49,0),MATCH(K$1,products!$A$1:$G$1,0))</f>
        <v>0.5</v>
      </c>
      <c r="L449" s="5">
        <f>INDEX(products!$A$1:$G$49,MATCH($D449,products!$A$1:$A$49,0),MATCH(L$1,products!$A$1:$G$1,0))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INDEX(products!$A$1:$G$49,MATCH($D450,products!$A$1:$A$49,0),MATCH(I$1,products!$A$1:$G$1,0))</f>
        <v>Rob</v>
      </c>
      <c r="J450"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INDEX(products!$A$1:$G$49,MATCH($D451,products!$A$1:$A$49,0),MATCH(I$1,products!$A$1:$G$1,0))</f>
        <v>Rob</v>
      </c>
      <c r="J451" t="str">
        <f>INDEX(products!$A$1:$G$49,MATCH($D451,products!$A$1:$A$49,0),MATCH(J$1,products!$A$1:$G$1,0))</f>
        <v>D</v>
      </c>
      <c r="K451" s="4">
        <f>INDEX(products!$A$1:$G$49,MATCH($D451,products!$A$1:$A$49,0),MATCH(K$1,products!$A$1:$G$1,0))</f>
        <v>0.2</v>
      </c>
      <c r="L451" s="5">
        <f>INDEX(products!$A$1:$G$49,MATCH($D451,products!$A$1:$A$49,0),MATCH(L$1,products!$A$1:$G$1,0))</f>
        <v>2.6849999999999996</v>
      </c>
      <c r="M451" s="5">
        <f t="shared" ref="M451:M514" si="21">PRODUCT(L451,E451)</f>
        <v>5.3699999999999992</v>
      </c>
      <c r="N451" t="str">
        <f t="shared" ref="N451:N514" si="22">IF(I451="Rob","Robusta",IF(I451="Exc","Excelsa",IF(I451="Ara","Arabica",IF(I451="Lib","Liberca",""))))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INDEX(products!$A$1:$G$49,MATCH($D452,products!$A$1:$A$49,0),MATCH(I$1,products!$A$1:$G$1,0))</f>
        <v>Lib</v>
      </c>
      <c r="J452" t="str">
        <f>INDEX(products!$A$1:$G$49,MATCH($D452,products!$A$1:$A$49,0),MATCH(J$1,products!$A$1:$G$1,0))</f>
        <v>L</v>
      </c>
      <c r="K452" s="4">
        <f>INDEX(products!$A$1:$G$49,MATCH($D452,products!$A$1:$A$49,0),MATCH(K$1,products!$A$1:$G$1,0))</f>
        <v>0.2</v>
      </c>
      <c r="L452" s="5">
        <f>INDEX(products!$A$1:$G$49,MATCH($D452,products!$A$1:$A$49,0),MATCH(L$1,products!$A$1:$G$1,0))</f>
        <v>4.7549999999999999</v>
      </c>
      <c r="M452" s="5">
        <f t="shared" si="21"/>
        <v>23.774999999999999</v>
      </c>
      <c r="N452" t="str">
        <f t="shared" si="22"/>
        <v>Liberca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INDEX(products!$A$1:$G$49,MATCH($D453,products!$A$1:$A$49,0),MATCH(I$1,products!$A$1:$G$1,0))</f>
        <v>Rob</v>
      </c>
      <c r="J453" t="str">
        <f>INDEX(products!$A$1:$G$49,MATCH($D453,products!$A$1:$A$49,0),MATCH(J$1,products!$A$1:$G$1,0))</f>
        <v>D</v>
      </c>
      <c r="K453" s="4">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INDEX(products!$A$1:$G$49,MATCH($D454,products!$A$1:$A$49,0),MATCH(I$1,products!$A$1:$G$1,0))</f>
        <v>Ara</v>
      </c>
      <c r="J454" t="str">
        <f>INDEX(products!$A$1:$G$49,MATCH($D454,products!$A$1:$A$49,0),MATCH(J$1,products!$A$1:$G$1,0))</f>
        <v>L</v>
      </c>
      <c r="K454" s="4">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INDEX(products!$A$1:$G$49,MATCH($D455,products!$A$1:$A$49,0),MATCH(I$1,products!$A$1:$G$1,0))</f>
        <v>Lib</v>
      </c>
      <c r="J455" t="str">
        <f>INDEX(products!$A$1:$G$49,MATCH($D455,products!$A$1:$A$49,0),MATCH(J$1,products!$A$1:$G$1,0))</f>
        <v>L</v>
      </c>
      <c r="K455" s="4">
        <f>INDEX(products!$A$1:$G$49,MATCH($D455,products!$A$1:$A$49,0),MATCH(K$1,products!$A$1:$G$1,0))</f>
        <v>0.5</v>
      </c>
      <c r="L455" s="5">
        <f>INDEX(products!$A$1:$G$49,MATCH($D455,products!$A$1:$A$49,0),MATCH(L$1,products!$A$1:$G$1,0))</f>
        <v>9.51</v>
      </c>
      <c r="M455" s="5">
        <f t="shared" si="21"/>
        <v>38.04</v>
      </c>
      <c r="N455" t="str">
        <f t="shared" si="22"/>
        <v>Liberca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INDEX(products!$A$1:$G$49,MATCH($D456,products!$A$1:$A$49,0),MATCH(I$1,products!$A$1:$G$1,0))</f>
        <v>Rob</v>
      </c>
      <c r="J456" t="str">
        <f>INDEX(products!$A$1:$G$49,MATCH($D456,products!$A$1:$A$49,0),MATCH(J$1,products!$A$1:$G$1,0))</f>
        <v>D</v>
      </c>
      <c r="K456" s="4">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INDEX(products!$A$1:$G$49,MATCH($D457,products!$A$1:$A$49,0),MATCH(I$1,products!$A$1:$G$1,0))</f>
        <v>Lib</v>
      </c>
      <c r="J457" t="str">
        <f>INDEX(products!$A$1:$G$49,MATCH($D457,products!$A$1:$A$49,0),MATCH(J$1,products!$A$1:$G$1,0))</f>
        <v>L</v>
      </c>
      <c r="K457" s="4">
        <f>INDEX(products!$A$1:$G$49,MATCH($D457,products!$A$1:$A$49,0),MATCH(K$1,products!$A$1:$G$1,0))</f>
        <v>0.2</v>
      </c>
      <c r="L457" s="5">
        <f>INDEX(products!$A$1:$G$49,MATCH($D457,products!$A$1:$A$49,0),MATCH(L$1,products!$A$1:$G$1,0))</f>
        <v>4.7549999999999999</v>
      </c>
      <c r="M457" s="5">
        <f t="shared" si="21"/>
        <v>9.51</v>
      </c>
      <c r="N457" t="str">
        <f t="shared" si="22"/>
        <v>Liberca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INDEX(products!$A$1:$G$49,MATCH($D458,products!$A$1:$A$49,0),MATCH(I$1,products!$A$1:$G$1,0))</f>
        <v>Rob</v>
      </c>
      <c r="J458" t="str">
        <f>INDEX(products!$A$1:$G$49,MATCH($D458,products!$A$1:$A$49,0),MATCH(J$1,products!$A$1:$G$1,0))</f>
        <v>D</v>
      </c>
      <c r="K458" s="4">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INDEX(products!$A$1:$G$49,MATCH($D459,products!$A$1:$A$49,0),MATCH(I$1,products!$A$1:$G$1,0))</f>
        <v>Lib</v>
      </c>
      <c r="J459" t="str">
        <f>INDEX(products!$A$1:$G$49,MATCH($D459,products!$A$1:$A$49,0),MATCH(J$1,products!$A$1:$G$1,0))</f>
        <v>L</v>
      </c>
      <c r="K459" s="4">
        <f>INDEX(products!$A$1:$G$49,MATCH($D459,products!$A$1:$A$49,0),MATCH(K$1,products!$A$1:$G$1,0))</f>
        <v>0.5</v>
      </c>
      <c r="L459" s="5">
        <f>INDEX(products!$A$1:$G$49,MATCH($D459,products!$A$1:$A$49,0),MATCH(L$1,products!$A$1:$G$1,0))</f>
        <v>9.51</v>
      </c>
      <c r="M459" s="5">
        <f t="shared" si="21"/>
        <v>47.55</v>
      </c>
      <c r="N459" t="str">
        <f t="shared" si="22"/>
        <v>Liberca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INDEX(products!$A$1:$G$49,MATCH($D460,products!$A$1:$A$49,0),MATCH(I$1,products!$A$1:$G$1,0))</f>
        <v>Ara</v>
      </c>
      <c r="J460" t="str">
        <f>INDEX(products!$A$1:$G$49,MATCH($D460,products!$A$1:$A$49,0),MATCH(J$1,products!$A$1:$G$1,0))</f>
        <v>M</v>
      </c>
      <c r="K460" s="4">
        <f>INDEX(products!$A$1:$G$49,MATCH($D460,products!$A$1:$A$49,0),MATCH(K$1,products!$A$1:$G$1,0))</f>
        <v>1</v>
      </c>
      <c r="L460" s="5">
        <f>INDEX(products!$A$1:$G$49,MATCH($D460,products!$A$1:$A$49,0),MATCH(L$1,products!$A$1:$G$1,0))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INDEX(products!$A$1:$G$49,MATCH($D461,products!$A$1:$A$49,0),MATCH(I$1,products!$A$1:$G$1,0))</f>
        <v>Lib</v>
      </c>
      <c r="J461" t="str">
        <f>INDEX(products!$A$1:$G$49,MATCH($D461,products!$A$1:$A$49,0),MATCH(J$1,products!$A$1:$G$1,0))</f>
        <v>L</v>
      </c>
      <c r="K461" s="4">
        <f>INDEX(products!$A$1:$G$49,MATCH($D461,products!$A$1:$A$49,0),MATCH(K$1,products!$A$1:$G$1,0))</f>
        <v>0.2</v>
      </c>
      <c r="L461" s="5">
        <f>INDEX(products!$A$1:$G$49,MATCH($D461,products!$A$1:$A$49,0),MATCH(L$1,products!$A$1:$G$1,0))</f>
        <v>4.7549999999999999</v>
      </c>
      <c r="M461" s="5">
        <f t="shared" si="21"/>
        <v>23.774999999999999</v>
      </c>
      <c r="N461" t="str">
        <f t="shared" si="22"/>
        <v>Liberca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INDEX(products!$A$1:$G$49,MATCH($D462,products!$A$1:$A$49,0),MATCH(I$1,products!$A$1:$G$1,0))</f>
        <v>Rob</v>
      </c>
      <c r="J462" t="str">
        <f>INDEX(products!$A$1:$G$49,MATCH($D462,products!$A$1:$A$49,0),MATCH(J$1,products!$A$1:$G$1,0))</f>
        <v>D</v>
      </c>
      <c r="K462" s="4">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INDEX(products!$A$1:$G$49,MATCH($D463,products!$A$1:$A$49,0),MATCH(I$1,products!$A$1:$G$1,0))</f>
        <v>Rob</v>
      </c>
      <c r="J463" t="str">
        <f>INDEX(products!$A$1:$G$49,MATCH($D463,products!$A$1:$A$49,0),MATCH(J$1,products!$A$1:$G$1,0))</f>
        <v>D</v>
      </c>
      <c r="K463" s="4">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INDEX(products!$A$1:$G$49,MATCH($D464,products!$A$1:$A$49,0),MATCH(I$1,products!$A$1:$G$1,0))</f>
        <v>Ara</v>
      </c>
      <c r="J464" t="str">
        <f>INDEX(products!$A$1:$G$49,MATCH($D464,products!$A$1:$A$49,0),MATCH(J$1,products!$A$1:$G$1,0))</f>
        <v>D</v>
      </c>
      <c r="K464" s="4">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INDEX(products!$A$1:$G$49,MATCH($D465,products!$A$1:$A$49,0),MATCH(I$1,products!$A$1:$G$1,0))</f>
        <v>Exc</v>
      </c>
      <c r="J465" t="str">
        <f>INDEX(products!$A$1:$G$49,MATCH($D465,products!$A$1:$A$49,0),MATCH(J$1,products!$A$1:$G$1,0))</f>
        <v>M</v>
      </c>
      <c r="K465" s="4">
        <f>INDEX(products!$A$1:$G$49,MATCH($D465,products!$A$1:$A$49,0),MATCH(K$1,products!$A$1:$G$1,0))</f>
        <v>1</v>
      </c>
      <c r="L465" s="5">
        <f>INDEX(products!$A$1:$G$49,MATCH($D465,products!$A$1:$A$49,0),MATCH(L$1,products!$A$1:$G$1,0))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INDEX(products!$A$1:$G$49,MATCH($D466,products!$A$1:$A$49,0),MATCH(I$1,products!$A$1:$G$1,0))</f>
        <v>Lib</v>
      </c>
      <c r="J466" t="str">
        <f>INDEX(products!$A$1:$G$49,MATCH($D466,products!$A$1:$A$49,0),MATCH(J$1,products!$A$1:$G$1,0))</f>
        <v>D</v>
      </c>
      <c r="K466" s="4">
        <f>INDEX(products!$A$1:$G$49,MATCH($D466,products!$A$1:$A$49,0),MATCH(K$1,products!$A$1:$G$1,0))</f>
        <v>2.5</v>
      </c>
      <c r="L466" s="5">
        <f>INDEX(products!$A$1:$G$49,MATCH($D466,products!$A$1:$A$49,0),MATCH(L$1,products!$A$1:$G$1,0))</f>
        <v>29.784999999999997</v>
      </c>
      <c r="M466" s="5">
        <f t="shared" si="21"/>
        <v>119.13999999999999</v>
      </c>
      <c r="N466" t="str">
        <f t="shared" si="22"/>
        <v>Liberca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INDEX(products!$A$1:$G$49,MATCH($D467,products!$A$1:$A$49,0),MATCH(I$1,products!$A$1:$G$1,0))</f>
        <v>Rob</v>
      </c>
      <c r="J467" t="str">
        <f>INDEX(products!$A$1:$G$49,MATCH($D467,products!$A$1:$A$49,0),MATCH(J$1,products!$A$1:$G$1,0))</f>
        <v>D</v>
      </c>
      <c r="K467" s="4">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INDEX(products!$A$1:$G$49,MATCH($D468,products!$A$1:$A$49,0),MATCH(I$1,products!$A$1:$G$1,0))</f>
        <v>Ara</v>
      </c>
      <c r="J468" t="str">
        <f>INDEX(products!$A$1:$G$49,MATCH($D468,products!$A$1:$A$49,0),MATCH(J$1,products!$A$1:$G$1,0))</f>
        <v>D</v>
      </c>
      <c r="K468" s="4">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INDEX(products!$A$1:$G$49,MATCH($D469,products!$A$1:$A$49,0),MATCH(I$1,products!$A$1:$G$1,0))</f>
        <v>Ara</v>
      </c>
      <c r="J469" t="str">
        <f>INDEX(products!$A$1:$G$49,MATCH($D469,products!$A$1:$A$49,0),MATCH(J$1,products!$A$1:$G$1,0))</f>
        <v>D</v>
      </c>
      <c r="K469" s="4">
        <f>INDEX(products!$A$1:$G$49,MATCH($D469,products!$A$1:$A$49,0),MATCH(K$1,products!$A$1:$G$1,0))</f>
        <v>0.5</v>
      </c>
      <c r="L469" s="5">
        <f>INDEX(products!$A$1:$G$49,MATCH($D469,products!$A$1:$A$49,0),MATCH(L$1,products!$A$1:$G$1,0))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INDEX(products!$A$1:$G$49,MATCH($D470,products!$A$1:$A$49,0),MATCH(I$1,products!$A$1:$G$1,0))</f>
        <v>Exc</v>
      </c>
      <c r="J470" t="str">
        <f>INDEX(products!$A$1:$G$49,MATCH($D470,products!$A$1:$A$49,0),MATCH(J$1,products!$A$1:$G$1,0))</f>
        <v>M</v>
      </c>
      <c r="K470" s="4">
        <f>INDEX(products!$A$1:$G$49,MATCH($D470,products!$A$1:$A$49,0),MATCH(K$1,products!$A$1:$G$1,0))</f>
        <v>1</v>
      </c>
      <c r="L470" s="5">
        <f>INDEX(products!$A$1:$G$49,MATCH($D470,products!$A$1:$A$49,0),MATCH(L$1,products!$A$1:$G$1,0))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INDEX(products!$A$1:$G$49,MATCH($D471,products!$A$1:$A$49,0),MATCH(I$1,products!$A$1:$G$1,0))</f>
        <v>Exc</v>
      </c>
      <c r="J471" t="str">
        <f>INDEX(products!$A$1:$G$49,MATCH($D471,products!$A$1:$A$49,0),MATCH(J$1,products!$A$1:$G$1,0))</f>
        <v>L</v>
      </c>
      <c r="K471" s="4">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INDEX(products!$A$1:$G$49,MATCH($D472,products!$A$1:$A$49,0),MATCH(I$1,products!$A$1:$G$1,0))</f>
        <v>Ara</v>
      </c>
      <c r="J472" t="str">
        <f>INDEX(products!$A$1:$G$49,MATCH($D472,products!$A$1:$A$49,0),MATCH(J$1,products!$A$1:$G$1,0))</f>
        <v>M</v>
      </c>
      <c r="K472" s="4">
        <f>INDEX(products!$A$1:$G$49,MATCH($D472,products!$A$1:$A$49,0),MATCH(K$1,products!$A$1:$G$1,0))</f>
        <v>0.5</v>
      </c>
      <c r="L472" s="5">
        <f>INDEX(products!$A$1:$G$49,MATCH($D472,products!$A$1:$A$49,0),MATCH(L$1,products!$A$1:$G$1,0))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INDEX(products!$A$1:$G$49,MATCH($D473,products!$A$1:$A$49,0),MATCH(I$1,products!$A$1:$G$1,0))</f>
        <v>Lib</v>
      </c>
      <c r="J473" t="str">
        <f>INDEX(products!$A$1:$G$49,MATCH($D473,products!$A$1:$A$49,0),MATCH(J$1,products!$A$1:$G$1,0))</f>
        <v>M</v>
      </c>
      <c r="K473" s="4">
        <f>INDEX(products!$A$1:$G$49,MATCH($D473,products!$A$1:$A$49,0),MATCH(K$1,products!$A$1:$G$1,0))</f>
        <v>2.5</v>
      </c>
      <c r="L473" s="5">
        <f>INDEX(products!$A$1:$G$49,MATCH($D473,products!$A$1:$A$49,0),MATCH(L$1,products!$A$1:$G$1,0))</f>
        <v>33.464999999999996</v>
      </c>
      <c r="M473" s="5">
        <f t="shared" si="21"/>
        <v>133.85999999999999</v>
      </c>
      <c r="N473" t="str">
        <f t="shared" si="22"/>
        <v>Liberca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INDEX(products!$A$1:$G$49,MATCH($D474,products!$A$1:$A$49,0),MATCH(I$1,products!$A$1:$G$1,0))</f>
        <v>Ara</v>
      </c>
      <c r="J474"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INDEX(products!$A$1:$G$49,MATCH($D475,products!$A$1:$A$49,0),MATCH(I$1,products!$A$1:$G$1,0))</f>
        <v>Ara</v>
      </c>
      <c r="J475" t="str">
        <f>INDEX(products!$A$1:$G$49,MATCH($D475,products!$A$1:$A$49,0),MATCH(J$1,products!$A$1:$G$1,0))</f>
        <v>L</v>
      </c>
      <c r="K475" s="4">
        <f>INDEX(products!$A$1:$G$49,MATCH($D475,products!$A$1:$A$49,0),MATCH(K$1,products!$A$1:$G$1,0))</f>
        <v>1</v>
      </c>
      <c r="L475" s="5">
        <f>INDEX(products!$A$1:$G$49,MATCH($D475,products!$A$1:$A$49,0),MATCH(L$1,products!$A$1:$G$1,0))</f>
        <v>12.95</v>
      </c>
      <c r="M475" s="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INDEX(products!$A$1:$G$49,MATCH($D476,products!$A$1:$A$49,0),MATCH(I$1,products!$A$1:$G$1,0))</f>
        <v>Exc</v>
      </c>
      <c r="J476" t="str">
        <f>INDEX(products!$A$1:$G$49,MATCH($D476,products!$A$1:$A$49,0),MATCH(J$1,products!$A$1:$G$1,0))</f>
        <v>M</v>
      </c>
      <c r="K476" s="4">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INDEX(products!$A$1:$G$49,MATCH($D477,products!$A$1:$A$49,0),MATCH(I$1,products!$A$1:$G$1,0))</f>
        <v>Lib</v>
      </c>
      <c r="J477" t="str">
        <f>INDEX(products!$A$1:$G$49,MATCH($D477,products!$A$1:$A$49,0),MATCH(J$1,products!$A$1:$G$1,0))</f>
        <v>M</v>
      </c>
      <c r="K477" s="4">
        <f>INDEX(products!$A$1:$G$49,MATCH($D477,products!$A$1:$A$49,0),MATCH(K$1,products!$A$1:$G$1,0))</f>
        <v>0.2</v>
      </c>
      <c r="L477" s="5">
        <f>INDEX(products!$A$1:$G$49,MATCH($D477,products!$A$1:$A$49,0),MATCH(L$1,products!$A$1:$G$1,0))</f>
        <v>4.3650000000000002</v>
      </c>
      <c r="M477" s="5">
        <f t="shared" si="21"/>
        <v>8.73</v>
      </c>
      <c r="N477" t="str">
        <f t="shared" si="22"/>
        <v>Liberca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INDEX(products!$A$1:$G$49,MATCH($D478,products!$A$1:$A$49,0),MATCH(I$1,products!$A$1:$G$1,0))</f>
        <v>Exc</v>
      </c>
      <c r="J478" t="str">
        <f>INDEX(products!$A$1:$G$49,MATCH($D478,products!$A$1:$A$49,0),MATCH(J$1,products!$A$1:$G$1,0))</f>
        <v>L</v>
      </c>
      <c r="K478" s="4">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INDEX(products!$A$1:$G$49,MATCH($D479,products!$A$1:$A$49,0),MATCH(I$1,products!$A$1:$G$1,0))</f>
        <v>Lib</v>
      </c>
      <c r="J479" t="str">
        <f>INDEX(products!$A$1:$G$49,MATCH($D479,products!$A$1:$A$49,0),MATCH(J$1,products!$A$1:$G$1,0))</f>
        <v>M</v>
      </c>
      <c r="K479" s="4">
        <f>INDEX(products!$A$1:$G$49,MATCH($D479,products!$A$1:$A$49,0),MATCH(K$1,products!$A$1:$G$1,0))</f>
        <v>0.2</v>
      </c>
      <c r="L479" s="5">
        <f>INDEX(products!$A$1:$G$49,MATCH($D479,products!$A$1:$A$49,0),MATCH(L$1,products!$A$1:$G$1,0))</f>
        <v>4.3650000000000002</v>
      </c>
      <c r="M479" s="5">
        <f t="shared" si="21"/>
        <v>26.19</v>
      </c>
      <c r="N479" t="str">
        <f t="shared" si="22"/>
        <v>Liberca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INDEX(products!$A$1:$G$49,MATCH($D480,products!$A$1:$A$49,0),MATCH(I$1,products!$A$1:$G$1,0))</f>
        <v>Rob</v>
      </c>
      <c r="J480" t="str">
        <f>INDEX(products!$A$1:$G$49,MATCH($D480,products!$A$1:$A$49,0),MATCH(J$1,products!$A$1:$G$1,0))</f>
        <v>D</v>
      </c>
      <c r="K480" s="4">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INDEX(products!$A$1:$G$49,MATCH($D481,products!$A$1:$A$49,0),MATCH(I$1,products!$A$1:$G$1,0))</f>
        <v>Exc</v>
      </c>
      <c r="J481" t="str">
        <f>INDEX(products!$A$1:$G$49,MATCH($D481,products!$A$1:$A$49,0),MATCH(J$1,products!$A$1:$G$1,0))</f>
        <v>M</v>
      </c>
      <c r="K481" s="4">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INDEX(products!$A$1:$G$49,MATCH($D482,products!$A$1:$A$49,0),MATCH(I$1,products!$A$1:$G$1,0))</f>
        <v>Exc</v>
      </c>
      <c r="J482" t="str">
        <f>INDEX(products!$A$1:$G$49,MATCH($D482,products!$A$1:$A$49,0),MATCH(J$1,products!$A$1:$G$1,0))</f>
        <v>M</v>
      </c>
      <c r="K482" s="4">
        <f>INDEX(products!$A$1:$G$49,MATCH($D482,products!$A$1:$A$49,0),MATCH(K$1,products!$A$1:$G$1,0))</f>
        <v>0.2</v>
      </c>
      <c r="L482" s="5">
        <f>INDEX(products!$A$1:$G$49,MATCH($D482,products!$A$1:$A$49,0),MATCH(L$1,products!$A$1:$G$1,0))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INDEX(products!$A$1:$G$49,MATCH($D483,products!$A$1:$A$49,0),MATCH(I$1,products!$A$1:$G$1,0))</f>
        <v>Rob</v>
      </c>
      <c r="J483" t="str">
        <f>INDEX(products!$A$1:$G$49,MATCH($D483,products!$A$1:$A$49,0),MATCH(J$1,products!$A$1:$G$1,0))</f>
        <v>L</v>
      </c>
      <c r="K483" s="4">
        <f>INDEX(products!$A$1:$G$49,MATCH($D483,products!$A$1:$A$49,0),MATCH(K$1,products!$A$1:$G$1,0))</f>
        <v>1</v>
      </c>
      <c r="L483" s="5">
        <f>INDEX(products!$A$1:$G$49,MATCH($D483,products!$A$1:$A$49,0),MATCH(L$1,products!$A$1:$G$1,0))</f>
        <v>11.95</v>
      </c>
      <c r="M483" s="5">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INDEX(products!$A$1:$G$49,MATCH($D484,products!$A$1:$A$49,0),MATCH(I$1,products!$A$1:$G$1,0))</f>
        <v>Exc</v>
      </c>
      <c r="J484" t="str">
        <f>INDEX(products!$A$1:$G$49,MATCH($D484,products!$A$1:$A$49,0),MATCH(J$1,products!$A$1:$G$1,0))</f>
        <v>D</v>
      </c>
      <c r="K484" s="4">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INDEX(products!$A$1:$G$49,MATCH($D485,products!$A$1:$A$49,0),MATCH(I$1,products!$A$1:$G$1,0))</f>
        <v>Lib</v>
      </c>
      <c r="J485" t="str">
        <f>INDEX(products!$A$1:$G$49,MATCH($D485,products!$A$1:$A$49,0),MATCH(J$1,products!$A$1:$G$1,0))</f>
        <v>D</v>
      </c>
      <c r="K485" s="4">
        <f>INDEX(products!$A$1:$G$49,MATCH($D485,products!$A$1:$A$49,0),MATCH(K$1,products!$A$1:$G$1,0))</f>
        <v>2.5</v>
      </c>
      <c r="L485" s="5">
        <f>INDEX(products!$A$1:$G$49,MATCH($D485,products!$A$1:$A$49,0),MATCH(L$1,products!$A$1:$G$1,0))</f>
        <v>29.784999999999997</v>
      </c>
      <c r="M485" s="5">
        <f t="shared" si="21"/>
        <v>59.569999999999993</v>
      </c>
      <c r="N485" t="str">
        <f t="shared" si="22"/>
        <v>Liberca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INDEX(products!$A$1:$G$49,MATCH($D486,products!$A$1:$A$49,0),MATCH(I$1,products!$A$1:$G$1,0))</f>
        <v>Lib</v>
      </c>
      <c r="J486" t="str">
        <f>INDEX(products!$A$1:$G$49,MATCH($D486,products!$A$1:$A$49,0),MATCH(J$1,products!$A$1:$G$1,0))</f>
        <v>L</v>
      </c>
      <c r="K486" s="4">
        <f>INDEX(products!$A$1:$G$49,MATCH($D486,products!$A$1:$A$49,0),MATCH(K$1,products!$A$1:$G$1,0))</f>
        <v>0.5</v>
      </c>
      <c r="L486" s="5">
        <f>INDEX(products!$A$1:$G$49,MATCH($D486,products!$A$1:$A$49,0),MATCH(L$1,products!$A$1:$G$1,0))</f>
        <v>9.51</v>
      </c>
      <c r="M486" s="5">
        <f t="shared" si="21"/>
        <v>57.06</v>
      </c>
      <c r="N486" t="str">
        <f t="shared" si="22"/>
        <v>Liberca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INDEX(products!$A$1:$G$49,MATCH($D487,products!$A$1:$A$49,0),MATCH(I$1,products!$A$1:$G$1,0))</f>
        <v>Rob</v>
      </c>
      <c r="J487" t="str">
        <f>INDEX(products!$A$1:$G$49,MATCH($D487,products!$A$1:$A$49,0),MATCH(J$1,products!$A$1:$G$1,0))</f>
        <v>L</v>
      </c>
      <c r="K487" s="4">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INDEX(products!$A$1:$G$49,MATCH($D488,products!$A$1:$A$49,0),MATCH(I$1,products!$A$1:$G$1,0))</f>
        <v>Lib</v>
      </c>
      <c r="J488" t="str">
        <f>INDEX(products!$A$1:$G$49,MATCH($D488,products!$A$1:$A$49,0),MATCH(J$1,products!$A$1:$G$1,0))</f>
        <v>M</v>
      </c>
      <c r="K488" s="4">
        <f>INDEX(products!$A$1:$G$49,MATCH($D488,products!$A$1:$A$49,0),MATCH(K$1,products!$A$1:$G$1,0))</f>
        <v>0.5</v>
      </c>
      <c r="L488" s="5">
        <f>INDEX(products!$A$1:$G$49,MATCH($D488,products!$A$1:$A$49,0),MATCH(L$1,products!$A$1:$G$1,0))</f>
        <v>8.73</v>
      </c>
      <c r="M488" s="5">
        <f t="shared" si="21"/>
        <v>52.38</v>
      </c>
      <c r="N488" t="str">
        <f t="shared" si="22"/>
        <v>Liberca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INDEX(products!$A$1:$G$49,MATCH($D489,products!$A$1:$A$49,0),MATCH(I$1,products!$A$1:$G$1,0))</f>
        <v>Exc</v>
      </c>
      <c r="J489" t="str">
        <f>INDEX(products!$A$1:$G$49,MATCH($D489,products!$A$1:$A$49,0),MATCH(J$1,products!$A$1:$G$1,0))</f>
        <v>D</v>
      </c>
      <c r="K489" s="4">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INDEX(products!$A$1:$G$49,MATCH($D490,products!$A$1:$A$49,0),MATCH(I$1,products!$A$1:$G$1,0))</f>
        <v>Rob</v>
      </c>
      <c r="J490" t="str">
        <f>INDEX(products!$A$1:$G$49,MATCH($D490,products!$A$1:$A$49,0),MATCH(J$1,products!$A$1:$G$1,0))</f>
        <v>M</v>
      </c>
      <c r="K490" s="4">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INDEX(products!$A$1:$G$49,MATCH($D491,products!$A$1:$A$49,0),MATCH(I$1,products!$A$1:$G$1,0))</f>
        <v>Lib</v>
      </c>
      <c r="J491" t="str">
        <f>INDEX(products!$A$1:$G$49,MATCH($D491,products!$A$1:$A$49,0),MATCH(J$1,products!$A$1:$G$1,0))</f>
        <v>L</v>
      </c>
      <c r="K491" s="4">
        <f>INDEX(products!$A$1:$G$49,MATCH($D491,products!$A$1:$A$49,0),MATCH(K$1,products!$A$1:$G$1,0))</f>
        <v>1</v>
      </c>
      <c r="L491" s="5">
        <f>INDEX(products!$A$1:$G$49,MATCH($D491,products!$A$1:$A$49,0),MATCH(L$1,products!$A$1:$G$1,0))</f>
        <v>15.85</v>
      </c>
      <c r="M491" s="5">
        <f t="shared" si="21"/>
        <v>95.1</v>
      </c>
      <c r="N491" t="str">
        <f t="shared" si="22"/>
        <v>Liberca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INDEX(products!$A$1:$G$49,MATCH($D492,products!$A$1:$A$49,0),MATCH(I$1,products!$A$1:$G$1,0))</f>
        <v>Lib</v>
      </c>
      <c r="J492" t="str">
        <f>INDEX(products!$A$1:$G$49,MATCH($D492,products!$A$1:$A$49,0),MATCH(J$1,products!$A$1:$G$1,0))</f>
        <v>D</v>
      </c>
      <c r="K492" s="4">
        <f>INDEX(products!$A$1:$G$49,MATCH($D492,products!$A$1:$A$49,0),MATCH(K$1,products!$A$1:$G$1,0))</f>
        <v>0.5</v>
      </c>
      <c r="L492" s="5">
        <f>INDEX(products!$A$1:$G$49,MATCH($D492,products!$A$1:$A$49,0),MATCH(L$1,products!$A$1:$G$1,0))</f>
        <v>7.77</v>
      </c>
      <c r="M492" s="5">
        <f t="shared" si="21"/>
        <v>15.54</v>
      </c>
      <c r="N492" t="str">
        <f t="shared" si="22"/>
        <v>Liberca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INDEX(products!$A$1:$G$49,MATCH($D493,products!$A$1:$A$49,0),MATCH(I$1,products!$A$1:$G$1,0))</f>
        <v>Lib</v>
      </c>
      <c r="J493" t="str">
        <f>INDEX(products!$A$1:$G$49,MATCH($D493,products!$A$1:$A$49,0),MATCH(J$1,products!$A$1:$G$1,0))</f>
        <v>D</v>
      </c>
      <c r="K493" s="4">
        <f>INDEX(products!$A$1:$G$49,MATCH($D493,products!$A$1:$A$49,0),MATCH(K$1,products!$A$1:$G$1,0))</f>
        <v>0.2</v>
      </c>
      <c r="L493" s="5">
        <f>INDEX(products!$A$1:$G$49,MATCH($D493,products!$A$1:$A$49,0),MATCH(L$1,products!$A$1:$G$1,0))</f>
        <v>3.8849999999999998</v>
      </c>
      <c r="M493" s="5">
        <f t="shared" si="21"/>
        <v>23.31</v>
      </c>
      <c r="N493" t="str">
        <f t="shared" si="22"/>
        <v>Liberca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INDEX(products!$A$1:$G$49,MATCH($D494,products!$A$1:$A$49,0),MATCH(I$1,products!$A$1:$G$1,0))</f>
        <v>Exc</v>
      </c>
      <c r="J494" t="str">
        <f>INDEX(products!$A$1:$G$49,MATCH($D494,products!$A$1:$A$49,0),MATCH(J$1,products!$A$1:$G$1,0))</f>
        <v>M</v>
      </c>
      <c r="K494" s="4">
        <f>INDEX(products!$A$1:$G$49,MATCH($D494,products!$A$1:$A$49,0),MATCH(K$1,products!$A$1:$G$1,0))</f>
        <v>0.2</v>
      </c>
      <c r="L494" s="5">
        <f>INDEX(products!$A$1:$G$49,MATCH($D494,products!$A$1:$A$49,0),MATCH(L$1,products!$A$1:$G$1,0))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INDEX(products!$A$1:$G$49,MATCH($D495,products!$A$1:$A$49,0),MATCH(I$1,products!$A$1:$G$1,0))</f>
        <v>Rob</v>
      </c>
      <c r="J495" t="str">
        <f>INDEX(products!$A$1:$G$49,MATCH($D495,products!$A$1:$A$49,0),MATCH(J$1,products!$A$1:$G$1,0))</f>
        <v>M</v>
      </c>
      <c r="K495" s="4">
        <f>INDEX(products!$A$1:$G$49,MATCH($D495,products!$A$1:$A$49,0),MATCH(K$1,products!$A$1:$G$1,0))</f>
        <v>0.5</v>
      </c>
      <c r="L495" s="5">
        <f>INDEX(products!$A$1:$G$49,MATCH($D495,products!$A$1:$A$49,0),MATCH(L$1,products!$A$1:$G$1,0))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INDEX(products!$A$1:$G$49,MATCH($D496,products!$A$1:$A$49,0),MATCH(I$1,products!$A$1:$G$1,0))</f>
        <v>Lib</v>
      </c>
      <c r="J496" t="str">
        <f>INDEX(products!$A$1:$G$49,MATCH($D496,products!$A$1:$A$49,0),MATCH(J$1,products!$A$1:$G$1,0))</f>
        <v>L</v>
      </c>
      <c r="K496" s="4">
        <f>INDEX(products!$A$1:$G$49,MATCH($D496,products!$A$1:$A$49,0),MATCH(K$1,products!$A$1:$G$1,0))</f>
        <v>1</v>
      </c>
      <c r="L496" s="5">
        <f>INDEX(products!$A$1:$G$49,MATCH($D496,products!$A$1:$A$49,0),MATCH(L$1,products!$A$1:$G$1,0))</f>
        <v>15.85</v>
      </c>
      <c r="M496" s="5">
        <f t="shared" si="21"/>
        <v>31.7</v>
      </c>
      <c r="N496" t="str">
        <f t="shared" si="22"/>
        <v>Liberca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INDEX(products!$A$1:$G$49,MATCH($D497,products!$A$1:$A$49,0),MATCH(I$1,products!$A$1:$G$1,0))</f>
        <v>Lib</v>
      </c>
      <c r="J497"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INDEX(products!$A$1:$G$49,MATCH($D498,products!$A$1:$A$49,0),MATCH(I$1,products!$A$1:$G$1,0))</f>
        <v>Exc</v>
      </c>
      <c r="J498" t="str">
        <f>INDEX(products!$A$1:$G$49,MATCH($D498,products!$A$1:$A$49,0),MATCH(J$1,products!$A$1:$G$1,0))</f>
        <v>D</v>
      </c>
      <c r="K498" s="4">
        <f>INDEX(products!$A$1:$G$49,MATCH($D498,products!$A$1:$A$49,0),MATCH(K$1,products!$A$1:$G$1,0))</f>
        <v>0.2</v>
      </c>
      <c r="L498" s="5">
        <f>INDEX(products!$A$1:$G$49,MATCH($D498,products!$A$1:$A$49,0),MATCH(L$1,products!$A$1:$G$1,0))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INDEX(products!$A$1:$G$49,MATCH($D499,products!$A$1:$A$49,0),MATCH(I$1,products!$A$1:$G$1,0))</f>
        <v>Ara</v>
      </c>
      <c r="J499" t="str">
        <f>INDEX(products!$A$1:$G$49,MATCH($D499,products!$A$1:$A$49,0),MATCH(J$1,products!$A$1:$G$1,0))</f>
        <v>D</v>
      </c>
      <c r="K499" s="4">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INDEX(products!$A$1:$G$49,MATCH($D500,products!$A$1:$A$49,0),MATCH(I$1,products!$A$1:$G$1,0))</f>
        <v>Rob</v>
      </c>
      <c r="J500" t="str">
        <f>INDEX(products!$A$1:$G$49,MATCH($D500,products!$A$1:$A$49,0),MATCH(J$1,products!$A$1:$G$1,0))</f>
        <v>M</v>
      </c>
      <c r="K500" s="4">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INDEX(products!$A$1:$G$49,MATCH($D501,products!$A$1:$A$49,0),MATCH(I$1,products!$A$1:$G$1,0))</f>
        <v>Rob</v>
      </c>
      <c r="J501" t="str">
        <f>INDEX(products!$A$1:$G$49,MATCH($D501,products!$A$1:$A$49,0),MATCH(J$1,products!$A$1:$G$1,0))</f>
        <v>D</v>
      </c>
      <c r="K501" s="4">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INDEX(products!$A$1:$G$49,MATCH($D502,products!$A$1:$A$49,0),MATCH(I$1,products!$A$1:$G$1,0))</f>
        <v>Rob</v>
      </c>
      <c r="J502" t="str">
        <f>INDEX(products!$A$1:$G$49,MATCH($D502,products!$A$1:$A$49,0),MATCH(J$1,products!$A$1:$G$1,0))</f>
        <v>L</v>
      </c>
      <c r="K502" s="4">
        <f>INDEX(products!$A$1:$G$49,MATCH($D502,products!$A$1:$A$49,0),MATCH(K$1,products!$A$1:$G$1,0))</f>
        <v>1</v>
      </c>
      <c r="L502" s="5">
        <f>INDEX(products!$A$1:$G$49,MATCH($D502,products!$A$1:$A$49,0),MATCH(L$1,products!$A$1:$G$1,0))</f>
        <v>11.95</v>
      </c>
      <c r="M502" s="5">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INDEX(products!$A$1:$G$49,MATCH($D503,products!$A$1:$A$49,0),MATCH(I$1,products!$A$1:$G$1,0))</f>
        <v>Rob</v>
      </c>
      <c r="J503" t="str">
        <f>INDEX(products!$A$1:$G$49,MATCH($D503,products!$A$1:$A$49,0),MATCH(J$1,products!$A$1:$G$1,0))</f>
        <v>M</v>
      </c>
      <c r="K503" s="4">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INDEX(products!$A$1:$G$49,MATCH($D504,products!$A$1:$A$49,0),MATCH(I$1,products!$A$1:$G$1,0))</f>
        <v>Exc</v>
      </c>
      <c r="J504" t="str">
        <f>INDEX(products!$A$1:$G$49,MATCH($D504,products!$A$1:$A$49,0),MATCH(J$1,products!$A$1:$G$1,0))</f>
        <v>M</v>
      </c>
      <c r="K504" s="4">
        <f>INDEX(products!$A$1:$G$49,MATCH($D504,products!$A$1:$A$49,0),MATCH(K$1,products!$A$1:$G$1,0))</f>
        <v>0.2</v>
      </c>
      <c r="L504" s="5">
        <f>INDEX(products!$A$1:$G$49,MATCH($D504,products!$A$1:$A$49,0),MATCH(L$1,products!$A$1:$G$1,0))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INDEX(products!$A$1:$G$49,MATCH($D505,products!$A$1:$A$49,0),MATCH(I$1,products!$A$1:$G$1,0))</f>
        <v>Lib</v>
      </c>
      <c r="J505" t="str">
        <f>INDEX(products!$A$1:$G$49,MATCH($D505,products!$A$1:$A$49,0),MATCH(J$1,products!$A$1:$G$1,0))</f>
        <v>D</v>
      </c>
      <c r="K505" s="4">
        <f>INDEX(products!$A$1:$G$49,MATCH($D505,products!$A$1:$A$49,0),MATCH(K$1,products!$A$1:$G$1,0))</f>
        <v>1</v>
      </c>
      <c r="L505" s="5">
        <f>INDEX(products!$A$1:$G$49,MATCH($D505,products!$A$1:$A$49,0),MATCH(L$1,products!$A$1:$G$1,0))</f>
        <v>12.95</v>
      </c>
      <c r="M505" s="5">
        <f t="shared" si="21"/>
        <v>51.8</v>
      </c>
      <c r="N505" t="str">
        <f t="shared" si="22"/>
        <v>Liberca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INDEX(products!$A$1:$G$49,MATCH($D506,products!$A$1:$A$49,0),MATCH(I$1,products!$A$1:$G$1,0))</f>
        <v>Lib</v>
      </c>
      <c r="J506" t="str">
        <f>INDEX(products!$A$1:$G$49,MATCH($D506,products!$A$1:$A$49,0),MATCH(J$1,products!$A$1:$G$1,0))</f>
        <v>L</v>
      </c>
      <c r="K506" s="4">
        <f>INDEX(products!$A$1:$G$49,MATCH($D506,products!$A$1:$A$49,0),MATCH(K$1,products!$A$1:$G$1,0))</f>
        <v>0.2</v>
      </c>
      <c r="L506" s="5">
        <f>INDEX(products!$A$1:$G$49,MATCH($D506,products!$A$1:$A$49,0),MATCH(L$1,products!$A$1:$G$1,0))</f>
        <v>4.7549999999999999</v>
      </c>
      <c r="M506" s="5">
        <f t="shared" si="21"/>
        <v>14.265000000000001</v>
      </c>
      <c r="N506" t="str">
        <f t="shared" si="22"/>
        <v>Liberca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INDEX(products!$A$1:$G$49,MATCH($D507,products!$A$1:$A$49,0),MATCH(I$1,products!$A$1:$G$1,0))</f>
        <v>Lib</v>
      </c>
      <c r="J507" t="str">
        <f>INDEX(products!$A$1:$G$49,MATCH($D507,products!$A$1:$A$49,0),MATCH(J$1,products!$A$1:$G$1,0))</f>
        <v>M</v>
      </c>
      <c r="K507" s="4">
        <f>INDEX(products!$A$1:$G$49,MATCH($D507,products!$A$1:$A$49,0),MATCH(K$1,products!$A$1:$G$1,0))</f>
        <v>0.2</v>
      </c>
      <c r="L507" s="5">
        <f>INDEX(products!$A$1:$G$49,MATCH($D507,products!$A$1:$A$49,0),MATCH(L$1,products!$A$1:$G$1,0))</f>
        <v>4.3650000000000002</v>
      </c>
      <c r="M507" s="5">
        <f t="shared" si="21"/>
        <v>26.19</v>
      </c>
      <c r="N507" t="str">
        <f t="shared" si="22"/>
        <v>Liberca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INDEX(products!$A$1:$G$49,MATCH($D508,products!$A$1:$A$49,0),MATCH(I$1,products!$A$1:$G$1,0))</f>
        <v>Ara</v>
      </c>
      <c r="J508" t="str">
        <f>INDEX(products!$A$1:$G$49,MATCH($D508,products!$A$1:$A$49,0),MATCH(J$1,products!$A$1:$G$1,0))</f>
        <v>L</v>
      </c>
      <c r="K508" s="4">
        <f>INDEX(products!$A$1:$G$49,MATCH($D508,products!$A$1:$A$49,0),MATCH(K$1,products!$A$1:$G$1,0))</f>
        <v>1</v>
      </c>
      <c r="L508" s="5">
        <f>INDEX(products!$A$1:$G$49,MATCH($D508,products!$A$1:$A$49,0),MATCH(L$1,products!$A$1:$G$1,0))</f>
        <v>12.95</v>
      </c>
      <c r="M508" s="5">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INDEX(products!$A$1:$G$49,MATCH($D509,products!$A$1:$A$49,0),MATCH(I$1,products!$A$1:$G$1,0))</f>
        <v>Ara</v>
      </c>
      <c r="J509" t="str">
        <f>INDEX(products!$A$1:$G$49,MATCH($D509,products!$A$1:$A$49,0),MATCH(J$1,products!$A$1:$G$1,0))</f>
        <v>L</v>
      </c>
      <c r="K509" s="4">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INDEX(products!$A$1:$G$49,MATCH($D510,products!$A$1:$A$49,0),MATCH(I$1,products!$A$1:$G$1,0))</f>
        <v>Lib</v>
      </c>
      <c r="J510" t="str">
        <f>INDEX(products!$A$1:$G$49,MATCH($D510,products!$A$1:$A$49,0),MATCH(J$1,products!$A$1:$G$1,0))</f>
        <v>D</v>
      </c>
      <c r="K510" s="4">
        <f>INDEX(products!$A$1:$G$49,MATCH($D510,products!$A$1:$A$49,0),MATCH(K$1,products!$A$1:$G$1,0))</f>
        <v>0.5</v>
      </c>
      <c r="L510" s="5">
        <f>INDEX(products!$A$1:$G$49,MATCH($D510,products!$A$1:$A$49,0),MATCH(L$1,products!$A$1:$G$1,0))</f>
        <v>7.77</v>
      </c>
      <c r="M510" s="5">
        <f t="shared" si="21"/>
        <v>46.62</v>
      </c>
      <c r="N510" t="str">
        <f t="shared" si="22"/>
        <v>Liberca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INDEX(products!$A$1:$G$49,MATCH($D511,products!$A$1:$A$49,0),MATCH(I$1,products!$A$1:$G$1,0))</f>
        <v>Ara</v>
      </c>
      <c r="J511" t="str">
        <f>INDEX(products!$A$1:$G$49,MATCH($D511,products!$A$1:$A$49,0),MATCH(J$1,products!$A$1:$G$1,0))</f>
        <v>D</v>
      </c>
      <c r="K511" s="4">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INDEX(products!$A$1:$G$49,MATCH($D512,products!$A$1:$A$49,0),MATCH(I$1,products!$A$1:$G$1,0))</f>
        <v>Rob</v>
      </c>
      <c r="J512" t="str">
        <f>INDEX(products!$A$1:$G$49,MATCH($D512,products!$A$1:$A$49,0),MATCH(J$1,products!$A$1:$G$1,0))</f>
        <v>L</v>
      </c>
      <c r="K512" s="4">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INDEX(products!$A$1:$G$49,MATCH($D513,products!$A$1:$A$49,0),MATCH(I$1,products!$A$1:$G$1,0))</f>
        <v>Ara</v>
      </c>
      <c r="J513" t="str">
        <f>INDEX(products!$A$1:$G$49,MATCH($D513,products!$A$1:$A$49,0),MATCH(J$1,products!$A$1:$G$1,0))</f>
        <v>M</v>
      </c>
      <c r="K513" s="4">
        <f>INDEX(products!$A$1:$G$49,MATCH($D513,products!$A$1:$A$49,0),MATCH(K$1,products!$A$1:$G$1,0))</f>
        <v>0.2</v>
      </c>
      <c r="L513" s="5">
        <f>INDEX(products!$A$1:$G$49,MATCH($D513,products!$A$1:$A$49,0),MATCH(L$1,products!$A$1:$G$1,0))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INDEX(products!$A$1:$G$49,MATCH($D514,products!$A$1:$A$49,0),MATCH(I$1,products!$A$1:$G$1,0))</f>
        <v>Lib</v>
      </c>
      <c r="J514" t="str">
        <f>INDEX(products!$A$1:$G$49,MATCH($D514,products!$A$1:$A$49,0),MATCH(J$1,products!$A$1:$G$1,0))</f>
        <v>L</v>
      </c>
      <c r="K514" s="4">
        <f>INDEX(products!$A$1:$G$49,MATCH($D514,products!$A$1:$A$49,0),MATCH(K$1,products!$A$1:$G$1,0))</f>
        <v>1</v>
      </c>
      <c r="L514" s="5">
        <f>INDEX(products!$A$1:$G$49,MATCH($D514,products!$A$1:$A$49,0),MATCH(L$1,products!$A$1:$G$1,0))</f>
        <v>15.85</v>
      </c>
      <c r="M514" s="5">
        <f t="shared" si="21"/>
        <v>47.55</v>
      </c>
      <c r="N514" t="str">
        <f t="shared" si="22"/>
        <v>Liberca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INDEX(products!$A$1:$G$49,MATCH($D515,products!$A$1:$A$49,0),MATCH(I$1,products!$A$1:$G$1,0))</f>
        <v>Lib</v>
      </c>
      <c r="J515" t="str">
        <f>INDEX(products!$A$1:$G$49,MATCH($D515,products!$A$1:$A$49,0),MATCH(J$1,products!$A$1:$G$1,0))</f>
        <v>L</v>
      </c>
      <c r="K515" s="4">
        <f>INDEX(products!$A$1:$G$49,MATCH($D515,products!$A$1:$A$49,0),MATCH(K$1,products!$A$1:$G$1,0))</f>
        <v>1</v>
      </c>
      <c r="L515" s="5">
        <f>INDEX(products!$A$1:$G$49,MATCH($D515,products!$A$1:$A$49,0),MATCH(L$1,products!$A$1:$G$1,0))</f>
        <v>15.85</v>
      </c>
      <c r="M515" s="5">
        <f t="shared" ref="M515:M578" si="24">PRODUCT(L515,E515)</f>
        <v>79.25</v>
      </c>
      <c r="N515" t="str">
        <f t="shared" ref="N515:N578" si="25">IF(I515="Rob","Robusta",IF(I515="Exc","Excelsa",IF(I515="Ara","Arabica",IF(I515="Lib","Liberca",""))))</f>
        <v>Liberca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INDEX(products!$A$1:$G$49,MATCH($D516,products!$A$1:$A$49,0),MATCH(I$1,products!$A$1:$G$1,0))</f>
        <v>Lib</v>
      </c>
      <c r="J516" t="str">
        <f>INDEX(products!$A$1:$G$49,MATCH($D516,products!$A$1:$A$49,0),MATCH(J$1,products!$A$1:$G$1,0))</f>
        <v>M</v>
      </c>
      <c r="K516" s="4">
        <f>INDEX(products!$A$1:$G$49,MATCH($D516,products!$A$1:$A$49,0),MATCH(K$1,products!$A$1:$G$1,0))</f>
        <v>0.2</v>
      </c>
      <c r="L516" s="5">
        <f>INDEX(products!$A$1:$G$49,MATCH($D516,products!$A$1:$A$49,0),MATCH(L$1,products!$A$1:$G$1,0))</f>
        <v>4.3650000000000002</v>
      </c>
      <c r="M516" s="5">
        <f t="shared" si="24"/>
        <v>26.19</v>
      </c>
      <c r="N516" t="str">
        <f t="shared" si="25"/>
        <v>Liberca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INDEX(products!$A$1:$G$49,MATCH($D517,products!$A$1:$A$49,0),MATCH(I$1,products!$A$1:$G$1,0))</f>
        <v>Rob</v>
      </c>
      <c r="J517" t="str">
        <f>INDEX(products!$A$1:$G$49,MATCH($D517,products!$A$1:$A$49,0),MATCH(J$1,products!$A$1:$G$1,0))</f>
        <v>L</v>
      </c>
      <c r="K517" s="4">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INDEX(products!$A$1:$G$49,MATCH($D518,products!$A$1:$A$49,0),MATCH(I$1,products!$A$1:$G$1,0))</f>
        <v>Rob</v>
      </c>
      <c r="J518" t="str">
        <f>INDEX(products!$A$1:$G$49,MATCH($D518,products!$A$1:$A$49,0),MATCH(J$1,products!$A$1:$G$1,0))</f>
        <v>D</v>
      </c>
      <c r="K518" s="4">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INDEX(products!$A$1:$G$49,MATCH($D519,products!$A$1:$A$49,0),MATCH(I$1,products!$A$1:$G$1,0))</f>
        <v>Lib</v>
      </c>
      <c r="J519" t="str">
        <f>INDEX(products!$A$1:$G$49,MATCH($D519,products!$A$1:$A$49,0),MATCH(J$1,products!$A$1:$G$1,0))</f>
        <v>D</v>
      </c>
      <c r="K519" s="4">
        <f>INDEX(products!$A$1:$G$49,MATCH($D519,products!$A$1:$A$49,0),MATCH(K$1,products!$A$1:$G$1,0))</f>
        <v>0.2</v>
      </c>
      <c r="L519" s="5">
        <f>INDEX(products!$A$1:$G$49,MATCH($D519,products!$A$1:$A$49,0),MATCH(L$1,products!$A$1:$G$1,0))</f>
        <v>3.8849999999999998</v>
      </c>
      <c r="M519" s="5">
        <f t="shared" si="24"/>
        <v>7.77</v>
      </c>
      <c r="N519" t="str">
        <f t="shared" si="25"/>
        <v>Liberca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INDEX(products!$A$1:$G$49,MATCH($D520,products!$A$1:$A$49,0),MATCH(I$1,products!$A$1:$G$1,0))</f>
        <v>Exc</v>
      </c>
      <c r="J520" t="str">
        <f>INDEX(products!$A$1:$G$49,MATCH($D520,products!$A$1:$A$49,0),MATCH(J$1,products!$A$1:$G$1,0))</f>
        <v>D</v>
      </c>
      <c r="K520" s="4">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INDEX(products!$A$1:$G$49,MATCH($D521,products!$A$1:$A$49,0),MATCH(I$1,products!$A$1:$G$1,0))</f>
        <v>Ara</v>
      </c>
      <c r="J521" t="str">
        <f>INDEX(products!$A$1:$G$49,MATCH($D521,products!$A$1:$A$49,0),MATCH(J$1,products!$A$1:$G$1,0))</f>
        <v>D</v>
      </c>
      <c r="K521" s="4">
        <f>INDEX(products!$A$1:$G$49,MATCH($D521,products!$A$1:$A$49,0),MATCH(K$1,products!$A$1:$G$1,0))</f>
        <v>0.5</v>
      </c>
      <c r="L521" s="5">
        <f>INDEX(products!$A$1:$G$49,MATCH($D521,products!$A$1:$A$49,0),MATCH(L$1,products!$A$1:$G$1,0))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INDEX(products!$A$1:$G$49,MATCH($D522,products!$A$1:$A$49,0),MATCH(I$1,products!$A$1:$G$1,0))</f>
        <v>Lib</v>
      </c>
      <c r="J522" t="str">
        <f>INDEX(products!$A$1:$G$49,MATCH($D522,products!$A$1:$A$49,0),MATCH(J$1,products!$A$1:$G$1,0))</f>
        <v>D</v>
      </c>
      <c r="K522" s="4">
        <f>INDEX(products!$A$1:$G$49,MATCH($D522,products!$A$1:$A$49,0),MATCH(K$1,products!$A$1:$G$1,0))</f>
        <v>0.2</v>
      </c>
      <c r="L522" s="5">
        <f>INDEX(products!$A$1:$G$49,MATCH($D522,products!$A$1:$A$49,0),MATCH(L$1,products!$A$1:$G$1,0))</f>
        <v>3.8849999999999998</v>
      </c>
      <c r="M522" s="5">
        <f t="shared" si="24"/>
        <v>3.8849999999999998</v>
      </c>
      <c r="N522" t="str">
        <f t="shared" si="25"/>
        <v>Liberca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INDEX(products!$A$1:$G$49,MATCH($D523,products!$A$1:$A$49,0),MATCH(I$1,products!$A$1:$G$1,0))</f>
        <v>Rob</v>
      </c>
      <c r="J523" t="str">
        <f>INDEX(products!$A$1:$G$49,MATCH($D523,products!$A$1:$A$49,0),MATCH(J$1,products!$A$1:$G$1,0))</f>
        <v>M</v>
      </c>
      <c r="K523" s="4">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INDEX(products!$A$1:$G$49,MATCH($D524,products!$A$1:$A$49,0),MATCH(I$1,products!$A$1:$G$1,0))</f>
        <v>Rob</v>
      </c>
      <c r="J524" t="str">
        <f>INDEX(products!$A$1:$G$49,MATCH($D524,products!$A$1:$A$49,0),MATCH(J$1,products!$A$1:$G$1,0))</f>
        <v>M</v>
      </c>
      <c r="K524" s="4">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INDEX(products!$A$1:$G$49,MATCH($D525,products!$A$1:$A$49,0),MATCH(I$1,products!$A$1:$G$1,0))</f>
        <v>Lib</v>
      </c>
      <c r="J525" t="str">
        <f>INDEX(products!$A$1:$G$49,MATCH($D525,products!$A$1:$A$49,0),MATCH(J$1,products!$A$1:$G$1,0))</f>
        <v>D</v>
      </c>
      <c r="K525" s="4">
        <f>INDEX(products!$A$1:$G$49,MATCH($D525,products!$A$1:$A$49,0),MATCH(K$1,products!$A$1:$G$1,0))</f>
        <v>2.5</v>
      </c>
      <c r="L525" s="5">
        <f>INDEX(products!$A$1:$G$49,MATCH($D525,products!$A$1:$A$49,0),MATCH(L$1,products!$A$1:$G$1,0))</f>
        <v>29.784999999999997</v>
      </c>
      <c r="M525" s="5">
        <f t="shared" si="24"/>
        <v>29.784999999999997</v>
      </c>
      <c r="N525" t="str">
        <f t="shared" si="25"/>
        <v>Liberca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INDEX(products!$A$1:$G$49,MATCH($D526,products!$A$1:$A$49,0),MATCH(I$1,products!$A$1:$G$1,0))</f>
        <v>Lib</v>
      </c>
      <c r="J526" t="str">
        <f>INDEX(products!$A$1:$G$49,MATCH($D526,products!$A$1:$A$49,0),MATCH(J$1,products!$A$1:$G$1,0))</f>
        <v>L</v>
      </c>
      <c r="K526" s="4">
        <f>INDEX(products!$A$1:$G$49,MATCH($D526,products!$A$1:$A$49,0),MATCH(K$1,products!$A$1:$G$1,0))</f>
        <v>2.5</v>
      </c>
      <c r="L526" s="5">
        <f>INDEX(products!$A$1:$G$49,MATCH($D526,products!$A$1:$A$49,0),MATCH(L$1,products!$A$1:$G$1,0))</f>
        <v>36.454999999999998</v>
      </c>
      <c r="M526" s="5">
        <f t="shared" si="24"/>
        <v>72.91</v>
      </c>
      <c r="N526" t="str">
        <f t="shared" si="25"/>
        <v>Liberca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INDEX(products!$A$1:$G$49,MATCH($D527,products!$A$1:$A$49,0),MATCH(I$1,products!$A$1:$G$1,0))</f>
        <v>Rob</v>
      </c>
      <c r="J527" t="str">
        <f>INDEX(products!$A$1:$G$49,MATCH($D527,products!$A$1:$A$49,0),MATCH(J$1,products!$A$1:$G$1,0))</f>
        <v>D</v>
      </c>
      <c r="K527" s="4">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INDEX(products!$A$1:$G$49,MATCH($D528,products!$A$1:$A$49,0),MATCH(I$1,products!$A$1:$G$1,0))</f>
        <v>Exc</v>
      </c>
      <c r="J528" t="str">
        <f>INDEX(products!$A$1:$G$49,MATCH($D528,products!$A$1:$A$49,0),MATCH(J$1,products!$A$1:$G$1,0))</f>
        <v>M</v>
      </c>
      <c r="K528" s="4">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INDEX(products!$A$1:$G$49,MATCH($D529,products!$A$1:$A$49,0),MATCH(I$1,products!$A$1:$G$1,0))</f>
        <v>Exc</v>
      </c>
      <c r="J529" t="str">
        <f>INDEX(products!$A$1:$G$49,MATCH($D529,products!$A$1:$A$49,0),MATCH(J$1,products!$A$1:$G$1,0))</f>
        <v>M</v>
      </c>
      <c r="K529" s="4">
        <f>INDEX(products!$A$1:$G$49,MATCH($D529,products!$A$1:$A$49,0),MATCH(K$1,products!$A$1:$G$1,0))</f>
        <v>0.5</v>
      </c>
      <c r="L529" s="5">
        <f>INDEX(products!$A$1:$G$49,MATCH($D529,products!$A$1:$A$49,0),MATCH(L$1,products!$A$1:$G$1,0))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INDEX(products!$A$1:$G$49,MATCH($D530,products!$A$1:$A$49,0),MATCH(I$1,products!$A$1:$G$1,0))</f>
        <v>Exc</v>
      </c>
      <c r="J530" t="str">
        <f>INDEX(products!$A$1:$G$49,MATCH($D530,products!$A$1:$A$49,0),MATCH(J$1,products!$A$1:$G$1,0))</f>
        <v>L</v>
      </c>
      <c r="K530" s="4">
        <f>INDEX(products!$A$1:$G$49,MATCH($D530,products!$A$1:$A$49,0),MATCH(K$1,products!$A$1:$G$1,0))</f>
        <v>0.5</v>
      </c>
      <c r="L530" s="5">
        <f>INDEX(products!$A$1:$G$49,MATCH($D530,products!$A$1:$A$49,0),MATCH(L$1,products!$A$1:$G$1,0))</f>
        <v>8.91</v>
      </c>
      <c r="M530" s="5">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INDEX(products!$A$1:$G$49,MATCH($D531,products!$A$1:$A$49,0),MATCH(I$1,products!$A$1:$G$1,0))</f>
        <v>Rob</v>
      </c>
      <c r="J531" t="str">
        <f>INDEX(products!$A$1:$G$49,MATCH($D531,products!$A$1:$A$49,0),MATCH(J$1,products!$A$1:$G$1,0))</f>
        <v>M</v>
      </c>
      <c r="K531" s="4">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INDEX(products!$A$1:$G$49,MATCH($D532,products!$A$1:$A$49,0),MATCH(I$1,products!$A$1:$G$1,0))</f>
        <v>Rob</v>
      </c>
      <c r="J532" t="str">
        <f>INDEX(products!$A$1:$G$49,MATCH($D532,products!$A$1:$A$49,0),MATCH(J$1,products!$A$1:$G$1,0))</f>
        <v>M</v>
      </c>
      <c r="K532" s="4">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INDEX(products!$A$1:$G$49,MATCH($D533,products!$A$1:$A$49,0),MATCH(I$1,products!$A$1:$G$1,0))</f>
        <v>Rob</v>
      </c>
      <c r="J533" t="str">
        <f>INDEX(products!$A$1:$G$49,MATCH($D533,products!$A$1:$A$49,0),MATCH(J$1,products!$A$1:$G$1,0))</f>
        <v>D</v>
      </c>
      <c r="K533" s="4">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INDEX(products!$A$1:$G$49,MATCH($D534,products!$A$1:$A$49,0),MATCH(I$1,products!$A$1:$G$1,0))</f>
        <v>Exc</v>
      </c>
      <c r="J534" t="str">
        <f>INDEX(products!$A$1:$G$49,MATCH($D534,products!$A$1:$A$49,0),MATCH(J$1,products!$A$1:$G$1,0))</f>
        <v>M</v>
      </c>
      <c r="K534" s="4">
        <f>INDEX(products!$A$1:$G$49,MATCH($D534,products!$A$1:$A$49,0),MATCH(K$1,products!$A$1:$G$1,0))</f>
        <v>0.5</v>
      </c>
      <c r="L534" s="5">
        <f>INDEX(products!$A$1:$G$49,MATCH($D534,products!$A$1:$A$49,0),MATCH(L$1,products!$A$1:$G$1,0))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INDEX(products!$A$1:$G$49,MATCH($D535,products!$A$1:$A$49,0),MATCH(I$1,products!$A$1:$G$1,0))</f>
        <v>Rob</v>
      </c>
      <c r="J535" t="str">
        <f>INDEX(products!$A$1:$G$49,MATCH($D535,products!$A$1:$A$49,0),MATCH(J$1,products!$A$1:$G$1,0))</f>
        <v>D</v>
      </c>
      <c r="K535" s="4">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INDEX(products!$A$1:$G$49,MATCH($D536,products!$A$1:$A$49,0),MATCH(I$1,products!$A$1:$G$1,0))</f>
        <v>Rob</v>
      </c>
      <c r="J536" t="str">
        <f>INDEX(products!$A$1:$G$49,MATCH($D536,products!$A$1:$A$49,0),MATCH(J$1,products!$A$1:$G$1,0))</f>
        <v>M</v>
      </c>
      <c r="K536" s="4">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INDEX(products!$A$1:$G$49,MATCH($D537,products!$A$1:$A$49,0),MATCH(I$1,products!$A$1:$G$1,0))</f>
        <v>Lib</v>
      </c>
      <c r="J537" t="str">
        <f>INDEX(products!$A$1:$G$49,MATCH($D537,products!$A$1:$A$49,0),MATCH(J$1,products!$A$1:$G$1,0))</f>
        <v>L</v>
      </c>
      <c r="K537" s="4">
        <f>INDEX(products!$A$1:$G$49,MATCH($D537,products!$A$1:$A$49,0),MATCH(K$1,products!$A$1:$G$1,0))</f>
        <v>0.2</v>
      </c>
      <c r="L537" s="5">
        <f>INDEX(products!$A$1:$G$49,MATCH($D537,products!$A$1:$A$49,0),MATCH(L$1,products!$A$1:$G$1,0))</f>
        <v>4.7549999999999999</v>
      </c>
      <c r="M537" s="5">
        <f t="shared" si="24"/>
        <v>9.51</v>
      </c>
      <c r="N537" t="str">
        <f t="shared" si="25"/>
        <v>Liberca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INDEX(products!$A$1:$G$49,MATCH($D538,products!$A$1:$A$49,0),MATCH(I$1,products!$A$1:$G$1,0))</f>
        <v>Rob</v>
      </c>
      <c r="J538" t="str">
        <f>INDEX(products!$A$1:$G$49,MATCH($D538,products!$A$1:$A$49,0),MATCH(J$1,products!$A$1:$G$1,0))</f>
        <v>D</v>
      </c>
      <c r="K538" s="4">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INDEX(products!$A$1:$G$49,MATCH($D539,products!$A$1:$A$49,0),MATCH(I$1,products!$A$1:$G$1,0))</f>
        <v>Exc</v>
      </c>
      <c r="J539" t="str">
        <f>INDEX(products!$A$1:$G$49,MATCH($D539,products!$A$1:$A$49,0),MATCH(J$1,products!$A$1:$G$1,0))</f>
        <v>D</v>
      </c>
      <c r="K539" s="4">
        <f>INDEX(products!$A$1:$G$49,MATCH($D539,products!$A$1:$A$49,0),MATCH(K$1,products!$A$1:$G$1,0))</f>
        <v>2.5</v>
      </c>
      <c r="L539" s="5">
        <f>INDEX(products!$A$1:$G$49,MATCH($D539,products!$A$1:$A$49,0),MATCH(L$1,products!$A$1:$G$1,0))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INDEX(products!$A$1:$G$49,MATCH($D540,products!$A$1:$A$49,0),MATCH(I$1,products!$A$1:$G$1,0))</f>
        <v>Rob</v>
      </c>
      <c r="J540" t="str">
        <f>INDEX(products!$A$1:$G$49,MATCH($D540,products!$A$1:$A$49,0),MATCH(J$1,products!$A$1:$G$1,0))</f>
        <v>D</v>
      </c>
      <c r="K540" s="4">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INDEX(products!$A$1:$G$49,MATCH($D541,products!$A$1:$A$49,0),MATCH(I$1,products!$A$1:$G$1,0))</f>
        <v>Rob</v>
      </c>
      <c r="J541" t="str">
        <f>INDEX(products!$A$1:$G$49,MATCH($D541,products!$A$1:$A$49,0),MATCH(J$1,products!$A$1:$G$1,0))</f>
        <v>D</v>
      </c>
      <c r="K541" s="4">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INDEX(products!$A$1:$G$49,MATCH($D542,products!$A$1:$A$49,0),MATCH(I$1,products!$A$1:$G$1,0))</f>
        <v>Lib</v>
      </c>
      <c r="J542" t="str">
        <f>INDEX(products!$A$1:$G$49,MATCH($D542,products!$A$1:$A$49,0),MATCH(J$1,products!$A$1:$G$1,0))</f>
        <v>L</v>
      </c>
      <c r="K542" s="4">
        <f>INDEX(products!$A$1:$G$49,MATCH($D542,products!$A$1:$A$49,0),MATCH(K$1,products!$A$1:$G$1,0))</f>
        <v>1</v>
      </c>
      <c r="L542" s="5">
        <f>INDEX(products!$A$1:$G$49,MATCH($D542,products!$A$1:$A$49,0),MATCH(L$1,products!$A$1:$G$1,0))</f>
        <v>15.85</v>
      </c>
      <c r="M542" s="5">
        <f t="shared" si="24"/>
        <v>63.4</v>
      </c>
      <c r="N542" t="str">
        <f t="shared" si="25"/>
        <v>Liberca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INDEX(products!$A$1:$G$49,MATCH($D543,products!$A$1:$A$49,0),MATCH(I$1,products!$A$1:$G$1,0))</f>
        <v>Ara</v>
      </c>
      <c r="J543" t="str">
        <f>INDEX(products!$A$1:$G$49,MATCH($D543,products!$A$1:$A$49,0),MATCH(J$1,products!$A$1:$G$1,0))</f>
        <v>D</v>
      </c>
      <c r="K543" s="4">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INDEX(products!$A$1:$G$49,MATCH($D544,products!$A$1:$A$49,0),MATCH(I$1,products!$A$1:$G$1,0))</f>
        <v>Ara</v>
      </c>
      <c r="J544" t="str">
        <f>INDEX(products!$A$1:$G$49,MATCH($D544,products!$A$1:$A$49,0),MATCH(J$1,products!$A$1:$G$1,0))</f>
        <v>M</v>
      </c>
      <c r="K544" s="4">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INDEX(products!$A$1:$G$49,MATCH($D545,products!$A$1:$A$49,0),MATCH(I$1,products!$A$1:$G$1,0))</f>
        <v>Rob</v>
      </c>
      <c r="J545" t="str">
        <f>INDEX(products!$A$1:$G$49,MATCH($D545,products!$A$1:$A$49,0),MATCH(J$1,products!$A$1:$G$1,0))</f>
        <v>L</v>
      </c>
      <c r="K545" s="4">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INDEX(products!$A$1:$G$49,MATCH($D546,products!$A$1:$A$49,0),MATCH(I$1,products!$A$1:$G$1,0))</f>
        <v>Ara</v>
      </c>
      <c r="J546" t="str">
        <f>INDEX(products!$A$1:$G$49,MATCH($D546,products!$A$1:$A$49,0),MATCH(J$1,products!$A$1:$G$1,0))</f>
        <v>L</v>
      </c>
      <c r="K546" s="4">
        <f>INDEX(products!$A$1:$G$49,MATCH($D546,products!$A$1:$A$49,0),MATCH(K$1,products!$A$1:$G$1,0))</f>
        <v>0.5</v>
      </c>
      <c r="L546" s="5">
        <f>INDEX(products!$A$1:$G$49,MATCH($D546,products!$A$1:$A$49,0),MATCH(L$1,products!$A$1:$G$1,0))</f>
        <v>7.77</v>
      </c>
      <c r="M546" s="5">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INDEX(products!$A$1:$G$49,MATCH($D547,products!$A$1:$A$49,0),MATCH(I$1,products!$A$1:$G$1,0))</f>
        <v>Lib</v>
      </c>
      <c r="J547"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INDEX(products!$A$1:$G$49,MATCH($D548,products!$A$1:$A$49,0),MATCH(I$1,products!$A$1:$G$1,0))</f>
        <v>Exc</v>
      </c>
      <c r="J548" t="str">
        <f>INDEX(products!$A$1:$G$49,MATCH($D548,products!$A$1:$A$49,0),MATCH(J$1,products!$A$1:$G$1,0))</f>
        <v>D</v>
      </c>
      <c r="K548" s="4">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INDEX(products!$A$1:$G$49,MATCH($D549,products!$A$1:$A$49,0),MATCH(I$1,products!$A$1:$G$1,0))</f>
        <v>Rob</v>
      </c>
      <c r="J549"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INDEX(products!$A$1:$G$49,MATCH($D550,products!$A$1:$A$49,0),MATCH(I$1,products!$A$1:$G$1,0))</f>
        <v>Exc</v>
      </c>
      <c r="J550" t="str">
        <f>INDEX(products!$A$1:$G$49,MATCH($D550,products!$A$1:$A$49,0),MATCH(J$1,products!$A$1:$G$1,0))</f>
        <v>L</v>
      </c>
      <c r="K550" s="4">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INDEX(products!$A$1:$G$49,MATCH($D551,products!$A$1:$A$49,0),MATCH(I$1,products!$A$1:$G$1,0))</f>
        <v>Exc</v>
      </c>
      <c r="J551" t="str">
        <f>INDEX(products!$A$1:$G$49,MATCH($D551,products!$A$1:$A$49,0),MATCH(J$1,products!$A$1:$G$1,0))</f>
        <v>L</v>
      </c>
      <c r="K551" s="4">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INDEX(products!$A$1:$G$49,MATCH($D552,products!$A$1:$A$49,0),MATCH(I$1,products!$A$1:$G$1,0))</f>
        <v>Lib</v>
      </c>
      <c r="J552" t="str">
        <f>INDEX(products!$A$1:$G$49,MATCH($D552,products!$A$1:$A$49,0),MATCH(J$1,products!$A$1:$G$1,0))</f>
        <v>D</v>
      </c>
      <c r="K552" s="4">
        <f>INDEX(products!$A$1:$G$49,MATCH($D552,products!$A$1:$A$49,0),MATCH(K$1,products!$A$1:$G$1,0))</f>
        <v>0.2</v>
      </c>
      <c r="L552" s="5">
        <f>INDEX(products!$A$1:$G$49,MATCH($D552,products!$A$1:$A$49,0),MATCH(L$1,products!$A$1:$G$1,0))</f>
        <v>3.8849999999999998</v>
      </c>
      <c r="M552" s="5">
        <f t="shared" si="24"/>
        <v>23.31</v>
      </c>
      <c r="N552" t="str">
        <f t="shared" si="25"/>
        <v>Liberca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INDEX(products!$A$1:$G$49,MATCH($D553,products!$A$1:$A$49,0),MATCH(I$1,products!$A$1:$G$1,0))</f>
        <v>Exc</v>
      </c>
      <c r="J553" t="str">
        <f>INDEX(products!$A$1:$G$49,MATCH($D553,products!$A$1:$A$49,0),MATCH(J$1,products!$A$1:$G$1,0))</f>
        <v>D</v>
      </c>
      <c r="K553" s="4">
        <f>INDEX(products!$A$1:$G$49,MATCH($D553,products!$A$1:$A$49,0),MATCH(K$1,products!$A$1:$G$1,0))</f>
        <v>0.2</v>
      </c>
      <c r="L553" s="5">
        <f>INDEX(products!$A$1:$G$49,MATCH($D553,products!$A$1:$A$49,0),MATCH(L$1,products!$A$1:$G$1,0))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INDEX(products!$A$1:$G$49,MATCH($D554,products!$A$1:$A$49,0),MATCH(I$1,products!$A$1:$G$1,0))</f>
        <v>Exc</v>
      </c>
      <c r="J554" t="str">
        <f>INDEX(products!$A$1:$G$49,MATCH($D554,products!$A$1:$A$49,0),MATCH(J$1,products!$A$1:$G$1,0))</f>
        <v>L</v>
      </c>
      <c r="K554" s="4">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INDEX(products!$A$1:$G$49,MATCH($D555,products!$A$1:$A$49,0),MATCH(I$1,products!$A$1:$G$1,0))</f>
        <v>Exc</v>
      </c>
      <c r="J555" t="str">
        <f>INDEX(products!$A$1:$G$49,MATCH($D555,products!$A$1:$A$49,0),MATCH(J$1,products!$A$1:$G$1,0))</f>
        <v>M</v>
      </c>
      <c r="K555" s="4">
        <f>INDEX(products!$A$1:$G$49,MATCH($D555,products!$A$1:$A$49,0),MATCH(K$1,products!$A$1:$G$1,0))</f>
        <v>1</v>
      </c>
      <c r="L555" s="5">
        <f>INDEX(products!$A$1:$G$49,MATCH($D555,products!$A$1:$A$49,0),MATCH(L$1,products!$A$1:$G$1,0))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INDEX(products!$A$1:$G$49,MATCH($D556,products!$A$1:$A$49,0),MATCH(I$1,products!$A$1:$G$1,0))</f>
        <v>Rob</v>
      </c>
      <c r="J556" t="str">
        <f>INDEX(products!$A$1:$G$49,MATCH($D556,products!$A$1:$A$49,0),MATCH(J$1,products!$A$1:$G$1,0))</f>
        <v>L</v>
      </c>
      <c r="K556" s="4">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INDEX(products!$A$1:$G$49,MATCH($D557,products!$A$1:$A$49,0),MATCH(I$1,products!$A$1:$G$1,0))</f>
        <v>Exc</v>
      </c>
      <c r="J557" t="str">
        <f>INDEX(products!$A$1:$G$49,MATCH($D557,products!$A$1:$A$49,0),MATCH(J$1,products!$A$1:$G$1,0))</f>
        <v>M</v>
      </c>
      <c r="K557" s="4">
        <f>INDEX(products!$A$1:$G$49,MATCH($D557,products!$A$1:$A$49,0),MATCH(K$1,products!$A$1:$G$1,0))</f>
        <v>1</v>
      </c>
      <c r="L557" s="5">
        <f>INDEX(products!$A$1:$G$49,MATCH($D557,products!$A$1:$A$49,0),MATCH(L$1,products!$A$1:$G$1,0))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INDEX(products!$A$1:$G$49,MATCH($D558,products!$A$1:$A$49,0),MATCH(I$1,products!$A$1:$G$1,0))</f>
        <v>Lib</v>
      </c>
      <c r="J558" t="str">
        <f>INDEX(products!$A$1:$G$49,MATCH($D558,products!$A$1:$A$49,0),MATCH(J$1,products!$A$1:$G$1,0))</f>
        <v>M</v>
      </c>
      <c r="K558" s="4">
        <f>INDEX(products!$A$1:$G$49,MATCH($D558,products!$A$1:$A$49,0),MATCH(K$1,products!$A$1:$G$1,0))</f>
        <v>0.2</v>
      </c>
      <c r="L558" s="5">
        <f>INDEX(products!$A$1:$G$49,MATCH($D558,products!$A$1:$A$49,0),MATCH(L$1,products!$A$1:$G$1,0))</f>
        <v>4.3650000000000002</v>
      </c>
      <c r="M558" s="5">
        <f t="shared" si="24"/>
        <v>8.73</v>
      </c>
      <c r="N558" t="str">
        <f t="shared" si="25"/>
        <v>Liberca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INDEX(products!$A$1:$G$49,MATCH($D559,products!$A$1:$A$49,0),MATCH(I$1,products!$A$1:$G$1,0))</f>
        <v>Exc</v>
      </c>
      <c r="J559" t="str">
        <f>INDEX(products!$A$1:$G$49,MATCH($D559,products!$A$1:$A$49,0),MATCH(J$1,products!$A$1:$G$1,0))</f>
        <v>L</v>
      </c>
      <c r="K559" s="4">
        <f>INDEX(products!$A$1:$G$49,MATCH($D559,products!$A$1:$A$49,0),MATCH(K$1,products!$A$1:$G$1,0))</f>
        <v>1</v>
      </c>
      <c r="L559" s="5">
        <f>INDEX(products!$A$1:$G$49,MATCH($D559,products!$A$1:$A$49,0),MATCH(L$1,products!$A$1:$G$1,0))</f>
        <v>14.85</v>
      </c>
      <c r="M559" s="5">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INDEX(products!$A$1:$G$49,MATCH($D560,products!$A$1:$A$49,0),MATCH(I$1,products!$A$1:$G$1,0))</f>
        <v>Lib</v>
      </c>
      <c r="J560" t="str">
        <f>INDEX(products!$A$1:$G$49,MATCH($D560,products!$A$1:$A$49,0),MATCH(J$1,products!$A$1:$G$1,0))</f>
        <v>D</v>
      </c>
      <c r="K560" s="4">
        <f>INDEX(products!$A$1:$G$49,MATCH($D560,products!$A$1:$A$49,0),MATCH(K$1,products!$A$1:$G$1,0))</f>
        <v>0.2</v>
      </c>
      <c r="L560" s="5">
        <f>INDEX(products!$A$1:$G$49,MATCH($D560,products!$A$1:$A$49,0),MATCH(L$1,products!$A$1:$G$1,0))</f>
        <v>3.8849999999999998</v>
      </c>
      <c r="M560" s="5">
        <f t="shared" si="24"/>
        <v>15.54</v>
      </c>
      <c r="N560" t="str">
        <f t="shared" si="25"/>
        <v>Liberca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INDEX(products!$A$1:$G$49,MATCH($D561,products!$A$1:$A$49,0),MATCH(I$1,products!$A$1:$G$1,0))</f>
        <v>Ara</v>
      </c>
      <c r="J561" t="str">
        <f>INDEX(products!$A$1:$G$49,MATCH($D561,products!$A$1:$A$49,0),MATCH(J$1,products!$A$1:$G$1,0))</f>
        <v>L</v>
      </c>
      <c r="K561" s="4">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INDEX(products!$A$1:$G$49,MATCH($D562,products!$A$1:$A$49,0),MATCH(I$1,products!$A$1:$G$1,0))</f>
        <v>Exc</v>
      </c>
      <c r="J562" t="str">
        <f>INDEX(products!$A$1:$G$49,MATCH($D562,products!$A$1:$A$49,0),MATCH(J$1,products!$A$1:$G$1,0))</f>
        <v>M</v>
      </c>
      <c r="K562" s="4">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INDEX(products!$A$1:$G$49,MATCH($D563,products!$A$1:$A$49,0),MATCH(I$1,products!$A$1:$G$1,0))</f>
        <v>Ara</v>
      </c>
      <c r="J563" t="str">
        <f>INDEX(products!$A$1:$G$49,MATCH($D563,products!$A$1:$A$49,0),MATCH(J$1,products!$A$1:$G$1,0))</f>
        <v>D</v>
      </c>
      <c r="K563" s="4">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INDEX(products!$A$1:$G$49,MATCH($D564,products!$A$1:$A$49,0),MATCH(I$1,products!$A$1:$G$1,0))</f>
        <v>Lib</v>
      </c>
      <c r="J564" t="str">
        <f>INDEX(products!$A$1:$G$49,MATCH($D564,products!$A$1:$A$49,0),MATCH(J$1,products!$A$1:$G$1,0))</f>
        <v>L</v>
      </c>
      <c r="K564" s="4">
        <f>INDEX(products!$A$1:$G$49,MATCH($D564,products!$A$1:$A$49,0),MATCH(K$1,products!$A$1:$G$1,0))</f>
        <v>0.2</v>
      </c>
      <c r="L564" s="5">
        <f>INDEX(products!$A$1:$G$49,MATCH($D564,products!$A$1:$A$49,0),MATCH(L$1,products!$A$1:$G$1,0))</f>
        <v>4.7549999999999999</v>
      </c>
      <c r="M564" s="5">
        <f t="shared" si="24"/>
        <v>28.53</v>
      </c>
      <c r="N564" t="str">
        <f t="shared" si="25"/>
        <v>Liberca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INDEX(products!$A$1:$G$49,MATCH($D565,products!$A$1:$A$49,0),MATCH(I$1,products!$A$1:$G$1,0))</f>
        <v>Exc</v>
      </c>
      <c r="J565" t="str">
        <f>INDEX(products!$A$1:$G$49,MATCH($D565,products!$A$1:$A$49,0),MATCH(J$1,products!$A$1:$G$1,0))</f>
        <v>M</v>
      </c>
      <c r="K565" s="4">
        <f>INDEX(products!$A$1:$G$49,MATCH($D565,products!$A$1:$A$49,0),MATCH(K$1,products!$A$1:$G$1,0))</f>
        <v>1</v>
      </c>
      <c r="L565" s="5">
        <f>INDEX(products!$A$1:$G$49,MATCH($D565,products!$A$1:$A$49,0),MATCH(L$1,products!$A$1:$G$1,0))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INDEX(products!$A$1:$G$49,MATCH($D566,products!$A$1:$A$49,0),MATCH(I$1,products!$A$1:$G$1,0))</f>
        <v>Rob</v>
      </c>
      <c r="J566" t="str">
        <f>INDEX(products!$A$1:$G$49,MATCH($D566,products!$A$1:$A$49,0),MATCH(J$1,products!$A$1:$G$1,0))</f>
        <v>L</v>
      </c>
      <c r="K566" s="4">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INDEX(products!$A$1:$G$49,MATCH($D567,products!$A$1:$A$49,0),MATCH(I$1,products!$A$1:$G$1,0))</f>
        <v>Rob</v>
      </c>
      <c r="J567" t="str">
        <f>INDEX(products!$A$1:$G$49,MATCH($D567,products!$A$1:$A$49,0),MATCH(J$1,products!$A$1:$G$1,0))</f>
        <v>D</v>
      </c>
      <c r="K567" s="4">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INDEX(products!$A$1:$G$49,MATCH($D568,products!$A$1:$A$49,0),MATCH(I$1,products!$A$1:$G$1,0))</f>
        <v>Ara</v>
      </c>
      <c r="J568" t="str">
        <f>INDEX(products!$A$1:$G$49,MATCH($D568,products!$A$1:$A$49,0),MATCH(J$1,products!$A$1:$G$1,0))</f>
        <v>M</v>
      </c>
      <c r="K568" s="4">
        <f>INDEX(products!$A$1:$G$49,MATCH($D568,products!$A$1:$A$49,0),MATCH(K$1,products!$A$1:$G$1,0))</f>
        <v>0.2</v>
      </c>
      <c r="L568" s="5">
        <f>INDEX(products!$A$1:$G$49,MATCH($D568,products!$A$1:$A$49,0),MATCH(L$1,products!$A$1:$G$1,0))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INDEX(products!$A$1:$G$49,MATCH($D569,products!$A$1:$A$49,0),MATCH(I$1,products!$A$1:$G$1,0))</f>
        <v>Rob</v>
      </c>
      <c r="J569" t="str">
        <f>INDEX(products!$A$1:$G$49,MATCH($D569,products!$A$1:$A$49,0),MATCH(J$1,products!$A$1:$G$1,0))</f>
        <v>L</v>
      </c>
      <c r="K569" s="4">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INDEX(products!$A$1:$G$49,MATCH($D570,products!$A$1:$A$49,0),MATCH(I$1,products!$A$1:$G$1,0))</f>
        <v>Lib</v>
      </c>
      <c r="J570" t="str">
        <f>INDEX(products!$A$1:$G$49,MATCH($D570,products!$A$1:$A$49,0),MATCH(J$1,products!$A$1:$G$1,0))</f>
        <v>L</v>
      </c>
      <c r="K570" s="4">
        <f>INDEX(products!$A$1:$G$49,MATCH($D570,products!$A$1:$A$49,0),MATCH(K$1,products!$A$1:$G$1,0))</f>
        <v>0.2</v>
      </c>
      <c r="L570" s="5">
        <f>INDEX(products!$A$1:$G$49,MATCH($D570,products!$A$1:$A$49,0),MATCH(L$1,products!$A$1:$G$1,0))</f>
        <v>4.7549999999999999</v>
      </c>
      <c r="M570" s="5">
        <f t="shared" si="24"/>
        <v>19.02</v>
      </c>
      <c r="N570" t="str">
        <f t="shared" si="25"/>
        <v>Liberca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INDEX(products!$A$1:$G$49,MATCH($D571,products!$A$1:$A$49,0),MATCH(I$1,products!$A$1:$G$1,0))</f>
        <v>Ara</v>
      </c>
      <c r="J571" t="str">
        <f>INDEX(products!$A$1:$G$49,MATCH($D571,products!$A$1:$A$49,0),MATCH(J$1,products!$A$1:$G$1,0))</f>
        <v>D</v>
      </c>
      <c r="K571" s="4">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INDEX(products!$A$1:$G$49,MATCH($D572,products!$A$1:$A$49,0),MATCH(I$1,products!$A$1:$G$1,0))</f>
        <v>Ara</v>
      </c>
      <c r="J572" t="str">
        <f>INDEX(products!$A$1:$G$49,MATCH($D572,products!$A$1:$A$49,0),MATCH(J$1,products!$A$1:$G$1,0))</f>
        <v>M</v>
      </c>
      <c r="K572" s="4">
        <f>INDEX(products!$A$1:$G$49,MATCH($D572,products!$A$1:$A$49,0),MATCH(K$1,products!$A$1:$G$1,0))</f>
        <v>0.5</v>
      </c>
      <c r="L572" s="5">
        <f>INDEX(products!$A$1:$G$49,MATCH($D572,products!$A$1:$A$49,0),MATCH(L$1,products!$A$1:$G$1,0))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INDEX(products!$A$1:$G$49,MATCH($D573,products!$A$1:$A$49,0),MATCH(I$1,products!$A$1:$G$1,0))</f>
        <v>Exc</v>
      </c>
      <c r="J573" t="str">
        <f>INDEX(products!$A$1:$G$49,MATCH($D573,products!$A$1:$A$49,0),MATCH(J$1,products!$A$1:$G$1,0))</f>
        <v>L</v>
      </c>
      <c r="K573" s="4">
        <f>INDEX(products!$A$1:$G$49,MATCH($D573,products!$A$1:$A$49,0),MATCH(K$1,products!$A$1:$G$1,0))</f>
        <v>0.5</v>
      </c>
      <c r="L573" s="5">
        <f>INDEX(products!$A$1:$G$49,MATCH($D573,products!$A$1:$A$49,0),MATCH(L$1,products!$A$1:$G$1,0))</f>
        <v>8.91</v>
      </c>
      <c r="M573" s="5">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INDEX(products!$A$1:$G$49,MATCH($D574,products!$A$1:$A$49,0),MATCH(I$1,products!$A$1:$G$1,0))</f>
        <v>Ara</v>
      </c>
      <c r="J574" t="str">
        <f>INDEX(products!$A$1:$G$49,MATCH($D574,products!$A$1:$A$49,0),MATCH(J$1,products!$A$1:$G$1,0))</f>
        <v>D</v>
      </c>
      <c r="K574" s="4">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INDEX(products!$A$1:$G$49,MATCH($D575,products!$A$1:$A$49,0),MATCH(I$1,products!$A$1:$G$1,0))</f>
        <v>Ara</v>
      </c>
      <c r="J575" t="str">
        <f>INDEX(products!$A$1:$G$49,MATCH($D575,products!$A$1:$A$49,0),MATCH(J$1,products!$A$1:$G$1,0))</f>
        <v>M</v>
      </c>
      <c r="K575" s="4">
        <f>INDEX(products!$A$1:$G$49,MATCH($D575,products!$A$1:$A$49,0),MATCH(K$1,products!$A$1:$G$1,0))</f>
        <v>1</v>
      </c>
      <c r="L575" s="5">
        <f>INDEX(products!$A$1:$G$49,MATCH($D575,products!$A$1:$A$49,0),MATCH(L$1,products!$A$1:$G$1,0))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INDEX(products!$A$1:$G$49,MATCH($D576,products!$A$1:$A$49,0),MATCH(I$1,products!$A$1:$G$1,0))</f>
        <v>Rob</v>
      </c>
      <c r="J576" t="str">
        <f>INDEX(products!$A$1:$G$49,MATCH($D576,products!$A$1:$A$49,0),MATCH(J$1,products!$A$1:$G$1,0))</f>
        <v>L</v>
      </c>
      <c r="K576" s="4">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INDEX(products!$A$1:$G$49,MATCH($D577,products!$A$1:$A$49,0),MATCH(I$1,products!$A$1:$G$1,0))</f>
        <v>Lib</v>
      </c>
      <c r="J577" t="str">
        <f>INDEX(products!$A$1:$G$49,MATCH($D577,products!$A$1:$A$49,0),MATCH(J$1,products!$A$1:$G$1,0))</f>
        <v>M</v>
      </c>
      <c r="K577" s="4">
        <f>INDEX(products!$A$1:$G$49,MATCH($D577,products!$A$1:$A$49,0),MATCH(K$1,products!$A$1:$G$1,0))</f>
        <v>2.5</v>
      </c>
      <c r="L577" s="5">
        <f>INDEX(products!$A$1:$G$49,MATCH($D577,products!$A$1:$A$49,0),MATCH(L$1,products!$A$1:$G$1,0))</f>
        <v>33.464999999999996</v>
      </c>
      <c r="M577" s="5">
        <f t="shared" si="24"/>
        <v>66.929999999999993</v>
      </c>
      <c r="N577" t="str">
        <f t="shared" si="25"/>
        <v>Liberca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INDEX(products!$A$1:$G$49,MATCH($D578,products!$A$1:$A$49,0),MATCH(I$1,products!$A$1:$G$1,0))</f>
        <v>Ara</v>
      </c>
      <c r="J578" t="str">
        <f>INDEX(products!$A$1:$G$49,MATCH($D578,products!$A$1:$A$49,0),MATCH(J$1,products!$A$1:$G$1,0))</f>
        <v>D</v>
      </c>
      <c r="K578" s="4">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INDEX(products!$A$1:$G$49,MATCH($D579,products!$A$1:$A$49,0),MATCH(I$1,products!$A$1:$G$1,0))</f>
        <v>Lib</v>
      </c>
      <c r="J579" t="str">
        <f>INDEX(products!$A$1:$G$49,MATCH($D579,products!$A$1:$A$49,0),MATCH(J$1,products!$A$1:$G$1,0))</f>
        <v>M</v>
      </c>
      <c r="K579" s="4">
        <f>INDEX(products!$A$1:$G$49,MATCH($D579,products!$A$1:$A$49,0),MATCH(K$1,products!$A$1:$G$1,0))</f>
        <v>1</v>
      </c>
      <c r="L579" s="5">
        <f>INDEX(products!$A$1:$G$49,MATCH($D579,products!$A$1:$A$49,0),MATCH(L$1,products!$A$1:$G$1,0))</f>
        <v>14.55</v>
      </c>
      <c r="M579" s="5">
        <f t="shared" ref="M579:M642" si="27">PRODUCT(L579,E579)</f>
        <v>58.2</v>
      </c>
      <c r="N579" t="str">
        <f t="shared" ref="N579:N642" si="28">IF(I579="Rob","Robusta",IF(I579="Exc","Excelsa",IF(I579="Ara","Arabica",IF(I579="Lib","Liberca",""))))</f>
        <v>Liberca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INDEX(products!$A$1:$G$49,MATCH($D580,products!$A$1:$A$49,0),MATCH(I$1,products!$A$1:$G$1,0))</f>
        <v>Exc</v>
      </c>
      <c r="J580" t="str">
        <f>INDEX(products!$A$1:$G$49,MATCH($D580,products!$A$1:$A$49,0),MATCH(J$1,products!$A$1:$G$1,0))</f>
        <v>L</v>
      </c>
      <c r="K580" s="4">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INDEX(products!$A$1:$G$49,MATCH($D581,products!$A$1:$A$49,0),MATCH(I$1,products!$A$1:$G$1,0))</f>
        <v>Ara</v>
      </c>
      <c r="J581" t="str">
        <f>INDEX(products!$A$1:$G$49,MATCH($D581,products!$A$1:$A$49,0),MATCH(J$1,products!$A$1:$G$1,0))</f>
        <v>M</v>
      </c>
      <c r="K581" s="4">
        <f>INDEX(products!$A$1:$G$49,MATCH($D581,products!$A$1:$A$49,0),MATCH(K$1,products!$A$1:$G$1,0))</f>
        <v>0.5</v>
      </c>
      <c r="L581" s="5">
        <f>INDEX(products!$A$1:$G$49,MATCH($D581,products!$A$1:$A$49,0),MATCH(L$1,products!$A$1:$G$1,0))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INDEX(products!$A$1:$G$49,MATCH($D582,products!$A$1:$A$49,0),MATCH(I$1,products!$A$1:$G$1,0))</f>
        <v>Exc</v>
      </c>
      <c r="J582" t="str">
        <f>INDEX(products!$A$1:$G$49,MATCH($D582,products!$A$1:$A$49,0),MATCH(J$1,products!$A$1:$G$1,0))</f>
        <v>L</v>
      </c>
      <c r="K582" s="4">
        <f>INDEX(products!$A$1:$G$49,MATCH($D582,products!$A$1:$A$49,0),MATCH(K$1,products!$A$1:$G$1,0))</f>
        <v>1</v>
      </c>
      <c r="L582" s="5">
        <f>INDEX(products!$A$1:$G$49,MATCH($D582,products!$A$1:$A$49,0),MATCH(L$1,products!$A$1:$G$1,0))</f>
        <v>14.85</v>
      </c>
      <c r="M582" s="5">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INDEX(products!$A$1:$G$49,MATCH($D583,products!$A$1:$A$49,0),MATCH(I$1,products!$A$1:$G$1,0))</f>
        <v>Exc</v>
      </c>
      <c r="J583" t="str">
        <f>INDEX(products!$A$1:$G$49,MATCH($D583,products!$A$1:$A$49,0),MATCH(J$1,products!$A$1:$G$1,0))</f>
        <v>L</v>
      </c>
      <c r="K583" s="4">
        <f>INDEX(products!$A$1:$G$49,MATCH($D583,products!$A$1:$A$49,0),MATCH(K$1,products!$A$1:$G$1,0))</f>
        <v>0.5</v>
      </c>
      <c r="L583" s="5">
        <f>INDEX(products!$A$1:$G$49,MATCH($D583,products!$A$1:$A$49,0),MATCH(L$1,products!$A$1:$G$1,0))</f>
        <v>8.91</v>
      </c>
      <c r="M583" s="5">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INDEX(products!$A$1:$G$49,MATCH($D584,products!$A$1:$A$49,0),MATCH(I$1,products!$A$1:$G$1,0))</f>
        <v>Exc</v>
      </c>
      <c r="J584" t="str">
        <f>INDEX(products!$A$1:$G$49,MATCH($D584,products!$A$1:$A$49,0),MATCH(J$1,products!$A$1:$G$1,0))</f>
        <v>D</v>
      </c>
      <c r="K584" s="4">
        <f>INDEX(products!$A$1:$G$49,MATCH($D584,products!$A$1:$A$49,0),MATCH(K$1,products!$A$1:$G$1,0))</f>
        <v>1</v>
      </c>
      <c r="L584" s="5">
        <f>INDEX(products!$A$1:$G$49,MATCH($D584,products!$A$1:$A$49,0),MATCH(L$1,products!$A$1:$G$1,0))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INDEX(products!$A$1:$G$49,MATCH($D585,products!$A$1:$A$49,0),MATCH(I$1,products!$A$1:$G$1,0))</f>
        <v>Rob</v>
      </c>
      <c r="J585" t="str">
        <f>INDEX(products!$A$1:$G$49,MATCH($D585,products!$A$1:$A$49,0),MATCH(J$1,products!$A$1:$G$1,0))</f>
        <v>L</v>
      </c>
      <c r="K585" s="4">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INDEX(products!$A$1:$G$49,MATCH($D586,products!$A$1:$A$49,0),MATCH(I$1,products!$A$1:$G$1,0))</f>
        <v>Rob</v>
      </c>
      <c r="J586" t="str">
        <f>INDEX(products!$A$1:$G$49,MATCH($D586,products!$A$1:$A$49,0),MATCH(J$1,products!$A$1:$G$1,0))</f>
        <v>L</v>
      </c>
      <c r="K586" s="4">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INDEX(products!$A$1:$G$49,MATCH($D587,products!$A$1:$A$49,0),MATCH(I$1,products!$A$1:$G$1,0))</f>
        <v>Exc</v>
      </c>
      <c r="J587" t="str">
        <f>INDEX(products!$A$1:$G$49,MATCH($D587,products!$A$1:$A$49,0),MATCH(J$1,products!$A$1:$G$1,0))</f>
        <v>M</v>
      </c>
      <c r="K587" s="4">
        <f>INDEX(products!$A$1:$G$49,MATCH($D587,products!$A$1:$A$49,0),MATCH(K$1,products!$A$1:$G$1,0))</f>
        <v>0.5</v>
      </c>
      <c r="L587" s="5">
        <f>INDEX(products!$A$1:$G$49,MATCH($D587,products!$A$1:$A$49,0),MATCH(L$1,products!$A$1:$G$1,0))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INDEX(products!$A$1:$G$49,MATCH($D588,products!$A$1:$A$49,0),MATCH(I$1,products!$A$1:$G$1,0))</f>
        <v>Rob</v>
      </c>
      <c r="J588" t="str">
        <f>INDEX(products!$A$1:$G$49,MATCH($D588,products!$A$1:$A$49,0),MATCH(J$1,products!$A$1:$G$1,0))</f>
        <v>L</v>
      </c>
      <c r="K588" s="4">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INDEX(products!$A$1:$G$49,MATCH($D589,products!$A$1:$A$49,0),MATCH(I$1,products!$A$1:$G$1,0))</f>
        <v>Lib</v>
      </c>
      <c r="J589" t="str">
        <f>INDEX(products!$A$1:$G$49,MATCH($D589,products!$A$1:$A$49,0),MATCH(J$1,products!$A$1:$G$1,0))</f>
        <v>D</v>
      </c>
      <c r="K589" s="4">
        <f>INDEX(products!$A$1:$G$49,MATCH($D589,products!$A$1:$A$49,0),MATCH(K$1,products!$A$1:$G$1,0))</f>
        <v>0.5</v>
      </c>
      <c r="L589" s="5">
        <f>INDEX(products!$A$1:$G$49,MATCH($D589,products!$A$1:$A$49,0),MATCH(L$1,products!$A$1:$G$1,0))</f>
        <v>7.77</v>
      </c>
      <c r="M589" s="5">
        <f t="shared" si="27"/>
        <v>7.77</v>
      </c>
      <c r="N589" t="str">
        <f t="shared" si="28"/>
        <v>Liberca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INDEX(products!$A$1:$G$49,MATCH($D590,products!$A$1:$A$49,0),MATCH(I$1,products!$A$1:$G$1,0))</f>
        <v>Rob</v>
      </c>
      <c r="J590" t="str">
        <f>INDEX(products!$A$1:$G$49,MATCH($D590,products!$A$1:$A$49,0),MATCH(J$1,products!$A$1:$G$1,0))</f>
        <v>M</v>
      </c>
      <c r="K590" s="4">
        <f>INDEX(products!$A$1:$G$49,MATCH($D590,products!$A$1:$A$49,0),MATCH(K$1,products!$A$1:$G$1,0))</f>
        <v>0.5</v>
      </c>
      <c r="L590" s="5">
        <f>INDEX(products!$A$1:$G$49,MATCH($D590,products!$A$1:$A$49,0),MATCH(L$1,products!$A$1:$G$1,0))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INDEX(products!$A$1:$G$49,MATCH($D591,products!$A$1:$A$49,0),MATCH(I$1,products!$A$1:$G$1,0))</f>
        <v>Exc</v>
      </c>
      <c r="J591" t="str">
        <f>INDEX(products!$A$1:$G$49,MATCH($D591,products!$A$1:$A$49,0),MATCH(J$1,products!$A$1:$G$1,0))</f>
        <v>L</v>
      </c>
      <c r="K591" s="4">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INDEX(products!$A$1:$G$49,MATCH($D592,products!$A$1:$A$49,0),MATCH(I$1,products!$A$1:$G$1,0))</f>
        <v>Exc</v>
      </c>
      <c r="J592" t="str">
        <f>INDEX(products!$A$1:$G$49,MATCH($D592,products!$A$1:$A$49,0),MATCH(J$1,products!$A$1:$G$1,0))</f>
        <v>M</v>
      </c>
      <c r="K592" s="4">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INDEX(products!$A$1:$G$49,MATCH($D593,products!$A$1:$A$49,0),MATCH(I$1,products!$A$1:$G$1,0))</f>
        <v>Rob</v>
      </c>
      <c r="J593" t="str">
        <f>INDEX(products!$A$1:$G$49,MATCH($D593,products!$A$1:$A$49,0),MATCH(J$1,products!$A$1:$G$1,0))</f>
        <v>D</v>
      </c>
      <c r="K593" s="4">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INDEX(products!$A$1:$G$49,MATCH($D594,products!$A$1:$A$49,0),MATCH(I$1,products!$A$1:$G$1,0))</f>
        <v>Ara</v>
      </c>
      <c r="J594" t="str">
        <f>INDEX(products!$A$1:$G$49,MATCH($D594,products!$A$1:$A$49,0),MATCH(J$1,products!$A$1:$G$1,0))</f>
        <v>M</v>
      </c>
      <c r="K594" s="4">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INDEX(products!$A$1:$G$49,MATCH($D595,products!$A$1:$A$49,0),MATCH(I$1,products!$A$1:$G$1,0))</f>
        <v>Exc</v>
      </c>
      <c r="J595" t="str">
        <f>INDEX(products!$A$1:$G$49,MATCH($D595,products!$A$1:$A$49,0),MATCH(J$1,products!$A$1:$G$1,0))</f>
        <v>D</v>
      </c>
      <c r="K595" s="4">
        <f>INDEX(products!$A$1:$G$49,MATCH($D595,products!$A$1:$A$49,0),MATCH(K$1,products!$A$1:$G$1,0))</f>
        <v>2.5</v>
      </c>
      <c r="L595" s="5">
        <f>INDEX(products!$A$1:$G$49,MATCH($D595,products!$A$1:$A$49,0),MATCH(L$1,products!$A$1:$G$1,0))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INDEX(products!$A$1:$G$49,MATCH($D596,products!$A$1:$A$49,0),MATCH(I$1,products!$A$1:$G$1,0))</f>
        <v>Ara</v>
      </c>
      <c r="J596" t="str">
        <f>INDEX(products!$A$1:$G$49,MATCH($D596,products!$A$1:$A$49,0),MATCH(J$1,products!$A$1:$G$1,0))</f>
        <v>L</v>
      </c>
      <c r="K596" s="4">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INDEX(products!$A$1:$G$49,MATCH($D597,products!$A$1:$A$49,0),MATCH(I$1,products!$A$1:$G$1,0))</f>
        <v>Exc</v>
      </c>
      <c r="J597" t="str">
        <f>INDEX(products!$A$1:$G$49,MATCH($D597,products!$A$1:$A$49,0),MATCH(J$1,products!$A$1:$G$1,0))</f>
        <v>L</v>
      </c>
      <c r="K597" s="4">
        <f>INDEX(products!$A$1:$G$49,MATCH($D597,products!$A$1:$A$49,0),MATCH(K$1,products!$A$1:$G$1,0))</f>
        <v>1</v>
      </c>
      <c r="L597" s="5">
        <f>INDEX(products!$A$1:$G$49,MATCH($D597,products!$A$1:$A$49,0),MATCH(L$1,products!$A$1:$G$1,0))</f>
        <v>14.85</v>
      </c>
      <c r="M597" s="5">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INDEX(products!$A$1:$G$49,MATCH($D598,products!$A$1:$A$49,0),MATCH(I$1,products!$A$1:$G$1,0))</f>
        <v>Ara</v>
      </c>
      <c r="J598" t="str">
        <f>INDEX(products!$A$1:$G$49,MATCH($D598,products!$A$1:$A$49,0),MATCH(J$1,products!$A$1:$G$1,0))</f>
        <v>M</v>
      </c>
      <c r="K598" s="4">
        <f>INDEX(products!$A$1:$G$49,MATCH($D598,products!$A$1:$A$49,0),MATCH(K$1,products!$A$1:$G$1,0))</f>
        <v>0.5</v>
      </c>
      <c r="L598" s="5">
        <f>INDEX(products!$A$1:$G$49,MATCH($D598,products!$A$1:$A$49,0),MATCH(L$1,products!$A$1:$G$1,0))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INDEX(products!$A$1:$G$49,MATCH($D599,products!$A$1:$A$49,0),MATCH(I$1,products!$A$1:$G$1,0))</f>
        <v>Lib</v>
      </c>
      <c r="J599" t="str">
        <f>INDEX(products!$A$1:$G$49,MATCH($D599,products!$A$1:$A$49,0),MATCH(J$1,products!$A$1:$G$1,0))</f>
        <v>L</v>
      </c>
      <c r="K599" s="4">
        <f>INDEX(products!$A$1:$G$49,MATCH($D599,products!$A$1:$A$49,0),MATCH(K$1,products!$A$1:$G$1,0))</f>
        <v>2.5</v>
      </c>
      <c r="L599" s="5">
        <f>INDEX(products!$A$1:$G$49,MATCH($D599,products!$A$1:$A$49,0),MATCH(L$1,products!$A$1:$G$1,0))</f>
        <v>36.454999999999998</v>
      </c>
      <c r="M599" s="5">
        <f t="shared" si="27"/>
        <v>145.82</v>
      </c>
      <c r="N599" t="str">
        <f t="shared" si="28"/>
        <v>Liberca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INDEX(products!$A$1:$G$49,MATCH($D600,products!$A$1:$A$49,0),MATCH(I$1,products!$A$1:$G$1,0))</f>
        <v>Rob</v>
      </c>
      <c r="J600" t="str">
        <f>INDEX(products!$A$1:$G$49,MATCH($D600,products!$A$1:$A$49,0),MATCH(J$1,products!$A$1:$G$1,0))</f>
        <v>M</v>
      </c>
      <c r="K600" s="4">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INDEX(products!$A$1:$G$49,MATCH($D601,products!$A$1:$A$49,0),MATCH(I$1,products!$A$1:$G$1,0))</f>
        <v>Ara</v>
      </c>
      <c r="J601" t="str">
        <f>INDEX(products!$A$1:$G$49,MATCH($D601,products!$A$1:$A$49,0),MATCH(J$1,products!$A$1:$G$1,0))</f>
        <v>D</v>
      </c>
      <c r="K601" s="4">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INDEX(products!$A$1:$G$49,MATCH($D602,products!$A$1:$A$49,0),MATCH(I$1,products!$A$1:$G$1,0))</f>
        <v>Lib</v>
      </c>
      <c r="J602" t="str">
        <f>INDEX(products!$A$1:$G$49,MATCH($D602,products!$A$1:$A$49,0),MATCH(J$1,products!$A$1:$G$1,0))</f>
        <v>D</v>
      </c>
      <c r="K602" s="4">
        <f>INDEX(products!$A$1:$G$49,MATCH($D602,products!$A$1:$A$49,0),MATCH(K$1,products!$A$1:$G$1,0))</f>
        <v>0.5</v>
      </c>
      <c r="L602" s="5">
        <f>INDEX(products!$A$1:$G$49,MATCH($D602,products!$A$1:$A$49,0),MATCH(L$1,products!$A$1:$G$1,0))</f>
        <v>7.77</v>
      </c>
      <c r="M602" s="5">
        <f t="shared" si="27"/>
        <v>7.77</v>
      </c>
      <c r="N602" t="str">
        <f t="shared" si="28"/>
        <v>Liberca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INDEX(products!$A$1:$G$49,MATCH($D603,products!$A$1:$A$49,0),MATCH(I$1,products!$A$1:$G$1,0))</f>
        <v>Rob</v>
      </c>
      <c r="J603" t="str">
        <f>INDEX(products!$A$1:$G$49,MATCH($D603,products!$A$1:$A$49,0),MATCH(J$1,products!$A$1:$G$1,0))</f>
        <v>L</v>
      </c>
      <c r="K603" s="4">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INDEX(products!$A$1:$G$49,MATCH($D604,products!$A$1:$A$49,0),MATCH(I$1,products!$A$1:$G$1,0))</f>
        <v>Exc</v>
      </c>
      <c r="J604" t="str">
        <f>INDEX(products!$A$1:$G$49,MATCH($D604,products!$A$1:$A$49,0),MATCH(J$1,products!$A$1:$G$1,0))</f>
        <v>L</v>
      </c>
      <c r="K604" s="4">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INDEX(products!$A$1:$G$49,MATCH($D605,products!$A$1:$A$49,0),MATCH(I$1,products!$A$1:$G$1,0))</f>
        <v>Rob</v>
      </c>
      <c r="J605" t="str">
        <f>INDEX(products!$A$1:$G$49,MATCH($D605,products!$A$1:$A$49,0),MATCH(J$1,products!$A$1:$G$1,0))</f>
        <v>M</v>
      </c>
      <c r="K605" s="4">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INDEX(products!$A$1:$G$49,MATCH($D606,products!$A$1:$A$49,0),MATCH(I$1,products!$A$1:$G$1,0))</f>
        <v>Lib</v>
      </c>
      <c r="J606" t="str">
        <f>INDEX(products!$A$1:$G$49,MATCH($D606,products!$A$1:$A$49,0),MATCH(J$1,products!$A$1:$G$1,0))</f>
        <v>D</v>
      </c>
      <c r="K606" s="4">
        <f>INDEX(products!$A$1:$G$49,MATCH($D606,products!$A$1:$A$49,0),MATCH(K$1,products!$A$1:$G$1,0))</f>
        <v>2.5</v>
      </c>
      <c r="L606" s="5">
        <f>INDEX(products!$A$1:$G$49,MATCH($D606,products!$A$1:$A$49,0),MATCH(L$1,products!$A$1:$G$1,0))</f>
        <v>29.784999999999997</v>
      </c>
      <c r="M606" s="5">
        <f t="shared" si="27"/>
        <v>119.13999999999999</v>
      </c>
      <c r="N606" t="str">
        <f t="shared" si="28"/>
        <v>Liberca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INDEX(products!$A$1:$G$49,MATCH($D607,products!$A$1:$A$49,0),MATCH(I$1,products!$A$1:$G$1,0))</f>
        <v>Ara</v>
      </c>
      <c r="J607" t="str">
        <f>INDEX(products!$A$1:$G$49,MATCH($D607,products!$A$1:$A$49,0),MATCH(J$1,products!$A$1:$G$1,0))</f>
        <v>L</v>
      </c>
      <c r="K607" s="4">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INDEX(products!$A$1:$G$49,MATCH($D608,products!$A$1:$A$49,0),MATCH(I$1,products!$A$1:$G$1,0))</f>
        <v>Lib</v>
      </c>
      <c r="J608" t="str">
        <f>INDEX(products!$A$1:$G$49,MATCH($D608,products!$A$1:$A$49,0),MATCH(J$1,products!$A$1:$G$1,0))</f>
        <v>L</v>
      </c>
      <c r="K608" s="4">
        <f>INDEX(products!$A$1:$G$49,MATCH($D608,products!$A$1:$A$49,0),MATCH(K$1,products!$A$1:$G$1,0))</f>
        <v>2.5</v>
      </c>
      <c r="L608" s="5">
        <f>INDEX(products!$A$1:$G$49,MATCH($D608,products!$A$1:$A$49,0),MATCH(L$1,products!$A$1:$G$1,0))</f>
        <v>36.454999999999998</v>
      </c>
      <c r="M608" s="5">
        <f t="shared" si="27"/>
        <v>109.36499999999999</v>
      </c>
      <c r="N608" t="str">
        <f t="shared" si="28"/>
        <v>Liberca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INDEX(products!$A$1:$G$49,MATCH($D609,products!$A$1:$A$49,0),MATCH(I$1,products!$A$1:$G$1,0))</f>
        <v>Exc</v>
      </c>
      <c r="J609" t="str">
        <f>INDEX(products!$A$1:$G$49,MATCH($D609,products!$A$1:$A$49,0),MATCH(J$1,products!$A$1:$G$1,0))</f>
        <v>D</v>
      </c>
      <c r="K609" s="4">
        <f>INDEX(products!$A$1:$G$49,MATCH($D609,products!$A$1:$A$49,0),MATCH(K$1,products!$A$1:$G$1,0))</f>
        <v>0.2</v>
      </c>
      <c r="L609" s="5">
        <f>INDEX(products!$A$1:$G$49,MATCH($D609,products!$A$1:$A$49,0),MATCH(L$1,products!$A$1:$G$1,0))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INDEX(products!$A$1:$G$49,MATCH($D610,products!$A$1:$A$49,0),MATCH(I$1,products!$A$1:$G$1,0))</f>
        <v>Exc</v>
      </c>
      <c r="J610" t="str">
        <f>INDEX(products!$A$1:$G$49,MATCH($D610,products!$A$1:$A$49,0),MATCH(J$1,products!$A$1:$G$1,0))</f>
        <v>D</v>
      </c>
      <c r="K610" s="4">
        <f>INDEX(products!$A$1:$G$49,MATCH($D610,products!$A$1:$A$49,0),MATCH(K$1,products!$A$1:$G$1,0))</f>
        <v>2.5</v>
      </c>
      <c r="L610" s="5">
        <f>INDEX(products!$A$1:$G$49,MATCH($D610,products!$A$1:$A$49,0),MATCH(L$1,products!$A$1:$G$1,0))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INDEX(products!$A$1:$G$49,MATCH($D611,products!$A$1:$A$49,0),MATCH(I$1,products!$A$1:$G$1,0))</f>
        <v>Lib</v>
      </c>
      <c r="J611" t="str">
        <f>INDEX(products!$A$1:$G$49,MATCH($D611,products!$A$1:$A$49,0),MATCH(J$1,products!$A$1:$G$1,0))</f>
        <v>M</v>
      </c>
      <c r="K611" s="4">
        <f>INDEX(products!$A$1:$G$49,MATCH($D611,products!$A$1:$A$49,0),MATCH(K$1,products!$A$1:$G$1,0))</f>
        <v>0.2</v>
      </c>
      <c r="L611" s="5">
        <f>INDEX(products!$A$1:$G$49,MATCH($D611,products!$A$1:$A$49,0),MATCH(L$1,products!$A$1:$G$1,0))</f>
        <v>4.3650000000000002</v>
      </c>
      <c r="M611" s="5">
        <f t="shared" si="27"/>
        <v>26.19</v>
      </c>
      <c r="N611" t="str">
        <f t="shared" si="28"/>
        <v>Liberca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INDEX(products!$A$1:$G$49,MATCH($D612,products!$A$1:$A$49,0),MATCH(I$1,products!$A$1:$G$1,0))</f>
        <v>Rob</v>
      </c>
      <c r="J612" t="str">
        <f>INDEX(products!$A$1:$G$49,MATCH($D612,products!$A$1:$A$49,0),MATCH(J$1,products!$A$1:$G$1,0))</f>
        <v>M</v>
      </c>
      <c r="K612" s="4">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INDEX(products!$A$1:$G$49,MATCH($D613,products!$A$1:$A$49,0),MATCH(I$1,products!$A$1:$G$1,0))</f>
        <v>Exc</v>
      </c>
      <c r="J613" t="str">
        <f>INDEX(products!$A$1:$G$49,MATCH($D613,products!$A$1:$A$49,0),MATCH(J$1,products!$A$1:$G$1,0))</f>
        <v>L</v>
      </c>
      <c r="K613" s="4">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INDEX(products!$A$1:$G$49,MATCH($D614,products!$A$1:$A$49,0),MATCH(I$1,products!$A$1:$G$1,0))</f>
        <v>Ara</v>
      </c>
      <c r="J614" t="str">
        <f>INDEX(products!$A$1:$G$49,MATCH($D614,products!$A$1:$A$49,0),MATCH(J$1,products!$A$1:$G$1,0))</f>
        <v>M</v>
      </c>
      <c r="K614" s="4">
        <f>INDEX(products!$A$1:$G$49,MATCH($D614,products!$A$1:$A$49,0),MATCH(K$1,products!$A$1:$G$1,0))</f>
        <v>0.2</v>
      </c>
      <c r="L614" s="5">
        <f>INDEX(products!$A$1:$G$49,MATCH($D614,products!$A$1:$A$49,0),MATCH(L$1,products!$A$1:$G$1,0))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INDEX(products!$A$1:$G$49,MATCH($D615,products!$A$1:$A$49,0),MATCH(I$1,products!$A$1:$G$1,0))</f>
        <v>Rob</v>
      </c>
      <c r="J615" t="str">
        <f>INDEX(products!$A$1:$G$49,MATCH($D615,products!$A$1:$A$49,0),MATCH(J$1,products!$A$1:$G$1,0))</f>
        <v>M</v>
      </c>
      <c r="K615" s="4">
        <f>INDEX(products!$A$1:$G$49,MATCH($D615,products!$A$1:$A$49,0),MATCH(K$1,products!$A$1:$G$1,0))</f>
        <v>0.5</v>
      </c>
      <c r="L615" s="5">
        <f>INDEX(products!$A$1:$G$49,MATCH($D615,products!$A$1:$A$49,0),MATCH(L$1,products!$A$1:$G$1,0))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INDEX(products!$A$1:$G$49,MATCH($D616,products!$A$1:$A$49,0),MATCH(I$1,products!$A$1:$G$1,0))</f>
        <v>Rob</v>
      </c>
      <c r="J616" t="str">
        <f>INDEX(products!$A$1:$G$49,MATCH($D616,products!$A$1:$A$49,0),MATCH(J$1,products!$A$1:$G$1,0))</f>
        <v>M</v>
      </c>
      <c r="K616" s="4">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INDEX(products!$A$1:$G$49,MATCH($D617,products!$A$1:$A$49,0),MATCH(I$1,products!$A$1:$G$1,0))</f>
        <v>Lib</v>
      </c>
      <c r="J617" t="str">
        <f>INDEX(products!$A$1:$G$49,MATCH($D617,products!$A$1:$A$49,0),MATCH(J$1,products!$A$1:$G$1,0))</f>
        <v>L</v>
      </c>
      <c r="K617" s="4">
        <f>INDEX(products!$A$1:$G$49,MATCH($D617,products!$A$1:$A$49,0),MATCH(K$1,products!$A$1:$G$1,0))</f>
        <v>2.5</v>
      </c>
      <c r="L617" s="5">
        <f>INDEX(products!$A$1:$G$49,MATCH($D617,products!$A$1:$A$49,0),MATCH(L$1,products!$A$1:$G$1,0))</f>
        <v>36.454999999999998</v>
      </c>
      <c r="M617" s="5">
        <f t="shared" si="27"/>
        <v>72.91</v>
      </c>
      <c r="N617" t="str">
        <f t="shared" si="28"/>
        <v>Liberca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INDEX(products!$A$1:$G$49,MATCH($D618,products!$A$1:$A$49,0),MATCH(I$1,products!$A$1:$G$1,0))</f>
        <v>Exc</v>
      </c>
      <c r="J618"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INDEX(products!$A$1:$G$49,MATCH($D619,products!$A$1:$A$49,0),MATCH(I$1,products!$A$1:$G$1,0))</f>
        <v>Lib</v>
      </c>
      <c r="J619" t="str">
        <f>INDEX(products!$A$1:$G$49,MATCH($D619,products!$A$1:$A$49,0),MATCH(J$1,products!$A$1:$G$1,0))</f>
        <v>M</v>
      </c>
      <c r="K619" s="4">
        <f>INDEX(products!$A$1:$G$49,MATCH($D619,products!$A$1:$A$49,0),MATCH(K$1,products!$A$1:$G$1,0))</f>
        <v>2.5</v>
      </c>
      <c r="L619" s="5">
        <f>INDEX(products!$A$1:$G$49,MATCH($D619,products!$A$1:$A$49,0),MATCH(L$1,products!$A$1:$G$1,0))</f>
        <v>33.464999999999996</v>
      </c>
      <c r="M619" s="5">
        <f t="shared" si="27"/>
        <v>33.464999999999996</v>
      </c>
      <c r="N619" t="str">
        <f t="shared" si="28"/>
        <v>Liberca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INDEX(products!$A$1:$G$49,MATCH($D620,products!$A$1:$A$49,0),MATCH(I$1,products!$A$1:$G$1,0))</f>
        <v>Exc</v>
      </c>
      <c r="J620" t="str">
        <f>INDEX(products!$A$1:$G$49,MATCH($D620,products!$A$1:$A$49,0),MATCH(J$1,products!$A$1:$G$1,0))</f>
        <v>D</v>
      </c>
      <c r="K620" s="4">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INDEX(products!$A$1:$G$49,MATCH($D621,products!$A$1:$A$49,0),MATCH(I$1,products!$A$1:$G$1,0))</f>
        <v>Lib</v>
      </c>
      <c r="J621"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INDEX(products!$A$1:$G$49,MATCH($D622,products!$A$1:$A$49,0),MATCH(I$1,products!$A$1:$G$1,0))</f>
        <v>Ara</v>
      </c>
      <c r="J622" t="str">
        <f>INDEX(products!$A$1:$G$49,MATCH($D622,products!$A$1:$A$49,0),MATCH(J$1,products!$A$1:$G$1,0))</f>
        <v>M</v>
      </c>
      <c r="K622" s="4">
        <f>INDEX(products!$A$1:$G$49,MATCH($D622,products!$A$1:$A$49,0),MATCH(K$1,products!$A$1:$G$1,0))</f>
        <v>0.2</v>
      </c>
      <c r="L622" s="5">
        <f>INDEX(products!$A$1:$G$49,MATCH($D622,products!$A$1:$A$49,0),MATCH(L$1,products!$A$1:$G$1,0))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INDEX(products!$A$1:$G$49,MATCH($D623,products!$A$1:$A$49,0),MATCH(I$1,products!$A$1:$G$1,0))</f>
        <v>Ara</v>
      </c>
      <c r="J623" t="str">
        <f>INDEX(products!$A$1:$G$49,MATCH($D623,products!$A$1:$A$49,0),MATCH(J$1,products!$A$1:$G$1,0))</f>
        <v>L</v>
      </c>
      <c r="K623" s="4">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INDEX(products!$A$1:$G$49,MATCH($D624,products!$A$1:$A$49,0),MATCH(I$1,products!$A$1:$G$1,0))</f>
        <v>Lib</v>
      </c>
      <c r="J624" t="str">
        <f>INDEX(products!$A$1:$G$49,MATCH($D624,products!$A$1:$A$49,0),MATCH(J$1,products!$A$1:$G$1,0))</f>
        <v>M</v>
      </c>
      <c r="K624" s="4">
        <f>INDEX(products!$A$1:$G$49,MATCH($D624,products!$A$1:$A$49,0),MATCH(K$1,products!$A$1:$G$1,0))</f>
        <v>2.5</v>
      </c>
      <c r="L624" s="5">
        <f>INDEX(products!$A$1:$G$49,MATCH($D624,products!$A$1:$A$49,0),MATCH(L$1,products!$A$1:$G$1,0))</f>
        <v>33.464999999999996</v>
      </c>
      <c r="M624" s="5">
        <f t="shared" si="27"/>
        <v>133.85999999999999</v>
      </c>
      <c r="N624" t="str">
        <f t="shared" si="28"/>
        <v>Liberca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INDEX(products!$A$1:$G$49,MATCH($D625,products!$A$1:$A$49,0),MATCH(I$1,products!$A$1:$G$1,0))</f>
        <v>Exc</v>
      </c>
      <c r="J625" t="str">
        <f>INDEX(products!$A$1:$G$49,MATCH($D625,products!$A$1:$A$49,0),MATCH(J$1,products!$A$1:$G$1,0))</f>
        <v>D</v>
      </c>
      <c r="K625" s="4">
        <f>INDEX(products!$A$1:$G$49,MATCH($D625,products!$A$1:$A$49,0),MATCH(K$1,products!$A$1:$G$1,0))</f>
        <v>1</v>
      </c>
      <c r="L625" s="5">
        <f>INDEX(products!$A$1:$G$49,MATCH($D625,products!$A$1:$A$49,0),MATCH(L$1,products!$A$1:$G$1,0))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INDEX(products!$A$1:$G$49,MATCH($D626,products!$A$1:$A$49,0),MATCH(I$1,products!$A$1:$G$1,0))</f>
        <v>Exc</v>
      </c>
      <c r="J626" t="str">
        <f>INDEX(products!$A$1:$G$49,MATCH($D626,products!$A$1:$A$49,0),MATCH(J$1,products!$A$1:$G$1,0))</f>
        <v>M</v>
      </c>
      <c r="K626" s="4">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INDEX(products!$A$1:$G$49,MATCH($D627,products!$A$1:$A$49,0),MATCH(I$1,products!$A$1:$G$1,0))</f>
        <v>Rob</v>
      </c>
      <c r="J627" t="str">
        <f>INDEX(products!$A$1:$G$49,MATCH($D627,products!$A$1:$A$49,0),MATCH(J$1,products!$A$1:$G$1,0))</f>
        <v>L</v>
      </c>
      <c r="K627" s="4">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INDEX(products!$A$1:$G$49,MATCH($D628,products!$A$1:$A$49,0),MATCH(I$1,products!$A$1:$G$1,0))</f>
        <v>Ara</v>
      </c>
      <c r="J628" t="str">
        <f>INDEX(products!$A$1:$G$49,MATCH($D628,products!$A$1:$A$49,0),MATCH(J$1,products!$A$1:$G$1,0))</f>
        <v>M</v>
      </c>
      <c r="K628" s="4">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INDEX(products!$A$1:$G$49,MATCH($D629,products!$A$1:$A$49,0),MATCH(I$1,products!$A$1:$G$1,0))</f>
        <v>Exc</v>
      </c>
      <c r="J629" t="str">
        <f>INDEX(products!$A$1:$G$49,MATCH($D629,products!$A$1:$A$49,0),MATCH(J$1,products!$A$1:$G$1,0))</f>
        <v>M</v>
      </c>
      <c r="K629" s="4">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INDEX(products!$A$1:$G$49,MATCH($D630,products!$A$1:$A$49,0),MATCH(I$1,products!$A$1:$G$1,0))</f>
        <v>Exc</v>
      </c>
      <c r="J630" t="str">
        <f>INDEX(products!$A$1:$G$49,MATCH($D630,products!$A$1:$A$49,0),MATCH(J$1,products!$A$1:$G$1,0))</f>
        <v>L</v>
      </c>
      <c r="K630" s="4">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INDEX(products!$A$1:$G$49,MATCH($D631,products!$A$1:$A$49,0),MATCH(I$1,products!$A$1:$G$1,0))</f>
        <v>Lib</v>
      </c>
      <c r="J631" t="str">
        <f>INDEX(products!$A$1:$G$49,MATCH($D631,products!$A$1:$A$49,0),MATCH(J$1,products!$A$1:$G$1,0))</f>
        <v>D</v>
      </c>
      <c r="K631" s="4">
        <f>INDEX(products!$A$1:$G$49,MATCH($D631,products!$A$1:$A$49,0),MATCH(K$1,products!$A$1:$G$1,0))</f>
        <v>0.5</v>
      </c>
      <c r="L631" s="5">
        <f>INDEX(products!$A$1:$G$49,MATCH($D631,products!$A$1:$A$49,0),MATCH(L$1,products!$A$1:$G$1,0))</f>
        <v>7.77</v>
      </c>
      <c r="M631" s="5">
        <f t="shared" si="27"/>
        <v>31.08</v>
      </c>
      <c r="N631" t="str">
        <f t="shared" si="28"/>
        <v>Liberca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INDEX(products!$A$1:$G$49,MATCH($D632,products!$A$1:$A$49,0),MATCH(I$1,products!$A$1:$G$1,0))</f>
        <v>Ara</v>
      </c>
      <c r="J632" t="str">
        <f>INDEX(products!$A$1:$G$49,MATCH($D632,products!$A$1:$A$49,0),MATCH(J$1,products!$A$1:$G$1,0))</f>
        <v>D</v>
      </c>
      <c r="K632" s="4">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INDEX(products!$A$1:$G$49,MATCH($D633,products!$A$1:$A$49,0),MATCH(I$1,products!$A$1:$G$1,0))</f>
        <v>Rob</v>
      </c>
      <c r="J633" t="str">
        <f>INDEX(products!$A$1:$G$49,MATCH($D633,products!$A$1:$A$49,0),MATCH(J$1,products!$A$1:$G$1,0))</f>
        <v>D</v>
      </c>
      <c r="K633" s="4">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INDEX(products!$A$1:$G$49,MATCH($D634,products!$A$1:$A$49,0),MATCH(I$1,products!$A$1:$G$1,0))</f>
        <v>Exc</v>
      </c>
      <c r="J634" t="str">
        <f>INDEX(products!$A$1:$G$49,MATCH($D634,products!$A$1:$A$49,0),MATCH(J$1,products!$A$1:$G$1,0))</f>
        <v>L</v>
      </c>
      <c r="K634" s="4">
        <f>INDEX(products!$A$1:$G$49,MATCH($D634,products!$A$1:$A$49,0),MATCH(K$1,products!$A$1:$G$1,0))</f>
        <v>0.5</v>
      </c>
      <c r="L634" s="5">
        <f>INDEX(products!$A$1:$G$49,MATCH($D634,products!$A$1:$A$49,0),MATCH(L$1,products!$A$1:$G$1,0))</f>
        <v>8.91</v>
      </c>
      <c r="M634" s="5">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INDEX(products!$A$1:$G$49,MATCH($D635,products!$A$1:$A$49,0),MATCH(I$1,products!$A$1:$G$1,0))</f>
        <v>Rob</v>
      </c>
      <c r="J635" t="str">
        <f>INDEX(products!$A$1:$G$49,MATCH($D635,products!$A$1:$A$49,0),MATCH(J$1,products!$A$1:$G$1,0))</f>
        <v>L</v>
      </c>
      <c r="K635" s="4">
        <f>INDEX(products!$A$1:$G$49,MATCH($D635,products!$A$1:$A$49,0),MATCH(K$1,products!$A$1:$G$1,0))</f>
        <v>1</v>
      </c>
      <c r="L635" s="5">
        <f>INDEX(products!$A$1:$G$49,MATCH($D635,products!$A$1:$A$49,0),MATCH(L$1,products!$A$1:$G$1,0))</f>
        <v>11.95</v>
      </c>
      <c r="M635" s="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INDEX(products!$A$1:$G$49,MATCH($D636,products!$A$1:$A$49,0),MATCH(I$1,products!$A$1:$G$1,0))</f>
        <v>Lib</v>
      </c>
      <c r="J636" t="str">
        <f>INDEX(products!$A$1:$G$49,MATCH($D636,products!$A$1:$A$49,0),MATCH(J$1,products!$A$1:$G$1,0))</f>
        <v>M</v>
      </c>
      <c r="K636" s="4">
        <f>INDEX(products!$A$1:$G$49,MATCH($D636,products!$A$1:$A$49,0),MATCH(K$1,products!$A$1:$G$1,0))</f>
        <v>1</v>
      </c>
      <c r="L636" s="5">
        <f>INDEX(products!$A$1:$G$49,MATCH($D636,products!$A$1:$A$49,0),MATCH(L$1,products!$A$1:$G$1,0))</f>
        <v>14.55</v>
      </c>
      <c r="M636" s="5">
        <f t="shared" si="27"/>
        <v>43.650000000000006</v>
      </c>
      <c r="N636" t="str">
        <f t="shared" si="28"/>
        <v>Liberca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INDEX(products!$A$1:$G$49,MATCH($D637,products!$A$1:$A$49,0),MATCH(I$1,products!$A$1:$G$1,0))</f>
        <v>Exc</v>
      </c>
      <c r="J637" t="str">
        <f>INDEX(products!$A$1:$G$49,MATCH($D637,products!$A$1:$A$49,0),MATCH(J$1,products!$A$1:$G$1,0))</f>
        <v>L</v>
      </c>
      <c r="K637" s="4">
        <f>INDEX(products!$A$1:$G$49,MATCH($D637,products!$A$1:$A$49,0),MATCH(K$1,products!$A$1:$G$1,0))</f>
        <v>0.5</v>
      </c>
      <c r="L637" s="5">
        <f>INDEX(products!$A$1:$G$49,MATCH($D637,products!$A$1:$A$49,0),MATCH(L$1,products!$A$1:$G$1,0))</f>
        <v>8.91</v>
      </c>
      <c r="M637" s="5">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INDEX(products!$A$1:$G$49,MATCH($D638,products!$A$1:$A$49,0),MATCH(I$1,products!$A$1:$G$1,0))</f>
        <v>Lib</v>
      </c>
      <c r="J638" t="str">
        <f>INDEX(products!$A$1:$G$49,MATCH($D638,products!$A$1:$A$49,0),MATCH(J$1,products!$A$1:$G$1,0))</f>
        <v>L</v>
      </c>
      <c r="K638" s="4">
        <f>INDEX(products!$A$1:$G$49,MATCH($D638,products!$A$1:$A$49,0),MATCH(K$1,products!$A$1:$G$1,0))</f>
        <v>1</v>
      </c>
      <c r="L638" s="5">
        <f>INDEX(products!$A$1:$G$49,MATCH($D638,products!$A$1:$A$49,0),MATCH(L$1,products!$A$1:$G$1,0))</f>
        <v>15.85</v>
      </c>
      <c r="M638" s="5">
        <f t="shared" si="27"/>
        <v>95.1</v>
      </c>
      <c r="N638" t="str">
        <f t="shared" si="28"/>
        <v>Liberca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INDEX(products!$A$1:$G$49,MATCH($D639,products!$A$1:$A$49,0),MATCH(I$1,products!$A$1:$G$1,0))</f>
        <v>Exc</v>
      </c>
      <c r="J639" t="str">
        <f>INDEX(products!$A$1:$G$49,MATCH($D639,products!$A$1:$A$49,0),MATCH(J$1,products!$A$1:$G$1,0))</f>
        <v>M</v>
      </c>
      <c r="K639" s="4">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INDEX(products!$A$1:$G$49,MATCH($D640,products!$A$1:$A$49,0),MATCH(I$1,products!$A$1:$G$1,0))</f>
        <v>Ara</v>
      </c>
      <c r="J640" t="str">
        <f>INDEX(products!$A$1:$G$49,MATCH($D640,products!$A$1:$A$49,0),MATCH(J$1,products!$A$1:$G$1,0))</f>
        <v>M</v>
      </c>
      <c r="K640" s="4">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INDEX(products!$A$1:$G$49,MATCH($D641,products!$A$1:$A$49,0),MATCH(I$1,products!$A$1:$G$1,0))</f>
        <v>Lib</v>
      </c>
      <c r="J641" t="str">
        <f>INDEX(products!$A$1:$G$49,MATCH($D641,products!$A$1:$A$49,0),MATCH(J$1,products!$A$1:$G$1,0))</f>
        <v>D</v>
      </c>
      <c r="K641" s="4">
        <f>INDEX(products!$A$1:$G$49,MATCH($D641,products!$A$1:$A$49,0),MATCH(K$1,products!$A$1:$G$1,0))</f>
        <v>0.2</v>
      </c>
      <c r="L641" s="5">
        <f>INDEX(products!$A$1:$G$49,MATCH($D641,products!$A$1:$A$49,0),MATCH(L$1,products!$A$1:$G$1,0))</f>
        <v>3.8849999999999998</v>
      </c>
      <c r="M641" s="5">
        <f t="shared" si="27"/>
        <v>3.8849999999999998</v>
      </c>
      <c r="N641" t="str">
        <f t="shared" si="28"/>
        <v>Liberca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INDEX(products!$A$1:$G$49,MATCH($D642,products!$A$1:$A$49,0),MATCH(I$1,products!$A$1:$G$1,0))</f>
        <v>Rob</v>
      </c>
      <c r="J642" t="str">
        <f>INDEX(products!$A$1:$G$49,MATCH($D642,products!$A$1:$A$49,0),MATCH(J$1,products!$A$1:$G$1,0))</f>
        <v>L</v>
      </c>
      <c r="K642" s="4">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INDEX(products!$A$1:$G$49,MATCH($D643,products!$A$1:$A$49,0),MATCH(I$1,products!$A$1:$G$1,0))</f>
        <v>Rob</v>
      </c>
      <c r="J643" t="str">
        <f>INDEX(products!$A$1:$G$49,MATCH($D643,products!$A$1:$A$49,0),MATCH(J$1,products!$A$1:$G$1,0))</f>
        <v>L</v>
      </c>
      <c r="K643" s="4">
        <f>INDEX(products!$A$1:$G$49,MATCH($D643,products!$A$1:$A$49,0),MATCH(K$1,products!$A$1:$G$1,0))</f>
        <v>1</v>
      </c>
      <c r="L643" s="5">
        <f>INDEX(products!$A$1:$G$49,MATCH($D643,products!$A$1:$A$49,0),MATCH(L$1,products!$A$1:$G$1,0))</f>
        <v>11.95</v>
      </c>
      <c r="M643" s="5">
        <f t="shared" ref="M643:M706" si="30">PRODUCT(L643,E643)</f>
        <v>35.849999999999994</v>
      </c>
      <c r="N643" t="str">
        <f t="shared" ref="N643:N706" si="31">IF(I643="Rob","Robusta",IF(I643="Exc","Excelsa",IF(I643="Ara","Arabica",IF(I643="Lib","Liberca",""))))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INDEX(products!$A$1:$G$49,MATCH($D644,products!$A$1:$A$49,0),MATCH(I$1,products!$A$1:$G$1,0))</f>
        <v>Exc</v>
      </c>
      <c r="J644" t="str">
        <f>INDEX(products!$A$1:$G$49,MATCH($D644,products!$A$1:$A$49,0),MATCH(J$1,products!$A$1:$G$1,0))</f>
        <v>M</v>
      </c>
      <c r="K644" s="4">
        <f>INDEX(products!$A$1:$G$49,MATCH($D644,products!$A$1:$A$49,0),MATCH(K$1,products!$A$1:$G$1,0))</f>
        <v>0.2</v>
      </c>
      <c r="L644" s="5">
        <f>INDEX(products!$A$1:$G$49,MATCH($D644,products!$A$1:$A$49,0),MATCH(L$1,products!$A$1:$G$1,0))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INDEX(products!$A$1:$G$49,MATCH($D645,products!$A$1:$A$49,0),MATCH(I$1,products!$A$1:$G$1,0))</f>
        <v>Exc</v>
      </c>
      <c r="J645" t="str">
        <f>INDEX(products!$A$1:$G$49,MATCH($D645,products!$A$1:$A$49,0),MATCH(J$1,products!$A$1:$G$1,0))</f>
        <v>L</v>
      </c>
      <c r="K645" s="4">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INDEX(products!$A$1:$G$49,MATCH($D646,products!$A$1:$A$49,0),MATCH(I$1,products!$A$1:$G$1,0))</f>
        <v>Rob</v>
      </c>
      <c r="J646" t="str">
        <f>INDEX(products!$A$1:$G$49,MATCH($D646,products!$A$1:$A$49,0),MATCH(J$1,products!$A$1:$G$1,0))</f>
        <v>D</v>
      </c>
      <c r="K646" s="4">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INDEX(products!$A$1:$G$49,MATCH($D647,products!$A$1:$A$49,0),MATCH(I$1,products!$A$1:$G$1,0))</f>
        <v>Ara</v>
      </c>
      <c r="J647" t="str">
        <f>INDEX(products!$A$1:$G$49,MATCH($D647,products!$A$1:$A$49,0),MATCH(J$1,products!$A$1:$G$1,0))</f>
        <v>D</v>
      </c>
      <c r="K647" s="4">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INDEX(products!$A$1:$G$49,MATCH($D648,products!$A$1:$A$49,0),MATCH(I$1,products!$A$1:$G$1,0))</f>
        <v>Ara</v>
      </c>
      <c r="J648"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INDEX(products!$A$1:$G$49,MATCH($D649,products!$A$1:$A$49,0),MATCH(I$1,products!$A$1:$G$1,0))</f>
        <v>Lib</v>
      </c>
      <c r="J649" t="str">
        <f>INDEX(products!$A$1:$G$49,MATCH($D649,products!$A$1:$A$49,0),MATCH(J$1,products!$A$1:$G$1,0))</f>
        <v>L</v>
      </c>
      <c r="K649" s="4">
        <f>INDEX(products!$A$1:$G$49,MATCH($D649,products!$A$1:$A$49,0),MATCH(K$1,products!$A$1:$G$1,0))</f>
        <v>0.5</v>
      </c>
      <c r="L649" s="5">
        <f>INDEX(products!$A$1:$G$49,MATCH($D649,products!$A$1:$A$49,0),MATCH(L$1,products!$A$1:$G$1,0))</f>
        <v>9.51</v>
      </c>
      <c r="M649" s="5">
        <f t="shared" si="30"/>
        <v>28.53</v>
      </c>
      <c r="N649" t="str">
        <f t="shared" si="31"/>
        <v>Liberca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INDEX(products!$A$1:$G$49,MATCH($D650,products!$A$1:$A$49,0),MATCH(I$1,products!$A$1:$G$1,0))</f>
        <v>Rob</v>
      </c>
      <c r="J650" t="str">
        <f>INDEX(products!$A$1:$G$49,MATCH($D650,products!$A$1:$A$49,0),MATCH(J$1,products!$A$1:$G$1,0))</f>
        <v>D</v>
      </c>
      <c r="K650" s="4">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INDEX(products!$A$1:$G$49,MATCH($D651,products!$A$1:$A$49,0),MATCH(I$1,products!$A$1:$G$1,0))</f>
        <v>Lib</v>
      </c>
      <c r="J651" t="str">
        <f>INDEX(products!$A$1:$G$49,MATCH($D651,products!$A$1:$A$49,0),MATCH(J$1,products!$A$1:$G$1,0))</f>
        <v>L</v>
      </c>
      <c r="K651" s="4">
        <f>INDEX(products!$A$1:$G$49,MATCH($D651,products!$A$1:$A$49,0),MATCH(K$1,products!$A$1:$G$1,0))</f>
        <v>1</v>
      </c>
      <c r="L651" s="5">
        <f>INDEX(products!$A$1:$G$49,MATCH($D651,products!$A$1:$A$49,0),MATCH(L$1,products!$A$1:$G$1,0))</f>
        <v>15.85</v>
      </c>
      <c r="M651" s="5">
        <f t="shared" si="30"/>
        <v>95.1</v>
      </c>
      <c r="N651" t="str">
        <f t="shared" si="31"/>
        <v>Liberca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INDEX(products!$A$1:$G$49,MATCH($D652,products!$A$1:$A$49,0),MATCH(I$1,products!$A$1:$G$1,0))</f>
        <v>Rob</v>
      </c>
      <c r="J652" t="str">
        <f>INDEX(products!$A$1:$G$49,MATCH($D652,products!$A$1:$A$49,0),MATCH(J$1,products!$A$1:$G$1,0))</f>
        <v>D</v>
      </c>
      <c r="K652" s="4">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INDEX(products!$A$1:$G$49,MATCH($D653,products!$A$1:$A$49,0),MATCH(I$1,products!$A$1:$G$1,0))</f>
        <v>Rob</v>
      </c>
      <c r="J653" t="str">
        <f>INDEX(products!$A$1:$G$49,MATCH($D653,products!$A$1:$A$49,0),MATCH(J$1,products!$A$1:$G$1,0))</f>
        <v>L</v>
      </c>
      <c r="K653" s="4">
        <f>INDEX(products!$A$1:$G$49,MATCH($D653,products!$A$1:$A$49,0),MATCH(K$1,products!$A$1:$G$1,0))</f>
        <v>1</v>
      </c>
      <c r="L653" s="5">
        <f>INDEX(products!$A$1:$G$49,MATCH($D653,products!$A$1:$A$49,0),MATCH(L$1,products!$A$1:$G$1,0))</f>
        <v>11.95</v>
      </c>
      <c r="M653" s="5">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INDEX(products!$A$1:$G$49,MATCH($D654,products!$A$1:$A$49,0),MATCH(I$1,products!$A$1:$G$1,0))</f>
        <v>Lib</v>
      </c>
      <c r="J654" t="str">
        <f>INDEX(products!$A$1:$G$49,MATCH($D654,products!$A$1:$A$49,0),MATCH(J$1,products!$A$1:$G$1,0))</f>
        <v>L</v>
      </c>
      <c r="K654" s="4">
        <f>INDEX(products!$A$1:$G$49,MATCH($D654,products!$A$1:$A$49,0),MATCH(K$1,products!$A$1:$G$1,0))</f>
        <v>1</v>
      </c>
      <c r="L654" s="5">
        <f>INDEX(products!$A$1:$G$49,MATCH($D654,products!$A$1:$A$49,0),MATCH(L$1,products!$A$1:$G$1,0))</f>
        <v>15.85</v>
      </c>
      <c r="M654" s="5">
        <f t="shared" si="30"/>
        <v>63.4</v>
      </c>
      <c r="N654" t="str">
        <f t="shared" si="31"/>
        <v>Liberca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INDEX(products!$A$1:$G$49,MATCH($D655,products!$A$1:$A$49,0),MATCH(I$1,products!$A$1:$G$1,0))</f>
        <v>Ara</v>
      </c>
      <c r="J655" t="str">
        <f>INDEX(products!$A$1:$G$49,MATCH($D655,products!$A$1:$A$49,0),MATCH(J$1,products!$A$1:$G$1,0))</f>
        <v>M</v>
      </c>
      <c r="K655" s="4">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INDEX(products!$A$1:$G$49,MATCH($D656,products!$A$1:$A$49,0),MATCH(I$1,products!$A$1:$G$1,0))</f>
        <v>Ara</v>
      </c>
      <c r="J656"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INDEX(products!$A$1:$G$49,MATCH($D657,products!$A$1:$A$49,0),MATCH(I$1,products!$A$1:$G$1,0))</f>
        <v>Rob</v>
      </c>
      <c r="J657" t="str">
        <f>INDEX(products!$A$1:$G$49,MATCH($D657,products!$A$1:$A$49,0),MATCH(J$1,products!$A$1:$G$1,0))</f>
        <v>M</v>
      </c>
      <c r="K657" s="4">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INDEX(products!$A$1:$G$49,MATCH($D658,products!$A$1:$A$49,0),MATCH(I$1,products!$A$1:$G$1,0))</f>
        <v>Lib</v>
      </c>
      <c r="J658" t="str">
        <f>INDEX(products!$A$1:$G$49,MATCH($D658,products!$A$1:$A$49,0),MATCH(J$1,products!$A$1:$G$1,0))</f>
        <v>D</v>
      </c>
      <c r="K658" s="4">
        <f>INDEX(products!$A$1:$G$49,MATCH($D658,products!$A$1:$A$49,0),MATCH(K$1,products!$A$1:$G$1,0))</f>
        <v>1</v>
      </c>
      <c r="L658" s="5">
        <f>INDEX(products!$A$1:$G$49,MATCH($D658,products!$A$1:$A$49,0),MATCH(L$1,products!$A$1:$G$1,0))</f>
        <v>12.95</v>
      </c>
      <c r="M658" s="5">
        <f t="shared" si="30"/>
        <v>51.8</v>
      </c>
      <c r="N658" t="str">
        <f t="shared" si="31"/>
        <v>Liberca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INDEX(products!$A$1:$G$49,MATCH($D659,products!$A$1:$A$49,0),MATCH(I$1,products!$A$1:$G$1,0))</f>
        <v>Ara</v>
      </c>
      <c r="J659" t="str">
        <f>INDEX(products!$A$1:$G$49,MATCH($D659,products!$A$1:$A$49,0),MATCH(J$1,products!$A$1:$G$1,0))</f>
        <v>M</v>
      </c>
      <c r="K659" s="4">
        <f>INDEX(products!$A$1:$G$49,MATCH($D659,products!$A$1:$A$49,0),MATCH(K$1,products!$A$1:$G$1,0))</f>
        <v>0.5</v>
      </c>
      <c r="L659" s="5">
        <f>INDEX(products!$A$1:$G$49,MATCH($D659,products!$A$1:$A$49,0),MATCH(L$1,products!$A$1:$G$1,0))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INDEX(products!$A$1:$G$49,MATCH($D660,products!$A$1:$A$49,0),MATCH(I$1,products!$A$1:$G$1,0))</f>
        <v>Exc</v>
      </c>
      <c r="J660" t="str">
        <f>INDEX(products!$A$1:$G$49,MATCH($D660,products!$A$1:$A$49,0),MATCH(J$1,products!$A$1:$G$1,0))</f>
        <v>M</v>
      </c>
      <c r="K660" s="4">
        <f>INDEX(products!$A$1:$G$49,MATCH($D660,products!$A$1:$A$49,0),MATCH(K$1,products!$A$1:$G$1,0))</f>
        <v>0.5</v>
      </c>
      <c r="L660" s="5">
        <f>INDEX(products!$A$1:$G$49,MATCH($D660,products!$A$1:$A$49,0),MATCH(L$1,products!$A$1:$G$1,0))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INDEX(products!$A$1:$G$49,MATCH($D661,products!$A$1:$A$49,0),MATCH(I$1,products!$A$1:$G$1,0))</f>
        <v>Ara</v>
      </c>
      <c r="J661" t="str">
        <f>INDEX(products!$A$1:$G$49,MATCH($D661,products!$A$1:$A$49,0),MATCH(J$1,products!$A$1:$G$1,0))</f>
        <v>D</v>
      </c>
      <c r="K661" s="4">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INDEX(products!$A$1:$G$49,MATCH($D662,products!$A$1:$A$49,0),MATCH(I$1,products!$A$1:$G$1,0))</f>
        <v>Exc</v>
      </c>
      <c r="J662" t="str">
        <f>INDEX(products!$A$1:$G$49,MATCH($D662,products!$A$1:$A$49,0),MATCH(J$1,products!$A$1:$G$1,0))</f>
        <v>L</v>
      </c>
      <c r="K662" s="4">
        <f>INDEX(products!$A$1:$G$49,MATCH($D662,products!$A$1:$A$49,0),MATCH(K$1,products!$A$1:$G$1,0))</f>
        <v>0.5</v>
      </c>
      <c r="L662" s="5">
        <f>INDEX(products!$A$1:$G$49,MATCH($D662,products!$A$1:$A$49,0),MATCH(L$1,products!$A$1:$G$1,0))</f>
        <v>8.91</v>
      </c>
      <c r="M662" s="5">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INDEX(products!$A$1:$G$49,MATCH($D663,products!$A$1:$A$49,0),MATCH(I$1,products!$A$1:$G$1,0))</f>
        <v>Ara</v>
      </c>
      <c r="J663" t="str">
        <f>INDEX(products!$A$1:$G$49,MATCH($D663,products!$A$1:$A$49,0),MATCH(J$1,products!$A$1:$G$1,0))</f>
        <v>M</v>
      </c>
      <c r="K663" s="4">
        <f>INDEX(products!$A$1:$G$49,MATCH($D663,products!$A$1:$A$49,0),MATCH(K$1,products!$A$1:$G$1,0))</f>
        <v>0.2</v>
      </c>
      <c r="L663" s="5">
        <f>INDEX(products!$A$1:$G$49,MATCH($D663,products!$A$1:$A$49,0),MATCH(L$1,products!$A$1:$G$1,0))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INDEX(products!$A$1:$G$49,MATCH($D664,products!$A$1:$A$49,0),MATCH(I$1,products!$A$1:$G$1,0))</f>
        <v>Lib</v>
      </c>
      <c r="J664" t="str">
        <f>INDEX(products!$A$1:$G$49,MATCH($D664,products!$A$1:$A$49,0),MATCH(J$1,products!$A$1:$G$1,0))</f>
        <v>D</v>
      </c>
      <c r="K664" s="4">
        <f>INDEX(products!$A$1:$G$49,MATCH($D664,products!$A$1:$A$49,0),MATCH(K$1,products!$A$1:$G$1,0))</f>
        <v>2.5</v>
      </c>
      <c r="L664" s="5">
        <f>INDEX(products!$A$1:$G$49,MATCH($D664,products!$A$1:$A$49,0),MATCH(L$1,products!$A$1:$G$1,0))</f>
        <v>29.784999999999997</v>
      </c>
      <c r="M664" s="5">
        <f t="shared" si="30"/>
        <v>148.92499999999998</v>
      </c>
      <c r="N664" t="str">
        <f t="shared" si="31"/>
        <v>Liberca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INDEX(products!$A$1:$G$49,MATCH($D665,products!$A$1:$A$49,0),MATCH(I$1,products!$A$1:$G$1,0))</f>
        <v>Ara</v>
      </c>
      <c r="J665" t="str">
        <f>INDEX(products!$A$1:$G$49,MATCH($D665,products!$A$1:$A$49,0),MATCH(J$1,products!$A$1:$G$1,0))</f>
        <v>M</v>
      </c>
      <c r="K665" s="4">
        <f>INDEX(products!$A$1:$G$49,MATCH($D665,products!$A$1:$A$49,0),MATCH(K$1,products!$A$1:$G$1,0))</f>
        <v>1</v>
      </c>
      <c r="L665" s="5">
        <f>INDEX(products!$A$1:$G$49,MATCH($D665,products!$A$1:$A$49,0),MATCH(L$1,products!$A$1:$G$1,0))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INDEX(products!$A$1:$G$49,MATCH($D666,products!$A$1:$A$49,0),MATCH(I$1,products!$A$1:$G$1,0))</f>
        <v>Exc</v>
      </c>
      <c r="J666" t="str">
        <f>INDEX(products!$A$1:$G$49,MATCH($D666,products!$A$1:$A$49,0),MATCH(J$1,products!$A$1:$G$1,0))</f>
        <v>D</v>
      </c>
      <c r="K666" s="4">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INDEX(products!$A$1:$G$49,MATCH($D667,products!$A$1:$A$49,0),MATCH(I$1,products!$A$1:$G$1,0))</f>
        <v>Lib</v>
      </c>
      <c r="J667" t="str">
        <f>INDEX(products!$A$1:$G$49,MATCH($D667,products!$A$1:$A$49,0),MATCH(J$1,products!$A$1:$G$1,0))</f>
        <v>D</v>
      </c>
      <c r="K667" s="4">
        <f>INDEX(products!$A$1:$G$49,MATCH($D667,products!$A$1:$A$49,0),MATCH(K$1,products!$A$1:$G$1,0))</f>
        <v>0.2</v>
      </c>
      <c r="L667" s="5">
        <f>INDEX(products!$A$1:$G$49,MATCH($D667,products!$A$1:$A$49,0),MATCH(L$1,products!$A$1:$G$1,0))</f>
        <v>3.8849999999999998</v>
      </c>
      <c r="M667" s="5">
        <f t="shared" si="30"/>
        <v>7.77</v>
      </c>
      <c r="N667" t="str">
        <f t="shared" si="31"/>
        <v>Liberca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INDEX(products!$A$1:$G$49,MATCH($D668,products!$A$1:$A$49,0),MATCH(I$1,products!$A$1:$G$1,0))</f>
        <v>Ara</v>
      </c>
      <c r="J668" t="str">
        <f>INDEX(products!$A$1:$G$49,MATCH($D668,products!$A$1:$A$49,0),MATCH(J$1,products!$A$1:$G$1,0))</f>
        <v>D</v>
      </c>
      <c r="K668" s="4">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INDEX(products!$A$1:$G$49,MATCH($D669,products!$A$1:$A$49,0),MATCH(I$1,products!$A$1:$G$1,0))</f>
        <v>Ara</v>
      </c>
      <c r="J669" t="str">
        <f>INDEX(products!$A$1:$G$49,MATCH($D669,products!$A$1:$A$49,0),MATCH(J$1,products!$A$1:$G$1,0))</f>
        <v>D</v>
      </c>
      <c r="K669" s="4">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INDEX(products!$A$1:$G$49,MATCH($D670,products!$A$1:$A$49,0),MATCH(I$1,products!$A$1:$G$1,0))</f>
        <v>Rob</v>
      </c>
      <c r="J670" t="str">
        <f>INDEX(products!$A$1:$G$49,MATCH($D670,products!$A$1:$A$49,0),MATCH(J$1,products!$A$1:$G$1,0))</f>
        <v>L</v>
      </c>
      <c r="K670" s="4">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INDEX(products!$A$1:$G$49,MATCH($D671,products!$A$1:$A$49,0),MATCH(I$1,products!$A$1:$G$1,0))</f>
        <v>Lib</v>
      </c>
      <c r="J671" t="str">
        <f>INDEX(products!$A$1:$G$49,MATCH($D671,products!$A$1:$A$49,0),MATCH(J$1,products!$A$1:$G$1,0))</f>
        <v>M</v>
      </c>
      <c r="K671" s="4">
        <f>INDEX(products!$A$1:$G$49,MATCH($D671,products!$A$1:$A$49,0),MATCH(K$1,products!$A$1:$G$1,0))</f>
        <v>2.5</v>
      </c>
      <c r="L671" s="5">
        <f>INDEX(products!$A$1:$G$49,MATCH($D671,products!$A$1:$A$49,0),MATCH(L$1,products!$A$1:$G$1,0))</f>
        <v>33.464999999999996</v>
      </c>
      <c r="M671" s="5">
        <f t="shared" si="30"/>
        <v>66.929999999999993</v>
      </c>
      <c r="N671" t="str">
        <f t="shared" si="31"/>
        <v>Liberca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INDEX(products!$A$1:$G$49,MATCH($D672,products!$A$1:$A$49,0),MATCH(I$1,products!$A$1:$G$1,0))</f>
        <v>Lib</v>
      </c>
      <c r="J672" t="str">
        <f>INDEX(products!$A$1:$G$49,MATCH($D672,products!$A$1:$A$49,0),MATCH(J$1,products!$A$1:$G$1,0))</f>
        <v>M</v>
      </c>
      <c r="K672" s="4">
        <f>INDEX(products!$A$1:$G$49,MATCH($D672,products!$A$1:$A$49,0),MATCH(K$1,products!$A$1:$G$1,0))</f>
        <v>0.2</v>
      </c>
      <c r="L672" s="5">
        <f>INDEX(products!$A$1:$G$49,MATCH($D672,products!$A$1:$A$49,0),MATCH(L$1,products!$A$1:$G$1,0))</f>
        <v>4.3650000000000002</v>
      </c>
      <c r="M672" s="5">
        <f t="shared" si="30"/>
        <v>13.095000000000001</v>
      </c>
      <c r="N672" t="str">
        <f t="shared" si="31"/>
        <v>Liberca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INDEX(products!$A$1:$G$49,MATCH($D673,products!$A$1:$A$49,0),MATCH(I$1,products!$A$1:$G$1,0))</f>
        <v>Rob</v>
      </c>
      <c r="J673" t="str">
        <f>INDEX(products!$A$1:$G$49,MATCH($D673,products!$A$1:$A$49,0),MATCH(J$1,products!$A$1:$G$1,0))</f>
        <v>L</v>
      </c>
      <c r="K673" s="4">
        <f>INDEX(products!$A$1:$G$49,MATCH($D673,products!$A$1:$A$49,0),MATCH(K$1,products!$A$1:$G$1,0))</f>
        <v>1</v>
      </c>
      <c r="L673" s="5">
        <f>INDEX(products!$A$1:$G$49,MATCH($D673,products!$A$1:$A$49,0),MATCH(L$1,products!$A$1:$G$1,0))</f>
        <v>11.95</v>
      </c>
      <c r="M673" s="5">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INDEX(products!$A$1:$G$49,MATCH($D674,products!$A$1:$A$49,0),MATCH(I$1,products!$A$1:$G$1,0))</f>
        <v>Lib</v>
      </c>
      <c r="J674" t="str">
        <f>INDEX(products!$A$1:$G$49,MATCH($D674,products!$A$1:$A$49,0),MATCH(J$1,products!$A$1:$G$1,0))</f>
        <v>M</v>
      </c>
      <c r="K674" s="4">
        <f>INDEX(products!$A$1:$G$49,MATCH($D674,products!$A$1:$A$49,0),MATCH(K$1,products!$A$1:$G$1,0))</f>
        <v>0.5</v>
      </c>
      <c r="L674" s="5">
        <f>INDEX(products!$A$1:$G$49,MATCH($D674,products!$A$1:$A$49,0),MATCH(L$1,products!$A$1:$G$1,0))</f>
        <v>8.73</v>
      </c>
      <c r="M674" s="5">
        <f t="shared" si="30"/>
        <v>43.650000000000006</v>
      </c>
      <c r="N674" t="str">
        <f t="shared" si="31"/>
        <v>Liberca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INDEX(products!$A$1:$G$49,MATCH($D675,products!$A$1:$A$49,0),MATCH(I$1,products!$A$1:$G$1,0))</f>
        <v>Exc</v>
      </c>
      <c r="J675"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INDEX(products!$A$1:$G$49,MATCH($D676,products!$A$1:$A$49,0),MATCH(I$1,products!$A$1:$G$1,0))</f>
        <v>Ara</v>
      </c>
      <c r="J676" t="str">
        <f>INDEX(products!$A$1:$G$49,MATCH($D676,products!$A$1:$A$49,0),MATCH(J$1,products!$A$1:$G$1,0))</f>
        <v>L</v>
      </c>
      <c r="K676" s="4">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INDEX(products!$A$1:$G$49,MATCH($D677,products!$A$1:$A$49,0),MATCH(I$1,products!$A$1:$G$1,0))</f>
        <v>Lib</v>
      </c>
      <c r="J677" t="str">
        <f>INDEX(products!$A$1:$G$49,MATCH($D677,products!$A$1:$A$49,0),MATCH(J$1,products!$A$1:$G$1,0))</f>
        <v>D</v>
      </c>
      <c r="K677" s="4">
        <f>INDEX(products!$A$1:$G$49,MATCH($D677,products!$A$1:$A$49,0),MATCH(K$1,products!$A$1:$G$1,0))</f>
        <v>2.5</v>
      </c>
      <c r="L677" s="5">
        <f>INDEX(products!$A$1:$G$49,MATCH($D677,products!$A$1:$A$49,0),MATCH(L$1,products!$A$1:$G$1,0))</f>
        <v>29.784999999999997</v>
      </c>
      <c r="M677" s="5">
        <f t="shared" si="30"/>
        <v>119.13999999999999</v>
      </c>
      <c r="N677" t="str">
        <f t="shared" si="31"/>
        <v>Liberca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INDEX(products!$A$1:$G$49,MATCH($D678,products!$A$1:$A$49,0),MATCH(I$1,products!$A$1:$G$1,0))</f>
        <v>Lib</v>
      </c>
      <c r="J678" t="str">
        <f>INDEX(products!$A$1:$G$49,MATCH($D678,products!$A$1:$A$49,0),MATCH(J$1,products!$A$1:$G$1,0))</f>
        <v>L</v>
      </c>
      <c r="K678" s="4">
        <f>INDEX(products!$A$1:$G$49,MATCH($D678,products!$A$1:$A$49,0),MATCH(K$1,products!$A$1:$G$1,0))</f>
        <v>0.5</v>
      </c>
      <c r="L678" s="5">
        <f>INDEX(products!$A$1:$G$49,MATCH($D678,products!$A$1:$A$49,0),MATCH(L$1,products!$A$1:$G$1,0))</f>
        <v>9.51</v>
      </c>
      <c r="M678" s="5">
        <f t="shared" si="30"/>
        <v>47.55</v>
      </c>
      <c r="N678" t="str">
        <f t="shared" si="31"/>
        <v>Liberca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INDEX(products!$A$1:$G$49,MATCH($D679,products!$A$1:$A$49,0),MATCH(I$1,products!$A$1:$G$1,0))</f>
        <v>Lib</v>
      </c>
      <c r="J679" t="str">
        <f>INDEX(products!$A$1:$G$49,MATCH($D679,products!$A$1:$A$49,0),MATCH(J$1,products!$A$1:$G$1,0))</f>
        <v>M</v>
      </c>
      <c r="K679" s="4">
        <f>INDEX(products!$A$1:$G$49,MATCH($D679,products!$A$1:$A$49,0),MATCH(K$1,products!$A$1:$G$1,0))</f>
        <v>0.5</v>
      </c>
      <c r="L679" s="5">
        <f>INDEX(products!$A$1:$G$49,MATCH($D679,products!$A$1:$A$49,0),MATCH(L$1,products!$A$1:$G$1,0))</f>
        <v>8.73</v>
      </c>
      <c r="M679" s="5">
        <f t="shared" si="30"/>
        <v>43.650000000000006</v>
      </c>
      <c r="N679" t="str">
        <f t="shared" si="31"/>
        <v>Liberca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INDEX(products!$A$1:$G$49,MATCH($D680,products!$A$1:$A$49,0),MATCH(I$1,products!$A$1:$G$1,0))</f>
        <v>Ara</v>
      </c>
      <c r="J680" t="str">
        <f>INDEX(products!$A$1:$G$49,MATCH($D680,products!$A$1:$A$49,0),MATCH(J$1,products!$A$1:$G$1,0))</f>
        <v>L</v>
      </c>
      <c r="K680" s="4">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INDEX(products!$A$1:$G$49,MATCH($D681,products!$A$1:$A$49,0),MATCH(I$1,products!$A$1:$G$1,0))</f>
        <v>Rob</v>
      </c>
      <c r="J681" t="str">
        <f>INDEX(products!$A$1:$G$49,MATCH($D681,products!$A$1:$A$49,0),MATCH(J$1,products!$A$1:$G$1,0))</f>
        <v>L</v>
      </c>
      <c r="K681" s="4">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INDEX(products!$A$1:$G$49,MATCH($D682,products!$A$1:$A$49,0),MATCH(I$1,products!$A$1:$G$1,0))</f>
        <v>Ara</v>
      </c>
      <c r="J682" t="str">
        <f>INDEX(products!$A$1:$G$49,MATCH($D682,products!$A$1:$A$49,0),MATCH(J$1,products!$A$1:$G$1,0))</f>
        <v>M</v>
      </c>
      <c r="K682" s="4">
        <f>INDEX(products!$A$1:$G$49,MATCH($D682,products!$A$1:$A$49,0),MATCH(K$1,products!$A$1:$G$1,0))</f>
        <v>1</v>
      </c>
      <c r="L682" s="5">
        <f>INDEX(products!$A$1:$G$49,MATCH($D682,products!$A$1:$A$49,0),MATCH(L$1,products!$A$1:$G$1,0))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INDEX(products!$A$1:$G$49,MATCH($D683,products!$A$1:$A$49,0),MATCH(I$1,products!$A$1:$G$1,0))</f>
        <v>Lib</v>
      </c>
      <c r="J683" t="str">
        <f>INDEX(products!$A$1:$G$49,MATCH($D683,products!$A$1:$A$49,0),MATCH(J$1,products!$A$1:$G$1,0))</f>
        <v>L</v>
      </c>
      <c r="K683" s="4">
        <f>INDEX(products!$A$1:$G$49,MATCH($D683,products!$A$1:$A$49,0),MATCH(K$1,products!$A$1:$G$1,0))</f>
        <v>0.2</v>
      </c>
      <c r="L683" s="5">
        <f>INDEX(products!$A$1:$G$49,MATCH($D683,products!$A$1:$A$49,0),MATCH(L$1,products!$A$1:$G$1,0))</f>
        <v>4.7549999999999999</v>
      </c>
      <c r="M683" s="5">
        <f t="shared" si="30"/>
        <v>9.51</v>
      </c>
      <c r="N683" t="str">
        <f t="shared" si="31"/>
        <v>Liberca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INDEX(products!$A$1:$G$49,MATCH($D684,products!$A$1:$A$49,0),MATCH(I$1,products!$A$1:$G$1,0))</f>
        <v>Exc</v>
      </c>
      <c r="J684" t="str">
        <f>INDEX(products!$A$1:$G$49,MATCH($D684,products!$A$1:$A$49,0),MATCH(J$1,products!$A$1:$G$1,0))</f>
        <v>M</v>
      </c>
      <c r="K684" s="4">
        <f>INDEX(products!$A$1:$G$49,MATCH($D684,products!$A$1:$A$49,0),MATCH(K$1,products!$A$1:$G$1,0))</f>
        <v>0.2</v>
      </c>
      <c r="L684" s="5">
        <f>INDEX(products!$A$1:$G$49,MATCH($D684,products!$A$1:$A$49,0),MATCH(L$1,products!$A$1:$G$1,0))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INDEX(products!$A$1:$G$49,MATCH($D685,products!$A$1:$A$49,0),MATCH(I$1,products!$A$1:$G$1,0))</f>
        <v>Lib</v>
      </c>
      <c r="J685" t="str">
        <f>INDEX(products!$A$1:$G$49,MATCH($D685,products!$A$1:$A$49,0),MATCH(J$1,products!$A$1:$G$1,0))</f>
        <v>D</v>
      </c>
      <c r="K685" s="4">
        <f>INDEX(products!$A$1:$G$49,MATCH($D685,products!$A$1:$A$49,0),MATCH(K$1,products!$A$1:$G$1,0))</f>
        <v>0.5</v>
      </c>
      <c r="L685" s="5">
        <f>INDEX(products!$A$1:$G$49,MATCH($D685,products!$A$1:$A$49,0),MATCH(L$1,products!$A$1:$G$1,0))</f>
        <v>7.77</v>
      </c>
      <c r="M685" s="5">
        <f t="shared" si="30"/>
        <v>46.62</v>
      </c>
      <c r="N685" t="str">
        <f t="shared" si="31"/>
        <v>Liberca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INDEX(products!$A$1:$G$49,MATCH($D686,products!$A$1:$A$49,0),MATCH(I$1,products!$A$1:$G$1,0))</f>
        <v>Rob</v>
      </c>
      <c r="J686" t="str">
        <f>INDEX(products!$A$1:$G$49,MATCH($D686,products!$A$1:$A$49,0),MATCH(J$1,products!$A$1:$G$1,0))</f>
        <v>L</v>
      </c>
      <c r="K686" s="4">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INDEX(products!$A$1:$G$49,MATCH($D687,products!$A$1:$A$49,0),MATCH(I$1,products!$A$1:$G$1,0))</f>
        <v>Lib</v>
      </c>
      <c r="J687" t="str">
        <f>INDEX(products!$A$1:$G$49,MATCH($D687,products!$A$1:$A$49,0),MATCH(J$1,products!$A$1:$G$1,0))</f>
        <v>L</v>
      </c>
      <c r="K687" s="4">
        <f>INDEX(products!$A$1:$G$49,MATCH($D687,products!$A$1:$A$49,0),MATCH(K$1,products!$A$1:$G$1,0))</f>
        <v>2.5</v>
      </c>
      <c r="L687" s="5">
        <f>INDEX(products!$A$1:$G$49,MATCH($D687,products!$A$1:$A$49,0),MATCH(L$1,products!$A$1:$G$1,0))</f>
        <v>36.454999999999998</v>
      </c>
      <c r="M687" s="5">
        <f t="shared" si="30"/>
        <v>72.91</v>
      </c>
      <c r="N687" t="str">
        <f t="shared" si="31"/>
        <v>Liberca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INDEX(products!$A$1:$G$49,MATCH($D688,products!$A$1:$A$49,0),MATCH(I$1,products!$A$1:$G$1,0))</f>
        <v>Rob</v>
      </c>
      <c r="J688" t="str">
        <f>INDEX(products!$A$1:$G$49,MATCH($D688,products!$A$1:$A$49,0),MATCH(J$1,products!$A$1:$G$1,0))</f>
        <v>D</v>
      </c>
      <c r="K688" s="4">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INDEX(products!$A$1:$G$49,MATCH($D689,products!$A$1:$A$49,0),MATCH(I$1,products!$A$1:$G$1,0))</f>
        <v>Exc</v>
      </c>
      <c r="J689" t="str">
        <f>INDEX(products!$A$1:$G$49,MATCH($D689,products!$A$1:$A$49,0),MATCH(J$1,products!$A$1:$G$1,0))</f>
        <v>M</v>
      </c>
      <c r="K689" s="4">
        <f>INDEX(products!$A$1:$G$49,MATCH($D689,products!$A$1:$A$49,0),MATCH(K$1,products!$A$1:$G$1,0))</f>
        <v>0.5</v>
      </c>
      <c r="L689" s="5">
        <f>INDEX(products!$A$1:$G$49,MATCH($D689,products!$A$1:$A$49,0),MATCH(L$1,products!$A$1:$G$1,0))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INDEX(products!$A$1:$G$49,MATCH($D690,products!$A$1:$A$49,0),MATCH(I$1,products!$A$1:$G$1,0))</f>
        <v>Ara</v>
      </c>
      <c r="J690" t="str">
        <f>INDEX(products!$A$1:$G$49,MATCH($D690,products!$A$1:$A$49,0),MATCH(J$1,products!$A$1:$G$1,0))</f>
        <v>L</v>
      </c>
      <c r="K690" s="4">
        <f>INDEX(products!$A$1:$G$49,MATCH($D690,products!$A$1:$A$49,0),MATCH(K$1,products!$A$1:$G$1,0))</f>
        <v>1</v>
      </c>
      <c r="L690" s="5">
        <f>INDEX(products!$A$1:$G$49,MATCH($D690,products!$A$1:$A$49,0),MATCH(L$1,products!$A$1:$G$1,0))</f>
        <v>12.95</v>
      </c>
      <c r="M690" s="5">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INDEX(products!$A$1:$G$49,MATCH($D691,products!$A$1:$A$49,0),MATCH(I$1,products!$A$1:$G$1,0))</f>
        <v>Ara</v>
      </c>
      <c r="J691" t="str">
        <f>INDEX(products!$A$1:$G$49,MATCH($D691,products!$A$1:$A$49,0),MATCH(J$1,products!$A$1:$G$1,0))</f>
        <v>M</v>
      </c>
      <c r="K691" s="4">
        <f>INDEX(products!$A$1:$G$49,MATCH($D691,products!$A$1:$A$49,0),MATCH(K$1,products!$A$1:$G$1,0))</f>
        <v>0.5</v>
      </c>
      <c r="L691" s="5">
        <f>INDEX(products!$A$1:$G$49,MATCH($D691,products!$A$1:$A$49,0),MATCH(L$1,products!$A$1:$G$1,0))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INDEX(products!$A$1:$G$49,MATCH($D692,products!$A$1:$A$49,0),MATCH(I$1,products!$A$1:$G$1,0))</f>
        <v>Lib</v>
      </c>
      <c r="J692" t="str">
        <f>INDEX(products!$A$1:$G$49,MATCH($D692,products!$A$1:$A$49,0),MATCH(J$1,products!$A$1:$G$1,0))</f>
        <v>D</v>
      </c>
      <c r="K692" s="4">
        <f>INDEX(products!$A$1:$G$49,MATCH($D692,products!$A$1:$A$49,0),MATCH(K$1,products!$A$1:$G$1,0))</f>
        <v>2.5</v>
      </c>
      <c r="L692" s="5">
        <f>INDEX(products!$A$1:$G$49,MATCH($D692,products!$A$1:$A$49,0),MATCH(L$1,products!$A$1:$G$1,0))</f>
        <v>29.784999999999997</v>
      </c>
      <c r="M692" s="5">
        <f t="shared" si="30"/>
        <v>178.70999999999998</v>
      </c>
      <c r="N692" t="str">
        <f t="shared" si="31"/>
        <v>Liberca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INDEX(products!$A$1:$G$49,MATCH($D693,products!$A$1:$A$49,0),MATCH(I$1,products!$A$1:$G$1,0))</f>
        <v>Ara</v>
      </c>
      <c r="J693" t="str">
        <f>INDEX(products!$A$1:$G$49,MATCH($D693,products!$A$1:$A$49,0),MATCH(J$1,products!$A$1:$G$1,0))</f>
        <v>M</v>
      </c>
      <c r="K693" s="4">
        <f>INDEX(products!$A$1:$G$49,MATCH($D693,products!$A$1:$A$49,0),MATCH(K$1,products!$A$1:$G$1,0))</f>
        <v>1</v>
      </c>
      <c r="L693" s="5">
        <f>INDEX(products!$A$1:$G$49,MATCH($D693,products!$A$1:$A$49,0),MATCH(L$1,products!$A$1:$G$1,0))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INDEX(products!$A$1:$G$49,MATCH($D694,products!$A$1:$A$49,0),MATCH(I$1,products!$A$1:$G$1,0))</f>
        <v>Lib</v>
      </c>
      <c r="J694" t="str">
        <f>INDEX(products!$A$1:$G$49,MATCH($D694,products!$A$1:$A$49,0),MATCH(J$1,products!$A$1:$G$1,0))</f>
        <v>D</v>
      </c>
      <c r="K694" s="4">
        <f>INDEX(products!$A$1:$G$49,MATCH($D694,products!$A$1:$A$49,0),MATCH(K$1,products!$A$1:$G$1,0))</f>
        <v>1</v>
      </c>
      <c r="L694" s="5">
        <f>INDEX(products!$A$1:$G$49,MATCH($D694,products!$A$1:$A$49,0),MATCH(L$1,products!$A$1:$G$1,0))</f>
        <v>12.95</v>
      </c>
      <c r="M694" s="5">
        <f t="shared" si="30"/>
        <v>12.95</v>
      </c>
      <c r="N694" t="str">
        <f t="shared" si="31"/>
        <v>Liberca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INDEX(products!$A$1:$G$49,MATCH($D695,products!$A$1:$A$49,0),MATCH(I$1,products!$A$1:$G$1,0))</f>
        <v>Ara</v>
      </c>
      <c r="J695" t="str">
        <f>INDEX(products!$A$1:$G$49,MATCH($D695,products!$A$1:$A$49,0),MATCH(J$1,products!$A$1:$G$1,0))</f>
        <v>M</v>
      </c>
      <c r="K695" s="4">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INDEX(products!$A$1:$G$49,MATCH($D696,products!$A$1:$A$49,0),MATCH(I$1,products!$A$1:$G$1,0))</f>
        <v>Exc</v>
      </c>
      <c r="J696" t="str">
        <f>INDEX(products!$A$1:$G$49,MATCH($D696,products!$A$1:$A$49,0),MATCH(J$1,products!$A$1:$G$1,0))</f>
        <v>D</v>
      </c>
      <c r="K696" s="4">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INDEX(products!$A$1:$G$49,MATCH($D697,products!$A$1:$A$49,0),MATCH(I$1,products!$A$1:$G$1,0))</f>
        <v>Lib</v>
      </c>
      <c r="J697" t="str">
        <f>INDEX(products!$A$1:$G$49,MATCH($D697,products!$A$1:$A$49,0),MATCH(J$1,products!$A$1:$G$1,0))</f>
        <v>L</v>
      </c>
      <c r="K697" s="4">
        <f>INDEX(products!$A$1:$G$49,MATCH($D697,products!$A$1:$A$49,0),MATCH(K$1,products!$A$1:$G$1,0))</f>
        <v>2.5</v>
      </c>
      <c r="L697" s="5">
        <f>INDEX(products!$A$1:$G$49,MATCH($D697,products!$A$1:$A$49,0),MATCH(L$1,products!$A$1:$G$1,0))</f>
        <v>36.454999999999998</v>
      </c>
      <c r="M697" s="5">
        <f t="shared" si="30"/>
        <v>182.27499999999998</v>
      </c>
      <c r="N697" t="str">
        <f t="shared" si="31"/>
        <v>Liberca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INDEX(products!$A$1:$G$49,MATCH($D698,products!$A$1:$A$49,0),MATCH(I$1,products!$A$1:$G$1,0))</f>
        <v>Lib</v>
      </c>
      <c r="J698" t="str">
        <f>INDEX(products!$A$1:$G$49,MATCH($D698,products!$A$1:$A$49,0),MATCH(J$1,products!$A$1:$G$1,0))</f>
        <v>D</v>
      </c>
      <c r="K698" s="4">
        <f>INDEX(products!$A$1:$G$49,MATCH($D698,products!$A$1:$A$49,0),MATCH(K$1,products!$A$1:$G$1,0))</f>
        <v>0.5</v>
      </c>
      <c r="L698" s="5">
        <f>INDEX(products!$A$1:$G$49,MATCH($D698,products!$A$1:$A$49,0),MATCH(L$1,products!$A$1:$G$1,0))</f>
        <v>7.77</v>
      </c>
      <c r="M698" s="5">
        <f t="shared" si="30"/>
        <v>31.08</v>
      </c>
      <c r="N698" t="str">
        <f t="shared" si="31"/>
        <v>Liberca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INDEX(products!$A$1:$G$49,MATCH($D699,products!$A$1:$A$49,0),MATCH(I$1,products!$A$1:$G$1,0))</f>
        <v>Ara</v>
      </c>
      <c r="J699" t="str">
        <f>INDEX(products!$A$1:$G$49,MATCH($D699,products!$A$1:$A$49,0),MATCH(J$1,products!$A$1:$G$1,0))</f>
        <v>M</v>
      </c>
      <c r="K699" s="4">
        <f>INDEX(products!$A$1:$G$49,MATCH($D699,products!$A$1:$A$49,0),MATCH(K$1,products!$A$1:$G$1,0))</f>
        <v>0.5</v>
      </c>
      <c r="L699" s="5">
        <f>INDEX(products!$A$1:$G$49,MATCH($D699,products!$A$1:$A$49,0),MATCH(L$1,products!$A$1:$G$1,0))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INDEX(products!$A$1:$G$49,MATCH($D700,products!$A$1:$A$49,0),MATCH(I$1,products!$A$1:$G$1,0))</f>
        <v>Lib</v>
      </c>
      <c r="J700" t="str">
        <f>INDEX(products!$A$1:$G$49,MATCH($D700,products!$A$1:$A$49,0),MATCH(J$1,products!$A$1:$G$1,0))</f>
        <v>D</v>
      </c>
      <c r="K700" s="4">
        <f>INDEX(products!$A$1:$G$49,MATCH($D700,products!$A$1:$A$49,0),MATCH(K$1,products!$A$1:$G$1,0))</f>
        <v>1</v>
      </c>
      <c r="L700" s="5">
        <f>INDEX(products!$A$1:$G$49,MATCH($D700,products!$A$1:$A$49,0),MATCH(L$1,products!$A$1:$G$1,0))</f>
        <v>12.95</v>
      </c>
      <c r="M700" s="5">
        <f t="shared" si="30"/>
        <v>25.9</v>
      </c>
      <c r="N700" t="str">
        <f t="shared" si="31"/>
        <v>Liberca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INDEX(products!$A$1:$G$49,MATCH($D701,products!$A$1:$A$49,0),MATCH(I$1,products!$A$1:$G$1,0))</f>
        <v>Ara</v>
      </c>
      <c r="J701" t="str">
        <f>INDEX(products!$A$1:$G$49,MATCH($D701,products!$A$1:$A$49,0),MATCH(J$1,products!$A$1:$G$1,0))</f>
        <v>D</v>
      </c>
      <c r="K701" s="4">
        <f>INDEX(products!$A$1:$G$49,MATCH($D701,products!$A$1:$A$49,0),MATCH(K$1,products!$A$1:$G$1,0))</f>
        <v>0.5</v>
      </c>
      <c r="L701" s="5">
        <f>INDEX(products!$A$1:$G$49,MATCH($D701,products!$A$1:$A$49,0),MATCH(L$1,products!$A$1:$G$1,0))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INDEX(products!$A$1:$G$49,MATCH($D702,products!$A$1:$A$49,0),MATCH(I$1,products!$A$1:$G$1,0))</f>
        <v>Lib</v>
      </c>
      <c r="J702" t="str">
        <f>INDEX(products!$A$1:$G$49,MATCH($D702,products!$A$1:$A$49,0),MATCH(J$1,products!$A$1:$G$1,0))</f>
        <v>L</v>
      </c>
      <c r="K702" s="4">
        <f>INDEX(products!$A$1:$G$49,MATCH($D702,products!$A$1:$A$49,0),MATCH(K$1,products!$A$1:$G$1,0))</f>
        <v>0.5</v>
      </c>
      <c r="L702" s="5">
        <f>INDEX(products!$A$1:$G$49,MATCH($D702,products!$A$1:$A$49,0),MATCH(L$1,products!$A$1:$G$1,0))</f>
        <v>9.51</v>
      </c>
      <c r="M702" s="5">
        <f t="shared" si="30"/>
        <v>19.02</v>
      </c>
      <c r="N702" t="str">
        <f t="shared" si="31"/>
        <v>Liberca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INDEX(products!$A$1:$G$49,MATCH($D703,products!$A$1:$A$49,0),MATCH(I$1,products!$A$1:$G$1,0))</f>
        <v>Ara</v>
      </c>
      <c r="J703" t="str">
        <f>INDEX(products!$A$1:$G$49,MATCH($D703,products!$A$1:$A$49,0),MATCH(J$1,products!$A$1:$G$1,0))</f>
        <v>D</v>
      </c>
      <c r="K703" s="4">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INDEX(products!$A$1:$G$49,MATCH($D704,products!$A$1:$A$49,0),MATCH(I$1,products!$A$1:$G$1,0))</f>
        <v>Ara</v>
      </c>
      <c r="J704" t="str">
        <f>INDEX(products!$A$1:$G$49,MATCH($D704,products!$A$1:$A$49,0),MATCH(J$1,products!$A$1:$G$1,0))</f>
        <v>L</v>
      </c>
      <c r="K704" s="4">
        <f>INDEX(products!$A$1:$G$49,MATCH($D704,products!$A$1:$A$49,0),MATCH(K$1,products!$A$1:$G$1,0))</f>
        <v>0.5</v>
      </c>
      <c r="L704" s="5">
        <f>INDEX(products!$A$1:$G$49,MATCH($D704,products!$A$1:$A$49,0),MATCH(L$1,products!$A$1:$G$1,0))</f>
        <v>7.77</v>
      </c>
      <c r="M704" s="5">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INDEX(products!$A$1:$G$49,MATCH($D705,products!$A$1:$A$49,0),MATCH(I$1,products!$A$1:$G$1,0))</f>
        <v>Lib</v>
      </c>
      <c r="J705" t="str">
        <f>INDEX(products!$A$1:$G$49,MATCH($D705,products!$A$1:$A$49,0),MATCH(J$1,products!$A$1:$G$1,0))</f>
        <v>D</v>
      </c>
      <c r="K705" s="4">
        <f>INDEX(products!$A$1:$G$49,MATCH($D705,products!$A$1:$A$49,0),MATCH(K$1,products!$A$1:$G$1,0))</f>
        <v>2.5</v>
      </c>
      <c r="L705" s="5">
        <f>INDEX(products!$A$1:$G$49,MATCH($D705,products!$A$1:$A$49,0),MATCH(L$1,products!$A$1:$G$1,0))</f>
        <v>29.784999999999997</v>
      </c>
      <c r="M705" s="5">
        <f t="shared" si="30"/>
        <v>119.13999999999999</v>
      </c>
      <c r="N705" t="str">
        <f t="shared" si="31"/>
        <v>Liberca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INDEX(products!$A$1:$G$49,MATCH($D706,products!$A$1:$A$49,0),MATCH(I$1,products!$A$1:$G$1,0))</f>
        <v>Exc</v>
      </c>
      <c r="J706" t="str">
        <f>INDEX(products!$A$1:$G$49,MATCH($D706,products!$A$1:$A$49,0),MATCH(J$1,products!$A$1:$G$1,0))</f>
        <v>D</v>
      </c>
      <c r="K706" s="4">
        <f>INDEX(products!$A$1:$G$49,MATCH($D706,products!$A$1:$A$49,0),MATCH(K$1,products!$A$1:$G$1,0))</f>
        <v>0.2</v>
      </c>
      <c r="L706" s="5">
        <f>INDEX(products!$A$1:$G$49,MATCH($D706,products!$A$1:$A$49,0),MATCH(L$1,products!$A$1:$G$1,0))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INDEX(products!$A$1:$G$49,MATCH($D707,products!$A$1:$A$49,0),MATCH(I$1,products!$A$1:$G$1,0))</f>
        <v>Exc</v>
      </c>
      <c r="J707" t="str">
        <f>INDEX(products!$A$1:$G$49,MATCH($D707,products!$A$1:$A$49,0),MATCH(J$1,products!$A$1:$G$1,0))</f>
        <v>L</v>
      </c>
      <c r="K707" s="4">
        <f>INDEX(products!$A$1:$G$49,MATCH($D707,products!$A$1:$A$49,0),MATCH(K$1,products!$A$1:$G$1,0))</f>
        <v>0.5</v>
      </c>
      <c r="L707" s="5">
        <f>INDEX(products!$A$1:$G$49,MATCH($D707,products!$A$1:$A$49,0),MATCH(L$1,products!$A$1:$G$1,0))</f>
        <v>8.91</v>
      </c>
      <c r="M707" s="5">
        <f t="shared" ref="M707:M770" si="33">PRODUCT(L707,E707)</f>
        <v>17.82</v>
      </c>
      <c r="N707" t="str">
        <f t="shared" ref="N707:N770" si="34">IF(I707="Rob","Robusta",IF(I707="Exc","Excelsa",IF(I707="Ara","Arabica",IF(I707="Lib","Liberca",""))))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INDEX(products!$A$1:$G$49,MATCH($D708,products!$A$1:$A$49,0),MATCH(I$1,products!$A$1:$G$1,0))</f>
        <v>Exc</v>
      </c>
      <c r="J708" t="str">
        <f>INDEX(products!$A$1:$G$49,MATCH($D708,products!$A$1:$A$49,0),MATCH(J$1,products!$A$1:$G$1,0))</f>
        <v>M</v>
      </c>
      <c r="K708" s="4">
        <f>INDEX(products!$A$1:$G$49,MATCH($D708,products!$A$1:$A$49,0),MATCH(K$1,products!$A$1:$G$1,0))</f>
        <v>0.2</v>
      </c>
      <c r="L708" s="5">
        <f>INDEX(products!$A$1:$G$49,MATCH($D708,products!$A$1:$A$49,0),MATCH(L$1,products!$A$1:$G$1,0))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INDEX(products!$A$1:$G$49,MATCH($D709,products!$A$1:$A$49,0),MATCH(I$1,products!$A$1:$G$1,0))</f>
        <v>Lib</v>
      </c>
      <c r="J709" t="str">
        <f>INDEX(products!$A$1:$G$49,MATCH($D709,products!$A$1:$A$49,0),MATCH(J$1,products!$A$1:$G$1,0))</f>
        <v>D</v>
      </c>
      <c r="K709" s="4">
        <f>INDEX(products!$A$1:$G$49,MATCH($D709,products!$A$1:$A$49,0),MATCH(K$1,products!$A$1:$G$1,0))</f>
        <v>1</v>
      </c>
      <c r="L709" s="5">
        <f>INDEX(products!$A$1:$G$49,MATCH($D709,products!$A$1:$A$49,0),MATCH(L$1,products!$A$1:$G$1,0))</f>
        <v>12.95</v>
      </c>
      <c r="M709" s="5">
        <f t="shared" si="33"/>
        <v>25.9</v>
      </c>
      <c r="N709" t="str">
        <f t="shared" si="34"/>
        <v>Liberca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INDEX(products!$A$1:$G$49,MATCH($D710,products!$A$1:$A$49,0),MATCH(I$1,products!$A$1:$G$1,0))</f>
        <v>Ara</v>
      </c>
      <c r="J710" t="str">
        <f>INDEX(products!$A$1:$G$49,MATCH($D710,products!$A$1:$A$49,0),MATCH(J$1,products!$A$1:$G$1,0))</f>
        <v>M</v>
      </c>
      <c r="K710" s="4">
        <f>INDEX(products!$A$1:$G$49,MATCH($D710,products!$A$1:$A$49,0),MATCH(K$1,products!$A$1:$G$1,0))</f>
        <v>0.5</v>
      </c>
      <c r="L710" s="5">
        <f>INDEX(products!$A$1:$G$49,MATCH($D710,products!$A$1:$A$49,0),MATCH(L$1,products!$A$1:$G$1,0))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INDEX(products!$A$1:$G$49,MATCH($D711,products!$A$1:$A$49,0),MATCH(I$1,products!$A$1:$G$1,0))</f>
        <v>Exc</v>
      </c>
      <c r="J711" t="str">
        <f>INDEX(products!$A$1:$G$49,MATCH($D711,products!$A$1:$A$49,0),MATCH(J$1,products!$A$1:$G$1,0))</f>
        <v>L</v>
      </c>
      <c r="K711" s="4">
        <f>INDEX(products!$A$1:$G$49,MATCH($D711,products!$A$1:$A$49,0),MATCH(K$1,products!$A$1:$G$1,0))</f>
        <v>0.5</v>
      </c>
      <c r="L711" s="5">
        <f>INDEX(products!$A$1:$G$49,MATCH($D711,products!$A$1:$A$49,0),MATCH(L$1,products!$A$1:$G$1,0))</f>
        <v>8.91</v>
      </c>
      <c r="M711" s="5">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INDEX(products!$A$1:$G$49,MATCH($D712,products!$A$1:$A$49,0),MATCH(I$1,products!$A$1:$G$1,0))</f>
        <v>Exc</v>
      </c>
      <c r="J712" t="str">
        <f>INDEX(products!$A$1:$G$49,MATCH($D712,products!$A$1:$A$49,0),MATCH(J$1,products!$A$1:$G$1,0))</f>
        <v>M</v>
      </c>
      <c r="K712" s="4">
        <f>INDEX(products!$A$1:$G$49,MATCH($D712,products!$A$1:$A$49,0),MATCH(K$1,products!$A$1:$G$1,0))</f>
        <v>0.5</v>
      </c>
      <c r="L712" s="5">
        <f>INDEX(products!$A$1:$G$49,MATCH($D712,products!$A$1:$A$49,0),MATCH(L$1,products!$A$1:$G$1,0))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INDEX(products!$A$1:$G$49,MATCH($D713,products!$A$1:$A$49,0),MATCH(I$1,products!$A$1:$G$1,0))</f>
        <v>Rob</v>
      </c>
      <c r="J713" t="str">
        <f>INDEX(products!$A$1:$G$49,MATCH($D713,products!$A$1:$A$49,0),MATCH(J$1,products!$A$1:$G$1,0))</f>
        <v>M</v>
      </c>
      <c r="K713" s="4">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INDEX(products!$A$1:$G$49,MATCH($D714,products!$A$1:$A$49,0),MATCH(I$1,products!$A$1:$G$1,0))</f>
        <v>Exc</v>
      </c>
      <c r="J714" t="str">
        <f>INDEX(products!$A$1:$G$49,MATCH($D714,products!$A$1:$A$49,0),MATCH(J$1,products!$A$1:$G$1,0))</f>
        <v>M</v>
      </c>
      <c r="K714" s="4">
        <f>INDEX(products!$A$1:$G$49,MATCH($D714,products!$A$1:$A$49,0),MATCH(K$1,products!$A$1:$G$1,0))</f>
        <v>0.5</v>
      </c>
      <c r="L714" s="5">
        <f>INDEX(products!$A$1:$G$49,MATCH($D714,products!$A$1:$A$49,0),MATCH(L$1,products!$A$1:$G$1,0))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INDEX(products!$A$1:$G$49,MATCH($D715,products!$A$1:$A$49,0),MATCH(I$1,products!$A$1:$G$1,0))</f>
        <v>Rob</v>
      </c>
      <c r="J715" t="str">
        <f>INDEX(products!$A$1:$G$49,MATCH($D715,products!$A$1:$A$49,0),MATCH(J$1,products!$A$1:$G$1,0))</f>
        <v>M</v>
      </c>
      <c r="K715" s="4">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INDEX(products!$A$1:$G$49,MATCH($D716,products!$A$1:$A$49,0),MATCH(I$1,products!$A$1:$G$1,0))</f>
        <v>Exc</v>
      </c>
      <c r="J716" t="str">
        <f>INDEX(products!$A$1:$G$49,MATCH($D716,products!$A$1:$A$49,0),MATCH(J$1,products!$A$1:$G$1,0))</f>
        <v>D</v>
      </c>
      <c r="K716" s="4">
        <f>INDEX(products!$A$1:$G$49,MATCH($D716,products!$A$1:$A$49,0),MATCH(K$1,products!$A$1:$G$1,0))</f>
        <v>0.2</v>
      </c>
      <c r="L716" s="5">
        <f>INDEX(products!$A$1:$G$49,MATCH($D716,products!$A$1:$A$49,0),MATCH(L$1,products!$A$1:$G$1,0))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INDEX(products!$A$1:$G$49,MATCH($D717,products!$A$1:$A$49,0),MATCH(I$1,products!$A$1:$G$1,0))</f>
        <v>Exc</v>
      </c>
      <c r="J717" t="str">
        <f>INDEX(products!$A$1:$G$49,MATCH($D717,products!$A$1:$A$49,0),MATCH(J$1,products!$A$1:$G$1,0))</f>
        <v>L</v>
      </c>
      <c r="K717" s="4">
        <f>INDEX(products!$A$1:$G$49,MATCH($D717,products!$A$1:$A$49,0),MATCH(K$1,products!$A$1:$G$1,0))</f>
        <v>1</v>
      </c>
      <c r="L717" s="5">
        <f>INDEX(products!$A$1:$G$49,MATCH($D717,products!$A$1:$A$49,0),MATCH(L$1,products!$A$1:$G$1,0))</f>
        <v>14.85</v>
      </c>
      <c r="M717" s="5">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INDEX(products!$A$1:$G$49,MATCH($D718,products!$A$1:$A$49,0),MATCH(I$1,products!$A$1:$G$1,0))</f>
        <v>Rob</v>
      </c>
      <c r="J718" t="str">
        <f>INDEX(products!$A$1:$G$49,MATCH($D718,products!$A$1:$A$49,0),MATCH(J$1,products!$A$1:$G$1,0))</f>
        <v>L</v>
      </c>
      <c r="K718" s="4">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INDEX(products!$A$1:$G$49,MATCH($D719,products!$A$1:$A$49,0),MATCH(I$1,products!$A$1:$G$1,0))</f>
        <v>Ara</v>
      </c>
      <c r="J719" t="str">
        <f>INDEX(products!$A$1:$G$49,MATCH($D719,products!$A$1:$A$49,0),MATCH(J$1,products!$A$1:$G$1,0))</f>
        <v>D</v>
      </c>
      <c r="K719" s="4">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INDEX(products!$A$1:$G$49,MATCH($D720,products!$A$1:$A$49,0),MATCH(I$1,products!$A$1:$G$1,0))</f>
        <v>Lib</v>
      </c>
      <c r="J720" t="str">
        <f>INDEX(products!$A$1:$G$49,MATCH($D720,products!$A$1:$A$49,0),MATCH(J$1,products!$A$1:$G$1,0))</f>
        <v>D</v>
      </c>
      <c r="K720" s="4">
        <f>INDEX(products!$A$1:$G$49,MATCH($D720,products!$A$1:$A$49,0),MATCH(K$1,products!$A$1:$G$1,0))</f>
        <v>1</v>
      </c>
      <c r="L720" s="5">
        <f>INDEX(products!$A$1:$G$49,MATCH($D720,products!$A$1:$A$49,0),MATCH(L$1,products!$A$1:$G$1,0))</f>
        <v>12.95</v>
      </c>
      <c r="M720" s="5">
        <f t="shared" si="33"/>
        <v>38.849999999999994</v>
      </c>
      <c r="N720" t="str">
        <f t="shared" si="34"/>
        <v>Liberca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INDEX(products!$A$1:$G$49,MATCH($D721,products!$A$1:$A$49,0),MATCH(I$1,products!$A$1:$G$1,0))</f>
        <v>Lib</v>
      </c>
      <c r="J721" t="str">
        <f>INDEX(products!$A$1:$G$49,MATCH($D721,products!$A$1:$A$49,0),MATCH(J$1,products!$A$1:$G$1,0))</f>
        <v>L</v>
      </c>
      <c r="K721" s="4">
        <f>INDEX(products!$A$1:$G$49,MATCH($D721,products!$A$1:$A$49,0),MATCH(K$1,products!$A$1:$G$1,0))</f>
        <v>1</v>
      </c>
      <c r="L721" s="5">
        <f>INDEX(products!$A$1:$G$49,MATCH($D721,products!$A$1:$A$49,0),MATCH(L$1,products!$A$1:$G$1,0))</f>
        <v>15.85</v>
      </c>
      <c r="M721" s="5">
        <f t="shared" si="33"/>
        <v>79.25</v>
      </c>
      <c r="N721" t="str">
        <f t="shared" si="34"/>
        <v>Liberca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INDEX(products!$A$1:$G$49,MATCH($D722,products!$A$1:$A$49,0),MATCH(I$1,products!$A$1:$G$1,0))</f>
        <v>Exc</v>
      </c>
      <c r="J722" t="str">
        <f>INDEX(products!$A$1:$G$49,MATCH($D722,products!$A$1:$A$49,0),MATCH(J$1,products!$A$1:$G$1,0))</f>
        <v>D</v>
      </c>
      <c r="K722" s="4">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INDEX(products!$A$1:$G$49,MATCH($D723,products!$A$1:$A$49,0),MATCH(I$1,products!$A$1:$G$1,0))</f>
        <v>Rob</v>
      </c>
      <c r="J723" t="str">
        <f>INDEX(products!$A$1:$G$49,MATCH($D723,products!$A$1:$A$49,0),MATCH(J$1,products!$A$1:$G$1,0))</f>
        <v>M</v>
      </c>
      <c r="K723" s="4">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INDEX(products!$A$1:$G$49,MATCH($D724,products!$A$1:$A$49,0),MATCH(I$1,products!$A$1:$G$1,0))</f>
        <v>Exc</v>
      </c>
      <c r="J724" t="str">
        <f>INDEX(products!$A$1:$G$49,MATCH($D724,products!$A$1:$A$49,0),MATCH(J$1,products!$A$1:$G$1,0))</f>
        <v>D</v>
      </c>
      <c r="K724" s="4">
        <f>INDEX(products!$A$1:$G$49,MATCH($D724,products!$A$1:$A$49,0),MATCH(K$1,products!$A$1:$G$1,0))</f>
        <v>1</v>
      </c>
      <c r="L724" s="5">
        <f>INDEX(products!$A$1:$G$49,MATCH($D724,products!$A$1:$A$49,0),MATCH(L$1,products!$A$1:$G$1,0))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INDEX(products!$A$1:$G$49,MATCH($D725,products!$A$1:$A$49,0),MATCH(I$1,products!$A$1:$G$1,0))</f>
        <v>Exc</v>
      </c>
      <c r="J725" t="str">
        <f>INDEX(products!$A$1:$G$49,MATCH($D725,products!$A$1:$A$49,0),MATCH(J$1,products!$A$1:$G$1,0))</f>
        <v>M</v>
      </c>
      <c r="K725" s="4">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INDEX(products!$A$1:$G$49,MATCH($D726,products!$A$1:$A$49,0),MATCH(I$1,products!$A$1:$G$1,0))</f>
        <v>Ara</v>
      </c>
      <c r="J726" t="str">
        <f>INDEX(products!$A$1:$G$49,MATCH($D726,products!$A$1:$A$49,0),MATCH(J$1,products!$A$1:$G$1,0))</f>
        <v>M</v>
      </c>
      <c r="K726" s="4">
        <f>INDEX(products!$A$1:$G$49,MATCH($D726,products!$A$1:$A$49,0),MATCH(K$1,products!$A$1:$G$1,0))</f>
        <v>0.2</v>
      </c>
      <c r="L726" s="5">
        <f>INDEX(products!$A$1:$G$49,MATCH($D726,products!$A$1:$A$49,0),MATCH(L$1,products!$A$1:$G$1,0))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INDEX(products!$A$1:$G$49,MATCH($D727,products!$A$1:$A$49,0),MATCH(I$1,products!$A$1:$G$1,0))</f>
        <v>Ara</v>
      </c>
      <c r="J727" t="str">
        <f>INDEX(products!$A$1:$G$49,MATCH($D727,products!$A$1:$A$49,0),MATCH(J$1,products!$A$1:$G$1,0))</f>
        <v>L</v>
      </c>
      <c r="K727" s="4">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INDEX(products!$A$1:$G$49,MATCH($D728,products!$A$1:$A$49,0),MATCH(I$1,products!$A$1:$G$1,0))</f>
        <v>Lib</v>
      </c>
      <c r="J728" t="str">
        <f>INDEX(products!$A$1:$G$49,MATCH($D728,products!$A$1:$A$49,0),MATCH(J$1,products!$A$1:$G$1,0))</f>
        <v>L</v>
      </c>
      <c r="K728" s="4">
        <f>INDEX(products!$A$1:$G$49,MATCH($D728,products!$A$1:$A$49,0),MATCH(K$1,products!$A$1:$G$1,0))</f>
        <v>2.5</v>
      </c>
      <c r="L728" s="5">
        <f>INDEX(products!$A$1:$G$49,MATCH($D728,products!$A$1:$A$49,0),MATCH(L$1,products!$A$1:$G$1,0))</f>
        <v>36.454999999999998</v>
      </c>
      <c r="M728" s="5">
        <f t="shared" si="33"/>
        <v>145.82</v>
      </c>
      <c r="N728" t="str">
        <f t="shared" si="34"/>
        <v>Liberca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INDEX(products!$A$1:$G$49,MATCH($D729,products!$A$1:$A$49,0),MATCH(I$1,products!$A$1:$G$1,0))</f>
        <v>Rob</v>
      </c>
      <c r="J729" t="str">
        <f>INDEX(products!$A$1:$G$49,MATCH($D729,products!$A$1:$A$49,0),MATCH(J$1,products!$A$1:$G$1,0))</f>
        <v>M</v>
      </c>
      <c r="K729" s="4">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INDEX(products!$A$1:$G$49,MATCH($D730,products!$A$1:$A$49,0),MATCH(I$1,products!$A$1:$G$1,0))</f>
        <v>Exc</v>
      </c>
      <c r="J730" t="str">
        <f>INDEX(products!$A$1:$G$49,MATCH($D730,products!$A$1:$A$49,0),MATCH(J$1,products!$A$1:$G$1,0))</f>
        <v>D</v>
      </c>
      <c r="K730" s="4">
        <f>INDEX(products!$A$1:$G$49,MATCH($D730,products!$A$1:$A$49,0),MATCH(K$1,products!$A$1:$G$1,0))</f>
        <v>0.5</v>
      </c>
      <c r="L730" s="5">
        <f>INDEX(products!$A$1:$G$49,MATCH($D730,products!$A$1:$A$49,0),MATCH(L$1,products!$A$1:$G$1,0))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INDEX(products!$A$1:$G$49,MATCH($D731,products!$A$1:$A$49,0),MATCH(I$1,products!$A$1:$G$1,0))</f>
        <v>Lib</v>
      </c>
      <c r="J731" t="str">
        <f>INDEX(products!$A$1:$G$49,MATCH($D731,products!$A$1:$A$49,0),MATCH(J$1,products!$A$1:$G$1,0))</f>
        <v>M</v>
      </c>
      <c r="K731" s="4">
        <f>INDEX(products!$A$1:$G$49,MATCH($D731,products!$A$1:$A$49,0),MATCH(K$1,products!$A$1:$G$1,0))</f>
        <v>0.2</v>
      </c>
      <c r="L731" s="5">
        <f>INDEX(products!$A$1:$G$49,MATCH($D731,products!$A$1:$A$49,0),MATCH(L$1,products!$A$1:$G$1,0))</f>
        <v>4.3650000000000002</v>
      </c>
      <c r="M731" s="5">
        <f t="shared" si="33"/>
        <v>4.3650000000000002</v>
      </c>
      <c r="N731" t="str">
        <f t="shared" si="34"/>
        <v>Liberca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INDEX(products!$A$1:$G$49,MATCH($D732,products!$A$1:$A$49,0),MATCH(I$1,products!$A$1:$G$1,0))</f>
        <v>Lib</v>
      </c>
      <c r="J732" t="str">
        <f>INDEX(products!$A$1:$G$49,MATCH($D732,products!$A$1:$A$49,0),MATCH(J$1,products!$A$1:$G$1,0))</f>
        <v>L</v>
      </c>
      <c r="K732" s="4">
        <f>INDEX(products!$A$1:$G$49,MATCH($D732,products!$A$1:$A$49,0),MATCH(K$1,products!$A$1:$G$1,0))</f>
        <v>2.5</v>
      </c>
      <c r="L732" s="5">
        <f>INDEX(products!$A$1:$G$49,MATCH($D732,products!$A$1:$A$49,0),MATCH(L$1,products!$A$1:$G$1,0))</f>
        <v>36.454999999999998</v>
      </c>
      <c r="M732" s="5">
        <f t="shared" si="33"/>
        <v>36.454999999999998</v>
      </c>
      <c r="N732" t="str">
        <f t="shared" si="34"/>
        <v>Liberca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INDEX(products!$A$1:$G$49,MATCH($D733,products!$A$1:$A$49,0),MATCH(I$1,products!$A$1:$G$1,0))</f>
        <v>Lib</v>
      </c>
      <c r="J733" t="str">
        <f>INDEX(products!$A$1:$G$49,MATCH($D733,products!$A$1:$A$49,0),MATCH(J$1,products!$A$1:$G$1,0))</f>
        <v>D</v>
      </c>
      <c r="K733" s="4">
        <f>INDEX(products!$A$1:$G$49,MATCH($D733,products!$A$1:$A$49,0),MATCH(K$1,products!$A$1:$G$1,0))</f>
        <v>0.2</v>
      </c>
      <c r="L733" s="5">
        <f>INDEX(products!$A$1:$G$49,MATCH($D733,products!$A$1:$A$49,0),MATCH(L$1,products!$A$1:$G$1,0))</f>
        <v>3.8849999999999998</v>
      </c>
      <c r="M733" s="5">
        <f t="shared" si="33"/>
        <v>15.54</v>
      </c>
      <c r="N733" t="str">
        <f t="shared" si="34"/>
        <v>Liberca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INDEX(products!$A$1:$G$49,MATCH($D734,products!$A$1:$A$49,0),MATCH(I$1,products!$A$1:$G$1,0))</f>
        <v>Exc</v>
      </c>
      <c r="J734" t="str">
        <f>INDEX(products!$A$1:$G$49,MATCH($D734,products!$A$1:$A$49,0),MATCH(J$1,products!$A$1:$G$1,0))</f>
        <v>L</v>
      </c>
      <c r="K734" s="4">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INDEX(products!$A$1:$G$49,MATCH($D735,products!$A$1:$A$49,0),MATCH(I$1,products!$A$1:$G$1,0))</f>
        <v>Lib</v>
      </c>
      <c r="J735" t="str">
        <f>INDEX(products!$A$1:$G$49,MATCH($D735,products!$A$1:$A$49,0),MATCH(J$1,products!$A$1:$G$1,0))</f>
        <v>M</v>
      </c>
      <c r="K735" s="4">
        <f>INDEX(products!$A$1:$G$49,MATCH($D735,products!$A$1:$A$49,0),MATCH(K$1,products!$A$1:$G$1,0))</f>
        <v>2.5</v>
      </c>
      <c r="L735" s="5">
        <f>INDEX(products!$A$1:$G$49,MATCH($D735,products!$A$1:$A$49,0),MATCH(L$1,products!$A$1:$G$1,0))</f>
        <v>33.464999999999996</v>
      </c>
      <c r="M735" s="5">
        <f t="shared" si="33"/>
        <v>100.39499999999998</v>
      </c>
      <c r="N735" t="str">
        <f t="shared" si="34"/>
        <v>Liberca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INDEX(products!$A$1:$G$49,MATCH($D736,products!$A$1:$A$49,0),MATCH(I$1,products!$A$1:$G$1,0))</f>
        <v>Rob</v>
      </c>
      <c r="J736" t="str">
        <f>INDEX(products!$A$1:$G$49,MATCH($D736,products!$A$1:$A$49,0),MATCH(J$1,products!$A$1:$G$1,0))</f>
        <v>D</v>
      </c>
      <c r="K736" s="4">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INDEX(products!$A$1:$G$49,MATCH($D737,products!$A$1:$A$49,0),MATCH(I$1,products!$A$1:$G$1,0))</f>
        <v>Exc</v>
      </c>
      <c r="J737" t="str">
        <f>INDEX(products!$A$1:$G$49,MATCH($D737,products!$A$1:$A$49,0),MATCH(J$1,products!$A$1:$G$1,0))</f>
        <v>D</v>
      </c>
      <c r="K737" s="4">
        <f>INDEX(products!$A$1:$G$49,MATCH($D737,products!$A$1:$A$49,0),MATCH(K$1,products!$A$1:$G$1,0))</f>
        <v>0.2</v>
      </c>
      <c r="L737" s="5">
        <f>INDEX(products!$A$1:$G$49,MATCH($D737,products!$A$1:$A$49,0),MATCH(L$1,products!$A$1:$G$1,0))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INDEX(products!$A$1:$G$49,MATCH($D738,products!$A$1:$A$49,0),MATCH(I$1,products!$A$1:$G$1,0))</f>
        <v>Lib</v>
      </c>
      <c r="J738" t="str">
        <f>INDEX(products!$A$1:$G$49,MATCH($D738,products!$A$1:$A$49,0),MATCH(J$1,products!$A$1:$G$1,0))</f>
        <v>D</v>
      </c>
      <c r="K738" s="4">
        <f>INDEX(products!$A$1:$G$49,MATCH($D738,products!$A$1:$A$49,0),MATCH(K$1,products!$A$1:$G$1,0))</f>
        <v>1</v>
      </c>
      <c r="L738" s="5">
        <f>INDEX(products!$A$1:$G$49,MATCH($D738,products!$A$1:$A$49,0),MATCH(L$1,products!$A$1:$G$1,0))</f>
        <v>12.95</v>
      </c>
      <c r="M738" s="5">
        <f t="shared" si="33"/>
        <v>25.9</v>
      </c>
      <c r="N738" t="str">
        <f t="shared" si="34"/>
        <v>Liberca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INDEX(products!$A$1:$G$49,MATCH($D739,products!$A$1:$A$49,0),MATCH(I$1,products!$A$1:$G$1,0))</f>
        <v>Ara</v>
      </c>
      <c r="J739" t="str">
        <f>INDEX(products!$A$1:$G$49,MATCH($D739,products!$A$1:$A$49,0),MATCH(J$1,products!$A$1:$G$1,0))</f>
        <v>M</v>
      </c>
      <c r="K739" s="4">
        <f>INDEX(products!$A$1:$G$49,MATCH($D739,products!$A$1:$A$49,0),MATCH(K$1,products!$A$1:$G$1,0))</f>
        <v>1</v>
      </c>
      <c r="L739" s="5">
        <f>INDEX(products!$A$1:$G$49,MATCH($D739,products!$A$1:$A$49,0),MATCH(L$1,products!$A$1:$G$1,0))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INDEX(products!$A$1:$G$49,MATCH($D740,products!$A$1:$A$49,0),MATCH(I$1,products!$A$1:$G$1,0))</f>
        <v>Rob</v>
      </c>
      <c r="J740" t="str">
        <f>INDEX(products!$A$1:$G$49,MATCH($D740,products!$A$1:$A$49,0),MATCH(J$1,products!$A$1:$G$1,0))</f>
        <v>L</v>
      </c>
      <c r="K740" s="4">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INDEX(products!$A$1:$G$49,MATCH($D741,products!$A$1:$A$49,0),MATCH(I$1,products!$A$1:$G$1,0))</f>
        <v>Exc</v>
      </c>
      <c r="J741" t="str">
        <f>INDEX(products!$A$1:$G$49,MATCH($D741,products!$A$1:$A$49,0),MATCH(J$1,products!$A$1:$G$1,0))</f>
        <v>D</v>
      </c>
      <c r="K741" s="4">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INDEX(products!$A$1:$G$49,MATCH($D742,products!$A$1:$A$49,0),MATCH(I$1,products!$A$1:$G$1,0))</f>
        <v>Rob</v>
      </c>
      <c r="J742" t="str">
        <f>INDEX(products!$A$1:$G$49,MATCH($D742,products!$A$1:$A$49,0),MATCH(J$1,products!$A$1:$G$1,0))</f>
        <v>L</v>
      </c>
      <c r="K742" s="4">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INDEX(products!$A$1:$G$49,MATCH($D743,products!$A$1:$A$49,0),MATCH(I$1,products!$A$1:$G$1,0))</f>
        <v>Lib</v>
      </c>
      <c r="J743" t="str">
        <f>INDEX(products!$A$1:$G$49,MATCH($D743,products!$A$1:$A$49,0),MATCH(J$1,products!$A$1:$G$1,0))</f>
        <v>M</v>
      </c>
      <c r="K743" s="4">
        <f>INDEX(products!$A$1:$G$49,MATCH($D743,products!$A$1:$A$49,0),MATCH(K$1,products!$A$1:$G$1,0))</f>
        <v>0.2</v>
      </c>
      <c r="L743" s="5">
        <f>INDEX(products!$A$1:$G$49,MATCH($D743,products!$A$1:$A$49,0),MATCH(L$1,products!$A$1:$G$1,0))</f>
        <v>4.3650000000000002</v>
      </c>
      <c r="M743" s="5">
        <f t="shared" si="33"/>
        <v>8.73</v>
      </c>
      <c r="N743" t="str">
        <f t="shared" si="34"/>
        <v>Liberca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INDEX(products!$A$1:$G$49,MATCH($D744,products!$A$1:$A$49,0),MATCH(I$1,products!$A$1:$G$1,0))</f>
        <v>Lib</v>
      </c>
      <c r="J744" t="str">
        <f>INDEX(products!$A$1:$G$49,MATCH($D744,products!$A$1:$A$49,0),MATCH(J$1,products!$A$1:$G$1,0))</f>
        <v>M</v>
      </c>
      <c r="K744" s="4">
        <f>INDEX(products!$A$1:$G$49,MATCH($D744,products!$A$1:$A$49,0),MATCH(K$1,products!$A$1:$G$1,0))</f>
        <v>1</v>
      </c>
      <c r="L744" s="5">
        <f>INDEX(products!$A$1:$G$49,MATCH($D744,products!$A$1:$A$49,0),MATCH(L$1,products!$A$1:$G$1,0))</f>
        <v>14.55</v>
      </c>
      <c r="M744" s="5">
        <f t="shared" si="33"/>
        <v>58.2</v>
      </c>
      <c r="N744" t="str">
        <f t="shared" si="34"/>
        <v>Liberca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INDEX(products!$A$1:$G$49,MATCH($D745,products!$A$1:$A$49,0),MATCH(I$1,products!$A$1:$G$1,0))</f>
        <v>Ara</v>
      </c>
      <c r="J745" t="str">
        <f>INDEX(products!$A$1:$G$49,MATCH($D745,products!$A$1:$A$49,0),MATCH(J$1,products!$A$1:$G$1,0))</f>
        <v>D</v>
      </c>
      <c r="K745" s="4">
        <f>INDEX(products!$A$1:$G$49,MATCH($D745,products!$A$1:$A$49,0),MATCH(K$1,products!$A$1:$G$1,0))</f>
        <v>0.5</v>
      </c>
      <c r="L745" s="5">
        <f>INDEX(products!$A$1:$G$49,MATCH($D745,products!$A$1:$A$49,0),MATCH(L$1,products!$A$1:$G$1,0))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INDEX(products!$A$1:$G$49,MATCH($D746,products!$A$1:$A$49,0),MATCH(I$1,products!$A$1:$G$1,0))</f>
        <v>Rob</v>
      </c>
      <c r="J746" t="str">
        <f>INDEX(products!$A$1:$G$49,MATCH($D746,products!$A$1:$A$49,0),MATCH(J$1,products!$A$1:$G$1,0))</f>
        <v>M</v>
      </c>
      <c r="K746" s="4">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INDEX(products!$A$1:$G$49,MATCH($D747,products!$A$1:$A$49,0),MATCH(I$1,products!$A$1:$G$1,0))</f>
        <v>Exc</v>
      </c>
      <c r="J747" t="str">
        <f>INDEX(products!$A$1:$G$49,MATCH($D747,products!$A$1:$A$49,0),MATCH(J$1,products!$A$1:$G$1,0))</f>
        <v>D</v>
      </c>
      <c r="K747" s="4">
        <f>INDEX(products!$A$1:$G$49,MATCH($D747,products!$A$1:$A$49,0),MATCH(K$1,products!$A$1:$G$1,0))</f>
        <v>0.5</v>
      </c>
      <c r="L747" s="5">
        <f>INDEX(products!$A$1:$G$49,MATCH($D747,products!$A$1:$A$49,0),MATCH(L$1,products!$A$1:$G$1,0))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INDEX(products!$A$1:$G$49,MATCH($D748,products!$A$1:$A$49,0),MATCH(I$1,products!$A$1:$G$1,0))</f>
        <v>Ara</v>
      </c>
      <c r="J748" t="str">
        <f>INDEX(products!$A$1:$G$49,MATCH($D748,products!$A$1:$A$49,0),MATCH(J$1,products!$A$1:$G$1,0))</f>
        <v>M</v>
      </c>
      <c r="K748" s="4">
        <f>INDEX(products!$A$1:$G$49,MATCH($D748,products!$A$1:$A$49,0),MATCH(K$1,products!$A$1:$G$1,0))</f>
        <v>1</v>
      </c>
      <c r="L748" s="5">
        <f>INDEX(products!$A$1:$G$49,MATCH($D748,products!$A$1:$A$49,0),MATCH(L$1,products!$A$1:$G$1,0))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INDEX(products!$A$1:$G$49,MATCH($D749,products!$A$1:$A$49,0),MATCH(I$1,products!$A$1:$G$1,0))</f>
        <v>Lib</v>
      </c>
      <c r="J749" t="str">
        <f>INDEX(products!$A$1:$G$49,MATCH($D749,products!$A$1:$A$49,0),MATCH(J$1,products!$A$1:$G$1,0))</f>
        <v>M</v>
      </c>
      <c r="K749" s="4">
        <f>INDEX(products!$A$1:$G$49,MATCH($D749,products!$A$1:$A$49,0),MATCH(K$1,products!$A$1:$G$1,0))</f>
        <v>0.5</v>
      </c>
      <c r="L749" s="5">
        <f>INDEX(products!$A$1:$G$49,MATCH($D749,products!$A$1:$A$49,0),MATCH(L$1,products!$A$1:$G$1,0))</f>
        <v>8.73</v>
      </c>
      <c r="M749" s="5">
        <f t="shared" si="33"/>
        <v>34.92</v>
      </c>
      <c r="N749" t="str">
        <f t="shared" si="34"/>
        <v>Liberca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INDEX(products!$A$1:$G$49,MATCH($D750,products!$A$1:$A$49,0),MATCH(I$1,products!$A$1:$G$1,0))</f>
        <v>Exc</v>
      </c>
      <c r="J750" t="str">
        <f>INDEX(products!$A$1:$G$49,MATCH($D750,products!$A$1:$A$49,0),MATCH(J$1,products!$A$1:$G$1,0))</f>
        <v>D</v>
      </c>
      <c r="K750" s="4">
        <f>INDEX(products!$A$1:$G$49,MATCH($D750,products!$A$1:$A$49,0),MATCH(K$1,products!$A$1:$G$1,0))</f>
        <v>0.5</v>
      </c>
      <c r="L750" s="5">
        <f>INDEX(products!$A$1:$G$49,MATCH($D750,products!$A$1:$A$49,0),MATCH(L$1,products!$A$1:$G$1,0))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INDEX(products!$A$1:$G$49,MATCH($D751,products!$A$1:$A$49,0),MATCH(I$1,products!$A$1:$G$1,0))</f>
        <v>Rob</v>
      </c>
      <c r="J751" t="str">
        <f>INDEX(products!$A$1:$G$49,MATCH($D751,products!$A$1:$A$49,0),MATCH(J$1,products!$A$1:$G$1,0))</f>
        <v>D</v>
      </c>
      <c r="K751" s="4">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INDEX(products!$A$1:$G$49,MATCH($D752,products!$A$1:$A$49,0),MATCH(I$1,products!$A$1:$G$1,0))</f>
        <v>Rob</v>
      </c>
      <c r="J752" t="str">
        <f>INDEX(products!$A$1:$G$49,MATCH($D752,products!$A$1:$A$49,0),MATCH(J$1,products!$A$1:$G$1,0))</f>
        <v>M</v>
      </c>
      <c r="K752" s="4">
        <f>INDEX(products!$A$1:$G$49,MATCH($D752,products!$A$1:$A$49,0),MATCH(K$1,products!$A$1:$G$1,0))</f>
        <v>0.5</v>
      </c>
      <c r="L752" s="5">
        <f>INDEX(products!$A$1:$G$49,MATCH($D752,products!$A$1:$A$49,0),MATCH(L$1,products!$A$1:$G$1,0))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INDEX(products!$A$1:$G$49,MATCH($D753,products!$A$1:$A$49,0),MATCH(I$1,products!$A$1:$G$1,0))</f>
        <v>Lib</v>
      </c>
      <c r="J753" t="str">
        <f>INDEX(products!$A$1:$G$49,MATCH($D753,products!$A$1:$A$49,0),MATCH(J$1,products!$A$1:$G$1,0))</f>
        <v>L</v>
      </c>
      <c r="K753" s="4">
        <f>INDEX(products!$A$1:$G$49,MATCH($D753,products!$A$1:$A$49,0),MATCH(K$1,products!$A$1:$G$1,0))</f>
        <v>0.5</v>
      </c>
      <c r="L753" s="5">
        <f>INDEX(products!$A$1:$G$49,MATCH($D753,products!$A$1:$A$49,0),MATCH(L$1,products!$A$1:$G$1,0))</f>
        <v>9.51</v>
      </c>
      <c r="M753" s="5">
        <f t="shared" si="33"/>
        <v>19.02</v>
      </c>
      <c r="N753" t="str">
        <f t="shared" si="34"/>
        <v>Liberca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INDEX(products!$A$1:$G$49,MATCH($D754,products!$A$1:$A$49,0),MATCH(I$1,products!$A$1:$G$1,0))</f>
        <v>Exc</v>
      </c>
      <c r="J754" t="str">
        <f>INDEX(products!$A$1:$G$49,MATCH($D754,products!$A$1:$A$49,0),MATCH(J$1,products!$A$1:$G$1,0))</f>
        <v>M</v>
      </c>
      <c r="K754" s="4">
        <f>INDEX(products!$A$1:$G$49,MATCH($D754,products!$A$1:$A$49,0),MATCH(K$1,products!$A$1:$G$1,0))</f>
        <v>1</v>
      </c>
      <c r="L754" s="5">
        <f>INDEX(products!$A$1:$G$49,MATCH($D754,products!$A$1:$A$49,0),MATCH(L$1,products!$A$1:$G$1,0))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INDEX(products!$A$1:$G$49,MATCH($D755,products!$A$1:$A$49,0),MATCH(I$1,products!$A$1:$G$1,0))</f>
        <v>Ara</v>
      </c>
      <c r="J755" t="str">
        <f>INDEX(products!$A$1:$G$49,MATCH($D755,products!$A$1:$A$49,0),MATCH(J$1,products!$A$1:$G$1,0))</f>
        <v>D</v>
      </c>
      <c r="K755" s="4">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INDEX(products!$A$1:$G$49,MATCH($D756,products!$A$1:$A$49,0),MATCH(I$1,products!$A$1:$G$1,0))</f>
        <v>Ara</v>
      </c>
      <c r="J756" t="str">
        <f>INDEX(products!$A$1:$G$49,MATCH($D756,products!$A$1:$A$49,0),MATCH(J$1,products!$A$1:$G$1,0))</f>
        <v>D</v>
      </c>
      <c r="K756" s="4">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INDEX(products!$A$1:$G$49,MATCH($D757,products!$A$1:$A$49,0),MATCH(I$1,products!$A$1:$G$1,0))</f>
        <v>Lib</v>
      </c>
      <c r="J757" t="str">
        <f>INDEX(products!$A$1:$G$49,MATCH($D757,products!$A$1:$A$49,0),MATCH(J$1,products!$A$1:$G$1,0))</f>
        <v>L</v>
      </c>
      <c r="K757" s="4">
        <f>INDEX(products!$A$1:$G$49,MATCH($D757,products!$A$1:$A$49,0),MATCH(K$1,products!$A$1:$G$1,0))</f>
        <v>0.2</v>
      </c>
      <c r="L757" s="5">
        <f>INDEX(products!$A$1:$G$49,MATCH($D757,products!$A$1:$A$49,0),MATCH(L$1,products!$A$1:$G$1,0))</f>
        <v>4.7549999999999999</v>
      </c>
      <c r="M757" s="5">
        <f t="shared" si="33"/>
        <v>28.53</v>
      </c>
      <c r="N757" t="str">
        <f t="shared" si="34"/>
        <v>Liberca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INDEX(products!$A$1:$G$49,MATCH($D758,products!$A$1:$A$49,0),MATCH(I$1,products!$A$1:$G$1,0))</f>
        <v>Rob</v>
      </c>
      <c r="J758" t="str">
        <f>INDEX(products!$A$1:$G$49,MATCH($D758,products!$A$1:$A$49,0),MATCH(J$1,products!$A$1:$G$1,0))</f>
        <v>D</v>
      </c>
      <c r="K758" s="4">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INDEX(products!$A$1:$G$49,MATCH($D759,products!$A$1:$A$49,0),MATCH(I$1,products!$A$1:$G$1,0))</f>
        <v>Ara</v>
      </c>
      <c r="J759" t="str">
        <f>INDEX(products!$A$1:$G$49,MATCH($D759,products!$A$1:$A$49,0),MATCH(J$1,products!$A$1:$G$1,0))</f>
        <v>D</v>
      </c>
      <c r="K759" s="4">
        <f>INDEX(products!$A$1:$G$49,MATCH($D759,products!$A$1:$A$49,0),MATCH(K$1,products!$A$1:$G$1,0))</f>
        <v>0.5</v>
      </c>
      <c r="L759" s="5">
        <f>INDEX(products!$A$1:$G$49,MATCH($D759,products!$A$1:$A$49,0),MATCH(L$1,products!$A$1:$G$1,0))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INDEX(products!$A$1:$G$49,MATCH($D760,products!$A$1:$A$49,0),MATCH(I$1,products!$A$1:$G$1,0))</f>
        <v>Rob</v>
      </c>
      <c r="J760" t="str">
        <f>INDEX(products!$A$1:$G$49,MATCH($D760,products!$A$1:$A$49,0),MATCH(J$1,products!$A$1:$G$1,0))</f>
        <v>D</v>
      </c>
      <c r="K760" s="4">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INDEX(products!$A$1:$G$49,MATCH($D761,products!$A$1:$A$49,0),MATCH(I$1,products!$A$1:$G$1,0))</f>
        <v>Lib</v>
      </c>
      <c r="J761" t="str">
        <f>INDEX(products!$A$1:$G$49,MATCH($D761,products!$A$1:$A$49,0),MATCH(J$1,products!$A$1:$G$1,0))</f>
        <v>D</v>
      </c>
      <c r="K761" s="4">
        <f>INDEX(products!$A$1:$G$49,MATCH($D761,products!$A$1:$A$49,0),MATCH(K$1,products!$A$1:$G$1,0))</f>
        <v>2.5</v>
      </c>
      <c r="L761" s="5">
        <f>INDEX(products!$A$1:$G$49,MATCH($D761,products!$A$1:$A$49,0),MATCH(L$1,products!$A$1:$G$1,0))</f>
        <v>29.784999999999997</v>
      </c>
      <c r="M761" s="5">
        <f t="shared" si="33"/>
        <v>29.784999999999997</v>
      </c>
      <c r="N761" t="str">
        <f t="shared" si="34"/>
        <v>Liberca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INDEX(products!$A$1:$G$49,MATCH($D762,products!$A$1:$A$49,0),MATCH(I$1,products!$A$1:$G$1,0))</f>
        <v>Exc</v>
      </c>
      <c r="J762" t="str">
        <f>INDEX(products!$A$1:$G$49,MATCH($D762,products!$A$1:$A$49,0),MATCH(J$1,products!$A$1:$G$1,0))</f>
        <v>L</v>
      </c>
      <c r="K762" s="4">
        <f>INDEX(products!$A$1:$G$49,MATCH($D762,products!$A$1:$A$49,0),MATCH(K$1,products!$A$1:$G$1,0))</f>
        <v>0.5</v>
      </c>
      <c r="L762" s="5">
        <f>INDEX(products!$A$1:$G$49,MATCH($D762,products!$A$1:$A$49,0),MATCH(L$1,products!$A$1:$G$1,0))</f>
        <v>8.91</v>
      </c>
      <c r="M762" s="5">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INDEX(products!$A$1:$G$49,MATCH($D763,products!$A$1:$A$49,0),MATCH(I$1,products!$A$1:$G$1,0))</f>
        <v>Exc</v>
      </c>
      <c r="J763" t="str">
        <f>INDEX(products!$A$1:$G$49,MATCH($D763,products!$A$1:$A$49,0),MATCH(J$1,products!$A$1:$G$1,0))</f>
        <v>L</v>
      </c>
      <c r="K763" s="4">
        <f>INDEX(products!$A$1:$G$49,MATCH($D763,products!$A$1:$A$49,0),MATCH(K$1,products!$A$1:$G$1,0))</f>
        <v>1</v>
      </c>
      <c r="L763" s="5">
        <f>INDEX(products!$A$1:$G$49,MATCH($D763,products!$A$1:$A$49,0),MATCH(L$1,products!$A$1:$G$1,0))</f>
        <v>14.85</v>
      </c>
      <c r="M763" s="5">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INDEX(products!$A$1:$G$49,MATCH($D764,products!$A$1:$A$49,0),MATCH(I$1,products!$A$1:$G$1,0))</f>
        <v>Lib</v>
      </c>
      <c r="J764" t="str">
        <f>INDEX(products!$A$1:$G$49,MATCH($D764,products!$A$1:$A$49,0),MATCH(J$1,products!$A$1:$G$1,0))</f>
        <v>M</v>
      </c>
      <c r="K764" s="4">
        <f>INDEX(products!$A$1:$G$49,MATCH($D764,products!$A$1:$A$49,0),MATCH(K$1,products!$A$1:$G$1,0))</f>
        <v>0.5</v>
      </c>
      <c r="L764" s="5">
        <f>INDEX(products!$A$1:$G$49,MATCH($D764,products!$A$1:$A$49,0),MATCH(L$1,products!$A$1:$G$1,0))</f>
        <v>8.73</v>
      </c>
      <c r="M764" s="5">
        <f t="shared" si="33"/>
        <v>43.650000000000006</v>
      </c>
      <c r="N764" t="str">
        <f t="shared" si="34"/>
        <v>Liberca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INDEX(products!$A$1:$G$49,MATCH($D765,products!$A$1:$A$49,0),MATCH(I$1,products!$A$1:$G$1,0))</f>
        <v>Ara</v>
      </c>
      <c r="J765" t="str">
        <f>INDEX(products!$A$1:$G$49,MATCH($D765,products!$A$1:$A$49,0),MATCH(J$1,products!$A$1:$G$1,0))</f>
        <v>L</v>
      </c>
      <c r="K765" s="4">
        <f>INDEX(products!$A$1:$G$49,MATCH($D765,products!$A$1:$A$49,0),MATCH(K$1,products!$A$1:$G$1,0))</f>
        <v>0.5</v>
      </c>
      <c r="L765" s="5">
        <f>INDEX(products!$A$1:$G$49,MATCH($D765,products!$A$1:$A$49,0),MATCH(L$1,products!$A$1:$G$1,0))</f>
        <v>7.77</v>
      </c>
      <c r="M765" s="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INDEX(products!$A$1:$G$49,MATCH($D766,products!$A$1:$A$49,0),MATCH(I$1,products!$A$1:$G$1,0))</f>
        <v>Ara</v>
      </c>
      <c r="J766" t="str">
        <f>INDEX(products!$A$1:$G$49,MATCH($D766,products!$A$1:$A$49,0),MATCH(J$1,products!$A$1:$G$1,0))</f>
        <v>L</v>
      </c>
      <c r="K766" s="4">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INDEX(products!$A$1:$G$49,MATCH($D767,products!$A$1:$A$49,0),MATCH(I$1,products!$A$1:$G$1,0))</f>
        <v>Rob</v>
      </c>
      <c r="J767" t="str">
        <f>INDEX(products!$A$1:$G$49,MATCH($D767,products!$A$1:$A$49,0),MATCH(J$1,products!$A$1:$G$1,0))</f>
        <v>M</v>
      </c>
      <c r="K767" s="4">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INDEX(products!$A$1:$G$49,MATCH($D768,products!$A$1:$A$49,0),MATCH(I$1,products!$A$1:$G$1,0))</f>
        <v>Ara</v>
      </c>
      <c r="J768" t="str">
        <f>INDEX(products!$A$1:$G$49,MATCH($D768,products!$A$1:$A$49,0),MATCH(J$1,products!$A$1:$G$1,0))</f>
        <v>L</v>
      </c>
      <c r="K768" s="4">
        <f>INDEX(products!$A$1:$G$49,MATCH($D768,products!$A$1:$A$49,0),MATCH(K$1,products!$A$1:$G$1,0))</f>
        <v>0.5</v>
      </c>
      <c r="L768" s="5">
        <f>INDEX(products!$A$1:$G$49,MATCH($D768,products!$A$1:$A$49,0),MATCH(L$1,products!$A$1:$G$1,0))</f>
        <v>7.77</v>
      </c>
      <c r="M768" s="5">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INDEX(products!$A$1:$G$49,MATCH($D769,products!$A$1:$A$49,0),MATCH(I$1,products!$A$1:$G$1,0))</f>
        <v>Ara</v>
      </c>
      <c r="J769" t="str">
        <f>INDEX(products!$A$1:$G$49,MATCH($D769,products!$A$1:$A$49,0),MATCH(J$1,products!$A$1:$G$1,0))</f>
        <v>L</v>
      </c>
      <c r="K769" s="4">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INDEX(products!$A$1:$G$49,MATCH($D770,products!$A$1:$A$49,0),MATCH(I$1,products!$A$1:$G$1,0))</f>
        <v>Rob</v>
      </c>
      <c r="J770" t="str">
        <f>INDEX(products!$A$1:$G$49,MATCH($D770,products!$A$1:$A$49,0),MATCH(J$1,products!$A$1:$G$1,0))</f>
        <v>L</v>
      </c>
      <c r="K770" s="4">
        <f>INDEX(products!$A$1:$G$49,MATCH($D770,products!$A$1:$A$49,0),MATCH(K$1,products!$A$1:$G$1,0))</f>
        <v>1</v>
      </c>
      <c r="L770" s="5">
        <f>INDEX(products!$A$1:$G$49,MATCH($D770,products!$A$1:$A$49,0),MATCH(L$1,products!$A$1:$G$1,0))</f>
        <v>11.95</v>
      </c>
      <c r="M770" s="5">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INDEX(products!$A$1:$G$49,MATCH($D771,products!$A$1:$A$49,0),MATCH(I$1,products!$A$1:$G$1,0))</f>
        <v>Rob</v>
      </c>
      <c r="J771" t="str">
        <f>INDEX(products!$A$1:$G$49,MATCH($D771,products!$A$1:$A$49,0),MATCH(J$1,products!$A$1:$G$1,0))</f>
        <v>M</v>
      </c>
      <c r="K771" s="4">
        <f>INDEX(products!$A$1:$G$49,MATCH($D771,products!$A$1:$A$49,0),MATCH(K$1,products!$A$1:$G$1,0))</f>
        <v>2.5</v>
      </c>
      <c r="L771" s="5">
        <f>INDEX(products!$A$1:$G$49,MATCH($D771,products!$A$1:$A$49,0),MATCH(L$1,products!$A$1:$G$1,0))</f>
        <v>22.884999999999998</v>
      </c>
      <c r="M771" s="5">
        <f t="shared" ref="M771:M834" si="36">PRODUCT(L771,E771)</f>
        <v>137.31</v>
      </c>
      <c r="N771" t="str">
        <f t="shared" ref="N771:N834" si="37">IF(I771="Rob","Robusta",IF(I771="Exc","Excelsa",IF(I771="Ara","Arabica",IF(I771="Lib","Liberca",""))))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INDEX(products!$A$1:$G$49,MATCH($D772,products!$A$1:$A$49,0),MATCH(I$1,products!$A$1:$G$1,0))</f>
        <v>Ara</v>
      </c>
      <c r="J772" t="str">
        <f>INDEX(products!$A$1:$G$49,MATCH($D772,products!$A$1:$A$49,0),MATCH(J$1,products!$A$1:$G$1,0))</f>
        <v>D</v>
      </c>
      <c r="K772" s="4">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INDEX(products!$A$1:$G$49,MATCH($D773,products!$A$1:$A$49,0),MATCH(I$1,products!$A$1:$G$1,0))</f>
        <v>Rob</v>
      </c>
      <c r="J773" t="str">
        <f>INDEX(products!$A$1:$G$49,MATCH($D773,products!$A$1:$A$49,0),MATCH(J$1,products!$A$1:$G$1,0))</f>
        <v>L</v>
      </c>
      <c r="K773" s="4">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INDEX(products!$A$1:$G$49,MATCH($D774,products!$A$1:$A$49,0),MATCH(I$1,products!$A$1:$G$1,0))</f>
        <v>Exc</v>
      </c>
      <c r="J774" t="str">
        <f>INDEX(products!$A$1:$G$49,MATCH($D774,products!$A$1:$A$49,0),MATCH(J$1,products!$A$1:$G$1,0))</f>
        <v>M</v>
      </c>
      <c r="K774" s="4">
        <f>INDEX(products!$A$1:$G$49,MATCH($D774,products!$A$1:$A$49,0),MATCH(K$1,products!$A$1:$G$1,0))</f>
        <v>1</v>
      </c>
      <c r="L774" s="5">
        <f>INDEX(products!$A$1:$G$49,MATCH($D774,products!$A$1:$A$49,0),MATCH(L$1,products!$A$1:$G$1,0))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INDEX(products!$A$1:$G$49,MATCH($D775,products!$A$1:$A$49,0),MATCH(I$1,products!$A$1:$G$1,0))</f>
        <v>Lib</v>
      </c>
      <c r="J775" t="str">
        <f>INDEX(products!$A$1:$G$49,MATCH($D775,products!$A$1:$A$49,0),MATCH(J$1,products!$A$1:$G$1,0))</f>
        <v>M</v>
      </c>
      <c r="K775" s="4">
        <f>INDEX(products!$A$1:$G$49,MATCH($D775,products!$A$1:$A$49,0),MATCH(K$1,products!$A$1:$G$1,0))</f>
        <v>0.2</v>
      </c>
      <c r="L775" s="5">
        <f>INDEX(products!$A$1:$G$49,MATCH($D775,products!$A$1:$A$49,0),MATCH(L$1,products!$A$1:$G$1,0))</f>
        <v>4.3650000000000002</v>
      </c>
      <c r="M775" s="5">
        <f t="shared" si="36"/>
        <v>8.73</v>
      </c>
      <c r="N775" t="str">
        <f t="shared" si="37"/>
        <v>Liberca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INDEX(products!$A$1:$G$49,MATCH($D776,products!$A$1:$A$49,0),MATCH(I$1,products!$A$1:$G$1,0))</f>
        <v>Rob</v>
      </c>
      <c r="J776"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INDEX(products!$A$1:$G$49,MATCH($D777,products!$A$1:$A$49,0),MATCH(I$1,products!$A$1:$G$1,0))</f>
        <v>Exc</v>
      </c>
      <c r="J777" t="str">
        <f>INDEX(products!$A$1:$G$49,MATCH($D777,products!$A$1:$A$49,0),MATCH(J$1,products!$A$1:$G$1,0))</f>
        <v>L</v>
      </c>
      <c r="K777" s="4">
        <f>INDEX(products!$A$1:$G$49,MATCH($D777,products!$A$1:$A$49,0),MATCH(K$1,products!$A$1:$G$1,0))</f>
        <v>0.5</v>
      </c>
      <c r="L777" s="5">
        <f>INDEX(products!$A$1:$G$49,MATCH($D777,products!$A$1:$A$49,0),MATCH(L$1,products!$A$1:$G$1,0))</f>
        <v>8.91</v>
      </c>
      <c r="M777" s="5">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INDEX(products!$A$1:$G$49,MATCH($D778,products!$A$1:$A$49,0),MATCH(I$1,products!$A$1:$G$1,0))</f>
        <v>Ara</v>
      </c>
      <c r="J778" t="str">
        <f>INDEX(products!$A$1:$G$49,MATCH($D778,products!$A$1:$A$49,0),MATCH(J$1,products!$A$1:$G$1,0))</f>
        <v>M</v>
      </c>
      <c r="K778" s="4">
        <f>INDEX(products!$A$1:$G$49,MATCH($D778,products!$A$1:$A$49,0),MATCH(K$1,products!$A$1:$G$1,0))</f>
        <v>0.5</v>
      </c>
      <c r="L778" s="5">
        <f>INDEX(products!$A$1:$G$49,MATCH($D778,products!$A$1:$A$49,0),MATCH(L$1,products!$A$1:$G$1,0))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INDEX(products!$A$1:$G$49,MATCH($D779,products!$A$1:$A$49,0),MATCH(I$1,products!$A$1:$G$1,0))</f>
        <v>Ara</v>
      </c>
      <c r="J779" t="str">
        <f>INDEX(products!$A$1:$G$49,MATCH($D779,products!$A$1:$A$49,0),MATCH(J$1,products!$A$1:$G$1,0))</f>
        <v>L</v>
      </c>
      <c r="K779" s="4">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INDEX(products!$A$1:$G$49,MATCH($D780,products!$A$1:$A$49,0),MATCH(I$1,products!$A$1:$G$1,0))</f>
        <v>Lib</v>
      </c>
      <c r="J780" t="str">
        <f>INDEX(products!$A$1:$G$49,MATCH($D780,products!$A$1:$A$49,0),MATCH(J$1,products!$A$1:$G$1,0))</f>
        <v>L</v>
      </c>
      <c r="K780" s="4">
        <f>INDEX(products!$A$1:$G$49,MATCH($D780,products!$A$1:$A$49,0),MATCH(K$1,products!$A$1:$G$1,0))</f>
        <v>0.5</v>
      </c>
      <c r="L780" s="5">
        <f>INDEX(products!$A$1:$G$49,MATCH($D780,products!$A$1:$A$49,0),MATCH(L$1,products!$A$1:$G$1,0))</f>
        <v>9.51</v>
      </c>
      <c r="M780" s="5">
        <f t="shared" si="36"/>
        <v>19.02</v>
      </c>
      <c r="N780" t="str">
        <f t="shared" si="37"/>
        <v>Liberca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INDEX(products!$A$1:$G$49,MATCH($D781,products!$A$1:$A$49,0),MATCH(I$1,products!$A$1:$G$1,0))</f>
        <v>Lib</v>
      </c>
      <c r="J781" t="str">
        <f>INDEX(products!$A$1:$G$49,MATCH($D781,products!$A$1:$A$49,0),MATCH(J$1,products!$A$1:$G$1,0))</f>
        <v>D</v>
      </c>
      <c r="K781" s="4">
        <f>INDEX(products!$A$1:$G$49,MATCH($D781,products!$A$1:$A$49,0),MATCH(K$1,products!$A$1:$G$1,0))</f>
        <v>1</v>
      </c>
      <c r="L781" s="5">
        <f>INDEX(products!$A$1:$G$49,MATCH($D781,products!$A$1:$A$49,0),MATCH(L$1,products!$A$1:$G$1,0))</f>
        <v>12.95</v>
      </c>
      <c r="M781" s="5">
        <f t="shared" si="36"/>
        <v>77.699999999999989</v>
      </c>
      <c r="N781" t="str">
        <f t="shared" si="37"/>
        <v>Liberca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INDEX(products!$A$1:$G$49,MATCH($D782,products!$A$1:$A$49,0),MATCH(I$1,products!$A$1:$G$1,0))</f>
        <v>Exc</v>
      </c>
      <c r="J782" t="str">
        <f>INDEX(products!$A$1:$G$49,MATCH($D782,products!$A$1:$A$49,0),MATCH(J$1,products!$A$1:$G$1,0))</f>
        <v>M</v>
      </c>
      <c r="K782" s="4">
        <f>INDEX(products!$A$1:$G$49,MATCH($D782,products!$A$1:$A$49,0),MATCH(K$1,products!$A$1:$G$1,0))</f>
        <v>1</v>
      </c>
      <c r="L782" s="5">
        <f>INDEX(products!$A$1:$G$49,MATCH($D782,products!$A$1:$A$49,0),MATCH(L$1,products!$A$1:$G$1,0))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INDEX(products!$A$1:$G$49,MATCH($D783,products!$A$1:$A$49,0),MATCH(I$1,products!$A$1:$G$1,0))</f>
        <v>Lib</v>
      </c>
      <c r="J783"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INDEX(products!$A$1:$G$49,MATCH($D784,products!$A$1:$A$49,0),MATCH(I$1,products!$A$1:$G$1,0))</f>
        <v>Exc</v>
      </c>
      <c r="J784" t="str">
        <f>INDEX(products!$A$1:$G$49,MATCH($D784,products!$A$1:$A$49,0),MATCH(J$1,products!$A$1:$G$1,0))</f>
        <v>L</v>
      </c>
      <c r="K784" s="4">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INDEX(products!$A$1:$G$49,MATCH($D785,products!$A$1:$A$49,0),MATCH(I$1,products!$A$1:$G$1,0))</f>
        <v>Lib</v>
      </c>
      <c r="J785" t="str">
        <f>INDEX(products!$A$1:$G$49,MATCH($D785,products!$A$1:$A$49,0),MATCH(J$1,products!$A$1:$G$1,0))</f>
        <v>M</v>
      </c>
      <c r="K785" s="4">
        <f>INDEX(products!$A$1:$G$49,MATCH($D785,products!$A$1:$A$49,0),MATCH(K$1,products!$A$1:$G$1,0))</f>
        <v>0.5</v>
      </c>
      <c r="L785" s="5">
        <f>INDEX(products!$A$1:$G$49,MATCH($D785,products!$A$1:$A$49,0),MATCH(L$1,products!$A$1:$G$1,0))</f>
        <v>8.73</v>
      </c>
      <c r="M785" s="5">
        <f t="shared" si="36"/>
        <v>43.650000000000006</v>
      </c>
      <c r="N785" t="str">
        <f t="shared" si="37"/>
        <v>Liberca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INDEX(products!$A$1:$G$49,MATCH($D786,products!$A$1:$A$49,0),MATCH(I$1,products!$A$1:$G$1,0))</f>
        <v>Lib</v>
      </c>
      <c r="J786" t="str">
        <f>INDEX(products!$A$1:$G$49,MATCH($D786,products!$A$1:$A$49,0),MATCH(J$1,products!$A$1:$G$1,0))</f>
        <v>L</v>
      </c>
      <c r="K786" s="4">
        <f>INDEX(products!$A$1:$G$49,MATCH($D786,products!$A$1:$A$49,0),MATCH(K$1,products!$A$1:$G$1,0))</f>
        <v>1</v>
      </c>
      <c r="L786" s="5">
        <f>INDEX(products!$A$1:$G$49,MATCH($D786,products!$A$1:$A$49,0),MATCH(L$1,products!$A$1:$G$1,0))</f>
        <v>15.85</v>
      </c>
      <c r="M786" s="5">
        <f t="shared" si="36"/>
        <v>31.7</v>
      </c>
      <c r="N786" t="str">
        <f t="shared" si="37"/>
        <v>Liberca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INDEX(products!$A$1:$G$49,MATCH($D787,products!$A$1:$A$49,0),MATCH(I$1,products!$A$1:$G$1,0))</f>
        <v>Ara</v>
      </c>
      <c r="J787" t="str">
        <f>INDEX(products!$A$1:$G$49,MATCH($D787,products!$A$1:$A$49,0),MATCH(J$1,products!$A$1:$G$1,0))</f>
        <v>D</v>
      </c>
      <c r="K787" s="4">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INDEX(products!$A$1:$G$49,MATCH($D788,products!$A$1:$A$49,0),MATCH(I$1,products!$A$1:$G$1,0))</f>
        <v>Exc</v>
      </c>
      <c r="J788" t="str">
        <f>INDEX(products!$A$1:$G$49,MATCH($D788,products!$A$1:$A$49,0),MATCH(J$1,products!$A$1:$G$1,0))</f>
        <v>D</v>
      </c>
      <c r="K788" s="4">
        <f>INDEX(products!$A$1:$G$49,MATCH($D788,products!$A$1:$A$49,0),MATCH(K$1,products!$A$1:$G$1,0))</f>
        <v>2.5</v>
      </c>
      <c r="L788" s="5">
        <f>INDEX(products!$A$1:$G$49,MATCH($D788,products!$A$1:$A$49,0),MATCH(L$1,products!$A$1:$G$1,0))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INDEX(products!$A$1:$G$49,MATCH($D789,products!$A$1:$A$49,0),MATCH(I$1,products!$A$1:$G$1,0))</f>
        <v>Exc</v>
      </c>
      <c r="J789" t="str">
        <f>INDEX(products!$A$1:$G$49,MATCH($D789,products!$A$1:$A$49,0),MATCH(J$1,products!$A$1:$G$1,0))</f>
        <v>M</v>
      </c>
      <c r="K789" s="4">
        <f>INDEX(products!$A$1:$G$49,MATCH($D789,products!$A$1:$A$49,0),MATCH(K$1,products!$A$1:$G$1,0))</f>
        <v>1</v>
      </c>
      <c r="L789" s="5">
        <f>INDEX(products!$A$1:$G$49,MATCH($D789,products!$A$1:$A$49,0),MATCH(L$1,products!$A$1:$G$1,0))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INDEX(products!$A$1:$G$49,MATCH($D790,products!$A$1:$A$49,0),MATCH(I$1,products!$A$1:$G$1,0))</f>
        <v>Rob</v>
      </c>
      <c r="J790" t="str">
        <f>INDEX(products!$A$1:$G$49,MATCH($D790,products!$A$1:$A$49,0),MATCH(J$1,products!$A$1:$G$1,0))</f>
        <v>M</v>
      </c>
      <c r="K790" s="4">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INDEX(products!$A$1:$G$49,MATCH($D791,products!$A$1:$A$49,0),MATCH(I$1,products!$A$1:$G$1,0))</f>
        <v>Ara</v>
      </c>
      <c r="J791"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INDEX(products!$A$1:$G$49,MATCH($D792,products!$A$1:$A$49,0),MATCH(I$1,products!$A$1:$G$1,0))</f>
        <v>Ara</v>
      </c>
      <c r="J792" t="str">
        <f>INDEX(products!$A$1:$G$49,MATCH($D792,products!$A$1:$A$49,0),MATCH(J$1,products!$A$1:$G$1,0))</f>
        <v>L</v>
      </c>
      <c r="K792" s="4">
        <f>INDEX(products!$A$1:$G$49,MATCH($D792,products!$A$1:$A$49,0),MATCH(K$1,products!$A$1:$G$1,0))</f>
        <v>0.5</v>
      </c>
      <c r="L792" s="5">
        <f>INDEX(products!$A$1:$G$49,MATCH($D792,products!$A$1:$A$49,0),MATCH(L$1,products!$A$1:$G$1,0))</f>
        <v>7.77</v>
      </c>
      <c r="M792" s="5">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INDEX(products!$A$1:$G$49,MATCH($D793,products!$A$1:$A$49,0),MATCH(I$1,products!$A$1:$G$1,0))</f>
        <v>Lib</v>
      </c>
      <c r="J793" t="str">
        <f>INDEX(products!$A$1:$G$49,MATCH($D793,products!$A$1:$A$49,0),MATCH(J$1,products!$A$1:$G$1,0))</f>
        <v>L</v>
      </c>
      <c r="K793" s="4">
        <f>INDEX(products!$A$1:$G$49,MATCH($D793,products!$A$1:$A$49,0),MATCH(K$1,products!$A$1:$G$1,0))</f>
        <v>0.2</v>
      </c>
      <c r="L793" s="5">
        <f>INDEX(products!$A$1:$G$49,MATCH($D793,products!$A$1:$A$49,0),MATCH(L$1,products!$A$1:$G$1,0))</f>
        <v>4.7549999999999999</v>
      </c>
      <c r="M793" s="5">
        <f t="shared" si="36"/>
        <v>23.774999999999999</v>
      </c>
      <c r="N793" t="str">
        <f t="shared" si="37"/>
        <v>Liberca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INDEX(products!$A$1:$G$49,MATCH($D794,products!$A$1:$A$49,0),MATCH(I$1,products!$A$1:$G$1,0))</f>
        <v>Lib</v>
      </c>
      <c r="J794" t="str">
        <f>INDEX(products!$A$1:$G$49,MATCH($D794,products!$A$1:$A$49,0),MATCH(J$1,products!$A$1:$G$1,0))</f>
        <v>M</v>
      </c>
      <c r="K794" s="4">
        <f>INDEX(products!$A$1:$G$49,MATCH($D794,products!$A$1:$A$49,0),MATCH(K$1,products!$A$1:$G$1,0))</f>
        <v>0.5</v>
      </c>
      <c r="L794" s="5">
        <f>INDEX(products!$A$1:$G$49,MATCH($D794,products!$A$1:$A$49,0),MATCH(L$1,products!$A$1:$G$1,0))</f>
        <v>8.73</v>
      </c>
      <c r="M794" s="5">
        <f t="shared" si="36"/>
        <v>52.38</v>
      </c>
      <c r="N794" t="str">
        <f t="shared" si="37"/>
        <v>Liberca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INDEX(products!$A$1:$G$49,MATCH($D795,products!$A$1:$A$49,0),MATCH(I$1,products!$A$1:$G$1,0))</f>
        <v>Rob</v>
      </c>
      <c r="J795" t="str">
        <f>INDEX(products!$A$1:$G$49,MATCH($D795,products!$A$1:$A$49,0),MATCH(J$1,products!$A$1:$G$1,0))</f>
        <v>L</v>
      </c>
      <c r="K795" s="4">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INDEX(products!$A$1:$G$49,MATCH($D796,products!$A$1:$A$49,0),MATCH(I$1,products!$A$1:$G$1,0))</f>
        <v>Ara</v>
      </c>
      <c r="J796" t="str">
        <f>INDEX(products!$A$1:$G$49,MATCH($D796,products!$A$1:$A$49,0),MATCH(J$1,products!$A$1:$G$1,0))</f>
        <v>L</v>
      </c>
      <c r="K796" s="4">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INDEX(products!$A$1:$G$49,MATCH($D797,products!$A$1:$A$49,0),MATCH(I$1,products!$A$1:$G$1,0))</f>
        <v>Rob</v>
      </c>
      <c r="J797" t="str">
        <f>INDEX(products!$A$1:$G$49,MATCH($D797,products!$A$1:$A$49,0),MATCH(J$1,products!$A$1:$G$1,0))</f>
        <v>L</v>
      </c>
      <c r="K797" s="4">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INDEX(products!$A$1:$G$49,MATCH($D798,products!$A$1:$A$49,0),MATCH(I$1,products!$A$1:$G$1,0))</f>
        <v>Lib</v>
      </c>
      <c r="J798" t="str">
        <f>INDEX(products!$A$1:$G$49,MATCH($D798,products!$A$1:$A$49,0),MATCH(J$1,products!$A$1:$G$1,0))</f>
        <v>L</v>
      </c>
      <c r="K798" s="4">
        <f>INDEX(products!$A$1:$G$49,MATCH($D798,products!$A$1:$A$49,0),MATCH(K$1,products!$A$1:$G$1,0))</f>
        <v>0.5</v>
      </c>
      <c r="L798" s="5">
        <f>INDEX(products!$A$1:$G$49,MATCH($D798,products!$A$1:$A$49,0),MATCH(L$1,products!$A$1:$G$1,0))</f>
        <v>9.51</v>
      </c>
      <c r="M798" s="5">
        <f t="shared" si="36"/>
        <v>9.51</v>
      </c>
      <c r="N798" t="str">
        <f t="shared" si="37"/>
        <v>Liberca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INDEX(products!$A$1:$G$49,MATCH($D799,products!$A$1:$A$49,0),MATCH(I$1,products!$A$1:$G$1,0))</f>
        <v>Ara</v>
      </c>
      <c r="J799" t="str">
        <f>INDEX(products!$A$1:$G$49,MATCH($D799,products!$A$1:$A$49,0),MATCH(J$1,products!$A$1:$G$1,0))</f>
        <v>L</v>
      </c>
      <c r="K799" s="4">
        <f>INDEX(products!$A$1:$G$49,MATCH($D799,products!$A$1:$A$49,0),MATCH(K$1,products!$A$1:$G$1,0))</f>
        <v>0.5</v>
      </c>
      <c r="L799" s="5">
        <f>INDEX(products!$A$1:$G$49,MATCH($D799,products!$A$1:$A$49,0),MATCH(L$1,products!$A$1:$G$1,0))</f>
        <v>7.77</v>
      </c>
      <c r="M799" s="5">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INDEX(products!$A$1:$G$49,MATCH($D800,products!$A$1:$A$49,0),MATCH(I$1,products!$A$1:$G$1,0))</f>
        <v>Rob</v>
      </c>
      <c r="J800" t="str">
        <f>INDEX(products!$A$1:$G$49,MATCH($D800,products!$A$1:$A$49,0),MATCH(J$1,products!$A$1:$G$1,0))</f>
        <v>D</v>
      </c>
      <c r="K800" s="4">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INDEX(products!$A$1:$G$49,MATCH($D801,products!$A$1:$A$49,0),MATCH(I$1,products!$A$1:$G$1,0))</f>
        <v>Exc</v>
      </c>
      <c r="J801" t="str">
        <f>INDEX(products!$A$1:$G$49,MATCH($D801,products!$A$1:$A$49,0),MATCH(J$1,products!$A$1:$G$1,0))</f>
        <v>D</v>
      </c>
      <c r="K801" s="4">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INDEX(products!$A$1:$G$49,MATCH($D802,products!$A$1:$A$49,0),MATCH(I$1,products!$A$1:$G$1,0))</f>
        <v>Rob</v>
      </c>
      <c r="J802" t="str">
        <f>INDEX(products!$A$1:$G$49,MATCH($D802,products!$A$1:$A$49,0),MATCH(J$1,products!$A$1:$G$1,0))</f>
        <v>D</v>
      </c>
      <c r="K802" s="4">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INDEX(products!$A$1:$G$49,MATCH($D803,products!$A$1:$A$49,0),MATCH(I$1,products!$A$1:$G$1,0))</f>
        <v>Rob</v>
      </c>
      <c r="J803" t="str">
        <f>INDEX(products!$A$1:$G$49,MATCH($D803,products!$A$1:$A$49,0),MATCH(J$1,products!$A$1:$G$1,0))</f>
        <v>D</v>
      </c>
      <c r="K803" s="4">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INDEX(products!$A$1:$G$49,MATCH($D804,products!$A$1:$A$49,0),MATCH(I$1,products!$A$1:$G$1,0))</f>
        <v>Rob</v>
      </c>
      <c r="J804" t="str">
        <f>INDEX(products!$A$1:$G$49,MATCH($D804,products!$A$1:$A$49,0),MATCH(J$1,products!$A$1:$G$1,0))</f>
        <v>D</v>
      </c>
      <c r="K804" s="4">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INDEX(products!$A$1:$G$49,MATCH($D805,products!$A$1:$A$49,0),MATCH(I$1,products!$A$1:$G$1,0))</f>
        <v>Exc</v>
      </c>
      <c r="J805" t="str">
        <f>INDEX(products!$A$1:$G$49,MATCH($D805,products!$A$1:$A$49,0),MATCH(J$1,products!$A$1:$G$1,0))</f>
        <v>M</v>
      </c>
      <c r="K805" s="4">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INDEX(products!$A$1:$G$49,MATCH($D806,products!$A$1:$A$49,0),MATCH(I$1,products!$A$1:$G$1,0))</f>
        <v>Rob</v>
      </c>
      <c r="J806" t="str">
        <f>INDEX(products!$A$1:$G$49,MATCH($D806,products!$A$1:$A$49,0),MATCH(J$1,products!$A$1:$G$1,0))</f>
        <v>L</v>
      </c>
      <c r="K806" s="4">
        <f>INDEX(products!$A$1:$G$49,MATCH($D806,products!$A$1:$A$49,0),MATCH(K$1,products!$A$1:$G$1,0))</f>
        <v>1</v>
      </c>
      <c r="L806" s="5">
        <f>INDEX(products!$A$1:$G$49,MATCH($D806,products!$A$1:$A$49,0),MATCH(L$1,products!$A$1:$G$1,0))</f>
        <v>11.95</v>
      </c>
      <c r="M806" s="5">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INDEX(products!$A$1:$G$49,MATCH($D807,products!$A$1:$A$49,0),MATCH(I$1,products!$A$1:$G$1,0))</f>
        <v>Rob</v>
      </c>
      <c r="J807" t="str">
        <f>INDEX(products!$A$1:$G$49,MATCH($D807,products!$A$1:$A$49,0),MATCH(J$1,products!$A$1:$G$1,0))</f>
        <v>M</v>
      </c>
      <c r="K807" s="4">
        <f>INDEX(products!$A$1:$G$49,MATCH($D807,products!$A$1:$A$49,0),MATCH(K$1,products!$A$1:$G$1,0))</f>
        <v>0.5</v>
      </c>
      <c r="L807" s="5">
        <f>INDEX(products!$A$1:$G$49,MATCH($D807,products!$A$1:$A$49,0),MATCH(L$1,products!$A$1:$G$1,0))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INDEX(products!$A$1:$G$49,MATCH($D808,products!$A$1:$A$49,0),MATCH(I$1,products!$A$1:$G$1,0))</f>
        <v>Lib</v>
      </c>
      <c r="J808" t="str">
        <f>INDEX(products!$A$1:$G$49,MATCH($D808,products!$A$1:$A$49,0),MATCH(J$1,products!$A$1:$G$1,0))</f>
        <v>D</v>
      </c>
      <c r="K808" s="4">
        <f>INDEX(products!$A$1:$G$49,MATCH($D808,products!$A$1:$A$49,0),MATCH(K$1,products!$A$1:$G$1,0))</f>
        <v>0.2</v>
      </c>
      <c r="L808" s="5">
        <f>INDEX(products!$A$1:$G$49,MATCH($D808,products!$A$1:$A$49,0),MATCH(L$1,products!$A$1:$G$1,0))</f>
        <v>3.8849999999999998</v>
      </c>
      <c r="M808" s="5">
        <f t="shared" si="36"/>
        <v>7.77</v>
      </c>
      <c r="N808" t="str">
        <f t="shared" si="37"/>
        <v>Liberca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INDEX(products!$A$1:$G$49,MATCH($D809,products!$A$1:$A$49,0),MATCH(I$1,products!$A$1:$G$1,0))</f>
        <v>Lib</v>
      </c>
      <c r="J809" t="str">
        <f>INDEX(products!$A$1:$G$49,MATCH($D809,products!$A$1:$A$49,0),MATCH(J$1,products!$A$1:$G$1,0))</f>
        <v>D</v>
      </c>
      <c r="K809" s="4">
        <f>INDEX(products!$A$1:$G$49,MATCH($D809,products!$A$1:$A$49,0),MATCH(K$1,products!$A$1:$G$1,0))</f>
        <v>0.5</v>
      </c>
      <c r="L809" s="5">
        <f>INDEX(products!$A$1:$G$49,MATCH($D809,products!$A$1:$A$49,0),MATCH(L$1,products!$A$1:$G$1,0))</f>
        <v>7.77</v>
      </c>
      <c r="M809" s="5">
        <f t="shared" si="36"/>
        <v>23.31</v>
      </c>
      <c r="N809" t="str">
        <f t="shared" si="37"/>
        <v>Liberca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INDEX(products!$A$1:$G$49,MATCH($D810,products!$A$1:$A$49,0),MATCH(I$1,products!$A$1:$G$1,0))</f>
        <v>Rob</v>
      </c>
      <c r="J810" t="str">
        <f>INDEX(products!$A$1:$G$49,MATCH($D810,products!$A$1:$A$49,0),MATCH(J$1,products!$A$1:$G$1,0))</f>
        <v>L</v>
      </c>
      <c r="K810" s="4">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INDEX(products!$A$1:$G$49,MATCH($D811,products!$A$1:$A$49,0),MATCH(I$1,products!$A$1:$G$1,0))</f>
        <v>Rob</v>
      </c>
      <c r="J811" t="str">
        <f>INDEX(products!$A$1:$G$49,MATCH($D811,products!$A$1:$A$49,0),MATCH(J$1,products!$A$1:$G$1,0))</f>
        <v>D</v>
      </c>
      <c r="K811" s="4">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INDEX(products!$A$1:$G$49,MATCH($D812,products!$A$1:$A$49,0),MATCH(I$1,products!$A$1:$G$1,0))</f>
        <v>Lib</v>
      </c>
      <c r="J812" t="str">
        <f>INDEX(products!$A$1:$G$49,MATCH($D812,products!$A$1:$A$49,0),MATCH(J$1,products!$A$1:$G$1,0))</f>
        <v>L</v>
      </c>
      <c r="K812" s="4">
        <f>INDEX(products!$A$1:$G$49,MATCH($D812,products!$A$1:$A$49,0),MATCH(K$1,products!$A$1:$G$1,0))</f>
        <v>0.5</v>
      </c>
      <c r="L812" s="5">
        <f>INDEX(products!$A$1:$G$49,MATCH($D812,products!$A$1:$A$49,0),MATCH(L$1,products!$A$1:$G$1,0))</f>
        <v>9.51</v>
      </c>
      <c r="M812" s="5">
        <f t="shared" si="36"/>
        <v>28.53</v>
      </c>
      <c r="N812" t="str">
        <f t="shared" si="37"/>
        <v>Liberca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INDEX(products!$A$1:$G$49,MATCH($D813,products!$A$1:$A$49,0),MATCH(I$1,products!$A$1:$G$1,0))</f>
        <v>Ara</v>
      </c>
      <c r="J813" t="str">
        <f>INDEX(products!$A$1:$G$49,MATCH($D813,products!$A$1:$A$49,0),MATCH(J$1,products!$A$1:$G$1,0))</f>
        <v>M</v>
      </c>
      <c r="K813" s="4">
        <f>INDEX(products!$A$1:$G$49,MATCH($D813,products!$A$1:$A$49,0),MATCH(K$1,products!$A$1:$G$1,0))</f>
        <v>1</v>
      </c>
      <c r="L813" s="5">
        <f>INDEX(products!$A$1:$G$49,MATCH($D813,products!$A$1:$A$49,0),MATCH(L$1,products!$A$1:$G$1,0))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INDEX(products!$A$1:$G$49,MATCH($D814,products!$A$1:$A$49,0),MATCH(I$1,products!$A$1:$G$1,0))</f>
        <v>Lib</v>
      </c>
      <c r="J814" t="str">
        <f>INDEX(products!$A$1:$G$49,MATCH($D814,products!$A$1:$A$49,0),MATCH(J$1,products!$A$1:$G$1,0))</f>
        <v>D</v>
      </c>
      <c r="K814" s="4">
        <f>INDEX(products!$A$1:$G$49,MATCH($D814,products!$A$1:$A$49,0),MATCH(K$1,products!$A$1:$G$1,0))</f>
        <v>2.5</v>
      </c>
      <c r="L814" s="5">
        <f>INDEX(products!$A$1:$G$49,MATCH($D814,products!$A$1:$A$49,0),MATCH(L$1,products!$A$1:$G$1,0))</f>
        <v>29.784999999999997</v>
      </c>
      <c r="M814" s="5">
        <f t="shared" si="36"/>
        <v>178.70999999999998</v>
      </c>
      <c r="N814" t="str">
        <f t="shared" si="37"/>
        <v>Liberca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INDEX(products!$A$1:$G$49,MATCH($D815,products!$A$1:$A$49,0),MATCH(I$1,products!$A$1:$G$1,0))</f>
        <v>Exc</v>
      </c>
      <c r="J815" t="str">
        <f>INDEX(products!$A$1:$G$49,MATCH($D815,products!$A$1:$A$49,0),MATCH(J$1,products!$A$1:$G$1,0))</f>
        <v>M</v>
      </c>
      <c r="K815" s="4">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INDEX(products!$A$1:$G$49,MATCH($D816,products!$A$1:$A$49,0),MATCH(I$1,products!$A$1:$G$1,0))</f>
        <v>Exc</v>
      </c>
      <c r="J816" t="str">
        <f>INDEX(products!$A$1:$G$49,MATCH($D816,products!$A$1:$A$49,0),MATCH(J$1,products!$A$1:$G$1,0))</f>
        <v>L</v>
      </c>
      <c r="K816" s="4">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INDEX(products!$A$1:$G$49,MATCH($D817,products!$A$1:$A$49,0),MATCH(I$1,products!$A$1:$G$1,0))</f>
        <v>Rob</v>
      </c>
      <c r="J817" t="str">
        <f>INDEX(products!$A$1:$G$49,MATCH($D817,products!$A$1:$A$49,0),MATCH(J$1,products!$A$1:$G$1,0))</f>
        <v>M</v>
      </c>
      <c r="K817" s="4">
        <f>INDEX(products!$A$1:$G$49,MATCH($D817,products!$A$1:$A$49,0),MATCH(K$1,products!$A$1:$G$1,0))</f>
        <v>0.5</v>
      </c>
      <c r="L817" s="5">
        <f>INDEX(products!$A$1:$G$49,MATCH($D817,products!$A$1:$A$49,0),MATCH(L$1,products!$A$1:$G$1,0))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INDEX(products!$A$1:$G$49,MATCH($D818,products!$A$1:$A$49,0),MATCH(I$1,products!$A$1:$G$1,0))</f>
        <v>Lib</v>
      </c>
      <c r="J818" t="str">
        <f>INDEX(products!$A$1:$G$49,MATCH($D818,products!$A$1:$A$49,0),MATCH(J$1,products!$A$1:$G$1,0))</f>
        <v>L</v>
      </c>
      <c r="K818" s="4">
        <f>INDEX(products!$A$1:$G$49,MATCH($D818,products!$A$1:$A$49,0),MATCH(K$1,products!$A$1:$G$1,0))</f>
        <v>0.5</v>
      </c>
      <c r="L818" s="5">
        <f>INDEX(products!$A$1:$G$49,MATCH($D818,products!$A$1:$A$49,0),MATCH(L$1,products!$A$1:$G$1,0))</f>
        <v>9.51</v>
      </c>
      <c r="M818" s="5">
        <f t="shared" si="36"/>
        <v>38.04</v>
      </c>
      <c r="N818" t="str">
        <f t="shared" si="37"/>
        <v>Liberca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INDEX(products!$A$1:$G$49,MATCH($D819,products!$A$1:$A$49,0),MATCH(I$1,products!$A$1:$G$1,0))</f>
        <v>Lib</v>
      </c>
      <c r="J819" t="str">
        <f>INDEX(products!$A$1:$G$49,MATCH($D819,products!$A$1:$A$49,0),MATCH(J$1,products!$A$1:$G$1,0))</f>
        <v>D</v>
      </c>
      <c r="K819" s="4">
        <f>INDEX(products!$A$1:$G$49,MATCH($D819,products!$A$1:$A$49,0),MATCH(K$1,products!$A$1:$G$1,0))</f>
        <v>0.5</v>
      </c>
      <c r="L819" s="5">
        <f>INDEX(products!$A$1:$G$49,MATCH($D819,products!$A$1:$A$49,0),MATCH(L$1,products!$A$1:$G$1,0))</f>
        <v>7.77</v>
      </c>
      <c r="M819" s="5">
        <f t="shared" si="36"/>
        <v>15.54</v>
      </c>
      <c r="N819" t="str">
        <f t="shared" si="37"/>
        <v>Liberca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INDEX(products!$A$1:$G$49,MATCH($D820,products!$A$1:$A$49,0),MATCH(I$1,products!$A$1:$G$1,0))</f>
        <v>Lib</v>
      </c>
      <c r="J820" t="str">
        <f>INDEX(products!$A$1:$G$49,MATCH($D820,products!$A$1:$A$49,0),MATCH(J$1,products!$A$1:$G$1,0))</f>
        <v>L</v>
      </c>
      <c r="K820" s="4">
        <f>INDEX(products!$A$1:$G$49,MATCH($D820,products!$A$1:$A$49,0),MATCH(K$1,products!$A$1:$G$1,0))</f>
        <v>1</v>
      </c>
      <c r="L820" s="5">
        <f>INDEX(products!$A$1:$G$49,MATCH($D820,products!$A$1:$A$49,0),MATCH(L$1,products!$A$1:$G$1,0))</f>
        <v>15.85</v>
      </c>
      <c r="M820" s="5">
        <f t="shared" si="36"/>
        <v>79.25</v>
      </c>
      <c r="N820" t="str">
        <f t="shared" si="37"/>
        <v>Liberca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INDEX(products!$A$1:$G$49,MATCH($D821,products!$A$1:$A$49,0),MATCH(I$1,products!$A$1:$G$1,0))</f>
        <v>Lib</v>
      </c>
      <c r="J821" t="str">
        <f>INDEX(products!$A$1:$G$49,MATCH($D821,products!$A$1:$A$49,0),MATCH(J$1,products!$A$1:$G$1,0))</f>
        <v>L</v>
      </c>
      <c r="K821" s="4">
        <f>INDEX(products!$A$1:$G$49,MATCH($D821,products!$A$1:$A$49,0),MATCH(K$1,products!$A$1:$G$1,0))</f>
        <v>0.2</v>
      </c>
      <c r="L821" s="5">
        <f>INDEX(products!$A$1:$G$49,MATCH($D821,products!$A$1:$A$49,0),MATCH(L$1,products!$A$1:$G$1,0))</f>
        <v>4.7549999999999999</v>
      </c>
      <c r="M821" s="5">
        <f t="shared" si="36"/>
        <v>4.7549999999999999</v>
      </c>
      <c r="N821" t="str">
        <f t="shared" si="37"/>
        <v>Liberca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INDEX(products!$A$1:$G$49,MATCH($D822,products!$A$1:$A$49,0),MATCH(I$1,products!$A$1:$G$1,0))</f>
        <v>Exc</v>
      </c>
      <c r="J822" t="str">
        <f>INDEX(products!$A$1:$G$49,MATCH($D822,products!$A$1:$A$49,0),MATCH(J$1,products!$A$1:$G$1,0))</f>
        <v>M</v>
      </c>
      <c r="K822" s="4">
        <f>INDEX(products!$A$1:$G$49,MATCH($D822,products!$A$1:$A$49,0),MATCH(K$1,products!$A$1:$G$1,0))</f>
        <v>1</v>
      </c>
      <c r="L822" s="5">
        <f>INDEX(products!$A$1:$G$49,MATCH($D822,products!$A$1:$A$49,0),MATCH(L$1,products!$A$1:$G$1,0))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INDEX(products!$A$1:$G$49,MATCH($D823,products!$A$1:$A$49,0),MATCH(I$1,products!$A$1:$G$1,0))</f>
        <v>Rob</v>
      </c>
      <c r="J823" t="str">
        <f>INDEX(products!$A$1:$G$49,MATCH($D823,products!$A$1:$A$49,0),MATCH(J$1,products!$A$1:$G$1,0))</f>
        <v>D</v>
      </c>
      <c r="K823" s="4">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INDEX(products!$A$1:$G$49,MATCH($D824,products!$A$1:$A$49,0),MATCH(I$1,products!$A$1:$G$1,0))</f>
        <v>Exc</v>
      </c>
      <c r="J824" t="str">
        <f>INDEX(products!$A$1:$G$49,MATCH($D824,products!$A$1:$A$49,0),MATCH(J$1,products!$A$1:$G$1,0))</f>
        <v>L</v>
      </c>
      <c r="K824" s="4">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INDEX(products!$A$1:$G$49,MATCH($D825,products!$A$1:$A$49,0),MATCH(I$1,products!$A$1:$G$1,0))</f>
        <v>Lib</v>
      </c>
      <c r="J825" t="str">
        <f>INDEX(products!$A$1:$G$49,MATCH($D825,products!$A$1:$A$49,0),MATCH(J$1,products!$A$1:$G$1,0))</f>
        <v>L</v>
      </c>
      <c r="K825" s="4">
        <f>INDEX(products!$A$1:$G$49,MATCH($D825,products!$A$1:$A$49,0),MATCH(K$1,products!$A$1:$G$1,0))</f>
        <v>1</v>
      </c>
      <c r="L825" s="5">
        <f>INDEX(products!$A$1:$G$49,MATCH($D825,products!$A$1:$A$49,0),MATCH(L$1,products!$A$1:$G$1,0))</f>
        <v>15.85</v>
      </c>
      <c r="M825" s="5">
        <f t="shared" si="36"/>
        <v>47.55</v>
      </c>
      <c r="N825" t="str">
        <f t="shared" si="37"/>
        <v>Liberca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INDEX(products!$A$1:$G$49,MATCH($D826,products!$A$1:$A$49,0),MATCH(I$1,products!$A$1:$G$1,0))</f>
        <v>Ara</v>
      </c>
      <c r="J826" t="str">
        <f>INDEX(products!$A$1:$G$49,MATCH($D826,products!$A$1:$A$49,0),MATCH(J$1,products!$A$1:$G$1,0))</f>
        <v>M</v>
      </c>
      <c r="K826" s="4">
        <f>INDEX(products!$A$1:$G$49,MATCH($D826,products!$A$1:$A$49,0),MATCH(K$1,products!$A$1:$G$1,0))</f>
        <v>0.2</v>
      </c>
      <c r="L826" s="5">
        <f>INDEX(products!$A$1:$G$49,MATCH($D826,products!$A$1:$A$49,0),MATCH(L$1,products!$A$1:$G$1,0))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INDEX(products!$A$1:$G$49,MATCH($D827,products!$A$1:$A$49,0),MATCH(I$1,products!$A$1:$G$1,0))</f>
        <v>Ara</v>
      </c>
      <c r="J827" t="str">
        <f>INDEX(products!$A$1:$G$49,MATCH($D827,products!$A$1:$A$49,0),MATCH(J$1,products!$A$1:$G$1,0))</f>
        <v>D</v>
      </c>
      <c r="K827" s="4">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INDEX(products!$A$1:$G$49,MATCH($D828,products!$A$1:$A$49,0),MATCH(I$1,products!$A$1:$G$1,0))</f>
        <v>Exc</v>
      </c>
      <c r="J828" t="str">
        <f>INDEX(products!$A$1:$G$49,MATCH($D828,products!$A$1:$A$49,0),MATCH(J$1,products!$A$1:$G$1,0))</f>
        <v>M</v>
      </c>
      <c r="K828" s="4">
        <f>INDEX(products!$A$1:$G$49,MATCH($D828,products!$A$1:$A$49,0),MATCH(K$1,products!$A$1:$G$1,0))</f>
        <v>0.5</v>
      </c>
      <c r="L828" s="5">
        <f>INDEX(products!$A$1:$G$49,MATCH($D828,products!$A$1:$A$49,0),MATCH(L$1,products!$A$1:$G$1,0))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INDEX(products!$A$1:$G$49,MATCH($D829,products!$A$1:$A$49,0),MATCH(I$1,products!$A$1:$G$1,0))</f>
        <v>Exc</v>
      </c>
      <c r="J829" t="str">
        <f>INDEX(products!$A$1:$G$49,MATCH($D829,products!$A$1:$A$49,0),MATCH(J$1,products!$A$1:$G$1,0))</f>
        <v>M</v>
      </c>
      <c r="K829" s="4">
        <f>INDEX(products!$A$1:$G$49,MATCH($D829,products!$A$1:$A$49,0),MATCH(K$1,products!$A$1:$G$1,0))</f>
        <v>0.2</v>
      </c>
      <c r="L829" s="5">
        <f>INDEX(products!$A$1:$G$49,MATCH($D829,products!$A$1:$A$49,0),MATCH(L$1,products!$A$1:$G$1,0))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INDEX(products!$A$1:$G$49,MATCH($D830,products!$A$1:$A$49,0),MATCH(I$1,products!$A$1:$G$1,0))</f>
        <v>Ara</v>
      </c>
      <c r="J830" t="str">
        <f>INDEX(products!$A$1:$G$49,MATCH($D830,products!$A$1:$A$49,0),MATCH(J$1,products!$A$1:$G$1,0))</f>
        <v>D</v>
      </c>
      <c r="K830" s="4">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INDEX(products!$A$1:$G$49,MATCH($D831,products!$A$1:$A$49,0),MATCH(I$1,products!$A$1:$G$1,0))</f>
        <v>Ara</v>
      </c>
      <c r="J831" t="str">
        <f>INDEX(products!$A$1:$G$49,MATCH($D831,products!$A$1:$A$49,0),MATCH(J$1,products!$A$1:$G$1,0))</f>
        <v>D</v>
      </c>
      <c r="K831" s="4">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INDEX(products!$A$1:$G$49,MATCH($D832,products!$A$1:$A$49,0),MATCH(I$1,products!$A$1:$G$1,0))</f>
        <v>Exc</v>
      </c>
      <c r="J832" t="str">
        <f>INDEX(products!$A$1:$G$49,MATCH($D832,products!$A$1:$A$49,0),MATCH(J$1,products!$A$1:$G$1,0))</f>
        <v>M</v>
      </c>
      <c r="K832" s="4">
        <f>INDEX(products!$A$1:$G$49,MATCH($D832,products!$A$1:$A$49,0),MATCH(K$1,products!$A$1:$G$1,0))</f>
        <v>1</v>
      </c>
      <c r="L832" s="5">
        <f>INDEX(products!$A$1:$G$49,MATCH($D832,products!$A$1:$A$49,0),MATCH(L$1,products!$A$1:$G$1,0))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INDEX(products!$A$1:$G$49,MATCH($D833,products!$A$1:$A$49,0),MATCH(I$1,products!$A$1:$G$1,0))</f>
        <v>Ara</v>
      </c>
      <c r="J833" t="str">
        <f>INDEX(products!$A$1:$G$49,MATCH($D833,products!$A$1:$A$49,0),MATCH(J$1,products!$A$1:$G$1,0))</f>
        <v>D</v>
      </c>
      <c r="K833" s="4">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INDEX(products!$A$1:$G$49,MATCH($D834,products!$A$1:$A$49,0),MATCH(I$1,products!$A$1:$G$1,0))</f>
        <v>Rob</v>
      </c>
      <c r="J834" t="str">
        <f>INDEX(products!$A$1:$G$49,MATCH($D834,products!$A$1:$A$49,0),MATCH(J$1,products!$A$1:$G$1,0))</f>
        <v>M</v>
      </c>
      <c r="K834" s="4">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INDEX(products!$A$1:$G$49,MATCH($D835,products!$A$1:$A$49,0),MATCH(I$1,products!$A$1:$G$1,0))</f>
        <v>Rob</v>
      </c>
      <c r="J835" t="str">
        <f>INDEX(products!$A$1:$G$49,MATCH($D835,products!$A$1:$A$49,0),MATCH(J$1,products!$A$1:$G$1,0))</f>
        <v>D</v>
      </c>
      <c r="K835" s="4">
        <f>INDEX(products!$A$1:$G$49,MATCH($D835,products!$A$1:$A$49,0),MATCH(K$1,products!$A$1:$G$1,0))</f>
        <v>2.5</v>
      </c>
      <c r="L835" s="5">
        <f>INDEX(products!$A$1:$G$49,MATCH($D835,products!$A$1:$A$49,0),MATCH(L$1,products!$A$1:$G$1,0))</f>
        <v>20.584999999999997</v>
      </c>
      <c r="M835" s="5">
        <f t="shared" ref="M835:M898" si="39">PRODUCT(L835,E835)</f>
        <v>82.339999999999989</v>
      </c>
      <c r="N835" t="str">
        <f t="shared" ref="N835:N898" si="40">IF(I835="Rob","Robusta",IF(I835="Exc","Excelsa",IF(I835="Ara","Arabica",IF(I835="Lib","Liberca",""))))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INDEX(products!$A$1:$G$49,MATCH($D836,products!$A$1:$A$49,0),MATCH(I$1,products!$A$1:$G$1,0))</f>
        <v>Ara</v>
      </c>
      <c r="J836" t="str">
        <f>INDEX(products!$A$1:$G$49,MATCH($D836,products!$A$1:$A$49,0),MATCH(J$1,products!$A$1:$G$1,0))</f>
        <v>D</v>
      </c>
      <c r="K836" s="4">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INDEX(products!$A$1:$G$49,MATCH($D837,products!$A$1:$A$49,0),MATCH(I$1,products!$A$1:$G$1,0))</f>
        <v>Exc</v>
      </c>
      <c r="J837" t="str">
        <f>INDEX(products!$A$1:$G$49,MATCH($D837,products!$A$1:$A$49,0),MATCH(J$1,products!$A$1:$G$1,0))</f>
        <v>L</v>
      </c>
      <c r="K837" s="4">
        <f>INDEX(products!$A$1:$G$49,MATCH($D837,products!$A$1:$A$49,0),MATCH(K$1,products!$A$1:$G$1,0))</f>
        <v>0.5</v>
      </c>
      <c r="L837" s="5">
        <f>INDEX(products!$A$1:$G$49,MATCH($D837,products!$A$1:$A$49,0),MATCH(L$1,products!$A$1:$G$1,0))</f>
        <v>8.91</v>
      </c>
      <c r="M837" s="5">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INDEX(products!$A$1:$G$49,MATCH($D838,products!$A$1:$A$49,0),MATCH(I$1,products!$A$1:$G$1,0))</f>
        <v>Ara</v>
      </c>
      <c r="J838" t="str">
        <f>INDEX(products!$A$1:$G$49,MATCH($D838,products!$A$1:$A$49,0),MATCH(J$1,products!$A$1:$G$1,0))</f>
        <v>D</v>
      </c>
      <c r="K838" s="4">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INDEX(products!$A$1:$G$49,MATCH($D839,products!$A$1:$A$49,0),MATCH(I$1,products!$A$1:$G$1,0))</f>
        <v>Lib</v>
      </c>
      <c r="J839"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100.39499999999998</v>
      </c>
      <c r="N839" t="str">
        <f t="shared" si="40"/>
        <v>Liberca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INDEX(products!$A$1:$G$49,MATCH($D840,products!$A$1:$A$49,0),MATCH(I$1,products!$A$1:$G$1,0))</f>
        <v>Ara</v>
      </c>
      <c r="J840" t="str">
        <f>INDEX(products!$A$1:$G$49,MATCH($D840,products!$A$1:$A$49,0),MATCH(J$1,products!$A$1:$G$1,0))</f>
        <v>D</v>
      </c>
      <c r="K840" s="4">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INDEX(products!$A$1:$G$49,MATCH($D841,products!$A$1:$A$49,0),MATCH(I$1,products!$A$1:$G$1,0))</f>
        <v>Exc</v>
      </c>
      <c r="J841" t="str">
        <f>INDEX(products!$A$1:$G$49,MATCH($D841,products!$A$1:$A$49,0),MATCH(J$1,products!$A$1:$G$1,0))</f>
        <v>M</v>
      </c>
      <c r="K841" s="4">
        <f>INDEX(products!$A$1:$G$49,MATCH($D841,products!$A$1:$A$49,0),MATCH(K$1,products!$A$1:$G$1,0))</f>
        <v>0.5</v>
      </c>
      <c r="L841" s="5">
        <f>INDEX(products!$A$1:$G$49,MATCH($D841,products!$A$1:$A$49,0),MATCH(L$1,products!$A$1:$G$1,0))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INDEX(products!$A$1:$G$49,MATCH($D842,products!$A$1:$A$49,0),MATCH(I$1,products!$A$1:$G$1,0))</f>
        <v>Rob</v>
      </c>
      <c r="J842" t="str">
        <f>INDEX(products!$A$1:$G$49,MATCH($D842,products!$A$1:$A$49,0),MATCH(J$1,products!$A$1:$G$1,0))</f>
        <v>L</v>
      </c>
      <c r="K842" s="4">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INDEX(products!$A$1:$G$49,MATCH($D843,products!$A$1:$A$49,0),MATCH(I$1,products!$A$1:$G$1,0))</f>
        <v>Lib</v>
      </c>
      <c r="J843" t="str">
        <f>INDEX(products!$A$1:$G$49,MATCH($D843,products!$A$1:$A$49,0),MATCH(J$1,products!$A$1:$G$1,0))</f>
        <v>M</v>
      </c>
      <c r="K843" s="4">
        <f>INDEX(products!$A$1:$G$49,MATCH($D843,products!$A$1:$A$49,0),MATCH(K$1,products!$A$1:$G$1,0))</f>
        <v>0.2</v>
      </c>
      <c r="L843" s="5">
        <f>INDEX(products!$A$1:$G$49,MATCH($D843,products!$A$1:$A$49,0),MATCH(L$1,products!$A$1:$G$1,0))</f>
        <v>4.3650000000000002</v>
      </c>
      <c r="M843" s="5">
        <f t="shared" si="39"/>
        <v>4.3650000000000002</v>
      </c>
      <c r="N843" t="str">
        <f t="shared" si="40"/>
        <v>Liberca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INDEX(products!$A$1:$G$49,MATCH($D844,products!$A$1:$A$49,0),MATCH(I$1,products!$A$1:$G$1,0))</f>
        <v>Exc</v>
      </c>
      <c r="J844" t="str">
        <f>INDEX(products!$A$1:$G$49,MATCH($D844,products!$A$1:$A$49,0),MATCH(J$1,products!$A$1:$G$1,0))</f>
        <v>M</v>
      </c>
      <c r="K844" s="4">
        <f>INDEX(products!$A$1:$G$49,MATCH($D844,products!$A$1:$A$49,0),MATCH(K$1,products!$A$1:$G$1,0))</f>
        <v>0.2</v>
      </c>
      <c r="L844" s="5">
        <f>INDEX(products!$A$1:$G$49,MATCH($D844,products!$A$1:$A$49,0),MATCH(L$1,products!$A$1:$G$1,0))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INDEX(products!$A$1:$G$49,MATCH($D845,products!$A$1:$A$49,0),MATCH(I$1,products!$A$1:$G$1,0))</f>
        <v>Exc</v>
      </c>
      <c r="J845" t="str">
        <f>INDEX(products!$A$1:$G$49,MATCH($D845,products!$A$1:$A$49,0),MATCH(J$1,products!$A$1:$G$1,0))</f>
        <v>M</v>
      </c>
      <c r="K845" s="4">
        <f>INDEX(products!$A$1:$G$49,MATCH($D845,products!$A$1:$A$49,0),MATCH(K$1,products!$A$1:$G$1,0))</f>
        <v>0.2</v>
      </c>
      <c r="L845" s="5">
        <f>INDEX(products!$A$1:$G$49,MATCH($D845,products!$A$1:$A$49,0),MATCH(L$1,products!$A$1:$G$1,0))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INDEX(products!$A$1:$G$49,MATCH($D846,products!$A$1:$A$49,0),MATCH(I$1,products!$A$1:$G$1,0))</f>
        <v>Ara</v>
      </c>
      <c r="J846" t="str">
        <f>INDEX(products!$A$1:$G$49,MATCH($D846,products!$A$1:$A$49,0),MATCH(J$1,products!$A$1:$G$1,0))</f>
        <v>D</v>
      </c>
      <c r="K846" s="4">
        <f>INDEX(products!$A$1:$G$49,MATCH($D846,products!$A$1:$A$49,0),MATCH(K$1,products!$A$1:$G$1,0))</f>
        <v>0.5</v>
      </c>
      <c r="L846" s="5">
        <f>INDEX(products!$A$1:$G$49,MATCH($D846,products!$A$1:$A$49,0),MATCH(L$1,products!$A$1:$G$1,0))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INDEX(products!$A$1:$G$49,MATCH($D847,products!$A$1:$A$49,0),MATCH(I$1,products!$A$1:$G$1,0))</f>
        <v>Exc</v>
      </c>
      <c r="J847" t="str">
        <f>INDEX(products!$A$1:$G$49,MATCH($D847,products!$A$1:$A$49,0),MATCH(J$1,products!$A$1:$G$1,0))</f>
        <v>D</v>
      </c>
      <c r="K847" s="4">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INDEX(products!$A$1:$G$49,MATCH($D848,products!$A$1:$A$49,0),MATCH(I$1,products!$A$1:$G$1,0))</f>
        <v>Ara</v>
      </c>
      <c r="J848" t="str">
        <f>INDEX(products!$A$1:$G$49,MATCH($D848,products!$A$1:$A$49,0),MATCH(J$1,products!$A$1:$G$1,0))</f>
        <v>M</v>
      </c>
      <c r="K848" s="4">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INDEX(products!$A$1:$G$49,MATCH($D849,products!$A$1:$A$49,0),MATCH(I$1,products!$A$1:$G$1,0))</f>
        <v>Ara</v>
      </c>
      <c r="J849" t="str">
        <f>INDEX(products!$A$1:$G$49,MATCH($D849,products!$A$1:$A$49,0),MATCH(J$1,products!$A$1:$G$1,0))</f>
        <v>D</v>
      </c>
      <c r="K849" s="4">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INDEX(products!$A$1:$G$49,MATCH($D850,products!$A$1:$A$49,0),MATCH(I$1,products!$A$1:$G$1,0))</f>
        <v>Exc</v>
      </c>
      <c r="J850" t="str">
        <f>INDEX(products!$A$1:$G$49,MATCH($D850,products!$A$1:$A$49,0),MATCH(J$1,products!$A$1:$G$1,0))</f>
        <v>L</v>
      </c>
      <c r="K850" s="4">
        <f>INDEX(products!$A$1:$G$49,MATCH($D850,products!$A$1:$A$49,0),MATCH(K$1,products!$A$1:$G$1,0))</f>
        <v>0.5</v>
      </c>
      <c r="L850" s="5">
        <f>INDEX(products!$A$1:$G$49,MATCH($D850,products!$A$1:$A$49,0),MATCH(L$1,products!$A$1:$G$1,0))</f>
        <v>8.91</v>
      </c>
      <c r="M850" s="5">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INDEX(products!$A$1:$G$49,MATCH($D851,products!$A$1:$A$49,0),MATCH(I$1,products!$A$1:$G$1,0))</f>
        <v>Ara</v>
      </c>
      <c r="J851" t="str">
        <f>INDEX(products!$A$1:$G$49,MATCH($D851,products!$A$1:$A$49,0),MATCH(J$1,products!$A$1:$G$1,0))</f>
        <v>L</v>
      </c>
      <c r="K851" s="4">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INDEX(products!$A$1:$G$49,MATCH($D852,products!$A$1:$A$49,0),MATCH(I$1,products!$A$1:$G$1,0))</f>
        <v>Ara</v>
      </c>
      <c r="J852" t="str">
        <f>INDEX(products!$A$1:$G$49,MATCH($D852,products!$A$1:$A$49,0),MATCH(J$1,products!$A$1:$G$1,0))</f>
        <v>M</v>
      </c>
      <c r="K852" s="4">
        <f>INDEX(products!$A$1:$G$49,MATCH($D852,products!$A$1:$A$49,0),MATCH(K$1,products!$A$1:$G$1,0))</f>
        <v>0.2</v>
      </c>
      <c r="L852" s="5">
        <f>INDEX(products!$A$1:$G$49,MATCH($D852,products!$A$1:$A$49,0),MATCH(L$1,products!$A$1:$G$1,0))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INDEX(products!$A$1:$G$49,MATCH($D853,products!$A$1:$A$49,0),MATCH(I$1,products!$A$1:$G$1,0))</f>
        <v>Lib</v>
      </c>
      <c r="J853" t="str">
        <f>INDEX(products!$A$1:$G$49,MATCH($D853,products!$A$1:$A$49,0),MATCH(J$1,products!$A$1:$G$1,0))</f>
        <v>D</v>
      </c>
      <c r="K853" s="4">
        <f>INDEX(products!$A$1:$G$49,MATCH($D853,products!$A$1:$A$49,0),MATCH(K$1,products!$A$1:$G$1,0))</f>
        <v>0.5</v>
      </c>
      <c r="L853" s="5">
        <f>INDEX(products!$A$1:$G$49,MATCH($D853,products!$A$1:$A$49,0),MATCH(L$1,products!$A$1:$G$1,0))</f>
        <v>7.77</v>
      </c>
      <c r="M853" s="5">
        <f t="shared" si="39"/>
        <v>7.77</v>
      </c>
      <c r="N853" t="str">
        <f t="shared" si="40"/>
        <v>Liberca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INDEX(products!$A$1:$G$49,MATCH($D854,products!$A$1:$A$49,0),MATCH(I$1,products!$A$1:$G$1,0))</f>
        <v>Lib</v>
      </c>
      <c r="J854" t="str">
        <f>INDEX(products!$A$1:$G$49,MATCH($D854,products!$A$1:$A$49,0),MATCH(J$1,products!$A$1:$G$1,0))</f>
        <v>D</v>
      </c>
      <c r="K854" s="4">
        <f>INDEX(products!$A$1:$G$49,MATCH($D854,products!$A$1:$A$49,0),MATCH(K$1,products!$A$1:$G$1,0))</f>
        <v>2.5</v>
      </c>
      <c r="L854" s="5">
        <f>INDEX(products!$A$1:$G$49,MATCH($D854,products!$A$1:$A$49,0),MATCH(L$1,products!$A$1:$G$1,0))</f>
        <v>29.784999999999997</v>
      </c>
      <c r="M854" s="5">
        <f t="shared" si="39"/>
        <v>119.13999999999999</v>
      </c>
      <c r="N854" t="str">
        <f t="shared" si="40"/>
        <v>Liberca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INDEX(products!$A$1:$G$49,MATCH($D855,products!$A$1:$A$49,0),MATCH(I$1,products!$A$1:$G$1,0))</f>
        <v>Ara</v>
      </c>
      <c r="J855" t="str">
        <f>INDEX(products!$A$1:$G$49,MATCH($D855,products!$A$1:$A$49,0),MATCH(J$1,products!$A$1:$G$1,0))</f>
        <v>D</v>
      </c>
      <c r="K855" s="4">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INDEX(products!$A$1:$G$49,MATCH($D856,products!$A$1:$A$49,0),MATCH(I$1,products!$A$1:$G$1,0))</f>
        <v>Rob</v>
      </c>
      <c r="J856" t="str">
        <f>INDEX(products!$A$1:$G$49,MATCH($D856,products!$A$1:$A$49,0),MATCH(J$1,products!$A$1:$G$1,0))</f>
        <v>L</v>
      </c>
      <c r="K856" s="4">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INDEX(products!$A$1:$G$49,MATCH($D857,products!$A$1:$A$49,0),MATCH(I$1,products!$A$1:$G$1,0))</f>
        <v>Lib</v>
      </c>
      <c r="J857" t="str">
        <f>INDEX(products!$A$1:$G$49,MATCH($D857,products!$A$1:$A$49,0),MATCH(J$1,products!$A$1:$G$1,0))</f>
        <v>D</v>
      </c>
      <c r="K857" s="4">
        <f>INDEX(products!$A$1:$G$49,MATCH($D857,products!$A$1:$A$49,0),MATCH(K$1,products!$A$1:$G$1,0))</f>
        <v>2.5</v>
      </c>
      <c r="L857" s="5">
        <f>INDEX(products!$A$1:$G$49,MATCH($D857,products!$A$1:$A$49,0),MATCH(L$1,products!$A$1:$G$1,0))</f>
        <v>29.784999999999997</v>
      </c>
      <c r="M857" s="5">
        <f t="shared" si="39"/>
        <v>89.35499999999999</v>
      </c>
      <c r="N857" t="str">
        <f t="shared" si="40"/>
        <v>Liberca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INDEX(products!$A$1:$G$49,MATCH($D858,products!$A$1:$A$49,0),MATCH(I$1,products!$A$1:$G$1,0))</f>
        <v>Lib</v>
      </c>
      <c r="J858" t="str">
        <f>INDEX(products!$A$1:$G$49,MATCH($D858,products!$A$1:$A$49,0),MATCH(J$1,products!$A$1:$G$1,0))</f>
        <v>M</v>
      </c>
      <c r="K858" s="4">
        <f>INDEX(products!$A$1:$G$49,MATCH($D858,products!$A$1:$A$49,0),MATCH(K$1,products!$A$1:$G$1,0))</f>
        <v>0.2</v>
      </c>
      <c r="L858" s="5">
        <f>INDEX(products!$A$1:$G$49,MATCH($D858,products!$A$1:$A$49,0),MATCH(L$1,products!$A$1:$G$1,0))</f>
        <v>4.3650000000000002</v>
      </c>
      <c r="M858" s="5">
        <f t="shared" si="39"/>
        <v>8.73</v>
      </c>
      <c r="N858" t="str">
        <f t="shared" si="40"/>
        <v>Liberca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INDEX(products!$A$1:$G$49,MATCH($D859,products!$A$1:$A$49,0),MATCH(I$1,products!$A$1:$G$1,0))</f>
        <v>Rob</v>
      </c>
      <c r="J859" t="str">
        <f>INDEX(products!$A$1:$G$49,MATCH($D859,products!$A$1:$A$49,0),MATCH(J$1,products!$A$1:$G$1,0))</f>
        <v>L</v>
      </c>
      <c r="K859" s="4">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INDEX(products!$A$1:$G$49,MATCH($D860,products!$A$1:$A$49,0),MATCH(I$1,products!$A$1:$G$1,0))</f>
        <v>Lib</v>
      </c>
      <c r="J860" t="str">
        <f>INDEX(products!$A$1:$G$49,MATCH($D860,products!$A$1:$A$49,0),MATCH(J$1,products!$A$1:$G$1,0))</f>
        <v>M</v>
      </c>
      <c r="K860" s="4">
        <f>INDEX(products!$A$1:$G$49,MATCH($D860,products!$A$1:$A$49,0),MATCH(K$1,products!$A$1:$G$1,0))</f>
        <v>0.5</v>
      </c>
      <c r="L860" s="5">
        <f>INDEX(products!$A$1:$G$49,MATCH($D860,products!$A$1:$A$49,0),MATCH(L$1,products!$A$1:$G$1,0))</f>
        <v>8.73</v>
      </c>
      <c r="M860" s="5">
        <f t="shared" si="39"/>
        <v>34.92</v>
      </c>
      <c r="N860" t="str">
        <f t="shared" si="40"/>
        <v>Liberca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INDEX(products!$A$1:$G$49,MATCH($D861,products!$A$1:$A$49,0),MATCH(I$1,products!$A$1:$G$1,0))</f>
        <v>Ara</v>
      </c>
      <c r="J861" t="str">
        <f>INDEX(products!$A$1:$G$49,MATCH($D861,products!$A$1:$A$49,0),MATCH(J$1,products!$A$1:$G$1,0))</f>
        <v>L</v>
      </c>
      <c r="K861" s="4">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INDEX(products!$A$1:$G$49,MATCH($D862,products!$A$1:$A$49,0),MATCH(I$1,products!$A$1:$G$1,0))</f>
        <v>Ara</v>
      </c>
      <c r="J862" t="str">
        <f>INDEX(products!$A$1:$G$49,MATCH($D862,products!$A$1:$A$49,0),MATCH(J$1,products!$A$1:$G$1,0))</f>
        <v>M</v>
      </c>
      <c r="K862" s="4">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INDEX(products!$A$1:$G$49,MATCH($D863,products!$A$1:$A$49,0),MATCH(I$1,products!$A$1:$G$1,0))</f>
        <v>Lib</v>
      </c>
      <c r="J863" t="str">
        <f>INDEX(products!$A$1:$G$49,MATCH($D863,products!$A$1:$A$49,0),MATCH(J$1,products!$A$1:$G$1,0))</f>
        <v>D</v>
      </c>
      <c r="K863" s="4">
        <f>INDEX(products!$A$1:$G$49,MATCH($D863,products!$A$1:$A$49,0),MATCH(K$1,products!$A$1:$G$1,0))</f>
        <v>1</v>
      </c>
      <c r="L863" s="5">
        <f>INDEX(products!$A$1:$G$49,MATCH($D863,products!$A$1:$A$49,0),MATCH(L$1,products!$A$1:$G$1,0))</f>
        <v>12.95</v>
      </c>
      <c r="M863" s="5">
        <f t="shared" si="39"/>
        <v>77.699999999999989</v>
      </c>
      <c r="N863" t="str">
        <f t="shared" si="40"/>
        <v>Liberca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INDEX(products!$A$1:$G$49,MATCH($D864,products!$A$1:$A$49,0),MATCH(I$1,products!$A$1:$G$1,0))</f>
        <v>Rob</v>
      </c>
      <c r="J864" t="str">
        <f>INDEX(products!$A$1:$G$49,MATCH($D864,products!$A$1:$A$49,0),MATCH(J$1,products!$A$1:$G$1,0))</f>
        <v>M</v>
      </c>
      <c r="K864" s="4">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INDEX(products!$A$1:$G$49,MATCH($D865,products!$A$1:$A$49,0),MATCH(I$1,products!$A$1:$G$1,0))</f>
        <v>Lib</v>
      </c>
      <c r="J865" t="str">
        <f>INDEX(products!$A$1:$G$49,MATCH($D865,products!$A$1:$A$49,0),MATCH(J$1,products!$A$1:$G$1,0))</f>
        <v>M</v>
      </c>
      <c r="K865" s="4">
        <f>INDEX(products!$A$1:$G$49,MATCH($D865,products!$A$1:$A$49,0),MATCH(K$1,products!$A$1:$G$1,0))</f>
        <v>1</v>
      </c>
      <c r="L865" s="5">
        <f>INDEX(products!$A$1:$G$49,MATCH($D865,products!$A$1:$A$49,0),MATCH(L$1,products!$A$1:$G$1,0))</f>
        <v>14.55</v>
      </c>
      <c r="M865" s="5">
        <f t="shared" si="39"/>
        <v>29.1</v>
      </c>
      <c r="N865" t="str">
        <f t="shared" si="40"/>
        <v>Liberca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INDEX(products!$A$1:$G$49,MATCH($D866,products!$A$1:$A$49,0),MATCH(I$1,products!$A$1:$G$1,0))</f>
        <v>Rob</v>
      </c>
      <c r="J866" t="str">
        <f>INDEX(products!$A$1:$G$49,MATCH($D866,products!$A$1:$A$49,0),MATCH(J$1,products!$A$1:$G$1,0))</f>
        <v>L</v>
      </c>
      <c r="K866" s="4">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INDEX(products!$A$1:$G$49,MATCH($D867,products!$A$1:$A$49,0),MATCH(I$1,products!$A$1:$G$1,0))</f>
        <v>Ara</v>
      </c>
      <c r="J867" t="str">
        <f>INDEX(products!$A$1:$G$49,MATCH($D867,products!$A$1:$A$49,0),MATCH(J$1,products!$A$1:$G$1,0))</f>
        <v>M</v>
      </c>
      <c r="K867" s="4">
        <f>INDEX(products!$A$1:$G$49,MATCH($D867,products!$A$1:$A$49,0),MATCH(K$1,products!$A$1:$G$1,0))</f>
        <v>0.5</v>
      </c>
      <c r="L867" s="5">
        <f>INDEX(products!$A$1:$G$49,MATCH($D867,products!$A$1:$A$49,0),MATCH(L$1,products!$A$1:$G$1,0))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INDEX(products!$A$1:$G$49,MATCH($D868,products!$A$1:$A$49,0),MATCH(I$1,products!$A$1:$G$1,0))</f>
        <v>Ara</v>
      </c>
      <c r="J868" t="str">
        <f>INDEX(products!$A$1:$G$49,MATCH($D868,products!$A$1:$A$49,0),MATCH(J$1,products!$A$1:$G$1,0))</f>
        <v>D</v>
      </c>
      <c r="K868" s="4">
        <f>INDEX(products!$A$1:$G$49,MATCH($D868,products!$A$1:$A$49,0),MATCH(K$1,products!$A$1:$G$1,0))</f>
        <v>0.5</v>
      </c>
      <c r="L868" s="5">
        <f>INDEX(products!$A$1:$G$49,MATCH($D868,products!$A$1:$A$49,0),MATCH(L$1,products!$A$1:$G$1,0))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INDEX(products!$A$1:$G$49,MATCH($D869,products!$A$1:$A$49,0),MATCH(I$1,products!$A$1:$G$1,0))</f>
        <v>Ara</v>
      </c>
      <c r="J869" t="str">
        <f>INDEX(products!$A$1:$G$49,MATCH($D869,products!$A$1:$A$49,0),MATCH(J$1,products!$A$1:$G$1,0))</f>
        <v>L</v>
      </c>
      <c r="K869" s="4">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INDEX(products!$A$1:$G$49,MATCH($D870,products!$A$1:$A$49,0),MATCH(I$1,products!$A$1:$G$1,0))</f>
        <v>Exc</v>
      </c>
      <c r="J870" t="str">
        <f>INDEX(products!$A$1:$G$49,MATCH($D870,products!$A$1:$A$49,0),MATCH(J$1,products!$A$1:$G$1,0))</f>
        <v>M</v>
      </c>
      <c r="K870" s="4">
        <f>INDEX(products!$A$1:$G$49,MATCH($D870,products!$A$1:$A$49,0),MATCH(K$1,products!$A$1:$G$1,0))</f>
        <v>0.5</v>
      </c>
      <c r="L870" s="5">
        <f>INDEX(products!$A$1:$G$49,MATCH($D870,products!$A$1:$A$49,0),MATCH(L$1,products!$A$1:$G$1,0))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INDEX(products!$A$1:$G$49,MATCH($D871,products!$A$1:$A$49,0),MATCH(I$1,products!$A$1:$G$1,0))</f>
        <v>Rob</v>
      </c>
      <c r="J871" t="str">
        <f>INDEX(products!$A$1:$G$49,MATCH($D871,products!$A$1:$A$49,0),MATCH(J$1,products!$A$1:$G$1,0))</f>
        <v>M</v>
      </c>
      <c r="K871" s="4">
        <f>INDEX(products!$A$1:$G$49,MATCH($D871,products!$A$1:$A$49,0),MATCH(K$1,products!$A$1:$G$1,0))</f>
        <v>0.5</v>
      </c>
      <c r="L871" s="5">
        <f>INDEX(products!$A$1:$G$49,MATCH($D871,products!$A$1:$A$49,0),MATCH(L$1,products!$A$1:$G$1,0))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INDEX(products!$A$1:$G$49,MATCH($D872,products!$A$1:$A$49,0),MATCH(I$1,products!$A$1:$G$1,0))</f>
        <v>Exc</v>
      </c>
      <c r="J872" t="str">
        <f>INDEX(products!$A$1:$G$49,MATCH($D872,products!$A$1:$A$49,0),MATCH(J$1,products!$A$1:$G$1,0))</f>
        <v>D</v>
      </c>
      <c r="K872" s="4">
        <f>INDEX(products!$A$1:$G$49,MATCH($D872,products!$A$1:$A$49,0),MATCH(K$1,products!$A$1:$G$1,0))</f>
        <v>0.5</v>
      </c>
      <c r="L872" s="5">
        <f>INDEX(products!$A$1:$G$49,MATCH($D872,products!$A$1:$A$49,0),MATCH(L$1,products!$A$1:$G$1,0))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INDEX(products!$A$1:$G$49,MATCH($D873,products!$A$1:$A$49,0),MATCH(I$1,products!$A$1:$G$1,0))</f>
        <v>Exc</v>
      </c>
      <c r="J873" t="str">
        <f>INDEX(products!$A$1:$G$49,MATCH($D873,products!$A$1:$A$49,0),MATCH(J$1,products!$A$1:$G$1,0))</f>
        <v>L</v>
      </c>
      <c r="K873" s="4">
        <f>INDEX(products!$A$1:$G$49,MATCH($D873,products!$A$1:$A$49,0),MATCH(K$1,products!$A$1:$G$1,0))</f>
        <v>1</v>
      </c>
      <c r="L873" s="5">
        <f>INDEX(products!$A$1:$G$49,MATCH($D873,products!$A$1:$A$49,0),MATCH(L$1,products!$A$1:$G$1,0))</f>
        <v>14.85</v>
      </c>
      <c r="M873" s="5">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INDEX(products!$A$1:$G$49,MATCH($D874,products!$A$1:$A$49,0),MATCH(I$1,products!$A$1:$G$1,0))</f>
        <v>Ara</v>
      </c>
      <c r="J874" t="str">
        <f>INDEX(products!$A$1:$G$49,MATCH($D874,products!$A$1:$A$49,0),MATCH(J$1,products!$A$1:$G$1,0))</f>
        <v>M</v>
      </c>
      <c r="K874" s="4">
        <f>INDEX(products!$A$1:$G$49,MATCH($D874,products!$A$1:$A$49,0),MATCH(K$1,products!$A$1:$G$1,0))</f>
        <v>1</v>
      </c>
      <c r="L874" s="5">
        <f>INDEX(products!$A$1:$G$49,MATCH($D874,products!$A$1:$A$49,0),MATCH(L$1,products!$A$1:$G$1,0))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INDEX(products!$A$1:$G$49,MATCH($D875,products!$A$1:$A$49,0),MATCH(I$1,products!$A$1:$G$1,0))</f>
        <v>Rob</v>
      </c>
      <c r="J875" t="str">
        <f>INDEX(products!$A$1:$G$49,MATCH($D875,products!$A$1:$A$49,0),MATCH(J$1,products!$A$1:$G$1,0))</f>
        <v>M</v>
      </c>
      <c r="K875" s="4">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INDEX(products!$A$1:$G$49,MATCH($D876,products!$A$1:$A$49,0),MATCH(I$1,products!$A$1:$G$1,0))</f>
        <v>Ara</v>
      </c>
      <c r="J876" t="str">
        <f>INDEX(products!$A$1:$G$49,MATCH($D876,products!$A$1:$A$49,0),MATCH(J$1,products!$A$1:$G$1,0))</f>
        <v>L</v>
      </c>
      <c r="K876" s="4">
        <f>INDEX(products!$A$1:$G$49,MATCH($D876,products!$A$1:$A$49,0),MATCH(K$1,products!$A$1:$G$1,0))</f>
        <v>1</v>
      </c>
      <c r="L876" s="5">
        <f>INDEX(products!$A$1:$G$49,MATCH($D876,products!$A$1:$A$49,0),MATCH(L$1,products!$A$1:$G$1,0))</f>
        <v>12.95</v>
      </c>
      <c r="M876" s="5">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INDEX(products!$A$1:$G$49,MATCH($D877,products!$A$1:$A$49,0),MATCH(I$1,products!$A$1:$G$1,0))</f>
        <v>Lib</v>
      </c>
      <c r="J877" t="str">
        <f>INDEX(products!$A$1:$G$49,MATCH($D877,products!$A$1:$A$49,0),MATCH(J$1,products!$A$1:$G$1,0))</f>
        <v>M</v>
      </c>
      <c r="K877" s="4">
        <f>INDEX(products!$A$1:$G$49,MATCH($D877,products!$A$1:$A$49,0),MATCH(K$1,products!$A$1:$G$1,0))</f>
        <v>0.5</v>
      </c>
      <c r="L877" s="5">
        <f>INDEX(products!$A$1:$G$49,MATCH($D877,products!$A$1:$A$49,0),MATCH(L$1,products!$A$1:$G$1,0))</f>
        <v>8.73</v>
      </c>
      <c r="M877" s="5">
        <f t="shared" si="39"/>
        <v>43.650000000000006</v>
      </c>
      <c r="N877" t="str">
        <f t="shared" si="40"/>
        <v>Liberca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INDEX(products!$A$1:$G$49,MATCH($D878,products!$A$1:$A$49,0),MATCH(I$1,products!$A$1:$G$1,0))</f>
        <v>Ara</v>
      </c>
      <c r="J878" t="str">
        <f>INDEX(products!$A$1:$G$49,MATCH($D878,products!$A$1:$A$49,0),MATCH(J$1,products!$A$1:$G$1,0))</f>
        <v>L</v>
      </c>
      <c r="K878" s="4">
        <f>INDEX(products!$A$1:$G$49,MATCH($D878,products!$A$1:$A$49,0),MATCH(K$1,products!$A$1:$G$1,0))</f>
        <v>0.5</v>
      </c>
      <c r="L878" s="5">
        <f>INDEX(products!$A$1:$G$49,MATCH($D878,products!$A$1:$A$49,0),MATCH(L$1,products!$A$1:$G$1,0))</f>
        <v>7.77</v>
      </c>
      <c r="M878" s="5">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INDEX(products!$A$1:$G$49,MATCH($D879,products!$A$1:$A$49,0),MATCH(I$1,products!$A$1:$G$1,0))</f>
        <v>Lib</v>
      </c>
      <c r="J879" t="str">
        <f>INDEX(products!$A$1:$G$49,MATCH($D879,products!$A$1:$A$49,0),MATCH(J$1,products!$A$1:$G$1,0))</f>
        <v>L</v>
      </c>
      <c r="K879" s="4">
        <f>INDEX(products!$A$1:$G$49,MATCH($D879,products!$A$1:$A$49,0),MATCH(K$1,products!$A$1:$G$1,0))</f>
        <v>0.5</v>
      </c>
      <c r="L879" s="5">
        <f>INDEX(products!$A$1:$G$49,MATCH($D879,products!$A$1:$A$49,0),MATCH(L$1,products!$A$1:$G$1,0))</f>
        <v>9.51</v>
      </c>
      <c r="M879" s="5">
        <f t="shared" si="39"/>
        <v>28.53</v>
      </c>
      <c r="N879" t="str">
        <f t="shared" si="40"/>
        <v>Liberca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INDEX(products!$A$1:$G$49,MATCH($D880,products!$A$1:$A$49,0),MATCH(I$1,products!$A$1:$G$1,0))</f>
        <v>Rob</v>
      </c>
      <c r="J880" t="str">
        <f>INDEX(products!$A$1:$G$49,MATCH($D880,products!$A$1:$A$49,0),MATCH(J$1,products!$A$1:$G$1,0))</f>
        <v>L</v>
      </c>
      <c r="K880" s="4">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INDEX(products!$A$1:$G$49,MATCH($D881,products!$A$1:$A$49,0),MATCH(I$1,products!$A$1:$G$1,0))</f>
        <v>Exc</v>
      </c>
      <c r="J881" t="str">
        <f>INDEX(products!$A$1:$G$49,MATCH($D881,products!$A$1:$A$49,0),MATCH(J$1,products!$A$1:$G$1,0))</f>
        <v>D</v>
      </c>
      <c r="K881" s="4">
        <f>INDEX(products!$A$1:$G$49,MATCH($D881,products!$A$1:$A$49,0),MATCH(K$1,products!$A$1:$G$1,0))</f>
        <v>0.2</v>
      </c>
      <c r="L881" s="5">
        <f>INDEX(products!$A$1:$G$49,MATCH($D881,products!$A$1:$A$49,0),MATCH(L$1,products!$A$1:$G$1,0))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INDEX(products!$A$1:$G$49,MATCH($D882,products!$A$1:$A$49,0),MATCH(I$1,products!$A$1:$G$1,0))</f>
        <v>Rob</v>
      </c>
      <c r="J882" t="str">
        <f>INDEX(products!$A$1:$G$49,MATCH($D882,products!$A$1:$A$49,0),MATCH(J$1,products!$A$1:$G$1,0))</f>
        <v>L</v>
      </c>
      <c r="K882" s="4">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INDEX(products!$A$1:$G$49,MATCH($D883,products!$A$1:$A$49,0),MATCH(I$1,products!$A$1:$G$1,0))</f>
        <v>Ara</v>
      </c>
      <c r="J883" t="str">
        <f>INDEX(products!$A$1:$G$49,MATCH($D883,products!$A$1:$A$49,0),MATCH(J$1,products!$A$1:$G$1,0))</f>
        <v>L</v>
      </c>
      <c r="K883" s="4">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INDEX(products!$A$1:$G$49,MATCH($D884,products!$A$1:$A$49,0),MATCH(I$1,products!$A$1:$G$1,0))</f>
        <v>Ara</v>
      </c>
      <c r="J884" t="str">
        <f>INDEX(products!$A$1:$G$49,MATCH($D884,products!$A$1:$A$49,0),MATCH(J$1,products!$A$1:$G$1,0))</f>
        <v>D</v>
      </c>
      <c r="K884" s="4">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INDEX(products!$A$1:$G$49,MATCH($D885,products!$A$1:$A$49,0),MATCH(I$1,products!$A$1:$G$1,0))</f>
        <v>Ara</v>
      </c>
      <c r="J885" t="str">
        <f>INDEX(products!$A$1:$G$49,MATCH($D885,products!$A$1:$A$49,0),MATCH(J$1,products!$A$1:$G$1,0))</f>
        <v>M</v>
      </c>
      <c r="K885" s="4">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INDEX(products!$A$1:$G$49,MATCH($D886,products!$A$1:$A$49,0),MATCH(I$1,products!$A$1:$G$1,0))</f>
        <v>Rob</v>
      </c>
      <c r="J886" t="str">
        <f>INDEX(products!$A$1:$G$49,MATCH($D886,products!$A$1:$A$49,0),MATCH(J$1,products!$A$1:$G$1,0))</f>
        <v>D</v>
      </c>
      <c r="K886" s="4">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INDEX(products!$A$1:$G$49,MATCH($D887,products!$A$1:$A$49,0),MATCH(I$1,products!$A$1:$G$1,0))</f>
        <v>Rob</v>
      </c>
      <c r="J887" t="str">
        <f>INDEX(products!$A$1:$G$49,MATCH($D887,products!$A$1:$A$49,0),MATCH(J$1,products!$A$1:$G$1,0))</f>
        <v>D</v>
      </c>
      <c r="K887" s="4">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INDEX(products!$A$1:$G$49,MATCH($D888,products!$A$1:$A$49,0),MATCH(I$1,products!$A$1:$G$1,0))</f>
        <v>Lib</v>
      </c>
      <c r="J888" t="str">
        <f>INDEX(products!$A$1:$G$49,MATCH($D888,products!$A$1:$A$49,0),MATCH(J$1,products!$A$1:$G$1,0))</f>
        <v>M</v>
      </c>
      <c r="K888" s="4">
        <f>INDEX(products!$A$1:$G$49,MATCH($D888,products!$A$1:$A$49,0),MATCH(K$1,products!$A$1:$G$1,0))</f>
        <v>0.5</v>
      </c>
      <c r="L888" s="5">
        <f>INDEX(products!$A$1:$G$49,MATCH($D888,products!$A$1:$A$49,0),MATCH(L$1,products!$A$1:$G$1,0))</f>
        <v>8.73</v>
      </c>
      <c r="M888" s="5">
        <f t="shared" si="39"/>
        <v>17.46</v>
      </c>
      <c r="N888" t="str">
        <f t="shared" si="40"/>
        <v>Liberca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INDEX(products!$A$1:$G$49,MATCH($D889,products!$A$1:$A$49,0),MATCH(I$1,products!$A$1:$G$1,0))</f>
        <v>Exc</v>
      </c>
      <c r="J889" t="str">
        <f>INDEX(products!$A$1:$G$49,MATCH($D889,products!$A$1:$A$49,0),MATCH(J$1,products!$A$1:$G$1,0))</f>
        <v>L</v>
      </c>
      <c r="K889" s="4">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INDEX(products!$A$1:$G$49,MATCH($D890,products!$A$1:$A$49,0),MATCH(I$1,products!$A$1:$G$1,0))</f>
        <v>Ara</v>
      </c>
      <c r="J890" t="str">
        <f>INDEX(products!$A$1:$G$49,MATCH($D890,products!$A$1:$A$49,0),MATCH(J$1,products!$A$1:$G$1,0))</f>
        <v>L</v>
      </c>
      <c r="K890" s="4">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INDEX(products!$A$1:$G$49,MATCH($D891,products!$A$1:$A$49,0),MATCH(I$1,products!$A$1:$G$1,0))</f>
        <v>Rob</v>
      </c>
      <c r="J891" t="str">
        <f>INDEX(products!$A$1:$G$49,MATCH($D891,products!$A$1:$A$49,0),MATCH(J$1,products!$A$1:$G$1,0))</f>
        <v>D</v>
      </c>
      <c r="K891" s="4">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INDEX(products!$A$1:$G$49,MATCH($D892,products!$A$1:$A$49,0),MATCH(I$1,products!$A$1:$G$1,0))</f>
        <v>Rob</v>
      </c>
      <c r="J892" t="str">
        <f>INDEX(products!$A$1:$G$49,MATCH($D892,products!$A$1:$A$49,0),MATCH(J$1,products!$A$1:$G$1,0))</f>
        <v>D</v>
      </c>
      <c r="K892" s="4">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INDEX(products!$A$1:$G$49,MATCH($D893,products!$A$1:$A$49,0),MATCH(I$1,products!$A$1:$G$1,0))</f>
        <v>Ara</v>
      </c>
      <c r="J893" t="str">
        <f>INDEX(products!$A$1:$G$49,MATCH($D893,products!$A$1:$A$49,0),MATCH(J$1,products!$A$1:$G$1,0))</f>
        <v>D</v>
      </c>
      <c r="K893" s="4">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INDEX(products!$A$1:$G$49,MATCH($D894,products!$A$1:$A$49,0),MATCH(I$1,products!$A$1:$G$1,0))</f>
        <v>Exc</v>
      </c>
      <c r="J894" t="str">
        <f>INDEX(products!$A$1:$G$49,MATCH($D894,products!$A$1:$A$49,0),MATCH(J$1,products!$A$1:$G$1,0))</f>
        <v>M</v>
      </c>
      <c r="K894" s="4">
        <f>INDEX(products!$A$1:$G$49,MATCH($D894,products!$A$1:$A$49,0),MATCH(K$1,products!$A$1:$G$1,0))</f>
        <v>0.2</v>
      </c>
      <c r="L894" s="5">
        <f>INDEX(products!$A$1:$G$49,MATCH($D894,products!$A$1:$A$49,0),MATCH(L$1,products!$A$1:$G$1,0))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INDEX(products!$A$1:$G$49,MATCH($D895,products!$A$1:$A$49,0),MATCH(I$1,products!$A$1:$G$1,0))</f>
        <v>Lib</v>
      </c>
      <c r="J895" t="str">
        <f>INDEX(products!$A$1:$G$49,MATCH($D895,products!$A$1:$A$49,0),MATCH(J$1,products!$A$1:$G$1,0))</f>
        <v>L</v>
      </c>
      <c r="K895" s="4">
        <f>INDEX(products!$A$1:$G$49,MATCH($D895,products!$A$1:$A$49,0),MATCH(K$1,products!$A$1:$G$1,0))</f>
        <v>0.5</v>
      </c>
      <c r="L895" s="5">
        <f>INDEX(products!$A$1:$G$49,MATCH($D895,products!$A$1:$A$49,0),MATCH(L$1,products!$A$1:$G$1,0))</f>
        <v>9.51</v>
      </c>
      <c r="M895" s="5">
        <f t="shared" si="39"/>
        <v>57.06</v>
      </c>
      <c r="N895" t="str">
        <f t="shared" si="40"/>
        <v>Liberca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INDEX(products!$A$1:$G$49,MATCH($D896,products!$A$1:$A$49,0),MATCH(I$1,products!$A$1:$G$1,0))</f>
        <v>Rob</v>
      </c>
      <c r="J896" t="str">
        <f>INDEX(products!$A$1:$G$49,MATCH($D896,products!$A$1:$A$49,0),MATCH(J$1,products!$A$1:$G$1,0))</f>
        <v>D</v>
      </c>
      <c r="K896" s="4">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INDEX(products!$A$1:$G$49,MATCH($D897,products!$A$1:$A$49,0),MATCH(I$1,products!$A$1:$G$1,0))</f>
        <v>Exc</v>
      </c>
      <c r="J897" t="str">
        <f>INDEX(products!$A$1:$G$49,MATCH($D897,products!$A$1:$A$49,0),MATCH(J$1,products!$A$1:$G$1,0))</f>
        <v>M</v>
      </c>
      <c r="K897" s="4">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INDEX(products!$A$1:$G$49,MATCH($D898,products!$A$1:$A$49,0),MATCH(I$1,products!$A$1:$G$1,0))</f>
        <v>Rob</v>
      </c>
      <c r="J898" t="str">
        <f>INDEX(products!$A$1:$G$49,MATCH($D898,products!$A$1:$A$49,0),MATCH(J$1,products!$A$1:$G$1,0))</f>
        <v>D</v>
      </c>
      <c r="K898" s="4">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INDEX(products!$A$1:$G$49,MATCH($D899,products!$A$1:$A$49,0),MATCH(I$1,products!$A$1:$G$1,0))</f>
        <v>Exc</v>
      </c>
      <c r="J899" t="str">
        <f>INDEX(products!$A$1:$G$49,MATCH($D899,products!$A$1:$A$49,0),MATCH(J$1,products!$A$1:$G$1,0))</f>
        <v>D</v>
      </c>
      <c r="K899" s="4">
        <f>INDEX(products!$A$1:$G$49,MATCH($D899,products!$A$1:$A$49,0),MATCH(K$1,products!$A$1:$G$1,0))</f>
        <v>1</v>
      </c>
      <c r="L899" s="5">
        <f>INDEX(products!$A$1:$G$49,MATCH($D899,products!$A$1:$A$49,0),MATCH(L$1,products!$A$1:$G$1,0))</f>
        <v>12.15</v>
      </c>
      <c r="M899" s="5">
        <f t="shared" ref="M899:M962" si="42">PRODUCT(L899,E899)</f>
        <v>24.3</v>
      </c>
      <c r="N899" t="str">
        <f t="shared" ref="N899:N962" si="43">IF(I899="Rob","Robusta",IF(I899="Exc","Excelsa",IF(I899="Ara","Arabica",IF(I899="Lib","Liberca",""))))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INDEX(products!$A$1:$G$49,MATCH($D900,products!$A$1:$A$49,0),MATCH(I$1,products!$A$1:$G$1,0))</f>
        <v>Rob</v>
      </c>
      <c r="J900" t="str">
        <f>INDEX(products!$A$1:$G$49,MATCH($D900,products!$A$1:$A$49,0),MATCH(J$1,products!$A$1:$G$1,0))</f>
        <v>L</v>
      </c>
      <c r="K900" s="4">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INDEX(products!$A$1:$G$49,MATCH($D901,products!$A$1:$A$49,0),MATCH(I$1,products!$A$1:$G$1,0))</f>
        <v>Lib</v>
      </c>
      <c r="J901" t="str">
        <f>INDEX(products!$A$1:$G$49,MATCH($D901,products!$A$1:$A$49,0),MATCH(J$1,products!$A$1:$G$1,0))</f>
        <v>M</v>
      </c>
      <c r="K901" s="4">
        <f>INDEX(products!$A$1:$G$49,MATCH($D901,products!$A$1:$A$49,0),MATCH(K$1,products!$A$1:$G$1,0))</f>
        <v>1</v>
      </c>
      <c r="L901" s="5">
        <f>INDEX(products!$A$1:$G$49,MATCH($D901,products!$A$1:$A$49,0),MATCH(L$1,products!$A$1:$G$1,0))</f>
        <v>14.55</v>
      </c>
      <c r="M901" s="5">
        <f t="shared" si="42"/>
        <v>72.75</v>
      </c>
      <c r="N901" t="str">
        <f t="shared" si="43"/>
        <v>Liberca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INDEX(products!$A$1:$G$49,MATCH($D902,products!$A$1:$A$49,0),MATCH(I$1,products!$A$1:$G$1,0))</f>
        <v>Lib</v>
      </c>
      <c r="J902" t="str">
        <f>INDEX(products!$A$1:$G$49,MATCH($D902,products!$A$1:$A$49,0),MATCH(J$1,products!$A$1:$G$1,0))</f>
        <v>L</v>
      </c>
      <c r="K902" s="4">
        <f>INDEX(products!$A$1:$G$49,MATCH($D902,products!$A$1:$A$49,0),MATCH(K$1,products!$A$1:$G$1,0))</f>
        <v>1</v>
      </c>
      <c r="L902" s="5">
        <f>INDEX(products!$A$1:$G$49,MATCH($D902,products!$A$1:$A$49,0),MATCH(L$1,products!$A$1:$G$1,0))</f>
        <v>15.85</v>
      </c>
      <c r="M902" s="5">
        <f t="shared" si="42"/>
        <v>47.55</v>
      </c>
      <c r="N902" t="str">
        <f t="shared" si="43"/>
        <v>Liberca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INDEX(products!$A$1:$G$49,MATCH($D903,products!$A$1:$A$49,0),MATCH(I$1,products!$A$1:$G$1,0))</f>
        <v>Rob</v>
      </c>
      <c r="J903" t="str">
        <f>INDEX(products!$A$1:$G$49,MATCH($D903,products!$A$1:$A$49,0),MATCH(J$1,products!$A$1:$G$1,0))</f>
        <v>L</v>
      </c>
      <c r="K903" s="4">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INDEX(products!$A$1:$G$49,MATCH($D904,products!$A$1:$A$49,0),MATCH(I$1,products!$A$1:$G$1,0))</f>
        <v>Exc</v>
      </c>
      <c r="J904" t="str">
        <f>INDEX(products!$A$1:$G$49,MATCH($D904,products!$A$1:$A$49,0),MATCH(J$1,products!$A$1:$G$1,0))</f>
        <v>M</v>
      </c>
      <c r="K904" s="4">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INDEX(products!$A$1:$G$49,MATCH($D905,products!$A$1:$A$49,0),MATCH(I$1,products!$A$1:$G$1,0))</f>
        <v>Lib</v>
      </c>
      <c r="J905" t="str">
        <f>INDEX(products!$A$1:$G$49,MATCH($D905,products!$A$1:$A$49,0),MATCH(J$1,products!$A$1:$G$1,0))</f>
        <v>M</v>
      </c>
      <c r="K905" s="4">
        <f>INDEX(products!$A$1:$G$49,MATCH($D905,products!$A$1:$A$49,0),MATCH(K$1,products!$A$1:$G$1,0))</f>
        <v>0.5</v>
      </c>
      <c r="L905" s="5">
        <f>INDEX(products!$A$1:$G$49,MATCH($D905,products!$A$1:$A$49,0),MATCH(L$1,products!$A$1:$G$1,0))</f>
        <v>8.73</v>
      </c>
      <c r="M905" s="5">
        <f t="shared" si="42"/>
        <v>17.46</v>
      </c>
      <c r="N905" t="str">
        <f t="shared" si="43"/>
        <v>Liberca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INDEX(products!$A$1:$G$49,MATCH($D906,products!$A$1:$A$49,0),MATCH(I$1,products!$A$1:$G$1,0))</f>
        <v>Ara</v>
      </c>
      <c r="J906" t="str">
        <f>INDEX(products!$A$1:$G$49,MATCH($D906,products!$A$1:$A$49,0),MATCH(J$1,products!$A$1:$G$1,0))</f>
        <v>L</v>
      </c>
      <c r="K906" s="4">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INDEX(products!$A$1:$G$49,MATCH($D907,products!$A$1:$A$49,0),MATCH(I$1,products!$A$1:$G$1,0))</f>
        <v>Ara</v>
      </c>
      <c r="J907" t="str">
        <f>INDEX(products!$A$1:$G$49,MATCH($D907,products!$A$1:$A$49,0),MATCH(J$1,products!$A$1:$G$1,0))</f>
        <v>M</v>
      </c>
      <c r="K907" s="4">
        <f>INDEX(products!$A$1:$G$49,MATCH($D907,products!$A$1:$A$49,0),MATCH(K$1,products!$A$1:$G$1,0))</f>
        <v>0.5</v>
      </c>
      <c r="L907" s="5">
        <f>INDEX(products!$A$1:$G$49,MATCH($D907,products!$A$1:$A$49,0),MATCH(L$1,products!$A$1:$G$1,0))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INDEX(products!$A$1:$G$49,MATCH($D908,products!$A$1:$A$49,0),MATCH(I$1,products!$A$1:$G$1,0))</f>
        <v>Ara</v>
      </c>
      <c r="J908" t="str">
        <f>INDEX(products!$A$1:$G$49,MATCH($D908,products!$A$1:$A$49,0),MATCH(J$1,products!$A$1:$G$1,0))</f>
        <v>M</v>
      </c>
      <c r="K908" s="4">
        <f>INDEX(products!$A$1:$G$49,MATCH($D908,products!$A$1:$A$49,0),MATCH(K$1,products!$A$1:$G$1,0))</f>
        <v>0.5</v>
      </c>
      <c r="L908" s="5">
        <f>INDEX(products!$A$1:$G$49,MATCH($D908,products!$A$1:$A$49,0),MATCH(L$1,products!$A$1:$G$1,0))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INDEX(products!$A$1:$G$49,MATCH($D909,products!$A$1:$A$49,0),MATCH(I$1,products!$A$1:$G$1,0))</f>
        <v>Lib</v>
      </c>
      <c r="J909" t="str">
        <f>INDEX(products!$A$1:$G$49,MATCH($D909,products!$A$1:$A$49,0),MATCH(J$1,products!$A$1:$G$1,0))</f>
        <v>D</v>
      </c>
      <c r="K909" s="4">
        <f>INDEX(products!$A$1:$G$49,MATCH($D909,products!$A$1:$A$49,0),MATCH(K$1,products!$A$1:$G$1,0))</f>
        <v>1</v>
      </c>
      <c r="L909" s="5">
        <f>INDEX(products!$A$1:$G$49,MATCH($D909,products!$A$1:$A$49,0),MATCH(L$1,products!$A$1:$G$1,0))</f>
        <v>12.95</v>
      </c>
      <c r="M909" s="5">
        <f t="shared" si="42"/>
        <v>38.849999999999994</v>
      </c>
      <c r="N909" t="str">
        <f t="shared" si="43"/>
        <v>Liberca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INDEX(products!$A$1:$G$49,MATCH($D910,products!$A$1:$A$49,0),MATCH(I$1,products!$A$1:$G$1,0))</f>
        <v>Rob</v>
      </c>
      <c r="J910" t="str">
        <f>INDEX(products!$A$1:$G$49,MATCH($D910,products!$A$1:$A$49,0),MATCH(J$1,products!$A$1:$G$1,0))</f>
        <v>L</v>
      </c>
      <c r="K910" s="4">
        <f>INDEX(products!$A$1:$G$49,MATCH($D910,products!$A$1:$A$49,0),MATCH(K$1,products!$A$1:$G$1,0))</f>
        <v>1</v>
      </c>
      <c r="L910" s="5">
        <f>INDEX(products!$A$1:$G$49,MATCH($D910,products!$A$1:$A$49,0),MATCH(L$1,products!$A$1:$G$1,0))</f>
        <v>11.95</v>
      </c>
      <c r="M910" s="5">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INDEX(products!$A$1:$G$49,MATCH($D911,products!$A$1:$A$49,0),MATCH(I$1,products!$A$1:$G$1,0))</f>
        <v>Rob</v>
      </c>
      <c r="J911"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INDEX(products!$A$1:$G$49,MATCH($D912,products!$A$1:$A$49,0),MATCH(I$1,products!$A$1:$G$1,0))</f>
        <v>Ara</v>
      </c>
      <c r="J912" t="str">
        <f>INDEX(products!$A$1:$G$49,MATCH($D912,products!$A$1:$A$49,0),MATCH(J$1,products!$A$1:$G$1,0))</f>
        <v>D</v>
      </c>
      <c r="K912" s="4">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INDEX(products!$A$1:$G$49,MATCH($D913,products!$A$1:$A$49,0),MATCH(I$1,products!$A$1:$G$1,0))</f>
        <v>Ara</v>
      </c>
      <c r="J913" t="str">
        <f>INDEX(products!$A$1:$G$49,MATCH($D913,products!$A$1:$A$49,0),MATCH(J$1,products!$A$1:$G$1,0))</f>
        <v>M</v>
      </c>
      <c r="K913" s="4">
        <f>INDEX(products!$A$1:$G$49,MATCH($D913,products!$A$1:$A$49,0),MATCH(K$1,products!$A$1:$G$1,0))</f>
        <v>1</v>
      </c>
      <c r="L913" s="5">
        <f>INDEX(products!$A$1:$G$49,MATCH($D913,products!$A$1:$A$49,0),MATCH(L$1,products!$A$1:$G$1,0))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INDEX(products!$A$1:$G$49,MATCH($D914,products!$A$1:$A$49,0),MATCH(I$1,products!$A$1:$G$1,0))</f>
        <v>Rob</v>
      </c>
      <c r="J914" t="str">
        <f>INDEX(products!$A$1:$G$49,MATCH($D914,products!$A$1:$A$49,0),MATCH(J$1,products!$A$1:$G$1,0))</f>
        <v>M</v>
      </c>
      <c r="K914" s="4">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INDEX(products!$A$1:$G$49,MATCH($D915,products!$A$1:$A$49,0),MATCH(I$1,products!$A$1:$G$1,0))</f>
        <v>Ara</v>
      </c>
      <c r="J915" t="str">
        <f>INDEX(products!$A$1:$G$49,MATCH($D915,products!$A$1:$A$49,0),MATCH(J$1,products!$A$1:$G$1,0))</f>
        <v>M</v>
      </c>
      <c r="K915" s="4">
        <f>INDEX(products!$A$1:$G$49,MATCH($D915,products!$A$1:$A$49,0),MATCH(K$1,products!$A$1:$G$1,0))</f>
        <v>0.5</v>
      </c>
      <c r="L915" s="5">
        <f>INDEX(products!$A$1:$G$49,MATCH($D915,products!$A$1:$A$49,0),MATCH(L$1,products!$A$1:$G$1,0))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INDEX(products!$A$1:$G$49,MATCH($D916,products!$A$1:$A$49,0),MATCH(I$1,products!$A$1:$G$1,0))</f>
        <v>Ara</v>
      </c>
      <c r="J916" t="str">
        <f>INDEX(products!$A$1:$G$49,MATCH($D916,products!$A$1:$A$49,0),MATCH(J$1,products!$A$1:$G$1,0))</f>
        <v>M</v>
      </c>
      <c r="K916" s="4">
        <f>INDEX(products!$A$1:$G$49,MATCH($D916,products!$A$1:$A$49,0),MATCH(K$1,products!$A$1:$G$1,0))</f>
        <v>1</v>
      </c>
      <c r="L916" s="5">
        <f>INDEX(products!$A$1:$G$49,MATCH($D916,products!$A$1:$A$49,0),MATCH(L$1,products!$A$1:$G$1,0))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INDEX(products!$A$1:$G$49,MATCH($D917,products!$A$1:$A$49,0),MATCH(I$1,products!$A$1:$G$1,0))</f>
        <v>Exc</v>
      </c>
      <c r="J917" t="str">
        <f>INDEX(products!$A$1:$G$49,MATCH($D917,products!$A$1:$A$49,0),MATCH(J$1,products!$A$1:$G$1,0))</f>
        <v>D</v>
      </c>
      <c r="K917" s="4">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INDEX(products!$A$1:$G$49,MATCH($D918,products!$A$1:$A$49,0),MATCH(I$1,products!$A$1:$G$1,0))</f>
        <v>Exc</v>
      </c>
      <c r="J918" t="str">
        <f>INDEX(products!$A$1:$G$49,MATCH($D918,products!$A$1:$A$49,0),MATCH(J$1,products!$A$1:$G$1,0))</f>
        <v>D</v>
      </c>
      <c r="K918" s="4">
        <f>INDEX(products!$A$1:$G$49,MATCH($D918,products!$A$1:$A$49,0),MATCH(K$1,products!$A$1:$G$1,0))</f>
        <v>0.2</v>
      </c>
      <c r="L918" s="5">
        <f>INDEX(products!$A$1:$G$49,MATCH($D918,products!$A$1:$A$49,0),MATCH(L$1,products!$A$1:$G$1,0))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INDEX(products!$A$1:$G$49,MATCH($D919,products!$A$1:$A$49,0),MATCH(I$1,products!$A$1:$G$1,0))</f>
        <v>Ara</v>
      </c>
      <c r="J919" t="str">
        <f>INDEX(products!$A$1:$G$49,MATCH($D919,products!$A$1:$A$49,0),MATCH(J$1,products!$A$1:$G$1,0))</f>
        <v>M</v>
      </c>
      <c r="K919" s="4">
        <f>INDEX(products!$A$1:$G$49,MATCH($D919,products!$A$1:$A$49,0),MATCH(K$1,products!$A$1:$G$1,0))</f>
        <v>0.5</v>
      </c>
      <c r="L919" s="5">
        <f>INDEX(products!$A$1:$G$49,MATCH($D919,products!$A$1:$A$49,0),MATCH(L$1,products!$A$1:$G$1,0))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INDEX(products!$A$1:$G$49,MATCH($D920,products!$A$1:$A$49,0),MATCH(I$1,products!$A$1:$G$1,0))</f>
        <v>Exc</v>
      </c>
      <c r="J920" t="str">
        <f>INDEX(products!$A$1:$G$49,MATCH($D920,products!$A$1:$A$49,0),MATCH(J$1,products!$A$1:$G$1,0))</f>
        <v>D</v>
      </c>
      <c r="K920" s="4">
        <f>INDEX(products!$A$1:$G$49,MATCH($D920,products!$A$1:$A$49,0),MATCH(K$1,products!$A$1:$G$1,0))</f>
        <v>0.5</v>
      </c>
      <c r="L920" s="5">
        <f>INDEX(products!$A$1:$G$49,MATCH($D920,products!$A$1:$A$49,0),MATCH(L$1,products!$A$1:$G$1,0))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INDEX(products!$A$1:$G$49,MATCH($D921,products!$A$1:$A$49,0),MATCH(I$1,products!$A$1:$G$1,0))</f>
        <v>Rob</v>
      </c>
      <c r="J921" t="str">
        <f>INDEX(products!$A$1:$G$49,MATCH($D921,products!$A$1:$A$49,0),MATCH(J$1,products!$A$1:$G$1,0))</f>
        <v>D</v>
      </c>
      <c r="K921" s="4">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INDEX(products!$A$1:$G$49,MATCH($D922,products!$A$1:$A$49,0),MATCH(I$1,products!$A$1:$G$1,0))</f>
        <v>Rob</v>
      </c>
      <c r="J922" t="str">
        <f>INDEX(products!$A$1:$G$49,MATCH($D922,products!$A$1:$A$49,0),MATCH(J$1,products!$A$1:$G$1,0))</f>
        <v>D</v>
      </c>
      <c r="K922" s="4">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INDEX(products!$A$1:$G$49,MATCH($D923,products!$A$1:$A$49,0),MATCH(I$1,products!$A$1:$G$1,0))</f>
        <v>Lib</v>
      </c>
      <c r="J923" t="str">
        <f>INDEX(products!$A$1:$G$49,MATCH($D923,products!$A$1:$A$49,0),MATCH(J$1,products!$A$1:$G$1,0))</f>
        <v>D</v>
      </c>
      <c r="K923" s="4">
        <f>INDEX(products!$A$1:$G$49,MATCH($D923,products!$A$1:$A$49,0),MATCH(K$1,products!$A$1:$G$1,0))</f>
        <v>0.2</v>
      </c>
      <c r="L923" s="5">
        <f>INDEX(products!$A$1:$G$49,MATCH($D923,products!$A$1:$A$49,0),MATCH(L$1,products!$A$1:$G$1,0))</f>
        <v>3.8849999999999998</v>
      </c>
      <c r="M923" s="5">
        <f t="shared" si="42"/>
        <v>7.77</v>
      </c>
      <c r="N923" t="str">
        <f t="shared" si="43"/>
        <v>Liberca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INDEX(products!$A$1:$G$49,MATCH($D924,products!$A$1:$A$49,0),MATCH(I$1,products!$A$1:$G$1,0))</f>
        <v>Ara</v>
      </c>
      <c r="J924" t="str">
        <f>INDEX(products!$A$1:$G$49,MATCH($D924,products!$A$1:$A$49,0),MATCH(J$1,products!$A$1:$G$1,0))</f>
        <v>M</v>
      </c>
      <c r="K924" s="4">
        <f>INDEX(products!$A$1:$G$49,MATCH($D924,products!$A$1:$A$49,0),MATCH(K$1,products!$A$1:$G$1,0))</f>
        <v>1</v>
      </c>
      <c r="L924" s="5">
        <f>INDEX(products!$A$1:$G$49,MATCH($D924,products!$A$1:$A$49,0),MATCH(L$1,products!$A$1:$G$1,0))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INDEX(products!$A$1:$G$49,MATCH($D925,products!$A$1:$A$49,0),MATCH(I$1,products!$A$1:$G$1,0))</f>
        <v>Exc</v>
      </c>
      <c r="J925" t="str">
        <f>INDEX(products!$A$1:$G$49,MATCH($D925,products!$A$1:$A$49,0),MATCH(J$1,products!$A$1:$G$1,0))</f>
        <v>D</v>
      </c>
      <c r="K925" s="4">
        <f>INDEX(products!$A$1:$G$49,MATCH($D925,products!$A$1:$A$49,0),MATCH(K$1,products!$A$1:$G$1,0))</f>
        <v>2.5</v>
      </c>
      <c r="L925" s="5">
        <f>INDEX(products!$A$1:$G$49,MATCH($D925,products!$A$1:$A$49,0),MATCH(L$1,products!$A$1:$G$1,0))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INDEX(products!$A$1:$G$49,MATCH($D926,products!$A$1:$A$49,0),MATCH(I$1,products!$A$1:$G$1,0))</f>
        <v>Ara</v>
      </c>
      <c r="J926" t="str">
        <f>INDEX(products!$A$1:$G$49,MATCH($D926,products!$A$1:$A$49,0),MATCH(J$1,products!$A$1:$G$1,0))</f>
        <v>L</v>
      </c>
      <c r="K926" s="4">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INDEX(products!$A$1:$G$49,MATCH($D927,products!$A$1:$A$49,0),MATCH(I$1,products!$A$1:$G$1,0))</f>
        <v>Ara</v>
      </c>
      <c r="J927" t="str">
        <f>INDEX(products!$A$1:$G$49,MATCH($D927,products!$A$1:$A$49,0),MATCH(J$1,products!$A$1:$G$1,0))</f>
        <v>M</v>
      </c>
      <c r="K927" s="4">
        <f>INDEX(products!$A$1:$G$49,MATCH($D927,products!$A$1:$A$49,0),MATCH(K$1,products!$A$1:$G$1,0))</f>
        <v>0.5</v>
      </c>
      <c r="L927" s="5">
        <f>INDEX(products!$A$1:$G$49,MATCH($D927,products!$A$1:$A$49,0),MATCH(L$1,products!$A$1:$G$1,0))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INDEX(products!$A$1:$G$49,MATCH($D928,products!$A$1:$A$49,0),MATCH(I$1,products!$A$1:$G$1,0))</f>
        <v>Ara</v>
      </c>
      <c r="J928" t="str">
        <f>INDEX(products!$A$1:$G$49,MATCH($D928,products!$A$1:$A$49,0),MATCH(J$1,products!$A$1:$G$1,0))</f>
        <v>M</v>
      </c>
      <c r="K928" s="4">
        <f>INDEX(products!$A$1:$G$49,MATCH($D928,products!$A$1:$A$49,0),MATCH(K$1,products!$A$1:$G$1,0))</f>
        <v>0.5</v>
      </c>
      <c r="L928" s="5">
        <f>INDEX(products!$A$1:$G$49,MATCH($D928,products!$A$1:$A$49,0),MATCH(L$1,products!$A$1:$G$1,0))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INDEX(products!$A$1:$G$49,MATCH($D929,products!$A$1:$A$49,0),MATCH(I$1,products!$A$1:$G$1,0))</f>
        <v>Exc</v>
      </c>
      <c r="J929" t="str">
        <f>INDEX(products!$A$1:$G$49,MATCH($D929,products!$A$1:$A$49,0),MATCH(J$1,products!$A$1:$G$1,0))</f>
        <v>D</v>
      </c>
      <c r="K929" s="4">
        <f>INDEX(products!$A$1:$G$49,MATCH($D929,products!$A$1:$A$49,0),MATCH(K$1,products!$A$1:$G$1,0))</f>
        <v>2.5</v>
      </c>
      <c r="L929" s="5">
        <f>INDEX(products!$A$1:$G$49,MATCH($D929,products!$A$1:$A$49,0),MATCH(L$1,products!$A$1:$G$1,0))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INDEX(products!$A$1:$G$49,MATCH($D930,products!$A$1:$A$49,0),MATCH(I$1,products!$A$1:$G$1,0))</f>
        <v>Exc</v>
      </c>
      <c r="J930" t="str">
        <f>INDEX(products!$A$1:$G$49,MATCH($D930,products!$A$1:$A$49,0),MATCH(J$1,products!$A$1:$G$1,0))</f>
        <v>M</v>
      </c>
      <c r="K930" s="4">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INDEX(products!$A$1:$G$49,MATCH($D931,products!$A$1:$A$49,0),MATCH(I$1,products!$A$1:$G$1,0))</f>
        <v>Exc</v>
      </c>
      <c r="J931" t="str">
        <f>INDEX(products!$A$1:$G$49,MATCH($D931,products!$A$1:$A$49,0),MATCH(J$1,products!$A$1:$G$1,0))</f>
        <v>L</v>
      </c>
      <c r="K931" s="4">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INDEX(products!$A$1:$G$49,MATCH($D932,products!$A$1:$A$49,0),MATCH(I$1,products!$A$1:$G$1,0))</f>
        <v>Exc</v>
      </c>
      <c r="J932" t="str">
        <f>INDEX(products!$A$1:$G$49,MATCH($D932,products!$A$1:$A$49,0),MATCH(J$1,products!$A$1:$G$1,0))</f>
        <v>D</v>
      </c>
      <c r="K932" s="4">
        <f>INDEX(products!$A$1:$G$49,MATCH($D932,products!$A$1:$A$49,0),MATCH(K$1,products!$A$1:$G$1,0))</f>
        <v>1</v>
      </c>
      <c r="L932" s="5">
        <f>INDEX(products!$A$1:$G$49,MATCH($D932,products!$A$1:$A$49,0),MATCH(L$1,products!$A$1:$G$1,0))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INDEX(products!$A$1:$G$49,MATCH($D933,products!$A$1:$A$49,0),MATCH(I$1,products!$A$1:$G$1,0))</f>
        <v>Ara</v>
      </c>
      <c r="J933" t="str">
        <f>INDEX(products!$A$1:$G$49,MATCH($D933,products!$A$1:$A$49,0),MATCH(J$1,products!$A$1:$G$1,0))</f>
        <v>D</v>
      </c>
      <c r="K933" s="4">
        <f>INDEX(products!$A$1:$G$49,MATCH($D933,products!$A$1:$A$49,0),MATCH(K$1,products!$A$1:$G$1,0))</f>
        <v>0.5</v>
      </c>
      <c r="L933" s="5">
        <f>INDEX(products!$A$1:$G$49,MATCH($D933,products!$A$1:$A$49,0),MATCH(L$1,products!$A$1:$G$1,0))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INDEX(products!$A$1:$G$49,MATCH($D934,products!$A$1:$A$49,0),MATCH(I$1,products!$A$1:$G$1,0))</f>
        <v>Exc</v>
      </c>
      <c r="J934" t="str">
        <f>INDEX(products!$A$1:$G$49,MATCH($D934,products!$A$1:$A$49,0),MATCH(J$1,products!$A$1:$G$1,0))</f>
        <v>M</v>
      </c>
      <c r="K934" s="4">
        <f>INDEX(products!$A$1:$G$49,MATCH($D934,products!$A$1:$A$49,0),MATCH(K$1,products!$A$1:$G$1,0))</f>
        <v>1</v>
      </c>
      <c r="L934" s="5">
        <f>INDEX(products!$A$1:$G$49,MATCH($D934,products!$A$1:$A$49,0),MATCH(L$1,products!$A$1:$G$1,0))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INDEX(products!$A$1:$G$49,MATCH($D935,products!$A$1:$A$49,0),MATCH(I$1,products!$A$1:$G$1,0))</f>
        <v>Rob</v>
      </c>
      <c r="J935" t="str">
        <f>INDEX(products!$A$1:$G$49,MATCH($D935,products!$A$1:$A$49,0),MATCH(J$1,products!$A$1:$G$1,0))</f>
        <v>D</v>
      </c>
      <c r="K935" s="4">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INDEX(products!$A$1:$G$49,MATCH($D936,products!$A$1:$A$49,0),MATCH(I$1,products!$A$1:$G$1,0))</f>
        <v>Rob</v>
      </c>
      <c r="J936" t="str">
        <f>INDEX(products!$A$1:$G$49,MATCH($D936,products!$A$1:$A$49,0),MATCH(J$1,products!$A$1:$G$1,0))</f>
        <v>M</v>
      </c>
      <c r="K936" s="4">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INDEX(products!$A$1:$G$49,MATCH($D937,products!$A$1:$A$49,0),MATCH(I$1,products!$A$1:$G$1,0))</f>
        <v>Ara</v>
      </c>
      <c r="J937" t="str">
        <f>INDEX(products!$A$1:$G$49,MATCH($D937,products!$A$1:$A$49,0),MATCH(J$1,products!$A$1:$G$1,0))</f>
        <v>M</v>
      </c>
      <c r="K937" s="4">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INDEX(products!$A$1:$G$49,MATCH($D938,products!$A$1:$A$49,0),MATCH(I$1,products!$A$1:$G$1,0))</f>
        <v>Lib</v>
      </c>
      <c r="J938" t="str">
        <f>INDEX(products!$A$1:$G$49,MATCH($D938,products!$A$1:$A$49,0),MATCH(J$1,products!$A$1:$G$1,0))</f>
        <v>D</v>
      </c>
      <c r="K938" s="4">
        <f>INDEX(products!$A$1:$G$49,MATCH($D938,products!$A$1:$A$49,0),MATCH(K$1,products!$A$1:$G$1,0))</f>
        <v>0.5</v>
      </c>
      <c r="L938" s="5">
        <f>INDEX(products!$A$1:$G$49,MATCH($D938,products!$A$1:$A$49,0),MATCH(L$1,products!$A$1:$G$1,0))</f>
        <v>7.77</v>
      </c>
      <c r="M938" s="5">
        <f t="shared" si="42"/>
        <v>23.31</v>
      </c>
      <c r="N938" t="str">
        <f t="shared" si="43"/>
        <v>Liberca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INDEX(products!$A$1:$G$49,MATCH($D939,products!$A$1:$A$49,0),MATCH(I$1,products!$A$1:$G$1,0))</f>
        <v>Rob</v>
      </c>
      <c r="J939" t="str">
        <f>INDEX(products!$A$1:$G$49,MATCH($D939,products!$A$1:$A$49,0),MATCH(J$1,products!$A$1:$G$1,0))</f>
        <v>M</v>
      </c>
      <c r="K939" s="4">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INDEX(products!$A$1:$G$49,MATCH($D940,products!$A$1:$A$49,0),MATCH(I$1,products!$A$1:$G$1,0))</f>
        <v>Exc</v>
      </c>
      <c r="J940" t="str">
        <f>INDEX(products!$A$1:$G$49,MATCH($D940,products!$A$1:$A$49,0),MATCH(J$1,products!$A$1:$G$1,0))</f>
        <v>L</v>
      </c>
      <c r="K940" s="4">
        <f>INDEX(products!$A$1:$G$49,MATCH($D940,products!$A$1:$A$49,0),MATCH(K$1,products!$A$1:$G$1,0))</f>
        <v>1</v>
      </c>
      <c r="L940" s="5">
        <f>INDEX(products!$A$1:$G$49,MATCH($D940,products!$A$1:$A$49,0),MATCH(L$1,products!$A$1:$G$1,0))</f>
        <v>14.85</v>
      </c>
      <c r="M940" s="5">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INDEX(products!$A$1:$G$49,MATCH($D941,products!$A$1:$A$49,0),MATCH(I$1,products!$A$1:$G$1,0))</f>
        <v>Lib</v>
      </c>
      <c r="J941"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28.53</v>
      </c>
      <c r="N941" t="str">
        <f t="shared" si="43"/>
        <v>Liberca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INDEX(products!$A$1:$G$49,MATCH($D942,products!$A$1:$A$49,0),MATCH(I$1,products!$A$1:$G$1,0))</f>
        <v>Rob</v>
      </c>
      <c r="J942" t="str">
        <f>INDEX(products!$A$1:$G$49,MATCH($D942,products!$A$1:$A$49,0),MATCH(J$1,products!$A$1:$G$1,0))</f>
        <v>L</v>
      </c>
      <c r="K942" s="4">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INDEX(products!$A$1:$G$49,MATCH($D943,products!$A$1:$A$49,0),MATCH(I$1,products!$A$1:$G$1,0))</f>
        <v>Ara</v>
      </c>
      <c r="J943" t="str">
        <f>INDEX(products!$A$1:$G$49,MATCH($D943,products!$A$1:$A$49,0),MATCH(J$1,products!$A$1:$G$1,0))</f>
        <v>L</v>
      </c>
      <c r="K943" s="4">
        <f>INDEX(products!$A$1:$G$49,MATCH($D943,products!$A$1:$A$49,0),MATCH(K$1,products!$A$1:$G$1,0))</f>
        <v>0.5</v>
      </c>
      <c r="L943" s="5">
        <f>INDEX(products!$A$1:$G$49,MATCH($D943,products!$A$1:$A$49,0),MATCH(L$1,products!$A$1:$G$1,0))</f>
        <v>7.77</v>
      </c>
      <c r="M943" s="5">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INDEX(products!$A$1:$G$49,MATCH($D944,products!$A$1:$A$49,0),MATCH(I$1,products!$A$1:$G$1,0))</f>
        <v>Rob</v>
      </c>
      <c r="J944" t="str">
        <f>INDEX(products!$A$1:$G$49,MATCH($D944,products!$A$1:$A$49,0),MATCH(J$1,products!$A$1:$G$1,0))</f>
        <v>L</v>
      </c>
      <c r="K944" s="4">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INDEX(products!$A$1:$G$49,MATCH($D945,products!$A$1:$A$49,0),MATCH(I$1,products!$A$1:$G$1,0))</f>
        <v>Ara</v>
      </c>
      <c r="J945"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INDEX(products!$A$1:$G$49,MATCH($D946,products!$A$1:$A$49,0),MATCH(I$1,products!$A$1:$G$1,0))</f>
        <v>Rob</v>
      </c>
      <c r="J946" t="str">
        <f>INDEX(products!$A$1:$G$49,MATCH($D946,products!$A$1:$A$49,0),MATCH(J$1,products!$A$1:$G$1,0))</f>
        <v>L</v>
      </c>
      <c r="K946" s="4">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INDEX(products!$A$1:$G$49,MATCH($D947,products!$A$1:$A$49,0),MATCH(I$1,products!$A$1:$G$1,0))</f>
        <v>Lib</v>
      </c>
      <c r="J947" t="str">
        <f>INDEX(products!$A$1:$G$49,MATCH($D947,products!$A$1:$A$49,0),MATCH(J$1,products!$A$1:$G$1,0))</f>
        <v>D</v>
      </c>
      <c r="K947" s="4">
        <f>INDEX(products!$A$1:$G$49,MATCH($D947,products!$A$1:$A$49,0),MATCH(K$1,products!$A$1:$G$1,0))</f>
        <v>2.5</v>
      </c>
      <c r="L947" s="5">
        <f>INDEX(products!$A$1:$G$49,MATCH($D947,products!$A$1:$A$49,0),MATCH(L$1,products!$A$1:$G$1,0))</f>
        <v>29.784999999999997</v>
      </c>
      <c r="M947" s="5">
        <f t="shared" si="42"/>
        <v>119.13999999999999</v>
      </c>
      <c r="N947" t="str">
        <f t="shared" si="43"/>
        <v>Liberca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INDEX(products!$A$1:$G$49,MATCH($D948,products!$A$1:$A$49,0),MATCH(I$1,products!$A$1:$G$1,0))</f>
        <v>Lib</v>
      </c>
      <c r="J948" t="str">
        <f>INDEX(products!$A$1:$G$49,MATCH($D948,products!$A$1:$A$49,0),MATCH(J$1,products!$A$1:$G$1,0))</f>
        <v>D</v>
      </c>
      <c r="K948" s="4">
        <f>INDEX(products!$A$1:$G$49,MATCH($D948,products!$A$1:$A$49,0),MATCH(K$1,products!$A$1:$G$1,0))</f>
        <v>0.5</v>
      </c>
      <c r="L948" s="5">
        <f>INDEX(products!$A$1:$G$49,MATCH($D948,products!$A$1:$A$49,0),MATCH(L$1,products!$A$1:$G$1,0))</f>
        <v>7.77</v>
      </c>
      <c r="M948" s="5">
        <f t="shared" si="42"/>
        <v>23.31</v>
      </c>
      <c r="N948" t="str">
        <f t="shared" si="43"/>
        <v>Liberca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INDEX(products!$A$1:$G$49,MATCH($D949,products!$A$1:$A$49,0),MATCH(I$1,products!$A$1:$G$1,0))</f>
        <v>Ara</v>
      </c>
      <c r="J949" t="str">
        <f>INDEX(products!$A$1:$G$49,MATCH($D949,products!$A$1:$A$49,0),MATCH(J$1,products!$A$1:$G$1,0))</f>
        <v>M</v>
      </c>
      <c r="K949" s="4">
        <f>INDEX(products!$A$1:$G$49,MATCH($D949,products!$A$1:$A$49,0),MATCH(K$1,products!$A$1:$G$1,0))</f>
        <v>1</v>
      </c>
      <c r="L949" s="5">
        <f>INDEX(products!$A$1:$G$49,MATCH($D949,products!$A$1:$A$49,0),MATCH(L$1,products!$A$1:$G$1,0))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INDEX(products!$A$1:$G$49,MATCH($D950,products!$A$1:$A$49,0),MATCH(I$1,products!$A$1:$G$1,0))</f>
        <v>Exc</v>
      </c>
      <c r="J950" t="str">
        <f>INDEX(products!$A$1:$G$49,MATCH($D950,products!$A$1:$A$49,0),MATCH(J$1,products!$A$1:$G$1,0))</f>
        <v>D</v>
      </c>
      <c r="K950" s="4">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INDEX(products!$A$1:$G$49,MATCH($D951,products!$A$1:$A$49,0),MATCH(I$1,products!$A$1:$G$1,0))</f>
        <v>Rob</v>
      </c>
      <c r="J951" t="str">
        <f>INDEX(products!$A$1:$G$49,MATCH($D951,products!$A$1:$A$49,0),MATCH(J$1,products!$A$1:$G$1,0))</f>
        <v>L</v>
      </c>
      <c r="K951" s="4">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INDEX(products!$A$1:$G$49,MATCH($D952,products!$A$1:$A$49,0),MATCH(I$1,products!$A$1:$G$1,0))</f>
        <v>Rob</v>
      </c>
      <c r="J952" t="str">
        <f>INDEX(products!$A$1:$G$49,MATCH($D952,products!$A$1:$A$49,0),MATCH(J$1,products!$A$1:$G$1,0))</f>
        <v>L</v>
      </c>
      <c r="K952" s="4">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INDEX(products!$A$1:$G$49,MATCH($D953,products!$A$1:$A$49,0),MATCH(I$1,products!$A$1:$G$1,0))</f>
        <v>Rob</v>
      </c>
      <c r="J953" t="str">
        <f>INDEX(products!$A$1:$G$49,MATCH($D953,products!$A$1:$A$49,0),MATCH(J$1,products!$A$1:$G$1,0))</f>
        <v>L</v>
      </c>
      <c r="K953" s="4">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INDEX(products!$A$1:$G$49,MATCH($D954,products!$A$1:$A$49,0),MATCH(I$1,products!$A$1:$G$1,0))</f>
        <v>Ara</v>
      </c>
      <c r="J954" t="str">
        <f>INDEX(products!$A$1:$G$49,MATCH($D954,products!$A$1:$A$49,0),MATCH(J$1,products!$A$1:$G$1,0))</f>
        <v>M</v>
      </c>
      <c r="K954" s="4">
        <f>INDEX(products!$A$1:$G$49,MATCH($D954,products!$A$1:$A$49,0),MATCH(K$1,products!$A$1:$G$1,0))</f>
        <v>1</v>
      </c>
      <c r="L954" s="5">
        <f>INDEX(products!$A$1:$G$49,MATCH($D954,products!$A$1:$A$49,0),MATCH(L$1,products!$A$1:$G$1,0))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INDEX(products!$A$1:$G$49,MATCH($D955,products!$A$1:$A$49,0),MATCH(I$1,products!$A$1:$G$1,0))</f>
        <v>Ara</v>
      </c>
      <c r="J955" t="str">
        <f>INDEX(products!$A$1:$G$49,MATCH($D955,products!$A$1:$A$49,0),MATCH(J$1,products!$A$1:$G$1,0))</f>
        <v>L</v>
      </c>
      <c r="K955" s="4">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INDEX(products!$A$1:$G$49,MATCH($D956,products!$A$1:$A$49,0),MATCH(I$1,products!$A$1:$G$1,0))</f>
        <v>Exc</v>
      </c>
      <c r="J956" t="str">
        <f>INDEX(products!$A$1:$G$49,MATCH($D956,products!$A$1:$A$49,0),MATCH(J$1,products!$A$1:$G$1,0))</f>
        <v>D</v>
      </c>
      <c r="K956" s="4">
        <f>INDEX(products!$A$1:$G$49,MATCH($D956,products!$A$1:$A$49,0),MATCH(K$1,products!$A$1:$G$1,0))</f>
        <v>2.5</v>
      </c>
      <c r="L956" s="5">
        <f>INDEX(products!$A$1:$G$49,MATCH($D956,products!$A$1:$A$49,0),MATCH(L$1,products!$A$1:$G$1,0))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INDEX(products!$A$1:$G$49,MATCH($D957,products!$A$1:$A$49,0),MATCH(I$1,products!$A$1:$G$1,0))</f>
        <v>Exc</v>
      </c>
      <c r="J957" t="str">
        <f>INDEX(products!$A$1:$G$49,MATCH($D957,products!$A$1:$A$49,0),MATCH(J$1,products!$A$1:$G$1,0))</f>
        <v>L</v>
      </c>
      <c r="K957" s="4">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INDEX(products!$A$1:$G$49,MATCH($D958,products!$A$1:$A$49,0),MATCH(I$1,products!$A$1:$G$1,0))</f>
        <v>Rob</v>
      </c>
      <c r="J958" t="str">
        <f>INDEX(products!$A$1:$G$49,MATCH($D958,products!$A$1:$A$49,0),MATCH(J$1,products!$A$1:$G$1,0))</f>
        <v>L</v>
      </c>
      <c r="K958" s="4">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INDEX(products!$A$1:$G$49,MATCH($D959,products!$A$1:$A$49,0),MATCH(I$1,products!$A$1:$G$1,0))</f>
        <v>Exc</v>
      </c>
      <c r="J959" t="str">
        <f>INDEX(products!$A$1:$G$49,MATCH($D959,products!$A$1:$A$49,0),MATCH(J$1,products!$A$1:$G$1,0))</f>
        <v>L</v>
      </c>
      <c r="K959" s="4">
        <f>INDEX(products!$A$1:$G$49,MATCH($D959,products!$A$1:$A$49,0),MATCH(K$1,products!$A$1:$G$1,0))</f>
        <v>1</v>
      </c>
      <c r="L959" s="5">
        <f>INDEX(products!$A$1:$G$49,MATCH($D959,products!$A$1:$A$49,0),MATCH(L$1,products!$A$1:$G$1,0))</f>
        <v>14.85</v>
      </c>
      <c r="M959" s="5">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INDEX(products!$A$1:$G$49,MATCH($D960,products!$A$1:$A$49,0),MATCH(I$1,products!$A$1:$G$1,0))</f>
        <v>Ara</v>
      </c>
      <c r="J960" t="str">
        <f>INDEX(products!$A$1:$G$49,MATCH($D960,products!$A$1:$A$49,0),MATCH(J$1,products!$A$1:$G$1,0))</f>
        <v>L</v>
      </c>
      <c r="K960" s="4">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INDEX(products!$A$1:$G$49,MATCH($D961,products!$A$1:$A$49,0),MATCH(I$1,products!$A$1:$G$1,0))</f>
        <v>Lib</v>
      </c>
      <c r="J961" t="str">
        <f>INDEX(products!$A$1:$G$49,MATCH($D961,products!$A$1:$A$49,0),MATCH(J$1,products!$A$1:$G$1,0))</f>
        <v>L</v>
      </c>
      <c r="K961" s="4">
        <f>INDEX(products!$A$1:$G$49,MATCH($D961,products!$A$1:$A$49,0),MATCH(K$1,products!$A$1:$G$1,0))</f>
        <v>0.2</v>
      </c>
      <c r="L961" s="5">
        <f>INDEX(products!$A$1:$G$49,MATCH($D961,products!$A$1:$A$49,0),MATCH(L$1,products!$A$1:$G$1,0))</f>
        <v>4.7549999999999999</v>
      </c>
      <c r="M961" s="5">
        <f t="shared" si="42"/>
        <v>23.774999999999999</v>
      </c>
      <c r="N961" t="str">
        <f t="shared" si="43"/>
        <v>Liberca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INDEX(products!$A$1:$G$49,MATCH($D962,products!$A$1:$A$49,0),MATCH(I$1,products!$A$1:$G$1,0))</f>
        <v>Lib</v>
      </c>
      <c r="J962" t="str">
        <f>INDEX(products!$A$1:$G$49,MATCH($D962,products!$A$1:$A$49,0),MATCH(J$1,products!$A$1:$G$1,0))</f>
        <v>L</v>
      </c>
      <c r="K962" s="4">
        <f>INDEX(products!$A$1:$G$49,MATCH($D962,products!$A$1:$A$49,0),MATCH(K$1,products!$A$1:$G$1,0))</f>
        <v>1</v>
      </c>
      <c r="L962" s="5">
        <f>INDEX(products!$A$1:$G$49,MATCH($D962,products!$A$1:$A$49,0),MATCH(L$1,products!$A$1:$G$1,0))</f>
        <v>15.85</v>
      </c>
      <c r="M962" s="5">
        <f t="shared" si="42"/>
        <v>79.25</v>
      </c>
      <c r="N962" t="str">
        <f t="shared" si="43"/>
        <v>Liberca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INDEX(products!$A$1:$G$49,MATCH($D963,products!$A$1:$A$49,0),MATCH(I$1,products!$A$1:$G$1,0))</f>
        <v>Ara</v>
      </c>
      <c r="J963" t="str">
        <f>INDEX(products!$A$1:$G$49,MATCH($D963,products!$A$1:$A$49,0),MATCH(J$1,products!$A$1:$G$1,0))</f>
        <v>D</v>
      </c>
      <c r="K963" s="4">
        <f>INDEX(products!$A$1:$G$49,MATCH($D963,products!$A$1:$A$49,0),MATCH(K$1,products!$A$1:$G$1,0))</f>
        <v>2.5</v>
      </c>
      <c r="L963" s="5">
        <f>INDEX(products!$A$1:$G$49,MATCH($D963,products!$A$1:$A$49,0),MATCH(L$1,products!$A$1:$G$1,0))</f>
        <v>22.884999999999998</v>
      </c>
      <c r="M963" s="5">
        <f t="shared" ref="M963:M1001" si="45">PRODUCT(L963,E963)</f>
        <v>45.769999999999996</v>
      </c>
      <c r="N963" t="str">
        <f t="shared" ref="N963:N1001" si="46">IF(I963="Rob","Robusta",IF(I963="Exc","Excelsa",IF(I963="Ara","Arabica",IF(I963="Lib","Liberca",""))))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INDEX(products!$A$1:$G$49,MATCH($D964,products!$A$1:$A$49,0),MATCH(I$1,products!$A$1:$G$1,0))</f>
        <v>Rob</v>
      </c>
      <c r="J964" t="str">
        <f>INDEX(products!$A$1:$G$49,MATCH($D964,products!$A$1:$A$49,0),MATCH(J$1,products!$A$1:$G$1,0))</f>
        <v>D</v>
      </c>
      <c r="K964" s="4">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INDEX(products!$A$1:$G$49,MATCH($D965,products!$A$1:$A$49,0),MATCH(I$1,products!$A$1:$G$1,0))</f>
        <v>Rob</v>
      </c>
      <c r="J965" t="str">
        <f>INDEX(products!$A$1:$G$49,MATCH($D965,products!$A$1:$A$49,0),MATCH(J$1,products!$A$1:$G$1,0))</f>
        <v>M</v>
      </c>
      <c r="K965" s="4">
        <f>INDEX(products!$A$1:$G$49,MATCH($D965,products!$A$1:$A$49,0),MATCH(K$1,products!$A$1:$G$1,0))</f>
        <v>0.5</v>
      </c>
      <c r="L965" s="5">
        <f>INDEX(products!$A$1:$G$49,MATCH($D965,products!$A$1:$A$49,0),MATCH(L$1,products!$A$1:$G$1,0))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INDEX(products!$A$1:$G$49,MATCH($D966,products!$A$1:$A$49,0),MATCH(I$1,products!$A$1:$G$1,0))</f>
        <v>Exc</v>
      </c>
      <c r="J966" t="str">
        <f>INDEX(products!$A$1:$G$49,MATCH($D966,products!$A$1:$A$49,0),MATCH(J$1,products!$A$1:$G$1,0))</f>
        <v>L</v>
      </c>
      <c r="K966" s="4">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INDEX(products!$A$1:$G$49,MATCH($D967,products!$A$1:$A$49,0),MATCH(I$1,products!$A$1:$G$1,0))</f>
        <v>Rob</v>
      </c>
      <c r="J967" t="str">
        <f>INDEX(products!$A$1:$G$49,MATCH($D967,products!$A$1:$A$49,0),MATCH(J$1,products!$A$1:$G$1,0))</f>
        <v>M</v>
      </c>
      <c r="K967" s="4">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INDEX(products!$A$1:$G$49,MATCH($D968,products!$A$1:$A$49,0),MATCH(I$1,products!$A$1:$G$1,0))</f>
        <v>Exc</v>
      </c>
      <c r="J968" t="str">
        <f>INDEX(products!$A$1:$G$49,MATCH($D968,products!$A$1:$A$49,0),MATCH(J$1,products!$A$1:$G$1,0))</f>
        <v>L</v>
      </c>
      <c r="K968" s="4">
        <f>INDEX(products!$A$1:$G$49,MATCH($D968,products!$A$1:$A$49,0),MATCH(K$1,products!$A$1:$G$1,0))</f>
        <v>0.5</v>
      </c>
      <c r="L968" s="5">
        <f>INDEX(products!$A$1:$G$49,MATCH($D968,products!$A$1:$A$49,0),MATCH(L$1,products!$A$1:$G$1,0))</f>
        <v>8.91</v>
      </c>
      <c r="M968" s="5">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INDEX(products!$A$1:$G$49,MATCH($D969,products!$A$1:$A$49,0),MATCH(I$1,products!$A$1:$G$1,0))</f>
        <v>Rob</v>
      </c>
      <c r="J969" t="str">
        <f>INDEX(products!$A$1:$G$49,MATCH($D969,products!$A$1:$A$49,0),MATCH(J$1,products!$A$1:$G$1,0))</f>
        <v>D</v>
      </c>
      <c r="K969" s="4">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INDEX(products!$A$1:$G$49,MATCH($D970,products!$A$1:$A$49,0),MATCH(I$1,products!$A$1:$G$1,0))</f>
        <v>Rob</v>
      </c>
      <c r="J970" t="str">
        <f>INDEX(products!$A$1:$G$49,MATCH($D970,products!$A$1:$A$49,0),MATCH(J$1,products!$A$1:$G$1,0))</f>
        <v>M</v>
      </c>
      <c r="K970" s="4">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INDEX(products!$A$1:$G$49,MATCH($D971,products!$A$1:$A$49,0),MATCH(I$1,products!$A$1:$G$1,0))</f>
        <v>Lib</v>
      </c>
      <c r="J971" t="str">
        <f>INDEX(products!$A$1:$G$49,MATCH($D971,products!$A$1:$A$49,0),MATCH(J$1,products!$A$1:$G$1,0))</f>
        <v>D</v>
      </c>
      <c r="K971" s="4">
        <f>INDEX(products!$A$1:$G$49,MATCH($D971,products!$A$1:$A$49,0),MATCH(K$1,products!$A$1:$G$1,0))</f>
        <v>1</v>
      </c>
      <c r="L971" s="5">
        <f>INDEX(products!$A$1:$G$49,MATCH($D971,products!$A$1:$A$49,0),MATCH(L$1,products!$A$1:$G$1,0))</f>
        <v>12.95</v>
      </c>
      <c r="M971" s="5">
        <f t="shared" si="45"/>
        <v>12.95</v>
      </c>
      <c r="N971" t="str">
        <f t="shared" si="46"/>
        <v>Liberca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INDEX(products!$A$1:$G$49,MATCH($D972,products!$A$1:$A$49,0),MATCH(I$1,products!$A$1:$G$1,0))</f>
        <v>Exc</v>
      </c>
      <c r="J972" t="str">
        <f>INDEX(products!$A$1:$G$49,MATCH($D972,products!$A$1:$A$49,0),MATCH(J$1,products!$A$1:$G$1,0))</f>
        <v>M</v>
      </c>
      <c r="K972" s="4">
        <f>INDEX(products!$A$1:$G$49,MATCH($D972,products!$A$1:$A$49,0),MATCH(K$1,products!$A$1:$G$1,0))</f>
        <v>0.5</v>
      </c>
      <c r="L972" s="5">
        <f>INDEX(products!$A$1:$G$49,MATCH($D972,products!$A$1:$A$49,0),MATCH(L$1,products!$A$1:$G$1,0))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INDEX(products!$A$1:$G$49,MATCH($D973,products!$A$1:$A$49,0),MATCH(I$1,products!$A$1:$G$1,0))</f>
        <v>Ara</v>
      </c>
      <c r="J973" t="str">
        <f>INDEX(products!$A$1:$G$49,MATCH($D973,products!$A$1:$A$49,0),MATCH(J$1,products!$A$1:$G$1,0))</f>
        <v>L</v>
      </c>
      <c r="K973" s="4">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INDEX(products!$A$1:$G$49,MATCH($D974,products!$A$1:$A$49,0),MATCH(I$1,products!$A$1:$G$1,0))</f>
        <v>Ara</v>
      </c>
      <c r="J974" t="str">
        <f>INDEX(products!$A$1:$G$49,MATCH($D974,products!$A$1:$A$49,0),MATCH(J$1,products!$A$1:$G$1,0))</f>
        <v>L</v>
      </c>
      <c r="K974" s="4">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INDEX(products!$A$1:$G$49,MATCH($D975,products!$A$1:$A$49,0),MATCH(I$1,products!$A$1:$G$1,0))</f>
        <v>Lib</v>
      </c>
      <c r="J975" t="str">
        <f>INDEX(products!$A$1:$G$49,MATCH($D975,products!$A$1:$A$49,0),MATCH(J$1,products!$A$1:$G$1,0))</f>
        <v>M</v>
      </c>
      <c r="K975" s="4">
        <f>INDEX(products!$A$1:$G$49,MATCH($D975,products!$A$1:$A$49,0),MATCH(K$1,products!$A$1:$G$1,0))</f>
        <v>1</v>
      </c>
      <c r="L975" s="5">
        <f>INDEX(products!$A$1:$G$49,MATCH($D975,products!$A$1:$A$49,0),MATCH(L$1,products!$A$1:$G$1,0))</f>
        <v>14.55</v>
      </c>
      <c r="M975" s="5">
        <f t="shared" si="45"/>
        <v>87.300000000000011</v>
      </c>
      <c r="N975" t="str">
        <f t="shared" si="46"/>
        <v>Liberca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INDEX(products!$A$1:$G$49,MATCH($D976,products!$A$1:$A$49,0),MATCH(I$1,products!$A$1:$G$1,0))</f>
        <v>Rob</v>
      </c>
      <c r="J976"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INDEX(products!$A$1:$G$49,MATCH($D977,products!$A$1:$A$49,0),MATCH(I$1,products!$A$1:$G$1,0))</f>
        <v>Ara</v>
      </c>
      <c r="J977" t="str">
        <f>INDEX(products!$A$1:$G$49,MATCH($D977,products!$A$1:$A$49,0),MATCH(J$1,products!$A$1:$G$1,0))</f>
        <v>D</v>
      </c>
      <c r="K977" s="4">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INDEX(products!$A$1:$G$49,MATCH($D978,products!$A$1:$A$49,0),MATCH(I$1,products!$A$1:$G$1,0))</f>
        <v>Rob</v>
      </c>
      <c r="J978" t="str">
        <f>INDEX(products!$A$1:$G$49,MATCH($D978,products!$A$1:$A$49,0),MATCH(J$1,products!$A$1:$G$1,0))</f>
        <v>L</v>
      </c>
      <c r="K978" s="4">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INDEX(products!$A$1:$G$49,MATCH($D979,products!$A$1:$A$49,0),MATCH(I$1,products!$A$1:$G$1,0))</f>
        <v>Rob</v>
      </c>
      <c r="J979" t="str">
        <f>INDEX(products!$A$1:$G$49,MATCH($D979,products!$A$1:$A$49,0),MATCH(J$1,products!$A$1:$G$1,0))</f>
        <v>L</v>
      </c>
      <c r="K979" s="4">
        <f>INDEX(products!$A$1:$G$49,MATCH($D979,products!$A$1:$A$49,0),MATCH(K$1,products!$A$1:$G$1,0))</f>
        <v>1</v>
      </c>
      <c r="L979" s="5">
        <f>INDEX(products!$A$1:$G$49,MATCH($D979,products!$A$1:$A$49,0),MATCH(L$1,products!$A$1:$G$1,0))</f>
        <v>11.95</v>
      </c>
      <c r="M979" s="5">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INDEX(products!$A$1:$G$49,MATCH($D980,products!$A$1:$A$49,0),MATCH(I$1,products!$A$1:$G$1,0))</f>
        <v>Ara</v>
      </c>
      <c r="J980" t="str">
        <f>INDEX(products!$A$1:$G$49,MATCH($D980,products!$A$1:$A$49,0),MATCH(J$1,products!$A$1:$G$1,0))</f>
        <v>L</v>
      </c>
      <c r="K980" s="4">
        <f>INDEX(products!$A$1:$G$49,MATCH($D980,products!$A$1:$A$49,0),MATCH(K$1,products!$A$1:$G$1,0))</f>
        <v>0.5</v>
      </c>
      <c r="L980" s="5">
        <f>INDEX(products!$A$1:$G$49,MATCH($D980,products!$A$1:$A$49,0),MATCH(L$1,products!$A$1:$G$1,0))</f>
        <v>7.77</v>
      </c>
      <c r="M980" s="5">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INDEX(products!$A$1:$G$49,MATCH($D981,products!$A$1:$A$49,0),MATCH(I$1,products!$A$1:$G$1,0))</f>
        <v>Rob</v>
      </c>
      <c r="J981" t="str">
        <f>INDEX(products!$A$1:$G$49,MATCH($D981,products!$A$1:$A$49,0),MATCH(J$1,products!$A$1:$G$1,0))</f>
        <v>D</v>
      </c>
      <c r="K981" s="4">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INDEX(products!$A$1:$G$49,MATCH($D982,products!$A$1:$A$49,0),MATCH(I$1,products!$A$1:$G$1,0))</f>
        <v>Exc</v>
      </c>
      <c r="J982" t="str">
        <f>INDEX(products!$A$1:$G$49,MATCH($D982,products!$A$1:$A$49,0),MATCH(J$1,products!$A$1:$G$1,0))</f>
        <v>D</v>
      </c>
      <c r="K982" s="4">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INDEX(products!$A$1:$G$49,MATCH($D983,products!$A$1:$A$49,0),MATCH(I$1,products!$A$1:$G$1,0))</f>
        <v>Exc</v>
      </c>
      <c r="J983" t="str">
        <f>INDEX(products!$A$1:$G$49,MATCH($D983,products!$A$1:$A$49,0),MATCH(J$1,products!$A$1:$G$1,0))</f>
        <v>D</v>
      </c>
      <c r="K983" s="4">
        <f>INDEX(products!$A$1:$G$49,MATCH($D983,products!$A$1:$A$49,0),MATCH(K$1,products!$A$1:$G$1,0))</f>
        <v>0.2</v>
      </c>
      <c r="L983" s="5">
        <f>INDEX(products!$A$1:$G$49,MATCH($D983,products!$A$1:$A$49,0),MATCH(L$1,products!$A$1:$G$1,0))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INDEX(products!$A$1:$G$49,MATCH($D984,products!$A$1:$A$49,0),MATCH(I$1,products!$A$1:$G$1,0))</f>
        <v>Rob</v>
      </c>
      <c r="J984" t="str">
        <f>INDEX(products!$A$1:$G$49,MATCH($D984,products!$A$1:$A$49,0),MATCH(J$1,products!$A$1:$G$1,0))</f>
        <v>L</v>
      </c>
      <c r="K984" s="4">
        <f>INDEX(products!$A$1:$G$49,MATCH($D984,products!$A$1:$A$49,0),MATCH(K$1,products!$A$1:$G$1,0))</f>
        <v>1</v>
      </c>
      <c r="L984" s="5">
        <f>INDEX(products!$A$1:$G$49,MATCH($D984,products!$A$1:$A$49,0),MATCH(L$1,products!$A$1:$G$1,0))</f>
        <v>11.95</v>
      </c>
      <c r="M984" s="5">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INDEX(products!$A$1:$G$49,MATCH($D985,products!$A$1:$A$49,0),MATCH(I$1,products!$A$1:$G$1,0))</f>
        <v>Ara</v>
      </c>
      <c r="J985" t="str">
        <f>INDEX(products!$A$1:$G$49,MATCH($D985,products!$A$1:$A$49,0),MATCH(J$1,products!$A$1:$G$1,0))</f>
        <v>M</v>
      </c>
      <c r="K985" s="4">
        <f>INDEX(products!$A$1:$G$49,MATCH($D985,products!$A$1:$A$49,0),MATCH(K$1,products!$A$1:$G$1,0))</f>
        <v>0.2</v>
      </c>
      <c r="L985" s="5">
        <f>INDEX(products!$A$1:$G$49,MATCH($D985,products!$A$1:$A$49,0),MATCH(L$1,products!$A$1:$G$1,0))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INDEX(products!$A$1:$G$49,MATCH($D986,products!$A$1:$A$49,0),MATCH(I$1,products!$A$1:$G$1,0))</f>
        <v>Exc</v>
      </c>
      <c r="J986"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INDEX(products!$A$1:$G$49,MATCH($D987,products!$A$1:$A$49,0),MATCH(I$1,products!$A$1:$G$1,0))</f>
        <v>Rob</v>
      </c>
      <c r="J987" t="str">
        <f>INDEX(products!$A$1:$G$49,MATCH($D987,products!$A$1:$A$49,0),MATCH(J$1,products!$A$1:$G$1,0))</f>
        <v>L</v>
      </c>
      <c r="K987" s="4">
        <f>INDEX(products!$A$1:$G$49,MATCH($D987,products!$A$1:$A$49,0),MATCH(K$1,products!$A$1:$G$1,0))</f>
        <v>1</v>
      </c>
      <c r="L987" s="5">
        <f>INDEX(products!$A$1:$G$49,MATCH($D987,products!$A$1:$A$49,0),MATCH(L$1,products!$A$1:$G$1,0))</f>
        <v>11.95</v>
      </c>
      <c r="M987" s="5">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INDEX(products!$A$1:$G$49,MATCH($D988,products!$A$1:$A$49,0),MATCH(I$1,products!$A$1:$G$1,0))</f>
        <v>Lib</v>
      </c>
      <c r="J988" t="str">
        <f>INDEX(products!$A$1:$G$49,MATCH($D988,products!$A$1:$A$49,0),MATCH(J$1,products!$A$1:$G$1,0))</f>
        <v>M</v>
      </c>
      <c r="K988" s="4">
        <f>INDEX(products!$A$1:$G$49,MATCH($D988,products!$A$1:$A$49,0),MATCH(K$1,products!$A$1:$G$1,0))</f>
        <v>2.5</v>
      </c>
      <c r="L988" s="5">
        <f>INDEX(products!$A$1:$G$49,MATCH($D988,products!$A$1:$A$49,0),MATCH(L$1,products!$A$1:$G$1,0))</f>
        <v>33.464999999999996</v>
      </c>
      <c r="M988" s="5">
        <f t="shared" si="45"/>
        <v>33.464999999999996</v>
      </c>
      <c r="N988" t="str">
        <f t="shared" si="46"/>
        <v>Liberca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INDEX(products!$A$1:$G$49,MATCH($D989,products!$A$1:$A$49,0),MATCH(I$1,products!$A$1:$G$1,0))</f>
        <v>Ara</v>
      </c>
      <c r="J989" t="str">
        <f>INDEX(products!$A$1:$G$49,MATCH($D989,products!$A$1:$A$49,0),MATCH(J$1,products!$A$1:$G$1,0))</f>
        <v>D</v>
      </c>
      <c r="K989" s="4">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INDEX(products!$A$1:$G$49,MATCH($D990,products!$A$1:$A$49,0),MATCH(I$1,products!$A$1:$G$1,0))</f>
        <v>Rob</v>
      </c>
      <c r="J990" t="str">
        <f>INDEX(products!$A$1:$G$49,MATCH($D990,products!$A$1:$A$49,0),MATCH(J$1,products!$A$1:$G$1,0))</f>
        <v>M</v>
      </c>
      <c r="K990" s="4">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INDEX(products!$A$1:$G$49,MATCH($D991,products!$A$1:$A$49,0),MATCH(I$1,products!$A$1:$G$1,0))</f>
        <v>Ara</v>
      </c>
      <c r="J991" t="str">
        <f>INDEX(products!$A$1:$G$49,MATCH($D991,products!$A$1:$A$49,0),MATCH(J$1,products!$A$1:$G$1,0))</f>
        <v>M</v>
      </c>
      <c r="K991" s="4">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INDEX(products!$A$1:$G$49,MATCH($D992,products!$A$1:$A$49,0),MATCH(I$1,products!$A$1:$G$1,0))</f>
        <v>Exc</v>
      </c>
      <c r="J992" t="str">
        <f>INDEX(products!$A$1:$G$49,MATCH($D992,products!$A$1:$A$49,0),MATCH(J$1,products!$A$1:$G$1,0))</f>
        <v>D</v>
      </c>
      <c r="K992" s="4">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INDEX(products!$A$1:$G$49,MATCH($D993,products!$A$1:$A$49,0),MATCH(I$1,products!$A$1:$G$1,0))</f>
        <v>Lib</v>
      </c>
      <c r="J993" t="str">
        <f>INDEX(products!$A$1:$G$49,MATCH($D993,products!$A$1:$A$49,0),MATCH(J$1,products!$A$1:$G$1,0))</f>
        <v>D</v>
      </c>
      <c r="K993" s="4">
        <f>INDEX(products!$A$1:$G$49,MATCH($D993,products!$A$1:$A$49,0),MATCH(K$1,products!$A$1:$G$1,0))</f>
        <v>0.5</v>
      </c>
      <c r="L993" s="5">
        <f>INDEX(products!$A$1:$G$49,MATCH($D993,products!$A$1:$A$49,0),MATCH(L$1,products!$A$1:$G$1,0))</f>
        <v>7.77</v>
      </c>
      <c r="M993" s="5">
        <f t="shared" si="45"/>
        <v>15.54</v>
      </c>
      <c r="N993" t="str">
        <f t="shared" si="46"/>
        <v>Liberca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INDEX(products!$A$1:$G$49,MATCH($D994,products!$A$1:$A$49,0),MATCH(I$1,products!$A$1:$G$1,0))</f>
        <v>Lib</v>
      </c>
      <c r="J994" t="str">
        <f>INDEX(products!$A$1:$G$49,MATCH($D994,products!$A$1:$A$49,0),MATCH(J$1,products!$A$1:$G$1,0))</f>
        <v>L</v>
      </c>
      <c r="K994" s="4">
        <f>INDEX(products!$A$1:$G$49,MATCH($D994,products!$A$1:$A$49,0),MATCH(K$1,products!$A$1:$G$1,0))</f>
        <v>2.5</v>
      </c>
      <c r="L994" s="5">
        <f>INDEX(products!$A$1:$G$49,MATCH($D994,products!$A$1:$A$49,0),MATCH(L$1,products!$A$1:$G$1,0))</f>
        <v>36.454999999999998</v>
      </c>
      <c r="M994" s="5">
        <f t="shared" si="45"/>
        <v>109.36499999999999</v>
      </c>
      <c r="N994" t="str">
        <f t="shared" si="46"/>
        <v>Liberca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INDEX(products!$A$1:$G$49,MATCH($D995,products!$A$1:$A$49,0),MATCH(I$1,products!$A$1:$G$1,0))</f>
        <v>Ara</v>
      </c>
      <c r="J995" t="str">
        <f>INDEX(products!$A$1:$G$49,MATCH($D995,products!$A$1:$A$49,0),MATCH(J$1,products!$A$1:$G$1,0))</f>
        <v>L</v>
      </c>
      <c r="K995" s="4">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INDEX(products!$A$1:$G$49,MATCH($D996,products!$A$1:$A$49,0),MATCH(I$1,products!$A$1:$G$1,0))</f>
        <v>Ara</v>
      </c>
      <c r="J996" t="str">
        <f>INDEX(products!$A$1:$G$49,MATCH($D996,products!$A$1:$A$49,0),MATCH(J$1,products!$A$1:$G$1,0))</f>
        <v>D</v>
      </c>
      <c r="K996" s="4">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INDEX(products!$A$1:$G$49,MATCH($D997,products!$A$1:$A$49,0),MATCH(I$1,products!$A$1:$G$1,0))</f>
        <v>Rob</v>
      </c>
      <c r="J997" t="str">
        <f>INDEX(products!$A$1:$G$49,MATCH($D997,products!$A$1:$A$49,0),MATCH(J$1,products!$A$1:$G$1,0))</f>
        <v>L</v>
      </c>
      <c r="K997" s="4">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INDEX(products!$A$1:$G$49,MATCH($D998,products!$A$1:$A$49,0),MATCH(I$1,products!$A$1:$G$1,0))</f>
        <v>Rob</v>
      </c>
      <c r="J998" t="str">
        <f>INDEX(products!$A$1:$G$49,MATCH($D998,products!$A$1:$A$49,0),MATCH(J$1,products!$A$1:$G$1,0))</f>
        <v>M</v>
      </c>
      <c r="K998" s="4">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INDEX(products!$A$1:$G$49,MATCH($D999,products!$A$1:$A$49,0),MATCH(I$1,products!$A$1:$G$1,0))</f>
        <v>Ara</v>
      </c>
      <c r="J999" t="str">
        <f>INDEX(products!$A$1:$G$49,MATCH($D999,products!$A$1:$A$49,0),MATCH(J$1,products!$A$1:$G$1,0))</f>
        <v>M</v>
      </c>
      <c r="K999" s="4">
        <f>INDEX(products!$A$1:$G$49,MATCH($D999,products!$A$1:$A$49,0),MATCH(K$1,products!$A$1:$G$1,0))</f>
        <v>0.5</v>
      </c>
      <c r="L999" s="5">
        <f>INDEX(products!$A$1:$G$49,MATCH($D999,products!$A$1:$A$49,0),MATCH(L$1,products!$A$1:$G$1,0))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INDEX(products!$A$1:$G$49,MATCH($D1000,products!$A$1:$A$49,0),MATCH(I$1,products!$A$1:$G$1,0))</f>
        <v>Ara</v>
      </c>
      <c r="J1000" t="str">
        <f>INDEX(products!$A$1:$G$49,MATCH($D1000,products!$A$1:$A$49,0),MATCH(J$1,products!$A$1:$G$1,0))</f>
        <v>D</v>
      </c>
      <c r="K1000" s="4">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INDEX(products!$A$1:$G$49,MATCH($D1001,products!$A$1:$A$49,0),MATCH(I$1,products!$A$1:$G$1,0))</f>
        <v>Exc</v>
      </c>
      <c r="J1001" t="str">
        <f>INDEX(products!$A$1:$G$49,MATCH($D1001,products!$A$1:$A$49,0),MATCH(J$1,products!$A$1:$G$1,0))</f>
        <v>M</v>
      </c>
      <c r="K1001" s="4">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732AB-B7E0-441A-8E85-6C7EA1221F9F}">
  <dimension ref="A3:F48"/>
  <sheetViews>
    <sheetView topLeftCell="B1" zoomScale="59" zoomScaleNormal="59" workbookViewId="0">
      <selection activeCell="AE23" sqref="AE23"/>
    </sheetView>
  </sheetViews>
  <sheetFormatPr defaultRowHeight="14.4" x14ac:dyDescent="0.3"/>
  <cols>
    <col min="1" max="1" width="12.5546875" bestFit="1" customWidth="1"/>
    <col min="2" max="2" width="29.44140625" bestFit="1" customWidth="1"/>
    <col min="3" max="3" width="19.6640625" bestFit="1" customWidth="1"/>
    <col min="4" max="6" width="6.33203125" bestFit="1" customWidth="1"/>
  </cols>
  <sheetData>
    <row r="3" spans="1:6" x14ac:dyDescent="0.3">
      <c r="A3" s="6" t="s">
        <v>6216</v>
      </c>
      <c r="C3" s="6" t="s">
        <v>9</v>
      </c>
    </row>
    <row r="4" spans="1:6" x14ac:dyDescent="0.3">
      <c r="A4" s="6" t="s">
        <v>6214</v>
      </c>
      <c r="B4" s="6" t="s">
        <v>6215</v>
      </c>
      <c r="C4" t="s">
        <v>6193</v>
      </c>
      <c r="D4" t="s">
        <v>6194</v>
      </c>
      <c r="E4" t="s">
        <v>6195</v>
      </c>
      <c r="F4" t="s">
        <v>6192</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58FB-CC74-4EA9-892E-191A6287C463}">
  <dimension ref="A3:C12"/>
  <sheetViews>
    <sheetView zoomScale="91" zoomScaleNormal="91" workbookViewId="0">
      <selection activeCell="R17" sqref="R17"/>
    </sheetView>
  </sheetViews>
  <sheetFormatPr defaultRowHeight="14.4" x14ac:dyDescent="0.3"/>
  <cols>
    <col min="1" max="1" width="15" bestFit="1" customWidth="1"/>
    <col min="2" max="2" width="17.6640625" bestFit="1" customWidth="1"/>
    <col min="3" max="3" width="12" bestFit="1" customWidth="1"/>
    <col min="4" max="4" width="5.33203125" bestFit="1" customWidth="1"/>
    <col min="5" max="5" width="6.109375" bestFit="1" customWidth="1"/>
    <col min="6" max="6" width="6.33203125" bestFit="1" customWidth="1"/>
  </cols>
  <sheetData>
    <row r="3" spans="1:3" x14ac:dyDescent="0.3">
      <c r="A3" s="6" t="s">
        <v>7</v>
      </c>
      <c r="B3" s="6" t="s">
        <v>4</v>
      </c>
      <c r="C3" t="s">
        <v>6216</v>
      </c>
    </row>
    <row r="4" spans="1:3" x14ac:dyDescent="0.3">
      <c r="A4" t="s">
        <v>28</v>
      </c>
      <c r="B4" t="s">
        <v>2741</v>
      </c>
      <c r="C4" s="13">
        <v>167.67000000000002</v>
      </c>
    </row>
    <row r="5" spans="1:3" x14ac:dyDescent="0.3">
      <c r="B5" t="s">
        <v>3841</v>
      </c>
      <c r="C5" s="13">
        <v>183.66</v>
      </c>
    </row>
    <row r="6" spans="1:3" x14ac:dyDescent="0.3">
      <c r="B6" t="s">
        <v>3753</v>
      </c>
      <c r="C6" s="13">
        <v>278.01</v>
      </c>
    </row>
    <row r="7" spans="1:3" x14ac:dyDescent="0.3">
      <c r="A7" t="s">
        <v>318</v>
      </c>
      <c r="B7" t="s">
        <v>1820</v>
      </c>
      <c r="C7" s="13">
        <v>182.27499999999998</v>
      </c>
    </row>
    <row r="8" spans="1:3" x14ac:dyDescent="0.3">
      <c r="B8" t="s">
        <v>2275</v>
      </c>
      <c r="C8" s="13">
        <v>204.92999999999995</v>
      </c>
    </row>
    <row r="9" spans="1:3" x14ac:dyDescent="0.3">
      <c r="B9" t="s">
        <v>5075</v>
      </c>
      <c r="C9" s="13">
        <v>246.20999999999998</v>
      </c>
    </row>
    <row r="10" spans="1:3" x14ac:dyDescent="0.3">
      <c r="A10" t="s">
        <v>19</v>
      </c>
      <c r="B10" t="s">
        <v>2587</v>
      </c>
      <c r="C10" s="13">
        <v>289.11</v>
      </c>
    </row>
    <row r="11" spans="1:3" x14ac:dyDescent="0.3">
      <c r="B11" t="s">
        <v>5765</v>
      </c>
      <c r="C11" s="13">
        <v>307.04499999999996</v>
      </c>
    </row>
    <row r="12" spans="1:3" x14ac:dyDescent="0.3">
      <c r="B12" t="s">
        <v>5114</v>
      </c>
      <c r="C12" s="13">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26CF-B67B-4269-9310-35395E98557C}">
  <dimension ref="A1"/>
  <sheetViews>
    <sheetView showGridLines="0" tabSelected="1" zoomScale="66" zoomScaleNormal="66" workbookViewId="0">
      <selection activeCell="AG58" sqref="AG58"/>
    </sheetView>
  </sheetViews>
  <sheetFormatPr defaultRowHeight="14.4" x14ac:dyDescent="0.3"/>
  <cols>
    <col min="1" max="1" width="1.77734375" customWidth="1"/>
  </cols>
  <sheetData>
    <row r="1" ht="49.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Country</vt:lpstr>
      <vt:lpstr>orders</vt:lpstr>
      <vt:lpstr>TotalSales</vt:lpstr>
      <vt:lpstr>topcostomers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Akash Rai</dc:creator>
  <cp:keywords/>
  <dc:description/>
  <cp:lastModifiedBy>Akash Rai</cp:lastModifiedBy>
  <cp:revision/>
  <cp:lastPrinted>2025-05-26T19:44:12Z</cp:lastPrinted>
  <dcterms:created xsi:type="dcterms:W3CDTF">2022-11-26T09:51:45Z</dcterms:created>
  <dcterms:modified xsi:type="dcterms:W3CDTF">2025-05-26T19:56:44Z</dcterms:modified>
  <cp:category/>
  <cp:contentStatus/>
</cp:coreProperties>
</file>