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p\Downloads\"/>
    </mc:Choice>
  </mc:AlternateContent>
  <xr:revisionPtr revIDLastSave="0" documentId="8_{0CE2620F-D629-48F1-A316-BE4AD01EF7EB}" xr6:coauthVersionLast="47" xr6:coauthVersionMax="47" xr10:uidLastSave="{00000000-0000-0000-0000-000000000000}"/>
  <bookViews>
    <workbookView xWindow="-110" yWindow="-110" windowWidth="19420" windowHeight="10300" xr2:uid="{FC584447-3EC8-47B1-BA8E-E257DF3D4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5" i="1" l="1"/>
  <c r="B366" i="1"/>
  <c r="B367" i="1"/>
  <c r="B368" i="1"/>
  <c r="B369" i="1"/>
  <c r="B370" i="1"/>
  <c r="B371" i="1"/>
  <c r="B372" i="1"/>
  <c r="B364" i="1"/>
  <c r="B356" i="1"/>
  <c r="B357" i="1"/>
  <c r="B358" i="1"/>
  <c r="B359" i="1"/>
  <c r="B360" i="1"/>
  <c r="B361" i="1"/>
  <c r="B362" i="1"/>
  <c r="B363" i="1"/>
  <c r="B320" i="1"/>
  <c r="B321" i="1"/>
  <c r="B322" i="1"/>
  <c r="B323" i="1"/>
  <c r="B324" i="1"/>
  <c r="B325" i="1"/>
  <c r="B326" i="1"/>
  <c r="B327" i="1"/>
  <c r="B319" i="1"/>
  <c r="B329" i="1"/>
  <c r="B330" i="1"/>
  <c r="B331" i="1"/>
  <c r="B332" i="1"/>
  <c r="B333" i="1"/>
  <c r="B334" i="1"/>
  <c r="B335" i="1"/>
  <c r="B336" i="1"/>
  <c r="B328" i="1"/>
  <c r="B338" i="1"/>
  <c r="B339" i="1"/>
  <c r="B340" i="1"/>
  <c r="B341" i="1"/>
  <c r="B342" i="1"/>
  <c r="B343" i="1"/>
  <c r="B344" i="1"/>
  <c r="B345" i="1"/>
  <c r="B337" i="1"/>
  <c r="B347" i="1"/>
  <c r="B348" i="1"/>
  <c r="B349" i="1"/>
  <c r="B350" i="1"/>
  <c r="B351" i="1"/>
  <c r="B352" i="1"/>
  <c r="B353" i="1"/>
  <c r="B354" i="1"/>
  <c r="B346" i="1"/>
  <c r="B355" i="1"/>
  <c r="B311" i="1"/>
  <c r="B312" i="1"/>
  <c r="B313" i="1"/>
  <c r="B314" i="1"/>
  <c r="B315" i="1"/>
  <c r="B316" i="1"/>
  <c r="B317" i="1"/>
  <c r="B318" i="1"/>
  <c r="B310" i="1"/>
  <c r="E318" i="1"/>
  <c r="E317" i="1"/>
  <c r="E316" i="1"/>
  <c r="E315" i="1"/>
  <c r="E314" i="1"/>
  <c r="E313" i="1"/>
  <c r="E312" i="1"/>
  <c r="E311" i="1"/>
  <c r="E310" i="1"/>
  <c r="D318" i="1"/>
  <c r="D317" i="1"/>
  <c r="D316" i="1"/>
  <c r="D315" i="1"/>
  <c r="D314" i="1"/>
  <c r="D312" i="1"/>
  <c r="D313" i="1"/>
  <c r="D311" i="1"/>
  <c r="D310" i="1"/>
  <c r="B278" i="1"/>
  <c r="B283" i="1"/>
  <c r="E282" i="1" l="1"/>
  <c r="D282" i="1"/>
  <c r="C282" i="1"/>
  <c r="B282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16" i="1"/>
  <c r="I277" i="1" l="1"/>
  <c r="I278" i="1" s="1"/>
  <c r="G276" i="1"/>
  <c r="B277" i="1"/>
  <c r="D277" i="1"/>
  <c r="D278" i="1" s="1"/>
  <c r="F277" i="1"/>
  <c r="F278" i="1" s="1"/>
  <c r="H277" i="1"/>
  <c r="H278" i="1" s="1"/>
  <c r="J276" i="1"/>
  <c r="E276" i="1"/>
  <c r="H276" i="1"/>
  <c r="C277" i="1"/>
  <c r="C278" i="1" s="1"/>
  <c r="E277" i="1"/>
  <c r="E278" i="1" s="1"/>
  <c r="G277" i="1"/>
  <c r="G278" i="1" s="1"/>
  <c r="J277" i="1"/>
  <c r="J278" i="1" s="1"/>
  <c r="I276" i="1"/>
  <c r="I279" i="1" s="1"/>
  <c r="F276" i="1"/>
  <c r="D276" i="1"/>
  <c r="B276" i="1"/>
  <c r="C276" i="1"/>
  <c r="E279" i="1" l="1"/>
  <c r="C279" i="1"/>
  <c r="B279" i="1"/>
  <c r="H279" i="1"/>
  <c r="D279" i="1"/>
  <c r="F279" i="1"/>
  <c r="J279" i="1"/>
  <c r="G279" i="1"/>
  <c r="I285" i="1"/>
  <c r="I284" i="1"/>
  <c r="I283" i="1"/>
  <c r="I286" i="1"/>
  <c r="I289" i="1"/>
  <c r="I288" i="1"/>
  <c r="I287" i="1"/>
  <c r="C63" i="1"/>
  <c r="C140" i="1" s="1"/>
  <c r="D63" i="1"/>
  <c r="D140" i="1" s="1"/>
  <c r="E63" i="1"/>
  <c r="E140" i="1" s="1"/>
  <c r="F63" i="1"/>
  <c r="F140" i="1" s="1"/>
  <c r="G63" i="1"/>
  <c r="G140" i="1" s="1"/>
  <c r="H63" i="1"/>
  <c r="H140" i="1" s="1"/>
  <c r="I63" i="1"/>
  <c r="I140" i="1" s="1"/>
  <c r="J63" i="1"/>
  <c r="J140" i="1" s="1"/>
  <c r="B63" i="1"/>
  <c r="B140" i="1" s="1"/>
  <c r="C62" i="1"/>
  <c r="D62" i="1"/>
  <c r="D141" i="1" s="1"/>
  <c r="E62" i="1"/>
  <c r="E141" i="1" s="1"/>
  <c r="F62" i="1"/>
  <c r="F141" i="1" s="1"/>
  <c r="G62" i="1"/>
  <c r="H62" i="1"/>
  <c r="H141" i="1" s="1"/>
  <c r="I62" i="1"/>
  <c r="I141" i="1" s="1"/>
  <c r="J62" i="1"/>
  <c r="J141" i="1" s="1"/>
  <c r="B62" i="1"/>
  <c r="E289" i="1" l="1"/>
  <c r="E287" i="1"/>
  <c r="E288" i="1"/>
  <c r="E286" i="1"/>
  <c r="E285" i="1"/>
  <c r="E284" i="1"/>
  <c r="E283" i="1"/>
  <c r="G283" i="1"/>
  <c r="G289" i="1"/>
  <c r="G288" i="1"/>
  <c r="G287" i="1"/>
  <c r="G286" i="1"/>
  <c r="G285" i="1"/>
  <c r="G284" i="1"/>
  <c r="J286" i="1"/>
  <c r="J283" i="1"/>
  <c r="J285" i="1"/>
  <c r="J284" i="1"/>
  <c r="J287" i="1"/>
  <c r="J289" i="1"/>
  <c r="J288" i="1"/>
  <c r="B141" i="1"/>
  <c r="C141" i="1"/>
  <c r="C161" i="1" s="1"/>
  <c r="F289" i="1"/>
  <c r="F288" i="1"/>
  <c r="F287" i="1"/>
  <c r="F286" i="1"/>
  <c r="F285" i="1"/>
  <c r="F284" i="1"/>
  <c r="F283" i="1"/>
  <c r="D288" i="1"/>
  <c r="D286" i="1"/>
  <c r="D287" i="1"/>
  <c r="D285" i="1"/>
  <c r="D284" i="1"/>
  <c r="D283" i="1"/>
  <c r="D289" i="1"/>
  <c r="H284" i="1"/>
  <c r="H283" i="1"/>
  <c r="H285" i="1"/>
  <c r="H289" i="1"/>
  <c r="H288" i="1"/>
  <c r="H287" i="1"/>
  <c r="H286" i="1"/>
  <c r="B287" i="1"/>
  <c r="B285" i="1"/>
  <c r="B288" i="1"/>
  <c r="B286" i="1"/>
  <c r="B284" i="1"/>
  <c r="B289" i="1"/>
  <c r="G141" i="1"/>
  <c r="G153" i="1" s="1"/>
  <c r="C287" i="1"/>
  <c r="C285" i="1"/>
  <c r="C286" i="1"/>
  <c r="C284" i="1"/>
  <c r="C283" i="1"/>
  <c r="C288" i="1"/>
  <c r="C289" i="1"/>
  <c r="H157" i="1"/>
  <c r="J149" i="1"/>
  <c r="J157" i="1"/>
  <c r="J165" i="1"/>
  <c r="J173" i="1"/>
  <c r="J181" i="1"/>
  <c r="J189" i="1"/>
  <c r="J197" i="1"/>
  <c r="J205" i="1"/>
  <c r="H149" i="1"/>
  <c r="H189" i="1"/>
  <c r="H197" i="1"/>
  <c r="H205" i="1"/>
  <c r="G177" i="1"/>
  <c r="G185" i="1"/>
  <c r="G201" i="1"/>
  <c r="F149" i="1"/>
  <c r="F157" i="1"/>
  <c r="F165" i="1"/>
  <c r="F173" i="1"/>
  <c r="F181" i="1"/>
  <c r="F189" i="1"/>
  <c r="F197" i="1"/>
  <c r="F205" i="1"/>
  <c r="D149" i="1"/>
  <c r="D157" i="1"/>
  <c r="D165" i="1"/>
  <c r="D173" i="1"/>
  <c r="D181" i="1"/>
  <c r="D189" i="1"/>
  <c r="D197" i="1"/>
  <c r="D205" i="1"/>
  <c r="C153" i="1"/>
  <c r="B149" i="1"/>
  <c r="B157" i="1"/>
  <c r="B165" i="1"/>
  <c r="B173" i="1"/>
  <c r="B181" i="1"/>
  <c r="B189" i="1"/>
  <c r="B197" i="1"/>
  <c r="B205" i="1"/>
  <c r="J168" i="1"/>
  <c r="J176" i="1"/>
  <c r="J184" i="1"/>
  <c r="J192" i="1"/>
  <c r="J200" i="1"/>
  <c r="G148" i="1"/>
  <c r="G172" i="1"/>
  <c r="J150" i="1"/>
  <c r="J158" i="1"/>
  <c r="J166" i="1"/>
  <c r="J174" i="1"/>
  <c r="J182" i="1"/>
  <c r="J190" i="1"/>
  <c r="J198" i="1"/>
  <c r="J146" i="1"/>
  <c r="H150" i="1"/>
  <c r="H190" i="1"/>
  <c r="H198" i="1"/>
  <c r="H146" i="1"/>
  <c r="G154" i="1"/>
  <c r="G162" i="1"/>
  <c r="G170" i="1"/>
  <c r="G186" i="1"/>
  <c r="G194" i="1"/>
  <c r="G202" i="1"/>
  <c r="F150" i="1"/>
  <c r="F158" i="1"/>
  <c r="F166" i="1"/>
  <c r="F174" i="1"/>
  <c r="F182" i="1"/>
  <c r="F190" i="1"/>
  <c r="F198" i="1"/>
  <c r="F146" i="1"/>
  <c r="D150" i="1"/>
  <c r="D158" i="1"/>
  <c r="D166" i="1"/>
  <c r="D174" i="1"/>
  <c r="D182" i="1"/>
  <c r="D190" i="1"/>
  <c r="D198" i="1"/>
  <c r="D146" i="1"/>
  <c r="C194" i="1"/>
  <c r="C202" i="1"/>
  <c r="B150" i="1"/>
  <c r="B158" i="1"/>
  <c r="B166" i="1"/>
  <c r="B174" i="1"/>
  <c r="B182" i="1"/>
  <c r="B190" i="1"/>
  <c r="B198" i="1"/>
  <c r="B146" i="1"/>
  <c r="J160" i="1"/>
  <c r="H152" i="1"/>
  <c r="H176" i="1"/>
  <c r="G164" i="1"/>
  <c r="G188" i="1"/>
  <c r="F152" i="1"/>
  <c r="F168" i="1"/>
  <c r="J151" i="1"/>
  <c r="J159" i="1"/>
  <c r="J167" i="1"/>
  <c r="J175" i="1"/>
  <c r="J183" i="1"/>
  <c r="J191" i="1"/>
  <c r="J199" i="1"/>
  <c r="H151" i="1"/>
  <c r="H159" i="1"/>
  <c r="H167" i="1"/>
  <c r="H175" i="1"/>
  <c r="G147" i="1"/>
  <c r="G155" i="1"/>
  <c r="G163" i="1"/>
  <c r="G179" i="1"/>
  <c r="G187" i="1"/>
  <c r="G195" i="1"/>
  <c r="F151" i="1"/>
  <c r="F159" i="1"/>
  <c r="F167" i="1"/>
  <c r="F175" i="1"/>
  <c r="F183" i="1"/>
  <c r="F191" i="1"/>
  <c r="F199" i="1"/>
  <c r="D151" i="1"/>
  <c r="D159" i="1"/>
  <c r="D167" i="1"/>
  <c r="D175" i="1"/>
  <c r="D183" i="1"/>
  <c r="D191" i="1"/>
  <c r="D199" i="1"/>
  <c r="C195" i="1"/>
  <c r="C203" i="1"/>
  <c r="B151" i="1"/>
  <c r="B159" i="1"/>
  <c r="B167" i="1"/>
  <c r="B175" i="1"/>
  <c r="B183" i="1"/>
  <c r="B191" i="1"/>
  <c r="B199" i="1"/>
  <c r="J152" i="1"/>
  <c r="G156" i="1"/>
  <c r="G204" i="1"/>
  <c r="F176" i="1"/>
  <c r="J153" i="1"/>
  <c r="J161" i="1"/>
  <c r="J169" i="1"/>
  <c r="J177" i="1"/>
  <c r="J185" i="1"/>
  <c r="J193" i="1"/>
  <c r="J201" i="1"/>
  <c r="H153" i="1"/>
  <c r="H161" i="1"/>
  <c r="H193" i="1"/>
  <c r="H201" i="1"/>
  <c r="G149" i="1"/>
  <c r="G157" i="1"/>
  <c r="G173" i="1"/>
  <c r="G181" i="1"/>
  <c r="G189" i="1"/>
  <c r="G205" i="1"/>
  <c r="F153" i="1"/>
  <c r="F161" i="1"/>
  <c r="F169" i="1"/>
  <c r="F177" i="1"/>
  <c r="F185" i="1"/>
  <c r="F193" i="1"/>
  <c r="F201" i="1"/>
  <c r="D153" i="1"/>
  <c r="D161" i="1"/>
  <c r="D169" i="1"/>
  <c r="D177" i="1"/>
  <c r="D185" i="1"/>
  <c r="D193" i="1"/>
  <c r="D201" i="1"/>
  <c r="C157" i="1"/>
  <c r="C165" i="1"/>
  <c r="J154" i="1"/>
  <c r="J162" i="1"/>
  <c r="J170" i="1"/>
  <c r="J178" i="1"/>
  <c r="J186" i="1"/>
  <c r="J194" i="1"/>
  <c r="J202" i="1"/>
  <c r="H178" i="1"/>
  <c r="H186" i="1"/>
  <c r="H194" i="1"/>
  <c r="H202" i="1"/>
  <c r="G158" i="1"/>
  <c r="G166" i="1"/>
  <c r="G174" i="1"/>
  <c r="G190" i="1"/>
  <c r="G198" i="1"/>
  <c r="G146" i="1"/>
  <c r="F154" i="1"/>
  <c r="F162" i="1"/>
  <c r="F170" i="1"/>
  <c r="F178" i="1"/>
  <c r="F186" i="1"/>
  <c r="F194" i="1"/>
  <c r="F202" i="1"/>
  <c r="D154" i="1"/>
  <c r="D162" i="1"/>
  <c r="D170" i="1"/>
  <c r="D178" i="1"/>
  <c r="D186" i="1"/>
  <c r="D194" i="1"/>
  <c r="D202" i="1"/>
  <c r="C174" i="1"/>
  <c r="C182" i="1"/>
  <c r="B154" i="1"/>
  <c r="B162" i="1"/>
  <c r="B170" i="1"/>
  <c r="B178" i="1"/>
  <c r="B186" i="1"/>
  <c r="B194" i="1"/>
  <c r="B202" i="1"/>
  <c r="D163" i="1"/>
  <c r="B147" i="1"/>
  <c r="B163" i="1"/>
  <c r="B179" i="1"/>
  <c r="B195" i="1"/>
  <c r="B203" i="1"/>
  <c r="J147" i="1"/>
  <c r="J155" i="1"/>
  <c r="J163" i="1"/>
  <c r="J171" i="1"/>
  <c r="J179" i="1"/>
  <c r="J187" i="1"/>
  <c r="J195" i="1"/>
  <c r="J203" i="1"/>
  <c r="H147" i="1"/>
  <c r="H155" i="1"/>
  <c r="H163" i="1"/>
  <c r="H195" i="1"/>
  <c r="H203" i="1"/>
  <c r="G151" i="1"/>
  <c r="G159" i="1"/>
  <c r="G167" i="1"/>
  <c r="G175" i="1"/>
  <c r="G183" i="1"/>
  <c r="G191" i="1"/>
  <c r="G199" i="1"/>
  <c r="F147" i="1"/>
  <c r="F155" i="1"/>
  <c r="F163" i="1"/>
  <c r="F171" i="1"/>
  <c r="F179" i="1"/>
  <c r="F187" i="1"/>
  <c r="F195" i="1"/>
  <c r="F203" i="1"/>
  <c r="D147" i="1"/>
  <c r="D155" i="1"/>
  <c r="D171" i="1"/>
  <c r="D179" i="1"/>
  <c r="D187" i="1"/>
  <c r="D195" i="1"/>
  <c r="D203" i="1"/>
  <c r="C151" i="1"/>
  <c r="C167" i="1"/>
  <c r="B155" i="1"/>
  <c r="B171" i="1"/>
  <c r="B187" i="1"/>
  <c r="J180" i="1"/>
  <c r="H188" i="1"/>
  <c r="G192" i="1"/>
  <c r="F184" i="1"/>
  <c r="D160" i="1"/>
  <c r="D192" i="1"/>
  <c r="B153" i="1"/>
  <c r="B176" i="1"/>
  <c r="B196" i="1"/>
  <c r="J188" i="1"/>
  <c r="H196" i="1"/>
  <c r="G200" i="1"/>
  <c r="F188" i="1"/>
  <c r="D164" i="1"/>
  <c r="D196" i="1"/>
  <c r="C168" i="1"/>
  <c r="C196" i="1"/>
  <c r="B156" i="1"/>
  <c r="B177" i="1"/>
  <c r="B200" i="1"/>
  <c r="J196" i="1"/>
  <c r="F148" i="1"/>
  <c r="F192" i="1"/>
  <c r="D168" i="1"/>
  <c r="D200" i="1"/>
  <c r="B160" i="1"/>
  <c r="B180" i="1"/>
  <c r="B201" i="1"/>
  <c r="B168" i="1"/>
  <c r="G184" i="1"/>
  <c r="J204" i="1"/>
  <c r="G152" i="1"/>
  <c r="F156" i="1"/>
  <c r="F196" i="1"/>
  <c r="D172" i="1"/>
  <c r="D204" i="1"/>
  <c r="C176" i="1"/>
  <c r="B161" i="1"/>
  <c r="B184" i="1"/>
  <c r="B204" i="1"/>
  <c r="G168" i="1"/>
  <c r="F204" i="1"/>
  <c r="D148" i="1"/>
  <c r="C152" i="1"/>
  <c r="B188" i="1"/>
  <c r="B172" i="1"/>
  <c r="J148" i="1"/>
  <c r="H156" i="1"/>
  <c r="G160" i="1"/>
  <c r="F160" i="1"/>
  <c r="F200" i="1"/>
  <c r="D176" i="1"/>
  <c r="B164" i="1"/>
  <c r="B185" i="1"/>
  <c r="J156" i="1"/>
  <c r="H164" i="1"/>
  <c r="F164" i="1"/>
  <c r="D180" i="1"/>
  <c r="D188" i="1"/>
  <c r="B193" i="1"/>
  <c r="J164" i="1"/>
  <c r="H172" i="1"/>
  <c r="G176" i="1"/>
  <c r="F172" i="1"/>
  <c r="D152" i="1"/>
  <c r="D184" i="1"/>
  <c r="B148" i="1"/>
  <c r="B169" i="1"/>
  <c r="B192" i="1"/>
  <c r="J172" i="1"/>
  <c r="F180" i="1"/>
  <c r="D156" i="1"/>
  <c r="B152" i="1"/>
  <c r="I194" i="1"/>
  <c r="E161" i="1"/>
  <c r="D67" i="1"/>
  <c r="D66" i="1" s="1"/>
  <c r="H67" i="1"/>
  <c r="H66" i="1" s="1"/>
  <c r="F67" i="1"/>
  <c r="F66" i="1" s="1"/>
  <c r="C67" i="1"/>
  <c r="C66" i="1" s="1"/>
  <c r="J67" i="1"/>
  <c r="J66" i="1" s="1"/>
  <c r="B67" i="1"/>
  <c r="B66" i="1" s="1"/>
  <c r="I67" i="1"/>
  <c r="I66" i="1" s="1"/>
  <c r="G67" i="1"/>
  <c r="G66" i="1" s="1"/>
  <c r="E67" i="1"/>
  <c r="E66" i="1" s="1"/>
  <c r="C166" i="1" l="1"/>
  <c r="G150" i="1"/>
  <c r="C149" i="1"/>
  <c r="G197" i="1"/>
  <c r="C187" i="1"/>
  <c r="G171" i="1"/>
  <c r="C186" i="1"/>
  <c r="G178" i="1"/>
  <c r="G206" i="1" s="1"/>
  <c r="G196" i="1"/>
  <c r="C201" i="1"/>
  <c r="G193" i="1"/>
  <c r="C188" i="1"/>
  <c r="C192" i="1"/>
  <c r="C175" i="1"/>
  <c r="C158" i="1"/>
  <c r="C179" i="1"/>
  <c r="C178" i="1"/>
  <c r="C193" i="1"/>
  <c r="C156" i="1"/>
  <c r="C204" i="1"/>
  <c r="C164" i="1"/>
  <c r="C159" i="1"/>
  <c r="C150" i="1"/>
  <c r="C171" i="1"/>
  <c r="C170" i="1"/>
  <c r="C185" i="1"/>
  <c r="C191" i="1"/>
  <c r="C184" i="1"/>
  <c r="C205" i="1"/>
  <c r="C146" i="1"/>
  <c r="C163" i="1"/>
  <c r="C162" i="1"/>
  <c r="C177" i="1"/>
  <c r="G169" i="1"/>
  <c r="C180" i="1"/>
  <c r="C197" i="1"/>
  <c r="C148" i="1"/>
  <c r="C160" i="1"/>
  <c r="C172" i="1"/>
  <c r="C199" i="1"/>
  <c r="C198" i="1"/>
  <c r="G182" i="1"/>
  <c r="C181" i="1"/>
  <c r="G165" i="1"/>
  <c r="G180" i="1"/>
  <c r="C155" i="1"/>
  <c r="G203" i="1"/>
  <c r="C154" i="1"/>
  <c r="C169" i="1"/>
  <c r="G161" i="1"/>
  <c r="C200" i="1"/>
  <c r="C189" i="1"/>
  <c r="C183" i="1"/>
  <c r="C190" i="1"/>
  <c r="C173" i="1"/>
  <c r="C147" i="1"/>
  <c r="C206" i="1" s="1"/>
  <c r="E173" i="1"/>
  <c r="H204" i="1"/>
  <c r="H187" i="1"/>
  <c r="H170" i="1"/>
  <c r="H185" i="1"/>
  <c r="H184" i="1"/>
  <c r="H199" i="1"/>
  <c r="H174" i="1"/>
  <c r="H168" i="1"/>
  <c r="H173" i="1"/>
  <c r="H182" i="1"/>
  <c r="H181" i="1"/>
  <c r="H180" i="1"/>
  <c r="H179" i="1"/>
  <c r="H162" i="1"/>
  <c r="H177" i="1"/>
  <c r="H160" i="1"/>
  <c r="H191" i="1"/>
  <c r="H166" i="1"/>
  <c r="H165" i="1"/>
  <c r="H192" i="1"/>
  <c r="E180" i="1"/>
  <c r="H148" i="1"/>
  <c r="H171" i="1"/>
  <c r="H154" i="1"/>
  <c r="H169" i="1"/>
  <c r="H183" i="1"/>
  <c r="H200" i="1"/>
  <c r="H158" i="1"/>
  <c r="E168" i="1"/>
  <c r="E196" i="1"/>
  <c r="E164" i="1"/>
  <c r="E189" i="1"/>
  <c r="I173" i="1"/>
  <c r="E172" i="1"/>
  <c r="E184" i="1"/>
  <c r="E191" i="1"/>
  <c r="I191" i="1"/>
  <c r="E182" i="1"/>
  <c r="I166" i="1"/>
  <c r="E202" i="1"/>
  <c r="E166" i="1"/>
  <c r="E203" i="1"/>
  <c r="I203" i="1"/>
  <c r="E186" i="1"/>
  <c r="E160" i="1"/>
  <c r="E155" i="1"/>
  <c r="E201" i="1"/>
  <c r="E153" i="1"/>
  <c r="D206" i="1"/>
  <c r="I186" i="1"/>
  <c r="I201" i="1"/>
  <c r="E148" i="1"/>
  <c r="E152" i="1"/>
  <c r="I184" i="1"/>
  <c r="E199" i="1"/>
  <c r="I183" i="1"/>
  <c r="E174" i="1"/>
  <c r="I158" i="1"/>
  <c r="E181" i="1"/>
  <c r="I165" i="1"/>
  <c r="I196" i="1"/>
  <c r="E147" i="1"/>
  <c r="I195" i="1"/>
  <c r="B206" i="1"/>
  <c r="E194" i="1"/>
  <c r="I178" i="1"/>
  <c r="I193" i="1"/>
  <c r="I185" i="1"/>
  <c r="I192" i="1"/>
  <c r="E183" i="1"/>
  <c r="I167" i="1"/>
  <c r="E158" i="1"/>
  <c r="I146" i="1"/>
  <c r="E165" i="1"/>
  <c r="I149" i="1"/>
  <c r="E195" i="1"/>
  <c r="I179" i="1"/>
  <c r="E178" i="1"/>
  <c r="I162" i="1"/>
  <c r="I180" i="1"/>
  <c r="E193" i="1"/>
  <c r="I177" i="1"/>
  <c r="I164" i="1"/>
  <c r="E176" i="1"/>
  <c r="I152" i="1"/>
  <c r="I200" i="1"/>
  <c r="E188" i="1"/>
  <c r="E175" i="1"/>
  <c r="I159" i="1"/>
  <c r="E150" i="1"/>
  <c r="I198" i="1"/>
  <c r="E157" i="1"/>
  <c r="I205" i="1"/>
  <c r="E187" i="1"/>
  <c r="I171" i="1"/>
  <c r="E170" i="1"/>
  <c r="I154" i="1"/>
  <c r="I172" i="1"/>
  <c r="E185" i="1"/>
  <c r="I169" i="1"/>
  <c r="I157" i="1"/>
  <c r="I168" i="1"/>
  <c r="E156" i="1"/>
  <c r="E167" i="1"/>
  <c r="I151" i="1"/>
  <c r="E146" i="1"/>
  <c r="I190" i="1"/>
  <c r="E149" i="1"/>
  <c r="I197" i="1"/>
  <c r="E179" i="1"/>
  <c r="I163" i="1"/>
  <c r="E162" i="1"/>
  <c r="J206" i="1"/>
  <c r="I148" i="1"/>
  <c r="E177" i="1"/>
  <c r="I161" i="1"/>
  <c r="I150" i="1"/>
  <c r="I170" i="1"/>
  <c r="I204" i="1"/>
  <c r="E204" i="1"/>
  <c r="I160" i="1"/>
  <c r="E200" i="1"/>
  <c r="E192" i="1"/>
  <c r="E159" i="1"/>
  <c r="E198" i="1"/>
  <c r="I182" i="1"/>
  <c r="E205" i="1"/>
  <c r="I189" i="1"/>
  <c r="E171" i="1"/>
  <c r="I155" i="1"/>
  <c r="I188" i="1"/>
  <c r="E154" i="1"/>
  <c r="H206" i="1"/>
  <c r="I202" i="1"/>
  <c r="E169" i="1"/>
  <c r="I153" i="1"/>
  <c r="I175" i="1"/>
  <c r="I187" i="1"/>
  <c r="I176" i="1"/>
  <c r="E151" i="1"/>
  <c r="I199" i="1"/>
  <c r="E190" i="1"/>
  <c r="I174" i="1"/>
  <c r="E197" i="1"/>
  <c r="I181" i="1"/>
  <c r="E163" i="1"/>
  <c r="I147" i="1"/>
  <c r="I156" i="1"/>
  <c r="F206" i="1"/>
  <c r="H80" i="1"/>
  <c r="H88" i="1"/>
  <c r="H96" i="1"/>
  <c r="H104" i="1"/>
  <c r="H112" i="1"/>
  <c r="H120" i="1"/>
  <c r="H128" i="1"/>
  <c r="H75" i="1"/>
  <c r="H99" i="1"/>
  <c r="H115" i="1"/>
  <c r="H73" i="1"/>
  <c r="H81" i="1"/>
  <c r="H89" i="1"/>
  <c r="H97" i="1"/>
  <c r="H105" i="1"/>
  <c r="H113" i="1"/>
  <c r="H121" i="1"/>
  <c r="H129" i="1"/>
  <c r="H91" i="1"/>
  <c r="H123" i="1"/>
  <c r="H74" i="1"/>
  <c r="H82" i="1"/>
  <c r="H90" i="1"/>
  <c r="H98" i="1"/>
  <c r="H106" i="1"/>
  <c r="H114" i="1"/>
  <c r="H122" i="1"/>
  <c r="H130" i="1"/>
  <c r="H83" i="1"/>
  <c r="H107" i="1"/>
  <c r="H131" i="1"/>
  <c r="H76" i="1"/>
  <c r="H92" i="1"/>
  <c r="H108" i="1"/>
  <c r="H124" i="1"/>
  <c r="H72" i="1"/>
  <c r="H102" i="1"/>
  <c r="H87" i="1"/>
  <c r="H77" i="1"/>
  <c r="H93" i="1"/>
  <c r="H109" i="1"/>
  <c r="H125" i="1"/>
  <c r="H116" i="1"/>
  <c r="H101" i="1"/>
  <c r="H78" i="1"/>
  <c r="H94" i="1"/>
  <c r="H110" i="1"/>
  <c r="H126" i="1"/>
  <c r="H100" i="1"/>
  <c r="H85" i="1"/>
  <c r="H119" i="1"/>
  <c r="H79" i="1"/>
  <c r="H95" i="1"/>
  <c r="H111" i="1"/>
  <c r="H127" i="1"/>
  <c r="H84" i="1"/>
  <c r="H117" i="1"/>
  <c r="H86" i="1"/>
  <c r="H118" i="1"/>
  <c r="H103" i="1"/>
  <c r="D80" i="1"/>
  <c r="D88" i="1"/>
  <c r="D96" i="1"/>
  <c r="D104" i="1"/>
  <c r="D112" i="1"/>
  <c r="D120" i="1"/>
  <c r="D128" i="1"/>
  <c r="D73" i="1"/>
  <c r="D81" i="1"/>
  <c r="D89" i="1"/>
  <c r="D97" i="1"/>
  <c r="D105" i="1"/>
  <c r="D113" i="1"/>
  <c r="D121" i="1"/>
  <c r="D129" i="1"/>
  <c r="D74" i="1"/>
  <c r="D82" i="1"/>
  <c r="D90" i="1"/>
  <c r="D98" i="1"/>
  <c r="D106" i="1"/>
  <c r="D114" i="1"/>
  <c r="D122" i="1"/>
  <c r="D130" i="1"/>
  <c r="D79" i="1"/>
  <c r="D93" i="1"/>
  <c r="D107" i="1"/>
  <c r="D118" i="1"/>
  <c r="D72" i="1"/>
  <c r="D100" i="1"/>
  <c r="D91" i="1"/>
  <c r="D92" i="1"/>
  <c r="D131" i="1"/>
  <c r="D83" i="1"/>
  <c r="D94" i="1"/>
  <c r="D108" i="1"/>
  <c r="D119" i="1"/>
  <c r="D75" i="1"/>
  <c r="D87" i="1"/>
  <c r="D102" i="1"/>
  <c r="D84" i="1"/>
  <c r="D95" i="1"/>
  <c r="D109" i="1"/>
  <c r="D123" i="1"/>
  <c r="D125" i="1"/>
  <c r="D101" i="1"/>
  <c r="D115" i="1"/>
  <c r="D116" i="1"/>
  <c r="D103" i="1"/>
  <c r="D85" i="1"/>
  <c r="D99" i="1"/>
  <c r="D110" i="1"/>
  <c r="D124" i="1"/>
  <c r="D86" i="1"/>
  <c r="D111" i="1"/>
  <c r="D76" i="1"/>
  <c r="D126" i="1"/>
  <c r="D77" i="1"/>
  <c r="D127" i="1"/>
  <c r="D78" i="1"/>
  <c r="D117" i="1"/>
  <c r="J80" i="1"/>
  <c r="J88" i="1"/>
  <c r="J96" i="1"/>
  <c r="J104" i="1"/>
  <c r="J112" i="1"/>
  <c r="J120" i="1"/>
  <c r="J128" i="1"/>
  <c r="J83" i="1"/>
  <c r="J91" i="1"/>
  <c r="J107" i="1"/>
  <c r="J123" i="1"/>
  <c r="J73" i="1"/>
  <c r="J81" i="1"/>
  <c r="J89" i="1"/>
  <c r="J97" i="1"/>
  <c r="J105" i="1"/>
  <c r="J113" i="1"/>
  <c r="J121" i="1"/>
  <c r="J129" i="1"/>
  <c r="J75" i="1"/>
  <c r="J74" i="1"/>
  <c r="J82" i="1"/>
  <c r="J90" i="1"/>
  <c r="J98" i="1"/>
  <c r="J106" i="1"/>
  <c r="J114" i="1"/>
  <c r="J122" i="1"/>
  <c r="J130" i="1"/>
  <c r="J99" i="1"/>
  <c r="J115" i="1"/>
  <c r="J131" i="1"/>
  <c r="J84" i="1"/>
  <c r="J100" i="1"/>
  <c r="J116" i="1"/>
  <c r="J72" i="1"/>
  <c r="J108" i="1"/>
  <c r="J93" i="1"/>
  <c r="J78" i="1"/>
  <c r="J79" i="1"/>
  <c r="J85" i="1"/>
  <c r="J101" i="1"/>
  <c r="J117" i="1"/>
  <c r="J124" i="1"/>
  <c r="J109" i="1"/>
  <c r="J110" i="1"/>
  <c r="J111" i="1"/>
  <c r="J86" i="1"/>
  <c r="J102" i="1"/>
  <c r="J118" i="1"/>
  <c r="J92" i="1"/>
  <c r="J125" i="1"/>
  <c r="J126" i="1"/>
  <c r="J127" i="1"/>
  <c r="J87" i="1"/>
  <c r="J103" i="1"/>
  <c r="J119" i="1"/>
  <c r="J76" i="1"/>
  <c r="J77" i="1"/>
  <c r="J94" i="1"/>
  <c r="J95" i="1"/>
  <c r="F80" i="1"/>
  <c r="F88" i="1"/>
  <c r="F96" i="1"/>
  <c r="F104" i="1"/>
  <c r="F112" i="1"/>
  <c r="F120" i="1"/>
  <c r="F128" i="1"/>
  <c r="F91" i="1"/>
  <c r="F115" i="1"/>
  <c r="F73" i="1"/>
  <c r="F81" i="1"/>
  <c r="F89" i="1"/>
  <c r="F97" i="1"/>
  <c r="F105" i="1"/>
  <c r="F113" i="1"/>
  <c r="F121" i="1"/>
  <c r="F129" i="1"/>
  <c r="F75" i="1"/>
  <c r="F99" i="1"/>
  <c r="F123" i="1"/>
  <c r="F74" i="1"/>
  <c r="F82" i="1"/>
  <c r="F90" i="1"/>
  <c r="F98" i="1"/>
  <c r="F106" i="1"/>
  <c r="F114" i="1"/>
  <c r="F122" i="1"/>
  <c r="F130" i="1"/>
  <c r="F83" i="1"/>
  <c r="F107" i="1"/>
  <c r="F131" i="1"/>
  <c r="F84" i="1"/>
  <c r="F100" i="1"/>
  <c r="F116" i="1"/>
  <c r="F72" i="1"/>
  <c r="F76" i="1"/>
  <c r="F124" i="1"/>
  <c r="F110" i="1"/>
  <c r="F79" i="1"/>
  <c r="F127" i="1"/>
  <c r="F85" i="1"/>
  <c r="F101" i="1"/>
  <c r="F117" i="1"/>
  <c r="F77" i="1"/>
  <c r="F125" i="1"/>
  <c r="F78" i="1"/>
  <c r="F86" i="1"/>
  <c r="F102" i="1"/>
  <c r="F118" i="1"/>
  <c r="F108" i="1"/>
  <c r="F109" i="1"/>
  <c r="F126" i="1"/>
  <c r="F95" i="1"/>
  <c r="F87" i="1"/>
  <c r="F103" i="1"/>
  <c r="F119" i="1"/>
  <c r="F92" i="1"/>
  <c r="F93" i="1"/>
  <c r="F94" i="1"/>
  <c r="F111" i="1"/>
  <c r="E76" i="1"/>
  <c r="E84" i="1"/>
  <c r="E92" i="1"/>
  <c r="E100" i="1"/>
  <c r="E108" i="1"/>
  <c r="E116" i="1"/>
  <c r="E124" i="1"/>
  <c r="E72" i="1"/>
  <c r="E79" i="1"/>
  <c r="E77" i="1"/>
  <c r="E85" i="1"/>
  <c r="E93" i="1"/>
  <c r="E101" i="1"/>
  <c r="E109" i="1"/>
  <c r="E117" i="1"/>
  <c r="E125" i="1"/>
  <c r="E87" i="1"/>
  <c r="E78" i="1"/>
  <c r="E86" i="1"/>
  <c r="E94" i="1"/>
  <c r="E102" i="1"/>
  <c r="E110" i="1"/>
  <c r="E118" i="1"/>
  <c r="E126" i="1"/>
  <c r="E95" i="1"/>
  <c r="E88" i="1"/>
  <c r="E103" i="1"/>
  <c r="E114" i="1"/>
  <c r="E128" i="1"/>
  <c r="E121" i="1"/>
  <c r="E112" i="1"/>
  <c r="E127" i="1"/>
  <c r="E73" i="1"/>
  <c r="E89" i="1"/>
  <c r="E104" i="1"/>
  <c r="E115" i="1"/>
  <c r="E129" i="1"/>
  <c r="E80" i="1"/>
  <c r="E111" i="1"/>
  <c r="E98" i="1"/>
  <c r="E74" i="1"/>
  <c r="E90" i="1"/>
  <c r="E105" i="1"/>
  <c r="E119" i="1"/>
  <c r="E130" i="1"/>
  <c r="E107" i="1"/>
  <c r="E81" i="1"/>
  <c r="E122" i="1"/>
  <c r="E123" i="1"/>
  <c r="E113" i="1"/>
  <c r="E75" i="1"/>
  <c r="E91" i="1"/>
  <c r="E106" i="1"/>
  <c r="E120" i="1"/>
  <c r="E131" i="1"/>
  <c r="E96" i="1"/>
  <c r="E97" i="1"/>
  <c r="E82" i="1"/>
  <c r="E99" i="1"/>
  <c r="E83" i="1"/>
  <c r="B79" i="1"/>
  <c r="B87" i="1"/>
  <c r="B95" i="1"/>
  <c r="B103" i="1"/>
  <c r="B111" i="1"/>
  <c r="B119" i="1"/>
  <c r="B127" i="1"/>
  <c r="B72" i="1"/>
  <c r="B80" i="1"/>
  <c r="B88" i="1"/>
  <c r="B96" i="1"/>
  <c r="B104" i="1"/>
  <c r="B112" i="1"/>
  <c r="B120" i="1"/>
  <c r="B128" i="1"/>
  <c r="B73" i="1"/>
  <c r="B81" i="1"/>
  <c r="B89" i="1"/>
  <c r="B97" i="1"/>
  <c r="B105" i="1"/>
  <c r="B113" i="1"/>
  <c r="B121" i="1"/>
  <c r="B129" i="1"/>
  <c r="B75" i="1"/>
  <c r="B86" i="1"/>
  <c r="B100" i="1"/>
  <c r="B114" i="1"/>
  <c r="B125" i="1"/>
  <c r="B82" i="1"/>
  <c r="B94" i="1"/>
  <c r="B74" i="1"/>
  <c r="B110" i="1"/>
  <c r="B76" i="1"/>
  <c r="B90" i="1"/>
  <c r="B101" i="1"/>
  <c r="B115" i="1"/>
  <c r="B126" i="1"/>
  <c r="B122" i="1"/>
  <c r="B98" i="1"/>
  <c r="B77" i="1"/>
  <c r="B91" i="1"/>
  <c r="B102" i="1"/>
  <c r="B116" i="1"/>
  <c r="B130" i="1"/>
  <c r="B118" i="1"/>
  <c r="B83" i="1"/>
  <c r="B109" i="1"/>
  <c r="B99" i="1"/>
  <c r="B78" i="1"/>
  <c r="B92" i="1"/>
  <c r="B106" i="1"/>
  <c r="B117" i="1"/>
  <c r="B131" i="1"/>
  <c r="B93" i="1"/>
  <c r="B107" i="1"/>
  <c r="B108" i="1"/>
  <c r="B84" i="1"/>
  <c r="B123" i="1"/>
  <c r="B85" i="1"/>
  <c r="B124" i="1"/>
  <c r="G76" i="1"/>
  <c r="G84" i="1"/>
  <c r="G92" i="1"/>
  <c r="G100" i="1"/>
  <c r="G108" i="1"/>
  <c r="G116" i="1"/>
  <c r="G124" i="1"/>
  <c r="G72" i="1"/>
  <c r="G79" i="1"/>
  <c r="G103" i="1"/>
  <c r="G127" i="1"/>
  <c r="G77" i="1"/>
  <c r="G85" i="1"/>
  <c r="G93" i="1"/>
  <c r="G101" i="1"/>
  <c r="G109" i="1"/>
  <c r="G117" i="1"/>
  <c r="G125" i="1"/>
  <c r="G87" i="1"/>
  <c r="G111" i="1"/>
  <c r="G78" i="1"/>
  <c r="G86" i="1"/>
  <c r="G94" i="1"/>
  <c r="G102" i="1"/>
  <c r="G110" i="1"/>
  <c r="G118" i="1"/>
  <c r="G126" i="1"/>
  <c r="G95" i="1"/>
  <c r="G119" i="1"/>
  <c r="G80" i="1"/>
  <c r="G96" i="1"/>
  <c r="G112" i="1"/>
  <c r="G128" i="1"/>
  <c r="G74" i="1"/>
  <c r="G122" i="1"/>
  <c r="G91" i="1"/>
  <c r="G81" i="1"/>
  <c r="G97" i="1"/>
  <c r="G113" i="1"/>
  <c r="G129" i="1"/>
  <c r="G120" i="1"/>
  <c r="G73" i="1"/>
  <c r="G107" i="1"/>
  <c r="G82" i="1"/>
  <c r="G98" i="1"/>
  <c r="G114" i="1"/>
  <c r="G130" i="1"/>
  <c r="G104" i="1"/>
  <c r="G89" i="1"/>
  <c r="G121" i="1"/>
  <c r="G90" i="1"/>
  <c r="G83" i="1"/>
  <c r="G99" i="1"/>
  <c r="G115" i="1"/>
  <c r="G131" i="1"/>
  <c r="G88" i="1"/>
  <c r="G105" i="1"/>
  <c r="G106" i="1"/>
  <c r="G75" i="1"/>
  <c r="G123" i="1"/>
  <c r="C76" i="1"/>
  <c r="C84" i="1"/>
  <c r="C92" i="1"/>
  <c r="C100" i="1"/>
  <c r="C108" i="1"/>
  <c r="C116" i="1"/>
  <c r="C124" i="1"/>
  <c r="C72" i="1"/>
  <c r="C77" i="1"/>
  <c r="C85" i="1"/>
  <c r="C93" i="1"/>
  <c r="C101" i="1"/>
  <c r="C109" i="1"/>
  <c r="C117" i="1"/>
  <c r="C125" i="1"/>
  <c r="C78" i="1"/>
  <c r="C86" i="1"/>
  <c r="C94" i="1"/>
  <c r="C102" i="1"/>
  <c r="C110" i="1"/>
  <c r="C118" i="1"/>
  <c r="C126" i="1"/>
  <c r="C83" i="1"/>
  <c r="C97" i="1"/>
  <c r="C111" i="1"/>
  <c r="C122" i="1"/>
  <c r="C90" i="1"/>
  <c r="C81" i="1"/>
  <c r="C131" i="1"/>
  <c r="C96" i="1"/>
  <c r="C73" i="1"/>
  <c r="C87" i="1"/>
  <c r="C98" i="1"/>
  <c r="C112" i="1"/>
  <c r="C123" i="1"/>
  <c r="C79" i="1"/>
  <c r="C129" i="1"/>
  <c r="C80" i="1"/>
  <c r="C105" i="1"/>
  <c r="C130" i="1"/>
  <c r="C106" i="1"/>
  <c r="C74" i="1"/>
  <c r="C88" i="1"/>
  <c r="C99" i="1"/>
  <c r="C113" i="1"/>
  <c r="C127" i="1"/>
  <c r="C115" i="1"/>
  <c r="C91" i="1"/>
  <c r="C120" i="1"/>
  <c r="C107" i="1"/>
  <c r="C75" i="1"/>
  <c r="C89" i="1"/>
  <c r="C103" i="1"/>
  <c r="C114" i="1"/>
  <c r="C128" i="1"/>
  <c r="C104" i="1"/>
  <c r="C119" i="1"/>
  <c r="C95" i="1"/>
  <c r="C82" i="1"/>
  <c r="C121" i="1"/>
  <c r="I76" i="1"/>
  <c r="I84" i="1"/>
  <c r="I92" i="1"/>
  <c r="I100" i="1"/>
  <c r="I108" i="1"/>
  <c r="I116" i="1"/>
  <c r="I124" i="1"/>
  <c r="I72" i="1"/>
  <c r="I79" i="1"/>
  <c r="I95" i="1"/>
  <c r="I111" i="1"/>
  <c r="I77" i="1"/>
  <c r="I85" i="1"/>
  <c r="I93" i="1"/>
  <c r="I101" i="1"/>
  <c r="I109" i="1"/>
  <c r="I117" i="1"/>
  <c r="I125" i="1"/>
  <c r="I119" i="1"/>
  <c r="I78" i="1"/>
  <c r="I86" i="1"/>
  <c r="I94" i="1"/>
  <c r="I102" i="1"/>
  <c r="I110" i="1"/>
  <c r="I118" i="1"/>
  <c r="I126" i="1"/>
  <c r="I87" i="1"/>
  <c r="I103" i="1"/>
  <c r="I127" i="1"/>
  <c r="I88" i="1"/>
  <c r="I104" i="1"/>
  <c r="I120" i="1"/>
  <c r="I128" i="1"/>
  <c r="I98" i="1"/>
  <c r="I130" i="1"/>
  <c r="I99" i="1"/>
  <c r="I73" i="1"/>
  <c r="I89" i="1"/>
  <c r="I105" i="1"/>
  <c r="I121" i="1"/>
  <c r="I112" i="1"/>
  <c r="I97" i="1"/>
  <c r="I131" i="1"/>
  <c r="I74" i="1"/>
  <c r="I90" i="1"/>
  <c r="I106" i="1"/>
  <c r="I122" i="1"/>
  <c r="I80" i="1"/>
  <c r="I96" i="1"/>
  <c r="I113" i="1"/>
  <c r="I115" i="1"/>
  <c r="I75" i="1"/>
  <c r="I91" i="1"/>
  <c r="I107" i="1"/>
  <c r="I123" i="1"/>
  <c r="I81" i="1"/>
  <c r="I129" i="1"/>
  <c r="I82" i="1"/>
  <c r="I114" i="1"/>
  <c r="I83" i="1"/>
  <c r="B211" i="1" l="1"/>
  <c r="B210" i="1"/>
  <c r="D132" i="1"/>
  <c r="D137" i="1" s="1"/>
  <c r="F210" i="1"/>
  <c r="F211" i="1"/>
  <c r="H211" i="1"/>
  <c r="H210" i="1"/>
  <c r="C211" i="1"/>
  <c r="C210" i="1"/>
  <c r="E206" i="1"/>
  <c r="G211" i="1"/>
  <c r="G210" i="1"/>
  <c r="J211" i="1"/>
  <c r="J210" i="1"/>
  <c r="I206" i="1"/>
  <c r="D211" i="1"/>
  <c r="D210" i="1"/>
  <c r="I132" i="1"/>
  <c r="G132" i="1"/>
  <c r="F132" i="1"/>
  <c r="C132" i="1"/>
  <c r="B132" i="1"/>
  <c r="H132" i="1"/>
  <c r="E132" i="1"/>
  <c r="J132" i="1"/>
  <c r="D136" i="1" l="1"/>
  <c r="I211" i="1"/>
  <c r="I210" i="1"/>
  <c r="E211" i="1"/>
  <c r="E210" i="1"/>
  <c r="F136" i="1"/>
  <c r="F137" i="1"/>
  <c r="H137" i="1"/>
  <c r="H136" i="1"/>
  <c r="C137" i="1"/>
  <c r="C136" i="1"/>
  <c r="G137" i="1"/>
  <c r="G136" i="1"/>
  <c r="I137" i="1"/>
  <c r="I136" i="1"/>
  <c r="J136" i="1"/>
  <c r="J137" i="1"/>
  <c r="B137" i="1"/>
  <c r="B136" i="1"/>
  <c r="E137" i="1"/>
  <c r="E136" i="1"/>
</calcChain>
</file>

<file path=xl/sharedStrings.xml><?xml version="1.0" encoding="utf-8"?>
<sst xmlns="http://schemas.openxmlformats.org/spreadsheetml/2006/main" count="73" uniqueCount="33">
  <si>
    <t>Year</t>
  </si>
  <si>
    <t>5 min</t>
  </si>
  <si>
    <t>10 min</t>
  </si>
  <si>
    <t>15 min</t>
  </si>
  <si>
    <t>30 min</t>
  </si>
  <si>
    <t>1 hr</t>
  </si>
  <si>
    <t>2 hr</t>
  </si>
  <si>
    <t>6 hr</t>
  </si>
  <si>
    <t>12 hr</t>
  </si>
  <si>
    <t>24 hr</t>
  </si>
  <si>
    <t>Average</t>
  </si>
  <si>
    <t>Std. Dev.</t>
  </si>
  <si>
    <t>sigma(y)</t>
  </si>
  <si>
    <t>µ(y)</t>
  </si>
  <si>
    <t>Function Value corresponding to the precipitation using log normal distribution</t>
  </si>
  <si>
    <t>AIC</t>
  </si>
  <si>
    <t>BIC</t>
  </si>
  <si>
    <t>L=f(xi|µ(y)
sigma(y))</t>
  </si>
  <si>
    <t>AIC=-2ln(L)+2q</t>
  </si>
  <si>
    <t>BIC=-2ln(L)+ln(N)q</t>
  </si>
  <si>
    <t>Parameters of log normal</t>
  </si>
  <si>
    <t>Parameters of Gumbel Distribution</t>
  </si>
  <si>
    <t>a</t>
  </si>
  <si>
    <t>b</t>
  </si>
  <si>
    <t>Function Value corresponding to the precipitation using gumbel distribution</t>
  </si>
  <si>
    <t>L=f(xi|a,b)</t>
  </si>
  <si>
    <t xml:space="preserve">In all the cases AIC as well as BIC value for gumbel is lower than log normal =&gt; In all the cases gumbel fit is a </t>
  </si>
  <si>
    <t>better fit.</t>
  </si>
  <si>
    <t>T/Duration(hr)</t>
  </si>
  <si>
    <t>Duration(min)</t>
  </si>
  <si>
    <t>Duration</t>
  </si>
  <si>
    <t>Intensity</t>
  </si>
  <si>
    <t>Ret. Prd.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</si>
</sst>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Intensity</a:t>
            </a:r>
            <a:r>
              <a:rPr lang="en-IN" baseline="0"/>
              <a:t> Duration Curve</a:t>
            </a:r>
            <a:endParaRPr lang="en-IN"/>
          </a:p>
        </c:rich>
      </c:tx>
      <c:layout>
        <c:manualLayout>
          <c:xMode val="edge"/>
          <c:yMode val="edge"/>
          <c:x val="0.354056008485664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>
                    <a:alpha val="82000"/>
                  </a:schemeClr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Sheet1!$B$283:$J$283</c:f>
              <c:numCache>
                <c:formatCode>General</c:formatCode>
                <c:ptCount val="9"/>
                <c:pt idx="0">
                  <c:v>0.38870623082751171</c:v>
                </c:pt>
                <c:pt idx="1">
                  <c:v>0.37307424488037955</c:v>
                </c:pt>
                <c:pt idx="2">
                  <c:v>0.35558742303131285</c:v>
                </c:pt>
                <c:pt idx="3">
                  <c:v>0.3171206314335428</c:v>
                </c:pt>
                <c:pt idx="4">
                  <c:v>0.28631717639949206</c:v>
                </c:pt>
                <c:pt idx="5">
                  <c:v>0.25967928213242591</c:v>
                </c:pt>
                <c:pt idx="6">
                  <c:v>0.1112017167706266</c:v>
                </c:pt>
                <c:pt idx="7">
                  <c:v>7.2999685279098073E-2</c:v>
                </c:pt>
                <c:pt idx="8">
                  <c:v>5.7626905568395934E-2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1-49C2-BDE6-A63DC2E0549C}"/>
            </c:ext>
          </c:extLst>
        </c:ser>
        <c:ser>
          <c:idx val="1"/>
          <c:order val="1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Sheet1!$B$284:$J$284</c:f>
              <c:numCache>
                <c:formatCode>General</c:formatCode>
                <c:ptCount val="9"/>
                <c:pt idx="0">
                  <c:v>0.60621787767803337</c:v>
                </c:pt>
                <c:pt idx="1">
                  <c:v>0.51249929530423211</c:v>
                </c:pt>
                <c:pt idx="2">
                  <c:v>0.49811255035533053</c:v>
                </c:pt>
                <c:pt idx="3">
                  <c:v>0.42407695389693323</c:v>
                </c:pt>
                <c:pt idx="4">
                  <c:v>0.35757304859943784</c:v>
                </c:pt>
                <c:pt idx="5">
                  <c:v>0.31101358345266872</c:v>
                </c:pt>
                <c:pt idx="6">
                  <c:v>0.13667046931710161</c:v>
                </c:pt>
                <c:pt idx="7">
                  <c:v>8.9180655952749613E-2</c:v>
                </c:pt>
                <c:pt idx="8">
                  <c:v>7.3804645809320904E-2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F1-49C2-BDE6-A63DC2E0549C}"/>
            </c:ext>
          </c:extLst>
        </c:ser>
        <c:ser>
          <c:idx val="2"/>
          <c:order val="2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Sheet1!$B$285:$J$285</c:f>
              <c:numCache>
                <c:formatCode>General</c:formatCode>
                <c:ptCount val="9"/>
                <c:pt idx="0">
                  <c:v>0.7502295142059654</c:v>
                </c:pt>
                <c:pt idx="1">
                  <c:v>0.60481081045876084</c:v>
                </c:pt>
                <c:pt idx="2">
                  <c:v>0.59247658616436016</c:v>
                </c:pt>
                <c:pt idx="3">
                  <c:v>0.49489134594439571</c:v>
                </c:pt>
                <c:pt idx="4">
                  <c:v>0.40475063617382367</c:v>
                </c:pt>
                <c:pt idx="5">
                  <c:v>0.34500135767161244</c:v>
                </c:pt>
                <c:pt idx="6">
                  <c:v>0.15353299961215006</c:v>
                </c:pt>
                <c:pt idx="7">
                  <c:v>9.9893866491422165E-2</c:v>
                </c:pt>
                <c:pt idx="8">
                  <c:v>8.4515717520439237E-2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F1-49C2-BDE6-A63DC2E0549C}"/>
            </c:ext>
          </c:extLst>
        </c:ser>
        <c:ser>
          <c:idx val="3"/>
          <c:order val="3"/>
          <c:tx>
            <c:v>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Sheet1!$B$286:$J$286</c:f>
              <c:numCache>
                <c:formatCode>General</c:formatCode>
                <c:ptCount val="9"/>
                <c:pt idx="0">
                  <c:v>0.93218859872645454</c:v>
                </c:pt>
                <c:pt idx="1">
                  <c:v>0.72144665456959034</c:v>
                </c:pt>
                <c:pt idx="2">
                  <c:v>0.7117057955632784</c:v>
                </c:pt>
                <c:pt idx="3">
                  <c:v>0.58436551802167847</c:v>
                </c:pt>
                <c:pt idx="4">
                  <c:v>0.46435964313942013</c:v>
                </c:pt>
                <c:pt idx="5">
                  <c:v>0.38794500049709052</c:v>
                </c:pt>
                <c:pt idx="6">
                  <c:v>0.17483885134164495</c:v>
                </c:pt>
                <c:pt idx="7">
                  <c:v>0.11343003640720548</c:v>
                </c:pt>
                <c:pt idx="8">
                  <c:v>9.8049185021937879E-2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F1-49C2-BDE6-A63DC2E0549C}"/>
            </c:ext>
          </c:extLst>
        </c:ser>
        <c:ser>
          <c:idx val="4"/>
          <c:order val="4"/>
          <c:tx>
            <c:v>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Sheet1!$B$287:$J$287</c:f>
              <c:numCache>
                <c:formatCode>General</c:formatCode>
                <c:ptCount val="9"/>
                <c:pt idx="0">
                  <c:v>1.067176242173578</c:v>
                </c:pt>
                <c:pt idx="1">
                  <c:v>0.80797378664149333</c:v>
                </c:pt>
                <c:pt idx="2">
                  <c:v>0.8001568341538321</c:v>
                </c:pt>
                <c:pt idx="3">
                  <c:v>0.6507425701481131</c:v>
                </c:pt>
                <c:pt idx="4">
                  <c:v>0.50858100971594289</c:v>
                </c:pt>
                <c:pt idx="5">
                  <c:v>0.41980304793298817</c:v>
                </c:pt>
                <c:pt idx="6">
                  <c:v>0.19064474926742006</c:v>
                </c:pt>
                <c:pt idx="7">
                  <c:v>0.12347194051464061</c:v>
                </c:pt>
                <c:pt idx="8">
                  <c:v>0.10808908432407921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F1-49C2-BDE6-A63DC2E0549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Sheet1!$B$288:$J$288</c:f>
              <c:numCache>
                <c:formatCode>General</c:formatCode>
                <c:ptCount val="9"/>
                <c:pt idx="0">
                  <c:v>1.145636207003655</c:v>
                </c:pt>
                <c:pt idx="1">
                  <c:v>0.8582666546836577</c:v>
                </c:pt>
                <c:pt idx="2">
                  <c:v>0.85156795001435204</c:v>
                </c:pt>
                <c:pt idx="3">
                  <c:v>0.68932344349600783</c:v>
                </c:pt>
                <c:pt idx="4">
                  <c:v>0.53428415392773898</c:v>
                </c:pt>
                <c:pt idx="5">
                  <c:v>0.43832015970370053</c:v>
                </c:pt>
                <c:pt idx="6">
                  <c:v>0.19983173974814417</c:v>
                </c:pt>
                <c:pt idx="7">
                  <c:v>0.1293086780335454</c:v>
                </c:pt>
                <c:pt idx="8">
                  <c:v>0.1139246565737132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F1-49C2-BDE6-A63DC2E0549C}"/>
            </c:ext>
          </c:extLst>
        </c:ser>
        <c:ser>
          <c:idx val="6"/>
          <c:order val="6"/>
          <c:tx>
            <c:v>100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Sheet1!$B$282:$J$282</c:f>
              <c:numCache>
                <c:formatCode>General</c:formatCode>
                <c:ptCount val="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Sheet1!$B$289:$J$289</c:f>
              <c:numCache>
                <c:formatCode>General</c:formatCode>
                <c:ptCount val="9"/>
                <c:pt idx="0">
                  <c:v>1.2011671580506111</c:v>
                </c:pt>
                <c:pt idx="1">
                  <c:v>0.89386201595241355</c:v>
                </c:pt>
                <c:pt idx="2">
                  <c:v>0.88795476415966657</c:v>
                </c:pt>
                <c:pt idx="3">
                  <c:v>0.71662950454090746</c:v>
                </c:pt>
                <c:pt idx="4">
                  <c:v>0.55247585266312949</c:v>
                </c:pt>
                <c:pt idx="5">
                  <c:v>0.45142586054740352</c:v>
                </c:pt>
                <c:pt idx="6">
                  <c:v>0.20633393892397628</c:v>
                </c:pt>
                <c:pt idx="7">
                  <c:v>0.13343969677843254</c:v>
                </c:pt>
                <c:pt idx="8">
                  <c:v>0.11805485058574489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F1-49C2-BDE6-A63DC2E0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26448"/>
        <c:axId val="292630192"/>
      </c:scatterChart>
      <c:valAx>
        <c:axId val="292626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3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30192"/>
        <c:crosses val="autoZero"/>
        <c:crossBetween val="midCat"/>
      </c:valAx>
      <c:valAx>
        <c:axId val="2926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Intensity(mm/min)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644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r"/>
      <c:overlay val="0"/>
      <c:spPr>
        <a:noFill/>
        <a:ln>
          <a:solidFill>
            <a:schemeClr val="accent1">
              <a:alpha val="93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291</xdr:row>
      <xdr:rowOff>98425</xdr:rowOff>
    </xdr:from>
    <xdr:to>
      <xdr:col>9</xdr:col>
      <xdr:colOff>501650</xdr:colOff>
      <xdr:row>306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4B409-6662-65EA-4F84-82054D09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A445-99A8-48B7-9128-B61986719BFB}">
  <dimension ref="A1:J372"/>
  <sheetViews>
    <sheetView tabSelected="1" topLeftCell="A44" workbookViewId="0">
      <selection activeCell="F55" sqref="F55"/>
    </sheetView>
  </sheetViews>
  <sheetFormatPr defaultRowHeight="14.5" x14ac:dyDescent="0.35"/>
  <cols>
    <col min="1" max="1" width="14.54296875" bestFit="1" customWidth="1"/>
    <col min="2" max="2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1961</v>
      </c>
      <c r="B2">
        <v>4.18</v>
      </c>
      <c r="C2">
        <v>5.13</v>
      </c>
      <c r="D2">
        <v>6.22</v>
      </c>
      <c r="E2">
        <v>8.26</v>
      </c>
      <c r="F2">
        <v>17.34</v>
      </c>
      <c r="G2">
        <v>31.26</v>
      </c>
      <c r="H2">
        <v>36.36</v>
      </c>
      <c r="I2">
        <v>63.72</v>
      </c>
      <c r="J2">
        <v>101.54</v>
      </c>
    </row>
    <row r="3" spans="1:10" x14ac:dyDescent="0.35">
      <c r="A3">
        <v>1962</v>
      </c>
      <c r="B3">
        <v>1.41</v>
      </c>
      <c r="C3">
        <v>4</v>
      </c>
      <c r="D3">
        <v>8.17</v>
      </c>
      <c r="E3">
        <v>17.190000000000001</v>
      </c>
      <c r="F3">
        <v>16.75</v>
      </c>
      <c r="G3">
        <v>21.21</v>
      </c>
      <c r="H3">
        <v>44.89</v>
      </c>
      <c r="I3">
        <v>48.76</v>
      </c>
      <c r="J3">
        <v>146.86000000000001</v>
      </c>
    </row>
    <row r="4" spans="1:10" x14ac:dyDescent="0.35">
      <c r="A4">
        <v>1963</v>
      </c>
      <c r="B4">
        <v>2.42</v>
      </c>
      <c r="C4">
        <v>7.23</v>
      </c>
      <c r="D4">
        <v>5.35</v>
      </c>
      <c r="E4">
        <v>9</v>
      </c>
      <c r="F4">
        <v>22.34</v>
      </c>
      <c r="G4">
        <v>46.59</v>
      </c>
      <c r="H4">
        <v>31.5</v>
      </c>
      <c r="I4">
        <v>69.47</v>
      </c>
      <c r="J4">
        <v>105.63</v>
      </c>
    </row>
    <row r="5" spans="1:10" x14ac:dyDescent="0.35">
      <c r="A5">
        <v>1964</v>
      </c>
      <c r="B5">
        <v>1.56</v>
      </c>
      <c r="C5">
        <v>5.7</v>
      </c>
      <c r="D5">
        <v>2.71</v>
      </c>
      <c r="E5">
        <v>9.11</v>
      </c>
      <c r="F5">
        <v>14.89</v>
      </c>
      <c r="G5">
        <v>25.05</v>
      </c>
      <c r="H5">
        <v>50.48</v>
      </c>
      <c r="I5">
        <v>61.44</v>
      </c>
      <c r="J5">
        <v>109.18</v>
      </c>
    </row>
    <row r="6" spans="1:10" x14ac:dyDescent="0.35">
      <c r="A6">
        <v>1965</v>
      </c>
      <c r="B6">
        <v>2.0499999999999998</v>
      </c>
      <c r="C6">
        <v>2.69</v>
      </c>
      <c r="D6">
        <v>6.28</v>
      </c>
      <c r="E6">
        <v>7.52</v>
      </c>
      <c r="F6">
        <v>16.64</v>
      </c>
      <c r="G6">
        <v>28.19</v>
      </c>
      <c r="H6">
        <v>32.409999999999997</v>
      </c>
      <c r="I6">
        <v>63.33</v>
      </c>
      <c r="J6">
        <v>46.46</v>
      </c>
    </row>
    <row r="7" spans="1:10" x14ac:dyDescent="0.35">
      <c r="A7">
        <v>1966</v>
      </c>
      <c r="B7">
        <v>1.93</v>
      </c>
      <c r="C7">
        <v>5.64</v>
      </c>
      <c r="D7">
        <v>5.6</v>
      </c>
      <c r="E7">
        <v>10.119999999999999</v>
      </c>
      <c r="F7">
        <v>15.63</v>
      </c>
      <c r="G7">
        <v>30.65</v>
      </c>
      <c r="H7">
        <v>38.43</v>
      </c>
      <c r="I7">
        <v>67.3</v>
      </c>
      <c r="J7">
        <v>76.209999999999994</v>
      </c>
    </row>
    <row r="8" spans="1:10" x14ac:dyDescent="0.35">
      <c r="A8">
        <v>1967</v>
      </c>
      <c r="B8">
        <v>1.96</v>
      </c>
      <c r="C8">
        <v>7.38</v>
      </c>
      <c r="D8">
        <v>4.53</v>
      </c>
      <c r="E8">
        <v>8.09</v>
      </c>
      <c r="F8">
        <v>14.32</v>
      </c>
      <c r="G8">
        <v>27.93</v>
      </c>
      <c r="H8">
        <v>38.29</v>
      </c>
      <c r="I8">
        <v>59.67</v>
      </c>
      <c r="J8">
        <v>101.47</v>
      </c>
    </row>
    <row r="9" spans="1:10" x14ac:dyDescent="0.35">
      <c r="A9">
        <v>1968</v>
      </c>
      <c r="B9">
        <v>2.08</v>
      </c>
      <c r="C9">
        <v>3.87</v>
      </c>
      <c r="D9">
        <v>6.53</v>
      </c>
      <c r="E9">
        <v>10.46</v>
      </c>
      <c r="F9">
        <v>13.32</v>
      </c>
      <c r="G9">
        <v>39.31</v>
      </c>
      <c r="H9">
        <v>40.770000000000003</v>
      </c>
      <c r="I9">
        <v>45.65</v>
      </c>
      <c r="J9">
        <v>58.74</v>
      </c>
    </row>
    <row r="10" spans="1:10" x14ac:dyDescent="0.35">
      <c r="A10">
        <v>1969</v>
      </c>
      <c r="B10">
        <v>1.23</v>
      </c>
      <c r="C10">
        <v>4.2699999999999996</v>
      </c>
      <c r="D10">
        <v>2.44</v>
      </c>
      <c r="E10">
        <v>8.7200000000000006</v>
      </c>
      <c r="F10">
        <v>20.25</v>
      </c>
      <c r="G10">
        <v>27.98</v>
      </c>
      <c r="H10">
        <v>41.66</v>
      </c>
      <c r="I10">
        <v>48.96</v>
      </c>
      <c r="J10">
        <v>64.650000000000006</v>
      </c>
    </row>
    <row r="11" spans="1:10" x14ac:dyDescent="0.35">
      <c r="A11">
        <v>1970</v>
      </c>
      <c r="B11">
        <v>1.47</v>
      </c>
      <c r="C11">
        <v>5.95</v>
      </c>
      <c r="D11">
        <v>5.86</v>
      </c>
      <c r="E11">
        <v>7.62</v>
      </c>
      <c r="F11">
        <v>18.649999999999999</v>
      </c>
      <c r="G11">
        <v>24.05</v>
      </c>
      <c r="H11">
        <v>30.64</v>
      </c>
      <c r="I11">
        <v>61.32</v>
      </c>
      <c r="J11">
        <v>88.72</v>
      </c>
    </row>
    <row r="12" spans="1:10" x14ac:dyDescent="0.35">
      <c r="A12">
        <v>1971</v>
      </c>
      <c r="B12">
        <v>1.74</v>
      </c>
      <c r="C12">
        <v>4.2300000000000004</v>
      </c>
      <c r="D12">
        <v>2.77</v>
      </c>
      <c r="E12">
        <v>11.07</v>
      </c>
      <c r="F12">
        <v>15.76</v>
      </c>
      <c r="G12">
        <v>35.83</v>
      </c>
      <c r="H12">
        <v>65.5</v>
      </c>
      <c r="I12">
        <v>44.96</v>
      </c>
      <c r="J12">
        <v>126.31</v>
      </c>
    </row>
    <row r="13" spans="1:10" x14ac:dyDescent="0.35">
      <c r="A13">
        <v>1972</v>
      </c>
      <c r="B13">
        <v>2.02</v>
      </c>
      <c r="C13">
        <v>2.92</v>
      </c>
      <c r="D13">
        <v>7.09</v>
      </c>
      <c r="E13">
        <v>14.38</v>
      </c>
      <c r="F13">
        <v>12.56</v>
      </c>
      <c r="G13">
        <v>19.22</v>
      </c>
      <c r="H13">
        <v>32.94</v>
      </c>
      <c r="I13">
        <v>45.12</v>
      </c>
      <c r="J13">
        <v>86.32</v>
      </c>
    </row>
    <row r="14" spans="1:10" x14ac:dyDescent="0.35">
      <c r="A14">
        <v>1973</v>
      </c>
      <c r="B14">
        <v>0.83</v>
      </c>
      <c r="C14">
        <v>5</v>
      </c>
      <c r="D14">
        <v>4.8499999999999996</v>
      </c>
      <c r="E14">
        <v>9.17</v>
      </c>
      <c r="F14">
        <v>19.05</v>
      </c>
      <c r="G14">
        <v>31.48</v>
      </c>
      <c r="H14">
        <v>43.18</v>
      </c>
      <c r="I14">
        <v>58.64</v>
      </c>
      <c r="J14">
        <v>80.349999999999994</v>
      </c>
    </row>
    <row r="15" spans="1:10" x14ac:dyDescent="0.35">
      <c r="A15">
        <v>1974</v>
      </c>
      <c r="B15">
        <v>2.99</v>
      </c>
      <c r="C15">
        <v>3.04</v>
      </c>
      <c r="D15">
        <v>9.2100000000000009</v>
      </c>
      <c r="E15">
        <v>7.53</v>
      </c>
      <c r="F15">
        <v>18.66</v>
      </c>
      <c r="G15">
        <v>30.77</v>
      </c>
      <c r="H15">
        <v>48.85</v>
      </c>
      <c r="I15">
        <v>62.1</v>
      </c>
      <c r="J15">
        <v>61.22</v>
      </c>
    </row>
    <row r="16" spans="1:10" x14ac:dyDescent="0.35">
      <c r="A16">
        <v>1975</v>
      </c>
      <c r="B16">
        <v>5.27</v>
      </c>
      <c r="C16">
        <v>4.6100000000000003</v>
      </c>
      <c r="D16">
        <v>6.56</v>
      </c>
      <c r="E16">
        <v>5.72</v>
      </c>
      <c r="F16">
        <v>17.53</v>
      </c>
      <c r="G16">
        <v>35.97</v>
      </c>
      <c r="H16">
        <v>28.39</v>
      </c>
      <c r="I16">
        <v>45.25</v>
      </c>
      <c r="J16">
        <v>78.47</v>
      </c>
    </row>
    <row r="17" spans="1:10" x14ac:dyDescent="0.35">
      <c r="A17">
        <v>1976</v>
      </c>
      <c r="B17">
        <v>2.64</v>
      </c>
      <c r="C17">
        <v>5.26</v>
      </c>
      <c r="D17">
        <v>3.21</v>
      </c>
      <c r="E17">
        <v>6.83</v>
      </c>
      <c r="F17">
        <v>20.38</v>
      </c>
      <c r="G17">
        <v>34.03</v>
      </c>
      <c r="H17">
        <v>32.200000000000003</v>
      </c>
      <c r="I17">
        <v>37.15</v>
      </c>
      <c r="J17">
        <v>102.45</v>
      </c>
    </row>
    <row r="18" spans="1:10" x14ac:dyDescent="0.35">
      <c r="A18">
        <v>1977</v>
      </c>
      <c r="B18">
        <v>2.25</v>
      </c>
      <c r="C18">
        <v>5.66</v>
      </c>
      <c r="D18">
        <v>5.27</v>
      </c>
      <c r="E18">
        <v>8.69</v>
      </c>
      <c r="F18">
        <v>12.78</v>
      </c>
      <c r="G18">
        <v>20.59</v>
      </c>
      <c r="H18">
        <v>48.15</v>
      </c>
      <c r="I18">
        <v>83.18</v>
      </c>
      <c r="J18">
        <v>124.85</v>
      </c>
    </row>
    <row r="19" spans="1:10" x14ac:dyDescent="0.35">
      <c r="A19">
        <v>1978</v>
      </c>
      <c r="B19">
        <v>0.42</v>
      </c>
      <c r="C19">
        <v>4.2300000000000004</v>
      </c>
      <c r="D19">
        <v>6.69</v>
      </c>
      <c r="E19">
        <v>5.77</v>
      </c>
      <c r="F19">
        <v>21.7</v>
      </c>
      <c r="G19">
        <v>36.39</v>
      </c>
      <c r="H19">
        <v>37.659999999999997</v>
      </c>
      <c r="I19">
        <v>36.57</v>
      </c>
      <c r="J19">
        <v>67.5</v>
      </c>
    </row>
    <row r="20" spans="1:10" x14ac:dyDescent="0.35">
      <c r="A20">
        <v>1979</v>
      </c>
      <c r="B20">
        <v>0.97</v>
      </c>
      <c r="C20">
        <v>3.12</v>
      </c>
      <c r="D20">
        <v>4.88</v>
      </c>
      <c r="E20">
        <v>9.0299999999999994</v>
      </c>
      <c r="F20">
        <v>13.75</v>
      </c>
      <c r="G20">
        <v>30.92</v>
      </c>
      <c r="H20">
        <v>33.65</v>
      </c>
      <c r="I20">
        <v>63.35</v>
      </c>
      <c r="J20">
        <v>71.25</v>
      </c>
    </row>
    <row r="21" spans="1:10" x14ac:dyDescent="0.35">
      <c r="A21">
        <v>1980</v>
      </c>
      <c r="B21">
        <v>2.1</v>
      </c>
      <c r="C21">
        <v>5.58</v>
      </c>
      <c r="D21">
        <v>10.9</v>
      </c>
      <c r="E21">
        <v>12.84</v>
      </c>
      <c r="F21">
        <v>14.61</v>
      </c>
      <c r="G21">
        <v>51.12</v>
      </c>
      <c r="H21">
        <v>58.01</v>
      </c>
      <c r="I21">
        <v>43.79</v>
      </c>
      <c r="J21">
        <v>77.650000000000006</v>
      </c>
    </row>
    <row r="22" spans="1:10" x14ac:dyDescent="0.35">
      <c r="A22">
        <v>1981</v>
      </c>
      <c r="B22">
        <v>1.56</v>
      </c>
      <c r="C22">
        <v>4.43</v>
      </c>
      <c r="D22">
        <v>4.59</v>
      </c>
      <c r="E22">
        <v>11.13</v>
      </c>
      <c r="F22">
        <v>21.34</v>
      </c>
      <c r="G22">
        <v>34.94</v>
      </c>
      <c r="H22">
        <v>42.2</v>
      </c>
      <c r="I22">
        <v>76.03</v>
      </c>
      <c r="J22">
        <v>73.59</v>
      </c>
    </row>
    <row r="23" spans="1:10" x14ac:dyDescent="0.35">
      <c r="A23">
        <v>1982</v>
      </c>
      <c r="B23">
        <v>0.36</v>
      </c>
      <c r="C23">
        <v>1.67</v>
      </c>
      <c r="D23">
        <v>3.23</v>
      </c>
      <c r="E23">
        <v>9.2799999999999994</v>
      </c>
      <c r="F23">
        <v>23.37</v>
      </c>
      <c r="G23">
        <v>30.1</v>
      </c>
      <c r="H23">
        <v>34.21</v>
      </c>
      <c r="I23">
        <v>37.54</v>
      </c>
      <c r="J23">
        <v>77.290000000000006</v>
      </c>
    </row>
    <row r="24" spans="1:10" x14ac:dyDescent="0.35">
      <c r="A24">
        <v>1983</v>
      </c>
      <c r="B24">
        <v>2.42</v>
      </c>
      <c r="C24">
        <v>4.7</v>
      </c>
      <c r="D24">
        <v>1.89</v>
      </c>
      <c r="E24">
        <v>5.65</v>
      </c>
      <c r="F24">
        <v>11.87</v>
      </c>
      <c r="G24">
        <v>33.15</v>
      </c>
      <c r="H24">
        <v>28.4</v>
      </c>
      <c r="I24">
        <v>50.15</v>
      </c>
      <c r="J24">
        <v>68.400000000000006</v>
      </c>
    </row>
    <row r="25" spans="1:10" x14ac:dyDescent="0.35">
      <c r="A25">
        <v>1984</v>
      </c>
      <c r="B25">
        <v>1.05</v>
      </c>
      <c r="C25">
        <v>3.42</v>
      </c>
      <c r="D25">
        <v>6.38</v>
      </c>
      <c r="E25">
        <v>8.66</v>
      </c>
      <c r="F25">
        <v>12.91</v>
      </c>
      <c r="G25">
        <v>21.08</v>
      </c>
      <c r="H25">
        <v>49.43</v>
      </c>
      <c r="I25">
        <v>91.09</v>
      </c>
      <c r="J25">
        <v>144.71</v>
      </c>
    </row>
    <row r="26" spans="1:10" x14ac:dyDescent="0.35">
      <c r="A26">
        <v>1985</v>
      </c>
      <c r="B26">
        <v>0.86</v>
      </c>
      <c r="C26">
        <v>4.83</v>
      </c>
      <c r="D26">
        <v>3.32</v>
      </c>
      <c r="E26">
        <v>4.63</v>
      </c>
      <c r="F26">
        <v>14.82</v>
      </c>
      <c r="G26">
        <v>30.66</v>
      </c>
      <c r="H26">
        <v>35.21</v>
      </c>
      <c r="I26">
        <v>74.91</v>
      </c>
      <c r="J26">
        <v>65.989999999999995</v>
      </c>
    </row>
    <row r="27" spans="1:10" x14ac:dyDescent="0.35">
      <c r="A27">
        <v>1986</v>
      </c>
      <c r="B27">
        <v>3.52</v>
      </c>
      <c r="C27">
        <v>2.73</v>
      </c>
      <c r="D27">
        <v>4.76</v>
      </c>
      <c r="E27">
        <v>7.95</v>
      </c>
      <c r="F27">
        <v>19.48</v>
      </c>
      <c r="G27">
        <v>41.79</v>
      </c>
      <c r="H27">
        <v>46.37</v>
      </c>
      <c r="I27">
        <v>39.65</v>
      </c>
      <c r="J27">
        <v>105.02</v>
      </c>
    </row>
    <row r="28" spans="1:10" x14ac:dyDescent="0.35">
      <c r="A28">
        <v>1987</v>
      </c>
      <c r="B28">
        <v>2.15</v>
      </c>
      <c r="C28">
        <v>2.62</v>
      </c>
      <c r="D28">
        <v>2.83</v>
      </c>
      <c r="E28">
        <v>4.93</v>
      </c>
      <c r="F28">
        <v>15.05</v>
      </c>
      <c r="G28">
        <v>26.6</v>
      </c>
      <c r="H28">
        <v>46.36</v>
      </c>
      <c r="I28">
        <v>60.29</v>
      </c>
      <c r="J28">
        <v>57.88</v>
      </c>
    </row>
    <row r="29" spans="1:10" x14ac:dyDescent="0.35">
      <c r="A29">
        <v>1988</v>
      </c>
      <c r="B29">
        <v>1.92</v>
      </c>
      <c r="C29">
        <v>1.74</v>
      </c>
      <c r="D29">
        <v>8.35</v>
      </c>
      <c r="E29">
        <v>9.66</v>
      </c>
      <c r="F29">
        <v>25.17</v>
      </c>
      <c r="G29">
        <v>43.59</v>
      </c>
      <c r="H29">
        <v>38.74</v>
      </c>
      <c r="I29">
        <v>44.93</v>
      </c>
      <c r="J29">
        <v>122.36</v>
      </c>
    </row>
    <row r="30" spans="1:10" x14ac:dyDescent="0.35">
      <c r="A30">
        <v>1989</v>
      </c>
      <c r="B30">
        <v>2.02</v>
      </c>
      <c r="C30">
        <v>7.59</v>
      </c>
      <c r="D30">
        <v>9.17</v>
      </c>
      <c r="E30">
        <v>18.21</v>
      </c>
      <c r="F30">
        <v>24.46</v>
      </c>
      <c r="G30">
        <v>27.25</v>
      </c>
      <c r="H30">
        <v>38.369999999999997</v>
      </c>
      <c r="I30">
        <v>60.53</v>
      </c>
      <c r="J30">
        <v>104.65</v>
      </c>
    </row>
    <row r="31" spans="1:10" x14ac:dyDescent="0.35">
      <c r="A31">
        <v>1990</v>
      </c>
      <c r="B31">
        <v>1.85</v>
      </c>
      <c r="C31">
        <v>3.7</v>
      </c>
      <c r="D31">
        <v>11.33</v>
      </c>
      <c r="E31">
        <v>13.28</v>
      </c>
      <c r="F31">
        <v>11.31</v>
      </c>
      <c r="G31">
        <v>32.840000000000003</v>
      </c>
      <c r="H31">
        <v>31.99</v>
      </c>
      <c r="I31">
        <v>36.39</v>
      </c>
      <c r="J31">
        <v>75.42</v>
      </c>
    </row>
    <row r="32" spans="1:10" x14ac:dyDescent="0.35">
      <c r="A32">
        <v>1991</v>
      </c>
      <c r="B32">
        <v>3.99</v>
      </c>
      <c r="C32">
        <v>2.41</v>
      </c>
      <c r="D32">
        <v>6.47</v>
      </c>
      <c r="E32">
        <v>9.1300000000000008</v>
      </c>
      <c r="F32">
        <v>11.97</v>
      </c>
      <c r="G32">
        <v>27.08</v>
      </c>
      <c r="H32">
        <v>42.46</v>
      </c>
      <c r="I32">
        <v>60.14</v>
      </c>
      <c r="J32">
        <v>169.07</v>
      </c>
    </row>
    <row r="33" spans="1:10" x14ac:dyDescent="0.35">
      <c r="A33">
        <v>1992</v>
      </c>
      <c r="B33">
        <v>3.34</v>
      </c>
      <c r="C33">
        <v>3.71</v>
      </c>
      <c r="D33">
        <v>3.69</v>
      </c>
      <c r="E33">
        <v>10.220000000000001</v>
      </c>
      <c r="F33">
        <v>34.369999999999997</v>
      </c>
      <c r="G33">
        <v>30.21</v>
      </c>
      <c r="H33">
        <v>38.32</v>
      </c>
      <c r="I33">
        <v>44.7</v>
      </c>
      <c r="J33">
        <v>47.35</v>
      </c>
    </row>
    <row r="34" spans="1:10" x14ac:dyDescent="0.35">
      <c r="A34">
        <v>1993</v>
      </c>
      <c r="B34">
        <v>3.23</v>
      </c>
      <c r="C34">
        <v>4.95</v>
      </c>
      <c r="D34">
        <v>5.13</v>
      </c>
      <c r="E34">
        <v>16.309999999999999</v>
      </c>
      <c r="F34">
        <v>29.35</v>
      </c>
      <c r="G34">
        <v>39.54</v>
      </c>
      <c r="H34">
        <v>34.15</v>
      </c>
      <c r="I34">
        <v>62.56</v>
      </c>
      <c r="J34">
        <v>67.790000000000006</v>
      </c>
    </row>
    <row r="35" spans="1:10" x14ac:dyDescent="0.35">
      <c r="A35">
        <v>1994</v>
      </c>
      <c r="B35">
        <v>0.47</v>
      </c>
      <c r="C35">
        <v>2.09</v>
      </c>
      <c r="D35">
        <v>5.84</v>
      </c>
      <c r="E35">
        <v>16.920000000000002</v>
      </c>
      <c r="F35">
        <v>12.67</v>
      </c>
      <c r="G35">
        <v>29.54</v>
      </c>
      <c r="H35">
        <v>71.19</v>
      </c>
      <c r="I35">
        <v>47.11</v>
      </c>
      <c r="J35">
        <v>143.32</v>
      </c>
    </row>
    <row r="36" spans="1:10" x14ac:dyDescent="0.35">
      <c r="A36">
        <v>1995</v>
      </c>
      <c r="B36">
        <v>2.12</v>
      </c>
      <c r="C36">
        <v>1.35</v>
      </c>
      <c r="D36">
        <v>1.83</v>
      </c>
      <c r="E36">
        <v>7.84</v>
      </c>
      <c r="F36">
        <v>14.12</v>
      </c>
      <c r="G36">
        <v>38.130000000000003</v>
      </c>
      <c r="H36">
        <v>29.41</v>
      </c>
      <c r="I36">
        <v>49.67</v>
      </c>
      <c r="J36">
        <v>82.85</v>
      </c>
    </row>
    <row r="37" spans="1:10" x14ac:dyDescent="0.35">
      <c r="A37">
        <v>1996</v>
      </c>
      <c r="B37">
        <v>4.6900000000000004</v>
      </c>
      <c r="C37">
        <v>7.32</v>
      </c>
      <c r="D37">
        <v>8.49</v>
      </c>
      <c r="E37">
        <v>9.8699999999999992</v>
      </c>
      <c r="F37">
        <v>15.05</v>
      </c>
      <c r="G37">
        <v>28.12</v>
      </c>
      <c r="H37">
        <v>39.79</v>
      </c>
      <c r="I37">
        <v>54.29</v>
      </c>
      <c r="J37">
        <v>73.260000000000005</v>
      </c>
    </row>
    <row r="38" spans="1:10" x14ac:dyDescent="0.35">
      <c r="A38">
        <v>1997</v>
      </c>
      <c r="B38">
        <v>1.03</v>
      </c>
      <c r="C38">
        <v>3.65</v>
      </c>
      <c r="D38">
        <v>8.2799999999999994</v>
      </c>
      <c r="E38">
        <v>17.170000000000002</v>
      </c>
      <c r="F38">
        <v>18.14</v>
      </c>
      <c r="G38">
        <v>40.590000000000003</v>
      </c>
      <c r="H38">
        <v>44.99</v>
      </c>
      <c r="I38">
        <v>51.66</v>
      </c>
      <c r="J38">
        <v>73.84</v>
      </c>
    </row>
    <row r="39" spans="1:10" x14ac:dyDescent="0.35">
      <c r="A39">
        <v>1998</v>
      </c>
      <c r="B39">
        <v>2.31</v>
      </c>
      <c r="C39">
        <v>3.24</v>
      </c>
      <c r="D39">
        <v>3.71</v>
      </c>
      <c r="E39">
        <v>18.73</v>
      </c>
      <c r="F39">
        <v>18.32</v>
      </c>
      <c r="G39">
        <v>38.79</v>
      </c>
      <c r="H39">
        <v>70.209999999999994</v>
      </c>
      <c r="I39">
        <v>70.25</v>
      </c>
      <c r="J39">
        <v>113.54</v>
      </c>
    </row>
    <row r="40" spans="1:10" x14ac:dyDescent="0.35">
      <c r="A40">
        <v>1999</v>
      </c>
      <c r="B40">
        <v>2.15</v>
      </c>
      <c r="C40">
        <v>2.88</v>
      </c>
      <c r="D40">
        <v>6.28</v>
      </c>
      <c r="E40">
        <v>8.07</v>
      </c>
      <c r="F40">
        <v>18.41</v>
      </c>
      <c r="G40">
        <v>28.79</v>
      </c>
      <c r="H40">
        <v>44.24</v>
      </c>
      <c r="I40">
        <v>50.62</v>
      </c>
      <c r="J40">
        <v>72.34</v>
      </c>
    </row>
    <row r="41" spans="1:10" x14ac:dyDescent="0.35">
      <c r="A41">
        <v>2000</v>
      </c>
      <c r="B41">
        <v>2.2200000000000002</v>
      </c>
      <c r="C41">
        <v>1.44</v>
      </c>
      <c r="D41">
        <v>4.79</v>
      </c>
      <c r="E41">
        <v>15.26</v>
      </c>
      <c r="F41">
        <v>18.22</v>
      </c>
      <c r="G41">
        <v>26.15</v>
      </c>
      <c r="H41">
        <v>52.42</v>
      </c>
      <c r="I41">
        <v>42.6</v>
      </c>
      <c r="J41">
        <v>107.45</v>
      </c>
    </row>
    <row r="42" spans="1:10" x14ac:dyDescent="0.35">
      <c r="A42">
        <v>2001</v>
      </c>
      <c r="B42">
        <v>2.52</v>
      </c>
      <c r="C42">
        <v>2.5</v>
      </c>
      <c r="D42">
        <v>7.97</v>
      </c>
      <c r="E42">
        <v>10.72</v>
      </c>
      <c r="F42">
        <v>16.93</v>
      </c>
      <c r="G42">
        <v>26.4</v>
      </c>
      <c r="H42">
        <v>29.81</v>
      </c>
      <c r="I42">
        <v>56.3</v>
      </c>
      <c r="J42">
        <v>64.099999999999994</v>
      </c>
    </row>
    <row r="43" spans="1:10" x14ac:dyDescent="0.35">
      <c r="A43">
        <v>2002</v>
      </c>
      <c r="B43">
        <v>5</v>
      </c>
      <c r="C43">
        <v>7.62</v>
      </c>
      <c r="D43">
        <v>5.75</v>
      </c>
      <c r="E43">
        <v>7.51</v>
      </c>
      <c r="F43">
        <v>14.4</v>
      </c>
      <c r="G43">
        <v>33.43</v>
      </c>
      <c r="H43">
        <v>51.15</v>
      </c>
      <c r="I43">
        <v>50.4</v>
      </c>
      <c r="J43">
        <v>89.04</v>
      </c>
    </row>
    <row r="44" spans="1:10" x14ac:dyDescent="0.35">
      <c r="A44">
        <v>2003</v>
      </c>
      <c r="B44">
        <v>0.64</v>
      </c>
      <c r="C44">
        <v>3.57</v>
      </c>
      <c r="D44">
        <v>12.2</v>
      </c>
      <c r="E44">
        <v>19.829999999999998</v>
      </c>
      <c r="F44">
        <v>13.3</v>
      </c>
      <c r="G44">
        <v>38.57</v>
      </c>
      <c r="H44">
        <v>45.4</v>
      </c>
      <c r="I44">
        <v>39.869999999999997</v>
      </c>
      <c r="J44">
        <v>73.25</v>
      </c>
    </row>
    <row r="45" spans="1:10" x14ac:dyDescent="0.35">
      <c r="A45">
        <v>2004</v>
      </c>
      <c r="B45">
        <v>3.05</v>
      </c>
      <c r="C45">
        <v>5.52</v>
      </c>
      <c r="D45">
        <v>7.14</v>
      </c>
      <c r="E45">
        <v>6.46</v>
      </c>
      <c r="F45">
        <v>15.61</v>
      </c>
      <c r="G45">
        <v>35.17</v>
      </c>
      <c r="H45">
        <v>48.93</v>
      </c>
      <c r="I45">
        <v>63.49</v>
      </c>
      <c r="J45">
        <v>98.63</v>
      </c>
    </row>
    <row r="46" spans="1:10" x14ac:dyDescent="0.35">
      <c r="A46">
        <v>2005</v>
      </c>
      <c r="B46">
        <v>1.1399999999999999</v>
      </c>
      <c r="C46">
        <v>3.17</v>
      </c>
      <c r="D46">
        <v>2.1</v>
      </c>
      <c r="E46">
        <v>9.4700000000000006</v>
      </c>
      <c r="F46">
        <v>21.26</v>
      </c>
      <c r="G46">
        <v>33.25</v>
      </c>
      <c r="H46">
        <v>42.48</v>
      </c>
      <c r="I46">
        <v>64.56</v>
      </c>
      <c r="J46">
        <v>105.11</v>
      </c>
    </row>
    <row r="47" spans="1:10" x14ac:dyDescent="0.35">
      <c r="A47">
        <v>2006</v>
      </c>
      <c r="B47">
        <v>1.96</v>
      </c>
      <c r="C47">
        <v>5.26</v>
      </c>
      <c r="D47">
        <v>3.09</v>
      </c>
      <c r="E47">
        <v>6.89</v>
      </c>
      <c r="F47">
        <v>17.940000000000001</v>
      </c>
      <c r="G47">
        <v>39.729999999999997</v>
      </c>
      <c r="H47">
        <v>30.15</v>
      </c>
      <c r="I47">
        <v>38.15</v>
      </c>
      <c r="J47">
        <v>93.87</v>
      </c>
    </row>
    <row r="48" spans="1:10" x14ac:dyDescent="0.35">
      <c r="A48">
        <v>2007</v>
      </c>
      <c r="B48">
        <v>0.24</v>
      </c>
      <c r="C48">
        <v>2.19</v>
      </c>
      <c r="D48">
        <v>4.2699999999999996</v>
      </c>
      <c r="E48">
        <v>8.75</v>
      </c>
      <c r="F48">
        <v>29.27</v>
      </c>
      <c r="G48">
        <v>21.25</v>
      </c>
      <c r="H48">
        <v>29.98</v>
      </c>
      <c r="I48">
        <v>38.33</v>
      </c>
      <c r="J48">
        <v>67.41</v>
      </c>
    </row>
    <row r="49" spans="1:10" x14ac:dyDescent="0.35">
      <c r="A49">
        <v>2008</v>
      </c>
      <c r="B49">
        <v>1.55</v>
      </c>
      <c r="C49">
        <v>2.39</v>
      </c>
      <c r="D49">
        <v>4.3</v>
      </c>
      <c r="E49">
        <v>8.76</v>
      </c>
      <c r="F49">
        <v>27.16</v>
      </c>
      <c r="G49">
        <v>31.26</v>
      </c>
      <c r="H49">
        <v>56.4</v>
      </c>
      <c r="I49">
        <v>57.69</v>
      </c>
      <c r="J49">
        <v>72.84</v>
      </c>
    </row>
    <row r="50" spans="1:10" x14ac:dyDescent="0.35">
      <c r="A50">
        <v>2009</v>
      </c>
      <c r="B50">
        <v>3.14</v>
      </c>
      <c r="C50">
        <v>2.93</v>
      </c>
      <c r="D50">
        <v>10.17</v>
      </c>
      <c r="E50">
        <v>13.18</v>
      </c>
      <c r="F50">
        <v>22.13</v>
      </c>
      <c r="G50">
        <v>35.99</v>
      </c>
      <c r="H50">
        <v>39.49</v>
      </c>
      <c r="I50">
        <v>66.37</v>
      </c>
      <c r="J50">
        <v>101.5</v>
      </c>
    </row>
    <row r="51" spans="1:10" x14ac:dyDescent="0.35">
      <c r="A51">
        <v>2010</v>
      </c>
      <c r="B51">
        <v>4.97</v>
      </c>
      <c r="C51">
        <v>3.51</v>
      </c>
      <c r="D51">
        <v>8.52</v>
      </c>
      <c r="E51">
        <v>9.99</v>
      </c>
      <c r="F51">
        <v>19.059999999999999</v>
      </c>
      <c r="G51">
        <v>29.41</v>
      </c>
      <c r="H51">
        <v>25.29</v>
      </c>
      <c r="I51">
        <v>49.94</v>
      </c>
      <c r="J51">
        <v>65.239999999999995</v>
      </c>
    </row>
    <row r="52" spans="1:10" x14ac:dyDescent="0.35">
      <c r="A52">
        <v>2011</v>
      </c>
      <c r="B52">
        <v>1.93</v>
      </c>
      <c r="C52">
        <v>2.66</v>
      </c>
      <c r="D52">
        <v>4.43</v>
      </c>
      <c r="E52">
        <v>10.64</v>
      </c>
      <c r="F52">
        <v>16.760000000000002</v>
      </c>
      <c r="G52">
        <v>35.04</v>
      </c>
      <c r="H52">
        <v>30.79</v>
      </c>
      <c r="I52">
        <v>43.3</v>
      </c>
      <c r="J52">
        <v>61.74</v>
      </c>
    </row>
    <row r="53" spans="1:10" x14ac:dyDescent="0.35">
      <c r="A53">
        <v>2012</v>
      </c>
      <c r="B53">
        <v>1.97</v>
      </c>
      <c r="C53">
        <v>2.59</v>
      </c>
      <c r="D53">
        <v>6.32</v>
      </c>
      <c r="E53">
        <v>9.77</v>
      </c>
      <c r="F53">
        <v>18.059999999999999</v>
      </c>
      <c r="G53">
        <v>32.24</v>
      </c>
      <c r="H53">
        <v>41.69</v>
      </c>
      <c r="I53">
        <v>69.989999999999995</v>
      </c>
      <c r="J53">
        <v>97.71</v>
      </c>
    </row>
    <row r="54" spans="1:10" x14ac:dyDescent="0.35">
      <c r="A54">
        <v>2013</v>
      </c>
      <c r="B54">
        <v>4.92</v>
      </c>
      <c r="C54">
        <v>3.93</v>
      </c>
      <c r="D54">
        <v>4.8</v>
      </c>
      <c r="E54">
        <v>6.11</v>
      </c>
      <c r="F54">
        <v>14.23</v>
      </c>
      <c r="G54">
        <v>21.1</v>
      </c>
      <c r="H54">
        <v>45.25</v>
      </c>
      <c r="I54">
        <v>39.97</v>
      </c>
      <c r="J54">
        <v>55.54</v>
      </c>
    </row>
    <row r="55" spans="1:10" x14ac:dyDescent="0.35">
      <c r="A55">
        <v>2014</v>
      </c>
      <c r="B55">
        <v>0.67</v>
      </c>
      <c r="C55">
        <v>3.24</v>
      </c>
      <c r="D55">
        <v>3.95</v>
      </c>
      <c r="E55">
        <v>9.2799999999999994</v>
      </c>
      <c r="F55">
        <v>17.260000000000002</v>
      </c>
      <c r="G55">
        <v>40.369999999999997</v>
      </c>
      <c r="H55">
        <v>62.05</v>
      </c>
      <c r="I55">
        <v>48.46</v>
      </c>
      <c r="J55">
        <v>41.19</v>
      </c>
    </row>
    <row r="56" spans="1:10" x14ac:dyDescent="0.35">
      <c r="A56">
        <v>2015</v>
      </c>
      <c r="B56">
        <v>0.54</v>
      </c>
      <c r="C56">
        <v>3.99</v>
      </c>
      <c r="D56">
        <v>6.96</v>
      </c>
      <c r="E56">
        <v>15.8</v>
      </c>
      <c r="F56">
        <v>28.13</v>
      </c>
      <c r="G56">
        <v>23.64</v>
      </c>
      <c r="H56">
        <v>36.65</v>
      </c>
      <c r="I56">
        <v>48.42</v>
      </c>
      <c r="J56">
        <v>92.02</v>
      </c>
    </row>
    <row r="57" spans="1:10" x14ac:dyDescent="0.35">
      <c r="A57">
        <v>2016</v>
      </c>
      <c r="B57">
        <v>2.98</v>
      </c>
      <c r="C57">
        <v>2.41</v>
      </c>
      <c r="D57">
        <v>5.35</v>
      </c>
      <c r="E57">
        <v>7.91</v>
      </c>
      <c r="F57">
        <v>12.81</v>
      </c>
      <c r="G57">
        <v>25.15</v>
      </c>
      <c r="H57">
        <v>60.17</v>
      </c>
      <c r="I57">
        <v>73.08</v>
      </c>
      <c r="J57">
        <v>79.55</v>
      </c>
    </row>
    <row r="58" spans="1:10" x14ac:dyDescent="0.35">
      <c r="A58">
        <v>2017</v>
      </c>
      <c r="B58">
        <v>1.04</v>
      </c>
      <c r="C58">
        <v>5.24</v>
      </c>
      <c r="D58">
        <v>2.88</v>
      </c>
      <c r="E58">
        <v>11.2</v>
      </c>
      <c r="F58">
        <v>18.21</v>
      </c>
      <c r="G58">
        <v>38.54</v>
      </c>
      <c r="H58">
        <v>41.25</v>
      </c>
      <c r="I58">
        <v>76.8</v>
      </c>
      <c r="J58">
        <v>82.04</v>
      </c>
    </row>
    <row r="59" spans="1:10" x14ac:dyDescent="0.35">
      <c r="A59">
        <v>2018</v>
      </c>
      <c r="B59">
        <v>1.18</v>
      </c>
      <c r="C59">
        <v>4.46</v>
      </c>
      <c r="D59">
        <v>4.5</v>
      </c>
      <c r="E59">
        <v>9.57</v>
      </c>
      <c r="F59">
        <v>15.53</v>
      </c>
      <c r="G59">
        <v>40.619999999999997</v>
      </c>
      <c r="H59">
        <v>37.479999999999997</v>
      </c>
      <c r="I59">
        <v>30.33</v>
      </c>
      <c r="J59">
        <v>111.31</v>
      </c>
    </row>
    <row r="60" spans="1:10" x14ac:dyDescent="0.35">
      <c r="A60">
        <v>2019</v>
      </c>
      <c r="B60">
        <v>2.14</v>
      </c>
      <c r="C60">
        <v>3.92</v>
      </c>
      <c r="D60">
        <v>9</v>
      </c>
      <c r="E60">
        <v>7.15</v>
      </c>
      <c r="F60">
        <v>15.2</v>
      </c>
      <c r="G60">
        <v>44.66</v>
      </c>
      <c r="H60">
        <v>36.590000000000003</v>
      </c>
      <c r="I60">
        <v>69.680000000000007</v>
      </c>
      <c r="J60">
        <v>97.8</v>
      </c>
    </row>
    <row r="61" spans="1:10" x14ac:dyDescent="0.35">
      <c r="A61">
        <v>2020</v>
      </c>
      <c r="B61">
        <v>2.37</v>
      </c>
      <c r="C61">
        <v>2.2999999999999998</v>
      </c>
      <c r="D61">
        <v>4.67</v>
      </c>
      <c r="E61">
        <v>7.56</v>
      </c>
      <c r="F61">
        <v>17.82</v>
      </c>
      <c r="G61">
        <v>35.03</v>
      </c>
      <c r="H61">
        <v>40.700000000000003</v>
      </c>
      <c r="I61">
        <v>43.43</v>
      </c>
      <c r="J61">
        <v>66.7</v>
      </c>
    </row>
    <row r="62" spans="1:10" x14ac:dyDescent="0.35">
      <c r="A62" t="s">
        <v>10</v>
      </c>
      <c r="B62">
        <f>AVERAGE(B2:B61)</f>
        <v>2.1455000000000006</v>
      </c>
      <c r="C62">
        <f t="shared" ref="C62:J62" si="0">AVERAGE(C2:C61)</f>
        <v>3.9896666666666669</v>
      </c>
      <c r="D62">
        <f t="shared" si="0"/>
        <v>5.7308333333333339</v>
      </c>
      <c r="E62">
        <f t="shared" si="0"/>
        <v>10.109499999999999</v>
      </c>
      <c r="F62">
        <f t="shared" si="0"/>
        <v>17.972999999999995</v>
      </c>
      <c r="G62">
        <f t="shared" si="0"/>
        <v>32.305500000000002</v>
      </c>
      <c r="H62">
        <f t="shared" si="0"/>
        <v>41.735333333333344</v>
      </c>
      <c r="I62">
        <f t="shared" si="0"/>
        <v>54.723333333333329</v>
      </c>
      <c r="J62">
        <f t="shared" si="0"/>
        <v>87.309000000000012</v>
      </c>
    </row>
    <row r="63" spans="1:10" x14ac:dyDescent="0.35">
      <c r="A63" t="s">
        <v>11</v>
      </c>
      <c r="B63">
        <f>_xlfn.STDEV.S(B2:B61)</f>
        <v>1.2306707899435714</v>
      </c>
      <c r="C63">
        <f t="shared" ref="C63:J63" si="1">_xlfn.STDEV.S(C2:C61)</f>
        <v>1.5777209122136131</v>
      </c>
      <c r="D63">
        <f t="shared" si="1"/>
        <v>2.419201641434813</v>
      </c>
      <c r="E63">
        <f t="shared" si="1"/>
        <v>3.6309234129224679</v>
      </c>
      <c r="F63">
        <f t="shared" si="1"/>
        <v>4.8379489630929093</v>
      </c>
      <c r="G63">
        <f t="shared" si="1"/>
        <v>6.9707301917933435</v>
      </c>
      <c r="H63">
        <f t="shared" si="1"/>
        <v>10.375273321564794</v>
      </c>
      <c r="I63">
        <f t="shared" si="1"/>
        <v>13.183369938595169</v>
      </c>
      <c r="J63">
        <f t="shared" si="1"/>
        <v>26.36147591737554</v>
      </c>
    </row>
    <row r="65" spans="1:10" x14ac:dyDescent="0.35">
      <c r="A65" s="1" t="s">
        <v>20</v>
      </c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t="s">
        <v>13</v>
      </c>
      <c r="B66">
        <f>(LN(B62)-(B67^2/2))</f>
        <v>0.62115044293716482</v>
      </c>
      <c r="C66">
        <f t="shared" ref="C66:J66" si="2">(LN(C62)-(C67^2/2))</f>
        <v>1.3110595438744843</v>
      </c>
      <c r="D66">
        <f t="shared" si="2"/>
        <v>1.6638668751355912</v>
      </c>
      <c r="E66">
        <f t="shared" si="2"/>
        <v>2.2528113915052068</v>
      </c>
      <c r="F66">
        <f t="shared" si="2"/>
        <v>2.8538944098179821</v>
      </c>
      <c r="G66">
        <f t="shared" si="2"/>
        <v>3.4524836761245155</v>
      </c>
      <c r="H66">
        <f t="shared" si="2"/>
        <v>3.7013651109669397</v>
      </c>
      <c r="I66">
        <f t="shared" si="2"/>
        <v>3.9740823563103316</v>
      </c>
      <c r="J66">
        <f t="shared" si="2"/>
        <v>4.4258312303769092</v>
      </c>
    </row>
    <row r="67" spans="1:10" x14ac:dyDescent="0.35">
      <c r="A67" t="s">
        <v>12</v>
      </c>
      <c r="B67">
        <f>(LN(1+(B63/B62)^2))^0.5</f>
        <v>0.5333332588771823</v>
      </c>
      <c r="C67">
        <f t="shared" ref="C67:J67" si="3">(LN(1+(C63/C62)^2))^0.5</f>
        <v>0.38117749500367787</v>
      </c>
      <c r="D67">
        <f t="shared" si="3"/>
        <v>0.40495451203352095</v>
      </c>
      <c r="E67">
        <f t="shared" si="3"/>
        <v>0.3483222195611741</v>
      </c>
      <c r="F67">
        <f t="shared" si="3"/>
        <v>0.26448524326288902</v>
      </c>
      <c r="G67">
        <f t="shared" si="3"/>
        <v>0.21332518953984092</v>
      </c>
      <c r="H67">
        <f t="shared" si="3"/>
        <v>0.244879485483563</v>
      </c>
      <c r="I67">
        <f t="shared" si="3"/>
        <v>0.23751981529120997</v>
      </c>
      <c r="J67">
        <f t="shared" si="3"/>
        <v>0.29537203638278769</v>
      </c>
    </row>
    <row r="69" spans="1:10" x14ac:dyDescent="0.35">
      <c r="A69" s="1" t="s">
        <v>14</v>
      </c>
      <c r="B69" s="1"/>
      <c r="C69" s="1"/>
      <c r="D69" s="1"/>
      <c r="E69" s="1"/>
      <c r="F69" s="1"/>
      <c r="G69" s="1"/>
      <c r="H69" s="1"/>
      <c r="I69" s="1"/>
      <c r="J69" s="1"/>
    </row>
    <row r="71" spans="1:10" x14ac:dyDescent="0.3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</row>
    <row r="72" spans="1:10" x14ac:dyDescent="0.35">
      <c r="A72">
        <v>1961</v>
      </c>
      <c r="B72">
        <f>EXP(-0.5*((LN(B2)-$B$66)/$B$67)^2)/(B2*$B$67*(2*3.142)^0.5)</f>
        <v>5.6607238946586758E-2</v>
      </c>
      <c r="C72">
        <f>EXP(-0.5*((LN(C2)-$C$66)/$C$67)^2)/(C2*$C$67*(2*3.142)^0.5)</f>
        <v>0.14213616497975542</v>
      </c>
      <c r="D72">
        <f>EXP(-0.5*((LN(D2)-$D$66)/$D$67)^2)/(D2*$D$67*(2*3.142)^0.5)</f>
        <v>0.14591927690357059</v>
      </c>
      <c r="E72">
        <f>EXP(-0.5*((LN(E2)-$E$66)/$E$67)^2)/(E2*$E$67*(2*3.142)^0.5)</f>
        <v>0.12768597830437492</v>
      </c>
      <c r="F72">
        <f>EXP(-0.5*((LN(F2)-$F$66)/$F$67)^2)/(F2*$F$67*(2*3.142)^0.5)</f>
        <v>8.6981917495923794E-2</v>
      </c>
      <c r="G72">
        <f>EXP(-0.5*((LN(G2)-$G$66)/$G$67)^2)/(G2*$G$67*(2*3.142)^0.5)</f>
        <v>5.9753005691795362E-2</v>
      </c>
      <c r="H72">
        <f>EXP(-0.5*((LN(H2)-$H$66)/$H$67)^2)/(H2*$H$67*(2*3.142)^0.5)</f>
        <v>4.0658343362465113E-2</v>
      </c>
      <c r="I72">
        <f>EXP(-0.5*((LN(I2)-$I$66)/$I$67)^2)/(I2*$I$67*(2*3.142)^0.5)</f>
        <v>1.9752382670599058E-2</v>
      </c>
      <c r="J72">
        <f>EXP(-0.5*((LN(J2)-$J$66)/$J$67)^2)/(J2*$J$67*(2*3.142)^0.5)</f>
        <v>1.0705332422190275E-2</v>
      </c>
    </row>
    <row r="73" spans="1:10" x14ac:dyDescent="0.35">
      <c r="A73">
        <v>1962</v>
      </c>
      <c r="B73">
        <f>EXP(-0.5*((LN(B3)-$B$66)/$B$67)^2)/(B3*$B$67*(2*3.142)^0.5)</f>
        <v>0.46328812679417697</v>
      </c>
      <c r="C73">
        <f>EXP(-0.5*((LN(C3)-$C$66)/$C$67)^2)/(C3*$C$67*(2*3.142)^0.5)</f>
        <v>0.25658738928977909</v>
      </c>
      <c r="D73">
        <f>EXP(-0.5*((LN(D3)-$D$66)/$D$67)^2)/(D3*$D$67*(2*3.142)^0.5)</f>
        <v>6.7427905694574408E-2</v>
      </c>
      <c r="E73">
        <f>EXP(-0.5*((LN(E3)-$E$66)/$E$67)^2)/(E3*$E$67*(2*3.142)^0.5)</f>
        <v>1.5754579287614281E-2</v>
      </c>
      <c r="F73">
        <f>EXP(-0.5*((LN(F3)-$F$66)/$F$67)^2)/(F3*$F$67*(2*3.142)^0.5)</f>
        <v>8.9238943293375658E-2</v>
      </c>
      <c r="G73">
        <f>EXP(-0.5*((LN(G3)-$G$66)/$G$67)^2)/(G3*$G$67*(2*3.142)^0.5)</f>
        <v>1.5467021700732404E-2</v>
      </c>
      <c r="H73">
        <f>EXP(-0.5*((LN(H3)-$H$66)/$H$67)^2)/(H3*$H$67*(2*3.142)^0.5)</f>
        <v>3.322574391347257E-2</v>
      </c>
      <c r="I73">
        <f>EXP(-0.5*((LN(I3)-$I$66)/$I$67)^2)/(I3*$I$67*(2*3.142)^0.5)</f>
        <v>3.2201009989695564E-2</v>
      </c>
      <c r="J73">
        <f>EXP(-0.5*((LN(J3)-$J$66)/$J$67)^2)/(J3*$J$67*(2*3.142)^0.5)</f>
        <v>1.4889206884611816E-3</v>
      </c>
    </row>
    <row r="74" spans="1:10" x14ac:dyDescent="0.35">
      <c r="A74">
        <v>1963</v>
      </c>
      <c r="B74">
        <f>EXP(-0.5*((LN(B4)-$B$66)/$B$67)^2)/(B4*$B$67*(2*3.142)^0.5)</f>
        <v>0.27378983560926923</v>
      </c>
      <c r="C74">
        <f>EXP(-0.5*((LN(C4)-$C$66)/$C$67)^2)/(C4*$C$67*(2*3.142)^0.5)</f>
        <v>3.1287142045224044E-2</v>
      </c>
      <c r="D74">
        <f>EXP(-0.5*((LN(D4)-$D$66)/$D$67)^2)/(D4*$D$67*(2*3.142)^0.5)</f>
        <v>0.18403063566863415</v>
      </c>
      <c r="E74">
        <f>EXP(-0.5*((LN(E4)-$E$66)/$E$67)^2)/(E4*$E$67*(2*3.142)^0.5)</f>
        <v>0.1256400472126272</v>
      </c>
      <c r="F74">
        <f>EXP(-0.5*((LN(F4)-$F$66)/$F$67)^2)/(F4*$F$67*(2*3.142)^0.5)</f>
        <v>4.2806413014467908E-2</v>
      </c>
      <c r="G74">
        <f>EXP(-0.5*((LN(G4)-$G$66)/$G$67)^2)/(G4*$G$67*(2*3.142)^0.5)</f>
        <v>7.6182747543509337E-3</v>
      </c>
      <c r="H74">
        <f>EXP(-0.5*((LN(H4)-$H$66)/$H$67)^2)/(H4*$H$67*(2*3.142)^0.5)</f>
        <v>3.0534755406785224E-2</v>
      </c>
      <c r="I74">
        <f>EXP(-0.5*((LN(I4)-$I$66)/$I$67)^2)/(I4*$I$67*(2*3.142)^0.5)</f>
        <v>1.2863943148070463E-2</v>
      </c>
      <c r="J74">
        <f>EXP(-0.5*((LN(J4)-$J$66)/$J$67)^2)/(J4*$J$67*(2*3.142)^0.5)</f>
        <v>9.3392274143951504E-3</v>
      </c>
    </row>
    <row r="75" spans="1:10" x14ac:dyDescent="0.35">
      <c r="A75">
        <v>1964</v>
      </c>
      <c r="B75">
        <f>EXP(-0.5*((LN(B5)-$B$66)/$B$67)^2)/(B5*$B$67*(2*3.142)^0.5)</f>
        <v>0.45392728369556906</v>
      </c>
      <c r="C75">
        <f>EXP(-0.5*((LN(C5)-$C$66)/$C$67)^2)/(C5*$C$67*(2*3.142)^0.5)</f>
        <v>9.7343374529140769E-2</v>
      </c>
      <c r="D75">
        <f>EXP(-0.5*((LN(D5)-$D$66)/$D$67)^2)/(D5*$D$67*(2*3.142)^0.5)</f>
        <v>9.3657965892648742E-2</v>
      </c>
      <c r="E75">
        <f>EXP(-0.5*((LN(E5)-$E$66)/$E$67)^2)/(E5*$E$67*(2*3.142)^0.5)</f>
        <v>0.12473985813295074</v>
      </c>
      <c r="F75">
        <f>EXP(-0.5*((LN(F5)-$F$66)/$F$67)^2)/(F5*$F$67*(2*3.142)^0.5)</f>
        <v>8.5649497402994587E-2</v>
      </c>
      <c r="G75">
        <f>EXP(-0.5*((LN(G5)-$G$66)/$G$67)^2)/(G5*$G$67*(2*3.142)^0.5)</f>
        <v>4.1406162405653056E-2</v>
      </c>
      <c r="H75">
        <f>EXP(-0.5*((LN(H5)-$H$66)/$H$67)^2)/(H5*$H$67*(2*3.142)^0.5)</f>
        <v>2.1538089478188725E-2</v>
      </c>
      <c r="I75">
        <f>EXP(-0.5*((LN(I5)-$I$66)/$I$67)^2)/(I5*$I$67*(2*3.142)^0.5)</f>
        <v>2.2747848882718268E-2</v>
      </c>
      <c r="J75">
        <f>EXP(-0.5*((LN(J5)-$J$66)/$J$67)^2)/(J5*$J$67*(2*3.142)^0.5)</f>
        <v>8.2170012544740788E-3</v>
      </c>
    </row>
    <row r="76" spans="1:10" x14ac:dyDescent="0.35">
      <c r="A76">
        <v>1965</v>
      </c>
      <c r="B76">
        <f>EXP(-0.5*((LN(B6)-$B$66)/$B$67)^2)/(B6*$B$67*(2*3.142)^0.5)</f>
        <v>0.3589156594733709</v>
      </c>
      <c r="C76">
        <f>EXP(-0.5*((LN(C6)-$C$66)/$C$67)^2)/(C6*$C$67*(2*3.142)^0.5)</f>
        <v>0.27258909529176978</v>
      </c>
      <c r="D76">
        <f>EXP(-0.5*((LN(D6)-$D$66)/$D$67)^2)/(D6*$D$67*(2*3.142)^0.5)</f>
        <v>0.14310482541071287</v>
      </c>
      <c r="E76">
        <f>EXP(-0.5*((LN(E6)-$E$66)/$E$67)^2)/(E6*$E$67*(2*3.142)^0.5)</f>
        <v>0.12123768417143439</v>
      </c>
      <c r="F76">
        <f>EXP(-0.5*((LN(F6)-$F$66)/$F$67)^2)/(F6*$F$67*(2*3.142)^0.5)</f>
        <v>8.9501256729724643E-2</v>
      </c>
      <c r="G76">
        <f>EXP(-0.5*((LN(G6)-$G$66)/$G$67)^2)/(G6*$G$67*(2*3.142)^0.5)</f>
        <v>5.7578078550115534E-2</v>
      </c>
      <c r="H76">
        <f>EXP(-0.5*((LN(H6)-$H$66)/$H$67)^2)/(H6*$H$67*(2*3.142)^0.5)</f>
        <v>3.3215256683008988E-2</v>
      </c>
      <c r="I76">
        <f>EXP(-0.5*((LN(I6)-$I$66)/$I$67)^2)/(I6*$I$67*(2*3.142)^0.5)</f>
        <v>2.0261304293755691E-2</v>
      </c>
      <c r="J76">
        <f>EXP(-0.5*((LN(J6)-$J$66)/$J$67)^2)/(J6*$J$67*(2*3.142)^0.5)</f>
        <v>4.0282790424427421E-3</v>
      </c>
    </row>
    <row r="77" spans="1:10" x14ac:dyDescent="0.35">
      <c r="A77">
        <v>1966</v>
      </c>
      <c r="B77">
        <f>EXP(-0.5*((LN(B7)-$B$66)/$B$67)^2)/(B7*$B$67*(2*3.142)^0.5)</f>
        <v>0.38664833187356906</v>
      </c>
      <c r="C77">
        <f>EXP(-0.5*((LN(C7)-$C$66)/$C$67)^2)/(C7*$C$67*(2*3.142)^0.5)</f>
        <v>0.1014651760507768</v>
      </c>
      <c r="D77">
        <f>EXP(-0.5*((LN(D7)-$D$66)/$D$67)^2)/(D7*$D$67*(2*3.142)^0.5)</f>
        <v>0.17405795721789447</v>
      </c>
      <c r="E77">
        <f>EXP(-0.5*((LN(E7)-$E$66)/$E$67)^2)/(E7*$E$67*(2*3.142)^0.5)</f>
        <v>0.11140542594832753</v>
      </c>
      <c r="F77">
        <f>EXP(-0.5*((LN(F7)-$F$66)/$F$67)^2)/(F7*$F$67*(2*3.142)^0.5)</f>
        <v>8.9225986854115841E-2</v>
      </c>
      <c r="G77">
        <f>EXP(-0.5*((LN(G7)-$G$66)/$G$67)^2)/(G7*$G$67*(2*3.142)^0.5)</f>
        <v>6.0416747592657138E-2</v>
      </c>
      <c r="H77">
        <f>EXP(-0.5*((LN(H7)-$H$66)/$H$67)^2)/(H7*$H$67*(2*3.142)^0.5)</f>
        <v>4.1425532796295864E-2</v>
      </c>
      <c r="I77">
        <f>EXP(-0.5*((LN(I7)-$I$66)/$I$67)^2)/(I7*$I$67*(2*3.142)^0.5)</f>
        <v>1.5291911564719629E-2</v>
      </c>
      <c r="J77">
        <f>EXP(-0.5*((LN(J7)-$J$66)/$J$67)^2)/(J7*$J$67*(2*3.142)^0.5)</f>
        <v>1.6876360873874539E-2</v>
      </c>
    </row>
    <row r="78" spans="1:10" x14ac:dyDescent="0.35">
      <c r="A78">
        <v>1967</v>
      </c>
      <c r="B78">
        <f>EXP(-0.5*((LN(B8)-$B$66)/$B$67)^2)/(B8*$B$67*(2*3.142)^0.5)</f>
        <v>0.37982123108604809</v>
      </c>
      <c r="C78">
        <f>EXP(-0.5*((LN(C8)-$C$66)/$C$67)^2)/(C8*$C$67*(2*3.142)^0.5)</f>
        <v>2.7852692021574206E-2</v>
      </c>
      <c r="D78">
        <f>EXP(-0.5*((LN(D8)-$D$66)/$D$67)^2)/(D8*$D$67*(2*3.142)^0.5)</f>
        <v>0.20245166538443343</v>
      </c>
      <c r="E78">
        <f>EXP(-0.5*((LN(E8)-$E$66)/$E$67)^2)/(E8*$E$67*(2*3.142)^0.5)</f>
        <v>0.12702116050795467</v>
      </c>
      <c r="F78">
        <f>EXP(-0.5*((LN(F8)-$F$66)/$F$67)^2)/(F8*$F$67*(2*3.142)^0.5)</f>
        <v>8.0876208764772292E-2</v>
      </c>
      <c r="G78">
        <f>EXP(-0.5*((LN(G8)-$G$66)/$G$67)^2)/(G8*$G$67*(2*3.142)^0.5)</f>
        <v>5.6732722152242829E-2</v>
      </c>
      <c r="H78">
        <f>EXP(-0.5*((LN(H8)-$H$66)/$H$67)^2)/(H8*$H$67*(2*3.142)^0.5)</f>
        <v>4.1439690525091222E-2</v>
      </c>
      <c r="I78">
        <f>EXP(-0.5*((LN(I8)-$I$66)/$I$67)^2)/(I8*$I$67*(2*3.142)^0.5)</f>
        <v>2.5046435267207949E-2</v>
      </c>
      <c r="J78">
        <f>EXP(-0.5*((LN(J8)-$J$66)/$J$67)^2)/(J8*$J$67*(2*3.142)^0.5)</f>
        <v>1.0729181234348975E-2</v>
      </c>
    </row>
    <row r="79" spans="1:10" x14ac:dyDescent="0.35">
      <c r="A79">
        <v>1968</v>
      </c>
      <c r="B79">
        <f>EXP(-0.5*((LN(B9)-$B$66)/$B$67)^2)/(B9*$B$67*(2*3.142)^0.5)</f>
        <v>0.35186580613200641</v>
      </c>
      <c r="C79">
        <f>EXP(-0.5*((LN(C9)-$C$66)/$C$67)^2)/(C9*$C$67*(2*3.142)^0.5)</f>
        <v>0.26877126860421741</v>
      </c>
      <c r="D79">
        <f>EXP(-0.5*((LN(D9)-$D$66)/$D$67)^2)/(D9*$D$67*(2*3.142)^0.5)</f>
        <v>0.13144547763880948</v>
      </c>
      <c r="E79">
        <f>EXP(-0.5*((LN(E9)-$E$66)/$E$67)^2)/(E9*$E$67*(2*3.142)^0.5)</f>
        <v>0.10551214830871224</v>
      </c>
      <c r="F79">
        <f>EXP(-0.5*((LN(F9)-$F$66)/$F$67)^2)/(F9*$F$67*(2*3.142)^0.5)</f>
        <v>6.864279272851391E-2</v>
      </c>
      <c r="G79">
        <f>EXP(-0.5*((LN(G9)-$G$66)/$G$67)^2)/(G9*$G$67*(2*3.142)^0.5)</f>
        <v>2.8086185196871383E-2</v>
      </c>
      <c r="H79">
        <f>EXP(-0.5*((LN(H9)-$H$66)/$H$67)^2)/(H9*$H$67*(2*3.142)^0.5)</f>
        <v>3.9942196640535568E-2</v>
      </c>
      <c r="I79">
        <f>EXP(-0.5*((LN(I9)-$I$66)/$I$67)^2)/(I9*$I$67*(2*3.142)^0.5)</f>
        <v>2.9891373698723817E-2</v>
      </c>
      <c r="J79">
        <f>EXP(-0.5*((LN(J9)-$J$66)/$J$67)^2)/(J9*$J$67*(2*3.142)^0.5)</f>
        <v>1.127047710158075E-2</v>
      </c>
    </row>
    <row r="80" spans="1:10" x14ac:dyDescent="0.35">
      <c r="A80">
        <v>1969</v>
      </c>
      <c r="B80">
        <f>EXP(-0.5*((LN(B10)-$B$66)/$B$67)^2)/(B10*$B$67*(2*3.142)^0.5)</f>
        <v>0.44982834681060124</v>
      </c>
      <c r="C80">
        <f>EXP(-0.5*((LN(C10)-$C$66)/$C$67)^2)/(C10*$C$67*(2*3.142)^0.5)</f>
        <v>0.22898230137051881</v>
      </c>
      <c r="D80">
        <f>EXP(-0.5*((LN(D10)-$D$66)/$D$67)^2)/(D10*$D$67*(2*3.142)^0.5)</f>
        <v>6.5640719128708377E-2</v>
      </c>
      <c r="E80">
        <f>EXP(-0.5*((LN(E10)-$E$66)/$E$67)^2)/(E10*$E$67*(2*3.142)^0.5)</f>
        <v>0.12728514953791234</v>
      </c>
      <c r="F80">
        <f>EXP(-0.5*((LN(F10)-$F$66)/$F$67)^2)/(F10*$F$67*(2*3.142)^0.5)</f>
        <v>6.2832852349749113E-2</v>
      </c>
      <c r="G80">
        <f>EXP(-0.5*((LN(G10)-$G$66)/$G$67)^2)/(G10*$G$67*(2*3.142)^0.5)</f>
        <v>5.6903288649281979E-2</v>
      </c>
      <c r="H80">
        <f>EXP(-0.5*((LN(H10)-$H$66)/$H$67)^2)/(H10*$H$67*(2*3.142)^0.5)</f>
        <v>3.8845022039239278E-2</v>
      </c>
      <c r="I80">
        <f>EXP(-0.5*((LN(I10)-$I$66)/$I$67)^2)/(I10*$I$67*(2*3.142)^0.5)</f>
        <v>3.2268157257229028E-2</v>
      </c>
      <c r="J80">
        <f>EXP(-0.5*((LN(J10)-$J$66)/$J$67)^2)/(J10*$J$67*(2*3.142)^0.5)</f>
        <v>1.4313709859698487E-2</v>
      </c>
    </row>
    <row r="81" spans="1:10" x14ac:dyDescent="0.35">
      <c r="A81">
        <v>1970</v>
      </c>
      <c r="B81">
        <f>EXP(-0.5*((LN(B11)-$B$66)/$B$67)^2)/(B11*$B$67*(2*3.142)^0.5)</f>
        <v>0.46141046788730289</v>
      </c>
      <c r="C81">
        <f>EXP(-0.5*((LN(C11)-$C$66)/$C$67)^2)/(C11*$C$67*(2*3.142)^0.5)</f>
        <v>8.1623633307730467E-2</v>
      </c>
      <c r="D81">
        <f>EXP(-0.5*((LN(D11)-$D$66)/$D$67)^2)/(D11*$D$67*(2*3.142)^0.5)</f>
        <v>0.16262148300926121</v>
      </c>
      <c r="E81">
        <f>EXP(-0.5*((LN(E11)-$E$66)/$E$67)^2)/(E11*$E$67*(2*3.142)^0.5)</f>
        <v>0.12266254584808807</v>
      </c>
      <c r="F81">
        <f>EXP(-0.5*((LN(F11)-$F$66)/$F$67)^2)/(F11*$F$67*(2*3.142)^0.5)</f>
        <v>7.7934716482122121E-2</v>
      </c>
      <c r="G81">
        <f>EXP(-0.5*((LN(G11)-$G$66)/$G$67)^2)/(G11*$G$67*(2*3.142)^0.5)</f>
        <v>3.4418510924266156E-2</v>
      </c>
      <c r="H81">
        <f>EXP(-0.5*((LN(H11)-$H$66)/$H$67)^2)/(H11*$H$67*(2*3.142)^0.5)</f>
        <v>2.7774491161791613E-2</v>
      </c>
      <c r="I81">
        <f>EXP(-0.5*((LN(I11)-$I$66)/$I$67)^2)/(I11*$I$67*(2*3.142)^0.5)</f>
        <v>2.2905594949210479E-2</v>
      </c>
      <c r="J81">
        <f>EXP(-0.5*((LN(J11)-$J$66)/$J$67)^2)/(J11*$J$67*(2*3.142)^0.5)</f>
        <v>1.4915362188042338E-2</v>
      </c>
    </row>
    <row r="82" spans="1:10" x14ac:dyDescent="0.35">
      <c r="A82">
        <v>1971</v>
      </c>
      <c r="B82">
        <f>EXP(-0.5*((LN(B12)-$B$66)/$B$67)^2)/(B12*$B$67*(2*3.142)^0.5)</f>
        <v>0.42646152878569732</v>
      </c>
      <c r="C82">
        <f>EXP(-0.5*((LN(C12)-$C$66)/$C$67)^2)/(C12*$C$67*(2*3.142)^0.5)</f>
        <v>0.23319065392437663</v>
      </c>
      <c r="D82">
        <f>EXP(-0.5*((LN(D12)-$D$66)/$D$67)^2)/(D12*$D$67*(2*3.142)^0.5)</f>
        <v>0.10001775439291878</v>
      </c>
      <c r="E82">
        <f>EXP(-0.5*((LN(E12)-$E$66)/$E$67)^2)/(E12*$E$67*(2*3.142)^0.5)</f>
        <v>9.4126898080038338E-2</v>
      </c>
      <c r="F82">
        <f>EXP(-0.5*((LN(F12)-$F$66)/$F$67)^2)/(F12*$F$67*(2*3.142)^0.5)</f>
        <v>8.9549953398108603E-2</v>
      </c>
      <c r="G82">
        <f>EXP(-0.5*((LN(G12)-$G$66)/$G$67)^2)/(G12*$G$67*(2*3.142)^0.5)</f>
        <v>4.380004844243382E-2</v>
      </c>
      <c r="H82">
        <f>EXP(-0.5*((LN(H12)-$H$66)/$H$67)^2)/(H12*$H$67*(2*3.142)^0.5)</f>
        <v>3.6223165917098617E-3</v>
      </c>
      <c r="I82">
        <f>EXP(-0.5*((LN(I12)-$I$66)/$I$67)^2)/(I12*$I$67*(2*3.142)^0.5)</f>
        <v>2.9061613335489331E-2</v>
      </c>
      <c r="J82">
        <f>EXP(-0.5*((LN(J12)-$J$66)/$J$67)^2)/(J12*$J$67*(2*3.142)^0.5)</f>
        <v>4.0246383375378125E-3</v>
      </c>
    </row>
    <row r="83" spans="1:10" x14ac:dyDescent="0.35">
      <c r="A83">
        <v>1972</v>
      </c>
      <c r="B83">
        <f>EXP(-0.5*((LN(B13)-$B$66)/$B$67)^2)/(B13*$B$67*(2*3.142)^0.5)</f>
        <v>0.36593617249205918</v>
      </c>
      <c r="C83">
        <f>EXP(-0.5*((LN(C13)-$C$66)/$C$67)^2)/(C13*$C$67*(2*3.142)^0.5)</f>
        <v>0.29421402981997941</v>
      </c>
      <c r="D83">
        <f>EXP(-0.5*((LN(D13)-$D$66)/$D$67)^2)/(D13*$D$67*(2*3.142)^0.5)</f>
        <v>0.10659475341999279</v>
      </c>
      <c r="E83">
        <f>EXP(-0.5*((LN(E13)-$E$66)/$E$67)^2)/(E13*$E$67*(2*3.142)^0.5)</f>
        <v>3.9429966798852065E-2</v>
      </c>
      <c r="F83">
        <f>EXP(-0.5*((LN(F13)-$F$66)/$F$67)^2)/(F13*$F$67*(2*3.142)^0.5)</f>
        <v>5.6868858171774464E-2</v>
      </c>
      <c r="G83">
        <f>EXP(-0.5*((LN(G13)-$G$66)/$G$67)^2)/(G13*$G$67*(2*3.142)^0.5)</f>
        <v>6.4812585991939255E-3</v>
      </c>
      <c r="H83">
        <f>EXP(-0.5*((LN(H13)-$H$66)/$H$67)^2)/(H13*$H$67*(2*3.142)^0.5)</f>
        <v>3.4635819069056377E-2</v>
      </c>
      <c r="I83">
        <f>EXP(-0.5*((LN(I13)-$I$66)/$I$67)^2)/(I13*$I$67*(2*3.142)^0.5)</f>
        <v>2.926382403722682E-2</v>
      </c>
      <c r="J83">
        <f>EXP(-0.5*((LN(J13)-$J$66)/$J$67)^2)/(J13*$J$67*(2*3.142)^0.5)</f>
        <v>1.5553052510423096E-2</v>
      </c>
    </row>
    <row r="84" spans="1:10" x14ac:dyDescent="0.35">
      <c r="A84">
        <v>1973</v>
      </c>
      <c r="B84">
        <f>EXP(-0.5*((LN(B14)-$B$66)/$B$67)^2)/(B14*$B$67*(2*3.142)^0.5)</f>
        <v>0.28644715408876686</v>
      </c>
      <c r="C84">
        <f>EXP(-0.5*((LN(C14)-$C$66)/$C$67)^2)/(C14*$C$67*(2*3.142)^0.5)</f>
        <v>0.15407374893210798</v>
      </c>
      <c r="D84">
        <f>EXP(-0.5*((LN(D14)-$D$66)/$D$67)^2)/(D14*$D$67*(2*3.142)^0.5)</f>
        <v>0.19869731661783341</v>
      </c>
      <c r="E84">
        <f>EXP(-0.5*((LN(E14)-$E$66)/$E$67)^2)/(E14*$E$67*(2*3.142)^0.5)</f>
        <v>0.1241932170296625</v>
      </c>
      <c r="F84">
        <f>EXP(-0.5*((LN(F14)-$F$66)/$F$67)^2)/(F14*$F$67*(2*3.142)^0.5)</f>
        <v>7.441103601742971E-2</v>
      </c>
      <c r="G84">
        <f>EXP(-0.5*((LN(G14)-$G$66)/$G$67)^2)/(G14*$G$67*(2*3.142)^0.5)</f>
        <v>5.9396145574707043E-2</v>
      </c>
      <c r="H84">
        <f>EXP(-0.5*((LN(H14)-$H$66)/$H$67)^2)/(H14*$H$67*(2*3.142)^0.5)</f>
        <v>3.6459342201170447E-2</v>
      </c>
      <c r="I84">
        <f>EXP(-0.5*((LN(I14)-$I$66)/$I$67)^2)/(I14*$I$67*(2*3.142)^0.5)</f>
        <v>2.6334310034433619E-2</v>
      </c>
      <c r="J84">
        <f>EXP(-0.5*((LN(J14)-$J$66)/$J$67)^2)/(J14*$J$67*(2*3.142)^0.5)</f>
        <v>1.6659241831721239E-2</v>
      </c>
    </row>
    <row r="85" spans="1:10" x14ac:dyDescent="0.35">
      <c r="A85">
        <v>1974</v>
      </c>
      <c r="B85">
        <f>EXP(-0.5*((LN(B15)-$B$66)/$B$67)^2)/(B15*$B$67*(2*3.142)^0.5)</f>
        <v>0.16850139637276695</v>
      </c>
      <c r="C85">
        <f>EXP(-0.5*((LN(C15)-$C$66)/$C$67)^2)/(C15*$C$67*(2*3.142)^0.5)</f>
        <v>0.30031472064658754</v>
      </c>
      <c r="D85">
        <f>EXP(-0.5*((LN(D15)-$D$66)/$D$67)^2)/(D15*$D$67*(2*3.142)^0.5)</f>
        <v>4.1614642713657904E-2</v>
      </c>
      <c r="E85">
        <f>EXP(-0.5*((LN(E15)-$E$66)/$E$67)^2)/(E15*$E$67*(2*3.142)^0.5)</f>
        <v>0.12138816658978345</v>
      </c>
      <c r="F85">
        <f>EXP(-0.5*((LN(F15)-$F$66)/$F$67)^2)/(F15*$F$67*(2*3.142)^0.5)</f>
        <v>7.7849854930355539E-2</v>
      </c>
      <c r="G85">
        <f>EXP(-0.5*((LN(G15)-$G$66)/$G$67)^2)/(G15*$G$67*(2*3.142)^0.5)</f>
        <v>6.0325459188851648E-2</v>
      </c>
      <c r="H85">
        <f>EXP(-0.5*((LN(H15)-$H$66)/$H$67)^2)/(H15*$H$67*(2*3.142)^0.5)</f>
        <v>2.488332039628683E-2</v>
      </c>
      <c r="I85">
        <f>EXP(-0.5*((LN(I15)-$I$66)/$I$67)^2)/(I15*$I$67*(2*3.142)^0.5)</f>
        <v>2.1878509496365051E-2</v>
      </c>
      <c r="J85">
        <f>EXP(-0.5*((LN(J15)-$J$66)/$J$67)^2)/(J15*$J$67*(2*3.142)^0.5)</f>
        <v>1.2657045964080557E-2</v>
      </c>
    </row>
    <row r="86" spans="1:10" x14ac:dyDescent="0.35">
      <c r="A86">
        <v>1975</v>
      </c>
      <c r="B86">
        <f>EXP(-0.5*((LN(B16)-$B$66)/$B$67)^2)/(B16*$B$67*(2*3.142)^0.5)</f>
        <v>2.1133537981899406E-2</v>
      </c>
      <c r="C86">
        <f>EXP(-0.5*((LN(C16)-$C$66)/$C$67)^2)/(C16*$C$67*(2*3.142)^0.5)</f>
        <v>0.19300536442544539</v>
      </c>
      <c r="D86">
        <f>EXP(-0.5*((LN(D16)-$D$66)/$D$67)^2)/(D16*$D$67*(2*3.142)^0.5)</f>
        <v>0.13006101492203861</v>
      </c>
      <c r="E86">
        <f>EXP(-0.5*((LN(E16)-$E$66)/$E$67)^2)/(E16*$E$67*(2*3.142)^0.5)</f>
        <v>6.888135533494312E-2</v>
      </c>
      <c r="F86">
        <f>EXP(-0.5*((LN(F16)-$F$66)/$F$67)^2)/(F16*$F$67*(2*3.142)^0.5)</f>
        <v>8.5977919107968176E-2</v>
      </c>
      <c r="G86">
        <f>EXP(-0.5*((LN(G16)-$G$66)/$G$67)^2)/(G16*$G$67*(2*3.142)^0.5)</f>
        <v>4.315269224785661E-2</v>
      </c>
      <c r="H86">
        <f>EXP(-0.5*((LN(H16)-$H$66)/$H$67)^2)/(H16*$H$67*(2*3.142)^0.5)</f>
        <v>2.0024491283335877E-2</v>
      </c>
      <c r="I86">
        <f>EXP(-0.5*((LN(I16)-$I$66)/$I$67)^2)/(I16*$I$67*(2*3.142)^0.5)</f>
        <v>2.9423799438645822E-2</v>
      </c>
      <c r="J86">
        <f>EXP(-0.5*((LN(J16)-$J$66)/$J$67)^2)/(J16*$J$67*(2*3.142)^0.5)</f>
        <v>1.682264206592857E-2</v>
      </c>
    </row>
    <row r="87" spans="1:10" x14ac:dyDescent="0.35">
      <c r="A87">
        <v>1976</v>
      </c>
      <c r="B87">
        <f>EXP(-0.5*((LN(B17)-$B$66)/$B$67)^2)/(B17*$B$67*(2*3.142)^0.5)</f>
        <v>0.22853894138651926</v>
      </c>
      <c r="C87">
        <f>EXP(-0.5*((LN(C17)-$C$66)/$C$67)^2)/(C17*$C$67*(2*3.142)^0.5)</f>
        <v>0.13081607466989009</v>
      </c>
      <c r="D87">
        <f>EXP(-0.5*((LN(D17)-$D$66)/$D$67)^2)/(D17*$D$67*(2*3.142)^0.5)</f>
        <v>0.14424651032292143</v>
      </c>
      <c r="E87">
        <f>EXP(-0.5*((LN(E17)-$E$66)/$E$67)^2)/(E17*$E$67*(2*3.142)^0.5)</f>
        <v>0.10661451170186365</v>
      </c>
      <c r="F87">
        <f>EXP(-0.5*((LN(F17)-$F$66)/$F$67)^2)/(F17*$F$67*(2*3.142)^0.5)</f>
        <v>6.1539203232263411E-2</v>
      </c>
      <c r="G87">
        <f>EXP(-0.5*((LN(G17)-$G$66)/$G$67)^2)/(G17*$G$67*(2*3.142)^0.5)</f>
        <v>5.167845886653092E-2</v>
      </c>
      <c r="H87">
        <f>EXP(-0.5*((LN(H17)-$H$66)/$H$67)^2)/(H17*$H$67*(2*3.142)^0.5)</f>
        <v>3.2622245426005898E-2</v>
      </c>
      <c r="I87">
        <f>EXP(-0.5*((LN(I17)-$I$66)/$I$67)^2)/(I17*$I$67*(2*3.142)^0.5)</f>
        <v>1.4415338122495552E-2</v>
      </c>
      <c r="J87">
        <f>EXP(-0.5*((LN(J17)-$J$66)/$J$67)^2)/(J17*$J$67*(2*3.142)^0.5)</f>
        <v>1.0396411974703324E-2</v>
      </c>
    </row>
    <row r="88" spans="1:10" x14ac:dyDescent="0.35">
      <c r="A88">
        <v>1977</v>
      </c>
      <c r="B88">
        <f>EXP(-0.5*((LN(B18)-$B$66)/$B$67)^2)/(B18*$B$67*(2*3.142)^0.5)</f>
        <v>0.3120365948083485</v>
      </c>
      <c r="C88">
        <f>EXP(-0.5*((LN(C18)-$C$66)/$C$67)^2)/(C18*$C$67*(2*3.142)^0.5)</f>
        <v>0.10007590566285952</v>
      </c>
      <c r="D88">
        <f>EXP(-0.5*((LN(D18)-$D$66)/$D$67)^2)/(D18*$D$67*(2*3.142)^0.5)</f>
        <v>0.1869220727573305</v>
      </c>
      <c r="E88">
        <f>EXP(-0.5*((LN(E18)-$E$66)/$E$67)^2)/(E18*$E$67*(2*3.142)^0.5)</f>
        <v>0.12740239291984992</v>
      </c>
      <c r="F88">
        <f>EXP(-0.5*((LN(F18)-$F$66)/$F$67)^2)/(F18*$F$67*(2*3.142)^0.5)</f>
        <v>6.0430885805396031E-2</v>
      </c>
      <c r="G88">
        <f>EXP(-0.5*((LN(G18)-$G$66)/$G$67)^2)/(G18*$G$67*(2*3.142)^0.5)</f>
        <v>1.2173197271008337E-2</v>
      </c>
      <c r="H88">
        <f>EXP(-0.5*((LN(H18)-$H$66)/$H$67)^2)/(H18*$H$67*(2*3.142)^0.5)</f>
        <v>2.6363930540753144E-2</v>
      </c>
      <c r="I88">
        <f>EXP(-0.5*((LN(I18)-$I$66)/$I$67)^2)/(I18*$I$67*(2*3.142)^0.5)</f>
        <v>3.4383171518384175E-3</v>
      </c>
      <c r="J88">
        <f>EXP(-0.5*((LN(J18)-$J$66)/$J$67)^2)/(J18*$J$67*(2*3.142)^0.5)</f>
        <v>4.2986909271828383E-3</v>
      </c>
    </row>
    <row r="89" spans="1:10" x14ac:dyDescent="0.35">
      <c r="A89">
        <v>1978</v>
      </c>
      <c r="B89">
        <f>EXP(-0.5*((LN(B19)-$B$66)/$B$67)^2)/(B19*$B$67*(2*3.142)^0.5)</f>
        <v>3.6212481544743838E-2</v>
      </c>
      <c r="C89">
        <f>EXP(-0.5*((LN(C19)-$C$66)/$C$67)^2)/(C19*$C$67*(2*3.142)^0.5)</f>
        <v>0.23319065392437663</v>
      </c>
      <c r="D89">
        <f>EXP(-0.5*((LN(D19)-$D$66)/$D$67)^2)/(D19*$D$67*(2*3.142)^0.5)</f>
        <v>0.12411700491077977</v>
      </c>
      <c r="E89">
        <f>EXP(-0.5*((LN(E19)-$E$66)/$E$67)^2)/(E19*$E$67*(2*3.142)^0.5)</f>
        <v>7.0800851263078959E-2</v>
      </c>
      <c r="F89">
        <f>EXP(-0.5*((LN(F19)-$F$66)/$F$67)^2)/(F19*$F$67*(2*3.142)^0.5)</f>
        <v>4.8648819713947807E-2</v>
      </c>
      <c r="G89">
        <f>EXP(-0.5*((LN(G19)-$G$66)/$G$67)^2)/(G19*$G$67*(2*3.142)^0.5)</f>
        <v>4.1200140399031103E-2</v>
      </c>
      <c r="H89">
        <f>EXP(-0.5*((LN(H19)-$H$66)/$H$67)^2)/(H19*$H$67*(2*3.142)^0.5)</f>
        <v>4.138806824577166E-2</v>
      </c>
      <c r="I89">
        <f>EXP(-0.5*((LN(I19)-$I$66)/$I$67)^2)/(I19*$I$67*(2*3.142)^0.5)</f>
        <v>1.3219168776348954E-2</v>
      </c>
      <c r="J89">
        <f>EXP(-0.5*((LN(J19)-$J$66)/$J$67)^2)/(J19*$J$67*(2*3.142)^0.5)</f>
        <v>1.5400699980408947E-2</v>
      </c>
    </row>
    <row r="90" spans="1:10" x14ac:dyDescent="0.35">
      <c r="A90">
        <v>1979</v>
      </c>
      <c r="B90">
        <f>EXP(-0.5*((LN(B20)-$B$66)/$B$67)^2)/(B20*$B$67*(2*3.142)^0.5)</f>
        <v>0.36557120607847354</v>
      </c>
      <c r="C90">
        <f>EXP(-0.5*((LN(C20)-$C$66)/$C$67)^2)/(C20*$C$67*(2*3.142)^0.5)</f>
        <v>0.3025196245461107</v>
      </c>
      <c r="D90">
        <f>EXP(-0.5*((LN(D20)-$D$66)/$D$67)^2)/(D20*$D$67*(2*3.142)^0.5)</f>
        <v>0.19808421608762161</v>
      </c>
      <c r="E90">
        <f>EXP(-0.5*((LN(E20)-$E$66)/$E$67)^2)/(E20*$E$67*(2*3.142)^0.5)</f>
        <v>0.12540797920818664</v>
      </c>
      <c r="F90">
        <f>EXP(-0.5*((LN(F20)-$F$66)/$F$67)^2)/(F20*$F$67*(2*3.142)^0.5)</f>
        <v>7.4449540654160276E-2</v>
      </c>
      <c r="G90">
        <f>EXP(-0.5*((LN(G20)-$G$66)/$G$67)^2)/(G20*$G$67*(2*3.142)^0.5)</f>
        <v>6.0183830731127159E-2</v>
      </c>
      <c r="H90">
        <f>EXP(-0.5*((LN(H20)-$H$66)/$H$67)^2)/(H20*$H$67*(2*3.142)^0.5)</f>
        <v>3.635277616013987E-2</v>
      </c>
      <c r="I90">
        <f>EXP(-0.5*((LN(I20)-$I$66)/$I$67)^2)/(I20*$I$67*(2*3.142)^0.5)</f>
        <v>2.0235142373499306E-2</v>
      </c>
      <c r="J90">
        <f>EXP(-0.5*((LN(J20)-$J$66)/$J$67)^2)/(J20*$J$67*(2*3.142)^0.5)</f>
        <v>1.6379471757483589E-2</v>
      </c>
    </row>
    <row r="91" spans="1:10" x14ac:dyDescent="0.35">
      <c r="A91">
        <v>1980</v>
      </c>
      <c r="B91">
        <f>EXP(-0.5*((LN(B21)-$B$66)/$B$67)^2)/(B21*$B$67*(2*3.142)^0.5)</f>
        <v>0.34715723470481397</v>
      </c>
      <c r="C91">
        <f>EXP(-0.5*((LN(C21)-$C$66)/$C$67)^2)/(C21*$C$67*(2*3.142)^0.5)</f>
        <v>0.10572559944655356</v>
      </c>
      <c r="D91">
        <f>EXP(-0.5*((LN(D21)-$D$66)/$D$67)^2)/(D21*$D$67*(2*3.142)^0.5)</f>
        <v>1.820686685387703E-2</v>
      </c>
      <c r="E91">
        <f>EXP(-0.5*((LN(E21)-$E$66)/$E$67)^2)/(E21*$E$67*(2*3.142)^0.5)</f>
        <v>6.15917467613619E-2</v>
      </c>
      <c r="F91">
        <f>EXP(-0.5*((LN(F21)-$F$66)/$F$67)^2)/(F21*$F$67*(2*3.142)^0.5)</f>
        <v>8.3520708429770663E-2</v>
      </c>
      <c r="G91">
        <f>EXP(-0.5*((LN(G21)-$G$66)/$G$67)^2)/(G21*$G$67*(2*3.142)^0.5)</f>
        <v>2.8581965816505471E-3</v>
      </c>
      <c r="H91">
        <f>EXP(-0.5*((LN(H21)-$H$66)/$H$67)^2)/(H21*$H$67*(2*3.142)^0.5)</f>
        <v>9.5735936417829202E-3</v>
      </c>
      <c r="I91">
        <f>EXP(-0.5*((LN(I21)-$I$66)/$I$67)^2)/(I21*$I$67*(2*3.142)^0.5)</f>
        <v>2.7411404236335403E-2</v>
      </c>
      <c r="J91">
        <f>EXP(-0.5*((LN(J21)-$J$66)/$J$67)^2)/(J21*$J$67*(2*3.142)^0.5)</f>
        <v>1.6860922783321967E-2</v>
      </c>
    </row>
    <row r="92" spans="1:10" x14ac:dyDescent="0.35">
      <c r="A92">
        <v>1981</v>
      </c>
      <c r="B92">
        <f>EXP(-0.5*((LN(B22)-$B$66)/$B$67)^2)/(B22*$B$67*(2*3.142)^0.5)</f>
        <v>0.45392728369556906</v>
      </c>
      <c r="C92">
        <f>EXP(-0.5*((LN(C22)-$C$66)/$C$67)^2)/(C22*$C$67*(2*3.142)^0.5)</f>
        <v>0.21200653596672264</v>
      </c>
      <c r="D92">
        <f>EXP(-0.5*((LN(D22)-$D$66)/$D$67)^2)/(D22*$D$67*(2*3.142)^0.5)</f>
        <v>0.20216885028091083</v>
      </c>
      <c r="E92">
        <f>EXP(-0.5*((LN(E22)-$E$66)/$E$67)^2)/(E22*$E$67*(2*3.142)^0.5)</f>
        <v>9.2978811507392164E-2</v>
      </c>
      <c r="F92">
        <f>EXP(-0.5*((LN(F22)-$F$66)/$F$67)^2)/(F22*$F$67*(2*3.142)^0.5)</f>
        <v>5.2080272182241039E-2</v>
      </c>
      <c r="G92">
        <f>EXP(-0.5*((LN(G22)-$G$66)/$G$67)^2)/(G22*$G$67*(2*3.142)^0.5)</f>
        <v>4.7829709298442789E-2</v>
      </c>
      <c r="H92">
        <f>EXP(-0.5*((LN(H22)-$H$66)/$H$67)^2)/(H22*$H$67*(2*3.142)^0.5)</f>
        <v>3.8063917770431228E-2</v>
      </c>
      <c r="I92">
        <f>EXP(-0.5*((LN(I22)-$I$66)/$I$67)^2)/(I22*$I$67*(2*3.142)^0.5)</f>
        <v>7.136953186174225E-3</v>
      </c>
      <c r="J92">
        <f>EXP(-0.5*((LN(J22)-$J$66)/$J$67)^2)/(J22*$J$67*(2*3.142)^0.5)</f>
        <v>1.6724210945338405E-2</v>
      </c>
    </row>
    <row r="93" spans="1:10" x14ac:dyDescent="0.35">
      <c r="A93">
        <v>1982</v>
      </c>
      <c r="B93">
        <f>EXP(-0.5*((LN(B23)-$B$66)/$B$67)^2)/(B23*$B$67*(2*3.142)^0.5)</f>
        <v>1.8084059258407024E-2</v>
      </c>
      <c r="C93">
        <f>EXP(-0.5*((LN(C23)-$C$66)/$C$67)^2)/(C23*$C$67*(2*3.142)^0.5)</f>
        <v>6.99460632646247E-2</v>
      </c>
      <c r="D93">
        <f>EXP(-0.5*((LN(D23)-$D$66)/$D$67)^2)/(D23*$D$67*(2*3.142)^0.5)</f>
        <v>0.14606354736450228</v>
      </c>
      <c r="E93">
        <f>EXP(-0.5*((LN(E23)-$E$66)/$E$67)^2)/(E23*$E$67*(2*3.142)^0.5)</f>
        <v>0.12309449971128324</v>
      </c>
      <c r="F93">
        <f>EXP(-0.5*((LN(F23)-$F$66)/$F$67)^2)/(F23*$F$67*(2*3.142)^0.5)</f>
        <v>3.4274494383293733E-2</v>
      </c>
      <c r="G93">
        <f>EXP(-0.5*((LN(G23)-$G$66)/$G$67)^2)/(G23*$G$67*(2*3.142)^0.5)</f>
        <v>6.0575688321249502E-2</v>
      </c>
      <c r="H93">
        <f>EXP(-0.5*((LN(H23)-$H$66)/$H$67)^2)/(H23*$H$67*(2*3.142)^0.5)</f>
        <v>3.7543875369420381E-2</v>
      </c>
      <c r="I93">
        <f>EXP(-0.5*((LN(I23)-$I$66)/$I$67)^2)/(I23*$I$67*(2*3.142)^0.5)</f>
        <v>1.5231419630647626E-2</v>
      </c>
      <c r="J93">
        <f>EXP(-0.5*((LN(J23)-$J$66)/$J$67)^2)/(J23*$J$67*(2*3.142)^0.5)</f>
        <v>1.6871075403866811E-2</v>
      </c>
    </row>
    <row r="94" spans="1:10" x14ac:dyDescent="0.35">
      <c r="A94">
        <v>1983</v>
      </c>
      <c r="B94">
        <f>EXP(-0.5*((LN(B24)-$B$66)/$B$67)^2)/(B24*$B$67*(2*3.142)^0.5)</f>
        <v>0.27378983560926923</v>
      </c>
      <c r="C94">
        <f>EXP(-0.5*((LN(C24)-$C$66)/$C$67)^2)/(C24*$C$67*(2*3.142)^0.5)</f>
        <v>0.18368056619168946</v>
      </c>
      <c r="D94">
        <f>EXP(-0.5*((LN(D24)-$D$66)/$D$67)^2)/(D24*$D$67*(2*3.142)^0.5)</f>
        <v>2.0873271888032369E-2</v>
      </c>
      <c r="E94">
        <f>EXP(-0.5*((LN(E24)-$E$66)/$E$67)^2)/(E24*$E$67*(2*3.142)^0.5)</f>
        <v>6.6183622437948939E-2</v>
      </c>
      <c r="F94">
        <f>EXP(-0.5*((LN(F24)-$F$66)/$F$67)^2)/(F24*$F$67*(2*3.142)^0.5)</f>
        <v>4.5296439630522226E-2</v>
      </c>
      <c r="G94">
        <f>EXP(-0.5*((LN(G24)-$G$66)/$G$67)^2)/(G24*$G$67*(2*3.142)^0.5)</f>
        <v>5.4967342915297306E-2</v>
      </c>
      <c r="H94">
        <f>EXP(-0.5*((LN(H24)-$H$66)/$H$67)^2)/(H24*$H$67*(2*3.142)^0.5)</f>
        <v>2.0059235874495179E-2</v>
      </c>
      <c r="I94">
        <f>EXP(-0.5*((LN(I24)-$I$66)/$I$67)^2)/(I24*$I$67*(2*3.142)^0.5)</f>
        <v>3.2470093528215269E-2</v>
      </c>
      <c r="J94">
        <f>EXP(-0.5*((LN(J24)-$J$66)/$J$67)^2)/(J24*$J$67*(2*3.142)^0.5)</f>
        <v>1.5683452430726344E-2</v>
      </c>
    </row>
    <row r="95" spans="1:10" x14ac:dyDescent="0.35">
      <c r="A95">
        <v>1984</v>
      </c>
      <c r="B95">
        <f>EXP(-0.5*((LN(B25)-$B$66)/$B$67)^2)/(B25*$B$67*(2*3.142)^0.5)</f>
        <v>0.40050151193084316</v>
      </c>
      <c r="C95">
        <f>EXP(-0.5*((LN(C25)-$C$66)/$C$67)^2)/(C25*$C$67*(2*3.142)^0.5)</f>
        <v>0.29910339771344469</v>
      </c>
      <c r="D95">
        <f>EXP(-0.5*((LN(D25)-$D$66)/$D$67)^2)/(D25*$D$67*(2*3.142)^0.5)</f>
        <v>0.13842152529570564</v>
      </c>
      <c r="E95">
        <f>EXP(-0.5*((LN(E25)-$E$66)/$E$67)^2)/(E25*$E$67*(2*3.142)^0.5)</f>
        <v>0.12750760300374517</v>
      </c>
      <c r="F95">
        <f>EXP(-0.5*((LN(F25)-$F$66)/$F$67)^2)/(F25*$F$67*(2*3.142)^0.5)</f>
        <v>6.2484688873367264E-2</v>
      </c>
      <c r="G95">
        <f>EXP(-0.5*((LN(G25)-$G$66)/$G$67)^2)/(G25*$G$67*(2*3.142)^0.5)</f>
        <v>1.4741577756908377E-2</v>
      </c>
      <c r="H95">
        <f>EXP(-0.5*((LN(H25)-$H$66)/$H$67)^2)/(H25*$H$67*(2*3.142)^0.5)</f>
        <v>2.3673327063368905E-2</v>
      </c>
      <c r="I95">
        <f>EXP(-0.5*((LN(I25)-$I$66)/$I$67)^2)/(I25*$I$67*(2*3.142)^0.5)</f>
        <v>1.4210012785697554E-3</v>
      </c>
      <c r="J95">
        <f>EXP(-0.5*((LN(J25)-$J$66)/$J$67)^2)/(J25*$J$67*(2*3.142)^0.5)</f>
        <v>1.6600260264781623E-3</v>
      </c>
    </row>
    <row r="96" spans="1:10" x14ac:dyDescent="0.35">
      <c r="A96">
        <v>1985</v>
      </c>
      <c r="B96">
        <f>EXP(-0.5*((LN(B26)-$B$66)/$B$67)^2)/(B26*$B$67*(2*3.142)^0.5)</f>
        <v>0.30509633085343107</v>
      </c>
      <c r="C96">
        <f>EXP(-0.5*((LN(C26)-$C$66)/$C$67)^2)/(C26*$C$67*(2*3.142)^0.5)</f>
        <v>0.17053518432828968</v>
      </c>
      <c r="D96">
        <f>EXP(-0.5*((LN(D26)-$D$66)/$D$67)^2)/(D26*$D$67*(2*3.142)^0.5)</f>
        <v>0.15394678949652837</v>
      </c>
      <c r="E96">
        <f>EXP(-0.5*((LN(E26)-$E$66)/$E$67)^2)/(E26*$E$67*(2*3.142)^0.5)</f>
        <v>2.9164742220398939E-2</v>
      </c>
      <c r="F96">
        <f>EXP(-0.5*((LN(F26)-$F$66)/$F$67)^2)/(F26*$F$67*(2*3.142)^0.5)</f>
        <v>8.51569908748738E-2</v>
      </c>
      <c r="G96">
        <f>EXP(-0.5*((LN(G26)-$G$66)/$G$67)^2)/(G26*$G$67*(2*3.142)^0.5)</f>
        <v>6.0409896716122805E-2</v>
      </c>
      <c r="H96">
        <f>EXP(-0.5*((LN(H26)-$H$66)/$H$67)^2)/(H26*$H$67*(2*3.142)^0.5)</f>
        <v>3.928737246257915E-2</v>
      </c>
      <c r="I96">
        <f>EXP(-0.5*((LN(I26)-$I$66)/$I$67)^2)/(I26*$I$67*(2*3.142)^0.5)</f>
        <v>7.9414700413458217E-3</v>
      </c>
      <c r="J96">
        <f>EXP(-0.5*((LN(J26)-$J$66)/$J$67)^2)/(J26*$J$67*(2*3.142)^0.5)</f>
        <v>1.4860192247387669E-2</v>
      </c>
    </row>
    <row r="97" spans="1:10" x14ac:dyDescent="0.35">
      <c r="A97">
        <v>1986</v>
      </c>
      <c r="B97">
        <f>EXP(-0.5*((LN(B27)-$B$66)/$B$67)^2)/(B27*$B$67*(2*3.142)^0.5)</f>
        <v>0.10405692282935898</v>
      </c>
      <c r="C97">
        <f>EXP(-0.5*((LN(C27)-$C$66)/$C$67)^2)/(C27*$C$67*(2*3.142)^0.5)</f>
        <v>0.27730497372977297</v>
      </c>
      <c r="D97">
        <f>EXP(-0.5*((LN(D27)-$D$66)/$D$67)^2)/(D27*$D$67*(2*3.142)^0.5)</f>
        <v>0.20028630088073801</v>
      </c>
      <c r="E97">
        <f>EXP(-0.5*((LN(E27)-$E$66)/$E$67)^2)/(E27*$E$67*(2*3.142)^0.5)</f>
        <v>0.12611821754002273</v>
      </c>
      <c r="F97">
        <f>EXP(-0.5*((LN(F27)-$F$66)/$F$67)^2)/(F27*$F$67*(2*3.142)^0.5)</f>
        <v>7.0385779841041898E-2</v>
      </c>
      <c r="G97">
        <f>EXP(-0.5*((LN(G27)-$G$66)/$G$67)^2)/(G27*$G$67*(2*3.142)^0.5)</f>
        <v>1.8888840323469921E-2</v>
      </c>
      <c r="H97">
        <f>EXP(-0.5*((LN(H27)-$H$66)/$H$67)^2)/(H27*$H$67*(2*3.142)^0.5)</f>
        <v>3.0158866834729597E-2</v>
      </c>
      <c r="I97">
        <f>EXP(-0.5*((LN(I27)-$I$66)/$I$67)^2)/(I27*$I$67*(2*3.142)^0.5)</f>
        <v>1.9690693559605923E-2</v>
      </c>
      <c r="J97">
        <f>EXP(-0.5*((LN(J27)-$J$66)/$J$67)^2)/(J27*$J$67*(2*3.142)^0.5)</f>
        <v>9.5387653136452272E-3</v>
      </c>
    </row>
    <row r="98" spans="1:10" x14ac:dyDescent="0.35">
      <c r="A98">
        <v>1987</v>
      </c>
      <c r="B98">
        <f>EXP(-0.5*((LN(B28)-$B$66)/$B$67)^2)/(B28*$B$67*(2*3.142)^0.5)</f>
        <v>0.33538596569196083</v>
      </c>
      <c r="C98">
        <f>EXP(-0.5*((LN(C28)-$C$66)/$C$67)^2)/(C28*$C$67*(2*3.142)^0.5)</f>
        <v>0.2633790242847297</v>
      </c>
      <c r="D98">
        <f>EXP(-0.5*((LN(D28)-$D$66)/$D$67)^2)/(D28*$D$67*(2*3.142)^0.5)</f>
        <v>0.10635760357685894</v>
      </c>
      <c r="E98">
        <f>EXP(-0.5*((LN(E28)-$E$66)/$E$67)^2)/(E28*$E$67*(2*3.142)^0.5)</f>
        <v>3.91200487281608E-2</v>
      </c>
      <c r="F98">
        <f>EXP(-0.5*((LN(F28)-$F$66)/$F$67)^2)/(F28*$F$67*(2*3.142)^0.5)</f>
        <v>8.6675135110668128E-2</v>
      </c>
      <c r="G98">
        <f>EXP(-0.5*((LN(G28)-$G$66)/$G$67)^2)/(G28*$G$67*(2*3.142)^0.5)</f>
        <v>5.0873788800033987E-2</v>
      </c>
      <c r="H98">
        <f>EXP(-0.5*((LN(H28)-$H$66)/$H$67)^2)/(H28*$H$67*(2*3.142)^0.5)</f>
        <v>3.0180042222779913E-2</v>
      </c>
      <c r="I98">
        <f>EXP(-0.5*((LN(I28)-$I$66)/$I$67)^2)/(I28*$I$67*(2*3.142)^0.5)</f>
        <v>2.4250152235878491E-2</v>
      </c>
      <c r="J98">
        <f>EXP(-0.5*((LN(J28)-$J$66)/$J$67)^2)/(J28*$J$67*(2*3.142)^0.5)</f>
        <v>1.0762437211234113E-2</v>
      </c>
    </row>
    <row r="99" spans="1:10" x14ac:dyDescent="0.35">
      <c r="A99">
        <v>1988</v>
      </c>
      <c r="B99">
        <f>EXP(-0.5*((LN(B29)-$B$66)/$B$67)^2)/(B29*$B$67*(2*3.142)^0.5)</f>
        <v>0.38890191898486293</v>
      </c>
      <c r="C99">
        <f>EXP(-0.5*((LN(C29)-$C$66)/$C$67)^2)/(C29*$C$67*(2*3.142)^0.5)</f>
        <v>8.3633693330376679E-2</v>
      </c>
      <c r="D99">
        <f>EXP(-0.5*((LN(D29)-$D$66)/$D$67)^2)/(D29*$D$67*(2*3.142)^0.5)</f>
        <v>6.2165340165977481E-2</v>
      </c>
      <c r="E99">
        <f>EXP(-0.5*((LN(E29)-$E$66)/$E$67)^2)/(E29*$E$67*(2*3.142)^0.5)</f>
        <v>0.11844345510640561</v>
      </c>
      <c r="F99">
        <f>EXP(-0.5*((LN(F29)-$F$66)/$F$67)^2)/(F29*$F$67*(2*3.142)^0.5)</f>
        <v>2.2314221046389894E-2</v>
      </c>
      <c r="G99">
        <f>EXP(-0.5*((LN(G29)-$G$66)/$G$67)^2)/(G29*$G$67*(2*3.142)^0.5)</f>
        <v>1.3697759894903166E-2</v>
      </c>
      <c r="H99">
        <f>EXP(-0.5*((LN(H29)-$H$66)/$H$67)^2)/(H29*$H$67*(2*3.142)^0.5)</f>
        <v>4.1361996328002186E-2</v>
      </c>
      <c r="I99">
        <f>EXP(-0.5*((LN(I29)-$I$66)/$I$67)^2)/(I29*$I$67*(2*3.142)^0.5)</f>
        <v>2.9023050420618882E-2</v>
      </c>
      <c r="J99">
        <f>EXP(-0.5*((LN(J29)-$J$66)/$J$67)^2)/(J29*$J$67*(2*3.142)^0.5)</f>
        <v>4.8008327341271737E-3</v>
      </c>
    </row>
    <row r="100" spans="1:10" x14ac:dyDescent="0.35">
      <c r="A100">
        <v>1989</v>
      </c>
      <c r="B100">
        <f>EXP(-0.5*((LN(B30)-$B$66)/$B$67)^2)/(B30*$B$67*(2*3.142)^0.5)</f>
        <v>0.36593617249205918</v>
      </c>
      <c r="C100">
        <f>EXP(-0.5*((LN(C30)-$C$66)/$C$67)^2)/(C30*$C$67*(2*3.142)^0.5)</f>
        <v>2.3649904846430213E-2</v>
      </c>
      <c r="D100">
        <f>EXP(-0.5*((LN(D30)-$D$66)/$D$67)^2)/(D30*$D$67*(2*3.142)^0.5)</f>
        <v>4.2415566984795372E-2</v>
      </c>
      <c r="E100">
        <f>EXP(-0.5*((LN(E30)-$E$66)/$E$67)^2)/(E30*$E$67*(2*3.142)^0.5)</f>
        <v>1.1075833820831868E-2</v>
      </c>
      <c r="F100">
        <f>EXP(-0.5*((LN(F30)-$F$66)/$F$67)^2)/(F30*$F$67*(2*3.142)^0.5)</f>
        <v>2.6577142658316271E-2</v>
      </c>
      <c r="G100">
        <f>EXP(-0.5*((LN(G30)-$G$66)/$G$67)^2)/(G30*$G$67*(2*3.142)^0.5)</f>
        <v>5.4045308527471247E-2</v>
      </c>
      <c r="H100">
        <f>EXP(-0.5*((LN(H30)-$H$66)/$H$67)^2)/(H30*$H$67*(2*3.142)^0.5)</f>
        <v>4.1432720087714738E-2</v>
      </c>
      <c r="I100">
        <f>EXP(-0.5*((LN(I30)-$I$66)/$I$67)^2)/(I30*$I$67*(2*3.142)^0.5)</f>
        <v>2.3938824471351906E-2</v>
      </c>
      <c r="J100">
        <f>EXP(-0.5*((LN(J30)-$J$66)/$J$67)^2)/(J30*$J$67*(2*3.142)^0.5)</f>
        <v>9.6606252753131689E-3</v>
      </c>
    </row>
    <row r="101" spans="1:10" x14ac:dyDescent="0.35">
      <c r="A101">
        <v>1990</v>
      </c>
      <c r="B101">
        <f>EXP(-0.5*((LN(B31)-$B$66)/$B$67)^2)/(B31*$B$67*(2*3.142)^0.5)</f>
        <v>0.40428195287533081</v>
      </c>
      <c r="C101">
        <f>EXP(-0.5*((LN(C31)-$C$66)/$C$67)^2)/(C31*$C$67*(2*3.142)^0.5)</f>
        <v>0.28284064850989393</v>
      </c>
      <c r="D101">
        <f>EXP(-0.5*((LN(D31)-$D$66)/$D$67)^2)/(D31*$D$67*(2*3.142)^0.5)</f>
        <v>1.4695062404426045E-2</v>
      </c>
      <c r="E101">
        <f>EXP(-0.5*((LN(E31)-$E$66)/$E$67)^2)/(E31*$E$67*(2*3.142)^0.5)</f>
        <v>5.4538751454286848E-2</v>
      </c>
      <c r="F101">
        <f>EXP(-0.5*((LN(F31)-$F$66)/$F$67)^2)/(F31*$F$67*(2*3.142)^0.5)</f>
        <v>3.5960467679341447E-2</v>
      </c>
      <c r="G101">
        <f>EXP(-0.5*((LN(G31)-$G$66)/$G$67)^2)/(G31*$G$67*(2*3.142)^0.5)</f>
        <v>5.5990957972628957E-2</v>
      </c>
      <c r="H101">
        <f>EXP(-0.5*((LN(H31)-$H$66)/$H$67)^2)/(H31*$H$67*(2*3.142)^0.5)</f>
        <v>3.2013255732932552E-2</v>
      </c>
      <c r="I101">
        <f>EXP(-0.5*((LN(I31)-$I$66)/$I$67)^2)/(I31*$I$67*(2*3.142)^0.5)</f>
        <v>1.2853304632077692E-2</v>
      </c>
      <c r="J101">
        <f>EXP(-0.5*((LN(J31)-$J$66)/$J$67)^2)/(J31*$J$67*(2*3.142)^0.5)</f>
        <v>1.6855604351010547E-2</v>
      </c>
    </row>
    <row r="102" spans="1:10" x14ac:dyDescent="0.35">
      <c r="A102">
        <v>1991</v>
      </c>
      <c r="B102">
        <f>EXP(-0.5*((LN(B32)-$B$66)/$B$67)^2)/(B32*$B$67*(2*3.142)^0.5)</f>
        <v>6.7436646551881849E-2</v>
      </c>
      <c r="C102">
        <f>EXP(-0.5*((LN(C32)-$C$66)/$C$67)^2)/(C32*$C$67*(2*3.142)^0.5)</f>
        <v>0.22885345627421191</v>
      </c>
      <c r="D102">
        <f>EXP(-0.5*((LN(D32)-$D$66)/$D$67)^2)/(D32*$D$67*(2*3.142)^0.5)</f>
        <v>0.1342262737633664</v>
      </c>
      <c r="E102">
        <f>EXP(-0.5*((LN(E32)-$E$66)/$E$67)^2)/(E32*$E$67*(2*3.142)^0.5)</f>
        <v>0.12456189937951301</v>
      </c>
      <c r="F102">
        <f>EXP(-0.5*((LN(F32)-$F$66)/$F$67)^2)/(F32*$F$67*(2*3.142)^0.5)</f>
        <v>4.6988111862132205E-2</v>
      </c>
      <c r="G102">
        <f>EXP(-0.5*((LN(G32)-$G$66)/$G$67)^2)/(G32*$G$67*(2*3.142)^0.5)</f>
        <v>5.3270162329122156E-2</v>
      </c>
      <c r="H102">
        <f>EXP(-0.5*((LN(H32)-$H$66)/$H$67)^2)/(H32*$H$67*(2*3.142)^0.5)</f>
        <v>3.7660235108759987E-2</v>
      </c>
      <c r="I102">
        <f>EXP(-0.5*((LN(I32)-$I$66)/$I$67)^2)/(I32*$I$67*(2*3.142)^0.5)</f>
        <v>2.4443935383621135E-2</v>
      </c>
      <c r="J102">
        <f>EXP(-0.5*((LN(J32)-$J$66)/$J$67)^2)/(J32*$J$67*(2*3.142)^0.5)</f>
        <v>4.647249188032697E-4</v>
      </c>
    </row>
    <row r="103" spans="1:10" x14ac:dyDescent="0.35">
      <c r="A103">
        <v>1992</v>
      </c>
      <c r="B103">
        <f>EXP(-0.5*((LN(B33)-$B$66)/$B$67)^2)/(B33*$B$67*(2*3.142)^0.5)</f>
        <v>0.12275515356353921</v>
      </c>
      <c r="C103">
        <f>EXP(-0.5*((LN(C33)-$C$66)/$C$67)^2)/(C33*$C$67*(2*3.142)^0.5)</f>
        <v>0.28208549132408939</v>
      </c>
      <c r="D103">
        <f>EXP(-0.5*((LN(D33)-$D$66)/$D$67)^2)/(D33*$D$67*(2*3.142)^0.5)</f>
        <v>0.18051409186159068</v>
      </c>
      <c r="E103">
        <f>EXP(-0.5*((LN(E33)-$E$66)/$E$67)^2)/(E33*$E$67*(2*3.142)^0.5)</f>
        <v>0.10972136120438508</v>
      </c>
      <c r="F103">
        <f>EXP(-0.5*((LN(F33)-$F$66)/$F$67)^2)/(F33*$F$67*(2*3.142)^0.5)</f>
        <v>1.5595216335254902E-3</v>
      </c>
      <c r="G103">
        <f>EXP(-0.5*((LN(G33)-$G$66)/$G$67)^2)/(G33*$G$67*(2*3.142)^0.5)</f>
        <v>6.0578732680679259E-2</v>
      </c>
      <c r="H103">
        <f>EXP(-0.5*((LN(H33)-$H$66)/$H$67)^2)/(H33*$H$67*(2*3.142)^0.5)</f>
        <v>4.1437427612887351E-2</v>
      </c>
      <c r="I103">
        <f>EXP(-0.5*((LN(I33)-$I$66)/$I$67)^2)/(I33*$I$67*(2*3.142)^0.5)</f>
        <v>2.8720669778966305E-2</v>
      </c>
      <c r="J103">
        <f>EXP(-0.5*((LN(J33)-$J$66)/$J$67)^2)/(J33*$J$67*(2*3.142)^0.5)</f>
        <v>4.4817837306282112E-3</v>
      </c>
    </row>
    <row r="104" spans="1:10" x14ac:dyDescent="0.35">
      <c r="A104">
        <v>1993</v>
      </c>
      <c r="B104">
        <f>EXP(-0.5*((LN(B34)-$B$66)/$B$67)^2)/(B34*$B$67*(2*3.142)^0.5)</f>
        <v>0.13571567564066769</v>
      </c>
      <c r="C104">
        <f>EXP(-0.5*((LN(C34)-$C$66)/$C$67)^2)/(C34*$C$67*(2*3.142)^0.5)</f>
        <v>0.15882029474364304</v>
      </c>
      <c r="D104">
        <f>EXP(-0.5*((LN(D34)-$D$66)/$D$67)^2)/(D34*$D$67*(2*3.142)^0.5)</f>
        <v>0.19154152721318407</v>
      </c>
      <c r="E104">
        <f>EXP(-0.5*((LN(E34)-$E$66)/$E$67)^2)/(E34*$E$67*(2*3.142)^0.5)</f>
        <v>2.1210500922304015E-2</v>
      </c>
      <c r="F104">
        <f>EXP(-0.5*((LN(F34)-$F$66)/$F$67)^2)/(F34*$F$67*(2*3.142)^0.5)</f>
        <v>7.1445625287318501E-3</v>
      </c>
      <c r="G104">
        <f>EXP(-0.5*((LN(G34)-$G$66)/$G$67)^2)/(G34*$G$67*(2*3.142)^0.5)</f>
        <v>2.7139650629341421E-2</v>
      </c>
      <c r="H104">
        <f>EXP(-0.5*((LN(H34)-$H$66)/$H$67)^2)/(H34*$H$67*(2*3.142)^0.5)</f>
        <v>3.7423439554882552E-2</v>
      </c>
      <c r="I104">
        <f>EXP(-0.5*((LN(I34)-$I$66)/$I$67)^2)/(I34*$I$67*(2*3.142)^0.5)</f>
        <v>2.127237854846728E-2</v>
      </c>
      <c r="J104">
        <f>EXP(-0.5*((LN(J34)-$J$66)/$J$67)^2)/(J34*$J$67*(2*3.142)^0.5)</f>
        <v>1.5495066279741794E-2</v>
      </c>
    </row>
    <row r="105" spans="1:10" x14ac:dyDescent="0.35">
      <c r="A105">
        <v>1994</v>
      </c>
      <c r="B105">
        <f>EXP(-0.5*((LN(B35)-$B$66)/$B$67)^2)/(B35*$B$67*(2*3.142)^0.5)</f>
        <v>5.7016762343762947E-2</v>
      </c>
      <c r="C105">
        <f>EXP(-0.5*((LN(C35)-$C$66)/$C$67)^2)/(C35*$C$67*(2*3.142)^0.5)</f>
        <v>0.16120607001888318</v>
      </c>
      <c r="D105">
        <f>EXP(-0.5*((LN(D35)-$D$66)/$D$67)^2)/(D35*$D$67*(2*3.142)^0.5)</f>
        <v>0.16352772603728455</v>
      </c>
      <c r="E105">
        <f>EXP(-0.5*((LN(E35)-$E$66)/$E$67)^2)/(E35*$E$67*(2*3.142)^0.5)</f>
        <v>1.7272460443994976E-2</v>
      </c>
      <c r="F105">
        <f>EXP(-0.5*((LN(F35)-$F$66)/$F$67)^2)/(F35*$F$67*(2*3.142)^0.5)</f>
        <v>5.8662152150417132E-2</v>
      </c>
      <c r="G105">
        <f>EXP(-0.5*((LN(G35)-$G$66)/$G$67)^2)/(G35*$G$67*(2*3.142)^0.5)</f>
        <v>6.0280412291642452E-2</v>
      </c>
      <c r="H105">
        <f>EXP(-0.5*((LN(H35)-$H$66)/$H$67)^2)/(H35*$H$67*(2*3.142)^0.5)</f>
        <v>1.6131744485909708E-3</v>
      </c>
      <c r="I105">
        <f>EXP(-0.5*((LN(I35)-$I$66)/$I$67)^2)/(I35*$I$67*(2*3.142)^0.5)</f>
        <v>3.1272122635546191E-2</v>
      </c>
      <c r="J105">
        <f>EXP(-0.5*((LN(J35)-$J$66)/$J$67)^2)/(J35*$J$67*(2*3.142)^0.5)</f>
        <v>1.7801113703792839E-3</v>
      </c>
    </row>
    <row r="106" spans="1:10" x14ac:dyDescent="0.35">
      <c r="A106">
        <v>1995</v>
      </c>
      <c r="B106">
        <f>EXP(-0.5*((LN(B36)-$B$66)/$B$67)^2)/(B36*$B$67*(2*3.142)^0.5)</f>
        <v>0.34244671093915857</v>
      </c>
      <c r="C106">
        <f>EXP(-0.5*((LN(C36)-$C$66)/$C$67)^2)/(C36*$C$67*(2*3.142)^0.5)</f>
        <v>2.3013543486302118E-2</v>
      </c>
      <c r="D106">
        <f>EXP(-0.5*((LN(D36)-$D$66)/$D$67)^2)/(D36*$D$67*(2*3.142)^0.5)</f>
        <v>1.755715561180269E-2</v>
      </c>
      <c r="E106">
        <f>EXP(-0.5*((LN(E36)-$E$66)/$E$67)^2)/(E36*$E$67*(2*3.142)^0.5)</f>
        <v>0.12517632642054535</v>
      </c>
      <c r="F106">
        <f>EXP(-0.5*((LN(F36)-$F$66)/$F$67)^2)/(F36*$F$67*(2*3.142)^0.5)</f>
        <v>7.8800443934489553E-2</v>
      </c>
      <c r="G106">
        <f>EXP(-0.5*((LN(G36)-$G$66)/$G$67)^2)/(G36*$G$67*(2*3.142)^0.5)</f>
        <v>3.3188918413073851E-2</v>
      </c>
      <c r="H106">
        <f>EXP(-0.5*((LN(H36)-$H$66)/$H$67)^2)/(H36*$H$67*(2*3.142)^0.5)</f>
        <v>2.3580651930559131E-2</v>
      </c>
      <c r="I106">
        <f>EXP(-0.5*((LN(I36)-$I$66)/$I$67)^2)/(I36*$I$67*(2*3.142)^0.5)</f>
        <v>3.2428843757926575E-2</v>
      </c>
      <c r="J106">
        <f>EXP(-0.5*((LN(J36)-$J$66)/$J$67)^2)/(J36*$J$67*(2*3.142)^0.5)</f>
        <v>1.6293984557339398E-2</v>
      </c>
    </row>
    <row r="107" spans="1:10" x14ac:dyDescent="0.35">
      <c r="A107">
        <v>1996</v>
      </c>
      <c r="B107">
        <f>EXP(-0.5*((LN(B37)-$B$66)/$B$67)^2)/(B37*$B$67*(2*3.142)^0.5)</f>
        <v>3.5524867298587878E-2</v>
      </c>
      <c r="C107">
        <f>EXP(-0.5*((LN(C37)-$C$66)/$C$67)^2)/(C37*$C$67*(2*3.142)^0.5)</f>
        <v>2.9180540470324538E-2</v>
      </c>
      <c r="D107">
        <f>EXP(-0.5*((LN(D37)-$D$66)/$D$67)^2)/(D37*$D$67*(2*3.142)^0.5)</f>
        <v>5.8314372422504465E-2</v>
      </c>
      <c r="E107">
        <f>EXP(-0.5*((LN(E37)-$E$66)/$E$67)^2)/(E37*$E$67*(2*3.142)^0.5)</f>
        <v>0.11539168136025435</v>
      </c>
      <c r="F107">
        <f>EXP(-0.5*((LN(F37)-$F$66)/$F$67)^2)/(F37*$F$67*(2*3.142)^0.5)</f>
        <v>8.6675135110668128E-2</v>
      </c>
      <c r="G107">
        <f>EXP(-0.5*((LN(G37)-$G$66)/$G$67)^2)/(G37*$G$67*(2*3.142)^0.5)</f>
        <v>5.7360645423165081E-2</v>
      </c>
      <c r="H107">
        <f>EXP(-0.5*((LN(H37)-$H$66)/$H$67)^2)/(H37*$H$67*(2*3.142)^0.5)</f>
        <v>4.0833324323079297E-2</v>
      </c>
      <c r="I107">
        <f>EXP(-0.5*((LN(I37)-$I$66)/$I$67)^2)/(I37*$I$67*(2*3.142)^0.5)</f>
        <v>3.0823550952222691E-2</v>
      </c>
      <c r="J107">
        <f>EXP(-0.5*((LN(J37)-$J$66)/$J$67)^2)/(J37*$J$67*(2*3.142)^0.5)</f>
        <v>1.6687786119474635E-2</v>
      </c>
    </row>
    <row r="108" spans="1:10" x14ac:dyDescent="0.35">
      <c r="A108">
        <v>1997</v>
      </c>
      <c r="B108">
        <f>EXP(-0.5*((LN(B38)-$B$66)/$B$67)^2)/(B38*$B$67*(2*3.142)^0.5)</f>
        <v>0.3925254392410733</v>
      </c>
      <c r="C108">
        <f>EXP(-0.5*((LN(C38)-$C$66)/$C$67)^2)/(C38*$C$67*(2*3.142)^0.5)</f>
        <v>0.28645944057559636</v>
      </c>
      <c r="D108">
        <f>EXP(-0.5*((LN(D38)-$D$66)/$D$67)^2)/(D38*$D$67*(2*3.142)^0.5)</f>
        <v>6.4169784251829676E-2</v>
      </c>
      <c r="E108">
        <f>EXP(-0.5*((LN(E38)-$E$66)/$E$67)^2)/(E38*$E$67*(2*3.142)^0.5)</f>
        <v>1.586261725790522E-2</v>
      </c>
      <c r="F108">
        <f>EXP(-0.5*((LN(F38)-$F$66)/$F$67)^2)/(F38*$F$67*(2*3.142)^0.5)</f>
        <v>8.1992059992583508E-2</v>
      </c>
      <c r="G108">
        <f>EXP(-0.5*((LN(G38)-$G$66)/$G$67)^2)/(G38*$G$67*(2*3.142)^0.5)</f>
        <v>2.3052064682796906E-2</v>
      </c>
      <c r="H108">
        <f>EXP(-0.5*((LN(H38)-$H$66)/$H$67)^2)/(H38*$H$67*(2*3.142)^0.5)</f>
        <v>3.3024245678865249E-2</v>
      </c>
      <c r="I108">
        <f>EXP(-0.5*((LN(I38)-$I$66)/$I$67)^2)/(I38*$I$67*(2*3.142)^0.5)</f>
        <v>3.2262722599642808E-2</v>
      </c>
      <c r="J108">
        <f>EXP(-0.5*((LN(J38)-$J$66)/$J$67)^2)/(J38*$J$67*(2*3.142)^0.5)</f>
        <v>1.6749182174330999E-2</v>
      </c>
    </row>
    <row r="109" spans="1:10" x14ac:dyDescent="0.35">
      <c r="A109">
        <v>1998</v>
      </c>
      <c r="B109">
        <f>EXP(-0.5*((LN(B39)-$B$66)/$B$67)^2)/(B39*$B$67*(2*3.142)^0.5)</f>
        <v>0.29827829676044282</v>
      </c>
      <c r="C109">
        <f>EXP(-0.5*((LN(C39)-$C$66)/$C$67)^2)/(C39*$C$67*(2*3.142)^0.5)</f>
        <v>0.30323239322796741</v>
      </c>
      <c r="D109">
        <f>EXP(-0.5*((LN(D39)-$D$66)/$D$67)^2)/(D39*$D$67*(2*3.142)^0.5)</f>
        <v>0.18165744624700142</v>
      </c>
      <c r="E109">
        <f>EXP(-0.5*((LN(E39)-$E$66)/$E$67)^2)/(E39*$E$67*(2*3.142)^0.5)</f>
        <v>9.2322080492174014E-3</v>
      </c>
      <c r="F109">
        <f>EXP(-0.5*((LN(F39)-$F$66)/$F$67)^2)/(F39*$F$67*(2*3.142)^0.5)</f>
        <v>8.0625033783846042E-2</v>
      </c>
      <c r="G109">
        <f>EXP(-0.5*((LN(G39)-$G$66)/$G$67)^2)/(G39*$G$67*(2*3.142)^0.5)</f>
        <v>3.0287297763508567E-2</v>
      </c>
      <c r="H109">
        <f>EXP(-0.5*((LN(H39)-$H$66)/$H$67)^2)/(H39*$H$67*(2*3.142)^0.5)</f>
        <v>1.8604782358771093E-3</v>
      </c>
      <c r="I109">
        <f>EXP(-0.5*((LN(I39)-$I$66)/$I$67)^2)/(I39*$I$67*(2*3.142)^0.5)</f>
        <v>1.2053473199425138E-2</v>
      </c>
      <c r="J109">
        <f>EXP(-0.5*((LN(J39)-$J$66)/$J$67)^2)/(J39*$J$67*(2*3.142)^0.5)</f>
        <v>6.9472817250016035E-3</v>
      </c>
    </row>
    <row r="110" spans="1:10" x14ac:dyDescent="0.35">
      <c r="A110">
        <v>1999</v>
      </c>
      <c r="B110">
        <f>EXP(-0.5*((LN(B40)-$B$66)/$B$67)^2)/(B40*$B$67*(2*3.142)^0.5)</f>
        <v>0.33538596569196083</v>
      </c>
      <c r="C110">
        <f>EXP(-0.5*((LN(C40)-$C$66)/$C$67)^2)/(C40*$C$67*(2*3.142)^0.5)</f>
        <v>0.29140442548786799</v>
      </c>
      <c r="D110">
        <f>EXP(-0.5*((LN(D40)-$D$66)/$D$67)^2)/(D40*$D$67*(2*3.142)^0.5)</f>
        <v>0.14310482541071287</v>
      </c>
      <c r="E110">
        <f>EXP(-0.5*((LN(E40)-$E$66)/$E$67)^2)/(E40*$E$67*(2*3.142)^0.5)</f>
        <v>0.12691213080852973</v>
      </c>
      <c r="F110">
        <f>EXP(-0.5*((LN(F40)-$F$66)/$F$67)^2)/(F40*$F$67*(2*3.142)^0.5)</f>
        <v>7.9913668177366282E-2</v>
      </c>
      <c r="G110">
        <f>EXP(-0.5*((LN(G40)-$G$66)/$G$67)^2)/(G40*$G$67*(2*3.142)^0.5)</f>
        <v>5.9130254728627971E-2</v>
      </c>
      <c r="H110">
        <f>EXP(-0.5*((LN(H40)-$H$66)/$H$67)^2)/(H40*$H$67*(2*3.142)^0.5)</f>
        <v>3.4506693517567764E-2</v>
      </c>
      <c r="I110">
        <f>EXP(-0.5*((LN(I40)-$I$66)/$I$67)^2)/(I40*$I$67*(2*3.142)^0.5)</f>
        <v>3.2459271988672704E-2</v>
      </c>
      <c r="J110">
        <f>EXP(-0.5*((LN(J40)-$J$66)/$J$67)^2)/(J40*$J$67*(2*3.142)^0.5)</f>
        <v>1.6565222939360118E-2</v>
      </c>
    </row>
    <row r="111" spans="1:10" x14ac:dyDescent="0.35">
      <c r="A111">
        <v>2000</v>
      </c>
      <c r="B111">
        <f>EXP(-0.5*((LN(B41)-$B$66)/$B$67)^2)/(B41*$B$67*(2*3.142)^0.5)</f>
        <v>0.31899726913943072</v>
      </c>
      <c r="C111">
        <f>EXP(-0.5*((LN(C41)-$C$66)/$C$67)^2)/(C41*$C$67*(2*3.142)^0.5)</f>
        <v>3.3323487900599372E-2</v>
      </c>
      <c r="D111">
        <f>EXP(-0.5*((LN(D41)-$D$66)/$D$67)^2)/(D41*$D$67*(2*3.142)^0.5)</f>
        <v>0.19979955294304247</v>
      </c>
      <c r="E111">
        <f>EXP(-0.5*((LN(E41)-$E$66)/$E$67)^2)/(E41*$E$67*(2*3.142)^0.5)</f>
        <v>2.9915953806170507E-2</v>
      </c>
      <c r="F111">
        <f>EXP(-0.5*((LN(F41)-$F$66)/$F$67)^2)/(F41*$F$67*(2*3.142)^0.5)</f>
        <v>8.1393997243228364E-2</v>
      </c>
      <c r="G111">
        <f>EXP(-0.5*((LN(G41)-$G$66)/$G$67)^2)/(G41*$G$67*(2*3.142)^0.5)</f>
        <v>4.8370216913229513E-2</v>
      </c>
      <c r="H111">
        <f>EXP(-0.5*((LN(H41)-$H$66)/$H$67)^2)/(H41*$H$67*(2*3.142)^0.5)</f>
        <v>1.7845811214149583E-2</v>
      </c>
      <c r="I111">
        <f>EXP(-0.5*((LN(I41)-$I$66)/$I$67)^2)/(I41*$I$67*(2*3.142)^0.5)</f>
        <v>2.5449859804752215E-2</v>
      </c>
      <c r="J111">
        <f>EXP(-0.5*((LN(J41)-$J$66)/$J$67)^2)/(J41*$J$67*(2*3.142)^0.5)</f>
        <v>8.7550174939056893E-3</v>
      </c>
    </row>
    <row r="112" spans="1:10" x14ac:dyDescent="0.35">
      <c r="A112">
        <v>2001</v>
      </c>
      <c r="B112">
        <f>EXP(-0.5*((LN(B42)-$B$66)/$B$67)^2)/(B42*$B$67*(2*3.142)^0.5)</f>
        <v>0.25254847459736524</v>
      </c>
      <c r="C112">
        <f>EXP(-0.5*((LN(C42)-$C$66)/$C$67)^2)/(C42*$C$67*(2*3.142)^0.5)</f>
        <v>0.2448533637379911</v>
      </c>
      <c r="D112">
        <f>EXP(-0.5*((LN(D42)-$D$66)/$D$67)^2)/(D42*$D$67*(2*3.142)^0.5)</f>
        <v>7.3696587982203868E-2</v>
      </c>
      <c r="E112">
        <f>EXP(-0.5*((LN(E42)-$E$66)/$E$67)^2)/(E42*$E$67*(2*3.142)^0.5)</f>
        <v>0.10074731330937067</v>
      </c>
      <c r="F112">
        <f>EXP(-0.5*((LN(F42)-$F$66)/$F$67)^2)/(F42*$F$67*(2*3.142)^0.5)</f>
        <v>8.8697868241128824E-2</v>
      </c>
      <c r="G112">
        <f>EXP(-0.5*((LN(G42)-$G$66)/$G$67)^2)/(G42*$G$67*(2*3.142)^0.5)</f>
        <v>4.9790032133294929E-2</v>
      </c>
      <c r="H112">
        <f>EXP(-0.5*((LN(H42)-$H$66)/$H$67)^2)/(H42*$H$67*(2*3.142)^0.5)</f>
        <v>2.496543519136514E-2</v>
      </c>
      <c r="I112">
        <f>EXP(-0.5*((LN(I42)-$I$66)/$I$67)^2)/(I42*$I$67*(2*3.142)^0.5)</f>
        <v>2.8995971891523566E-2</v>
      </c>
      <c r="J112">
        <f>EXP(-0.5*((LN(J42)-$J$66)/$J$67)^2)/(J42*$J$67*(2*3.142)^0.5)</f>
        <v>1.4072055299134995E-2</v>
      </c>
    </row>
    <row r="113" spans="1:10" x14ac:dyDescent="0.35">
      <c r="A113">
        <v>2002</v>
      </c>
      <c r="B113">
        <f>EXP(-0.5*((LN(B43)-$B$66)/$B$67)^2)/(B43*$B$67*(2*3.142)^0.5)</f>
        <v>2.6870943846480158E-2</v>
      </c>
      <c r="C113">
        <f>EXP(-0.5*((LN(C43)-$C$66)/$C$67)^2)/(C43*$C$67*(2*3.142)^0.5)</f>
        <v>2.310219488656105E-2</v>
      </c>
      <c r="D113">
        <f>EXP(-0.5*((LN(D43)-$D$66)/$D$67)^2)/(D43*$D$67*(2*3.142)^0.5)</f>
        <v>0.16755818043485632</v>
      </c>
      <c r="E113">
        <f>EXP(-0.5*((LN(E43)-$E$66)/$E$67)^2)/(E43*$E$67*(2*3.142)^0.5)</f>
        <v>0.12108542245110922</v>
      </c>
      <c r="F113">
        <f>EXP(-0.5*((LN(F43)-$F$66)/$F$67)^2)/(F43*$F$67*(2*3.142)^0.5)</f>
        <v>8.1649580121218895E-2</v>
      </c>
      <c r="G113">
        <f>EXP(-0.5*((LN(G43)-$G$66)/$G$67)^2)/(G43*$G$67*(2*3.142)^0.5)</f>
        <v>5.397797077701811E-2</v>
      </c>
      <c r="H113">
        <f>EXP(-0.5*((LN(H43)-$H$66)/$H$67)^2)/(H43*$H$67*(2*3.142)^0.5)</f>
        <v>2.0221937450229738E-2</v>
      </c>
      <c r="I113">
        <f>EXP(-0.5*((LN(I43)-$I$66)/$I$67)^2)/(I43*$I$67*(2*3.142)^0.5)</f>
        <v>3.2470556746347974E-2</v>
      </c>
      <c r="J113">
        <f>EXP(-0.5*((LN(J43)-$J$66)/$J$67)^2)/(J43*$J$67*(2*3.142)^0.5)</f>
        <v>1.4824115422044324E-2</v>
      </c>
    </row>
    <row r="114" spans="1:10" x14ac:dyDescent="0.35">
      <c r="A114">
        <v>2003</v>
      </c>
      <c r="B114">
        <f>EXP(-0.5*((LN(B44)-$B$66)/$B$67)^2)/(B44*$B$67*(2*3.142)^0.5)</f>
        <v>0.15770960844674869</v>
      </c>
      <c r="C114">
        <f>EXP(-0.5*((LN(C44)-$C$66)/$C$67)^2)/(C44*$C$67*(2*3.142)^0.5)</f>
        <v>0.29165665994739864</v>
      </c>
      <c r="D114">
        <f>EXP(-0.5*((LN(D44)-$D$66)/$D$67)^2)/(D44*$D$67*(2*3.142)^0.5)</f>
        <v>9.5101113099396051E-3</v>
      </c>
      <c r="E114">
        <f>EXP(-0.5*((LN(E44)-$E$66)/$E$67)^2)/(E44*$E$67*(2*3.142)^0.5)</f>
        <v>6.2564758266319617E-3</v>
      </c>
      <c r="F114">
        <f>EXP(-0.5*((LN(F44)-$F$66)/$F$67)^2)/(F44*$F$67*(2*3.142)^0.5)</f>
        <v>6.8355240630459918E-2</v>
      </c>
      <c r="G114">
        <f>EXP(-0.5*((LN(G44)-$G$66)/$G$67)^2)/(G44*$G$67*(2*3.142)^0.5)</f>
        <v>3.1242119391519E-2</v>
      </c>
      <c r="H114">
        <f>EXP(-0.5*((LN(H44)-$H$66)/$H$67)^2)/(H44*$H$67*(2*3.142)^0.5)</f>
        <v>3.218780966429155E-2</v>
      </c>
      <c r="I114">
        <f>EXP(-0.5*((LN(I44)-$I$66)/$I$67)^2)/(I44*$I$67*(2*3.142)^0.5)</f>
        <v>2.0149431027563683E-2</v>
      </c>
      <c r="J114">
        <f>EXP(-0.5*((LN(J44)-$J$66)/$J$67)^2)/(J44*$J$67*(2*3.142)^0.5)</f>
        <v>1.6686620565009611E-2</v>
      </c>
    </row>
    <row r="115" spans="1:10" x14ac:dyDescent="0.35">
      <c r="A115">
        <v>2004</v>
      </c>
      <c r="B115">
        <f>EXP(-0.5*((LN(B45)-$B$66)/$B$67)^2)/(B45*$B$67*(2*3.142)^0.5)</f>
        <v>0.15969485691284141</v>
      </c>
      <c r="C115">
        <f>EXP(-0.5*((LN(C45)-$C$66)/$C$67)^2)/(C45*$C$67*(2*3.142)^0.5)</f>
        <v>0.11012576566836786</v>
      </c>
      <c r="D115">
        <f>EXP(-0.5*((LN(D45)-$D$66)/$D$67)^2)/(D45*$D$67*(2*3.142)^0.5)</f>
        <v>0.10450368509436724</v>
      </c>
      <c r="E115">
        <f>EXP(-0.5*((LN(E45)-$E$66)/$E$67)^2)/(E45*$E$67*(2*3.142)^0.5)</f>
        <v>9.5580021213780716E-2</v>
      </c>
      <c r="F115">
        <f>EXP(-0.5*((LN(F45)-$F$66)/$F$67)^2)/(F45*$F$67*(2*3.142)^0.5)</f>
        <v>8.916820682920619E-2</v>
      </c>
      <c r="G115">
        <f>EXP(-0.5*((LN(G45)-$G$66)/$G$67)^2)/(G45*$G$67*(2*3.142)^0.5)</f>
        <v>4.6806850882949849E-2</v>
      </c>
      <c r="H115">
        <f>EXP(-0.5*((LN(H45)-$H$66)/$H$67)^2)/(H45*$H$67*(2*3.142)^0.5)</f>
        <v>2.4715378487161873E-2</v>
      </c>
      <c r="I115">
        <f>EXP(-0.5*((LN(I45)-$I$66)/$I$67)^2)/(I45*$I$67*(2*3.142)^0.5)</f>
        <v>2.0052191134908526E-2</v>
      </c>
      <c r="J115">
        <f>EXP(-0.5*((LN(J45)-$J$66)/$J$67)^2)/(J45*$J$67*(2*3.142)^0.5)</f>
        <v>1.1702918465408853E-2</v>
      </c>
    </row>
    <row r="116" spans="1:10" x14ac:dyDescent="0.35">
      <c r="A116">
        <v>2005</v>
      </c>
      <c r="B116">
        <f>EXP(-0.5*((LN(B46)-$B$66)/$B$67)^2)/(B46*$B$67*(2*3.142)^0.5)</f>
        <v>0.43012293146654257</v>
      </c>
      <c r="C116">
        <f>EXP(-0.5*((LN(C46)-$C$66)/$C$67)^2)/(C46*$C$67*(2*3.142)^0.5)</f>
        <v>0.30318176311639572</v>
      </c>
      <c r="D116">
        <f>EXP(-0.5*((LN(D46)-$D$66)/$D$67)^2)/(D46*$D$67*(2*3.142)^0.5)</f>
        <v>3.5138050838474204E-2</v>
      </c>
      <c r="E116">
        <f>EXP(-0.5*((LN(E46)-$E$66)/$E$67)^2)/(E46*$E$67*(2*3.142)^0.5)</f>
        <v>0.12092372370575595</v>
      </c>
      <c r="F116">
        <f>EXP(-0.5*((LN(F46)-$F$66)/$F$67)^2)/(F46*$F$67*(2*3.142)^0.5)</f>
        <v>5.2854283750354884E-2</v>
      </c>
      <c r="G116">
        <f>EXP(-0.5*((LN(G46)-$G$66)/$G$67)^2)/(G46*$G$67*(2*3.142)^0.5)</f>
        <v>5.4620730847454613E-2</v>
      </c>
      <c r="H116">
        <f>EXP(-0.5*((LN(H46)-$H$66)/$H$67)^2)/(H46*$H$67*(2*3.142)^0.5)</f>
        <v>3.7628485225822364E-2</v>
      </c>
      <c r="I116">
        <f>EXP(-0.5*((LN(I46)-$I$66)/$I$67)^2)/(I46*$I$67*(2*3.142)^0.5)</f>
        <v>1.8667330899307499E-2</v>
      </c>
      <c r="J116">
        <f>EXP(-0.5*((LN(J46)-$J$66)/$J$67)^2)/(J46*$J$67*(2*3.142)^0.5)</f>
        <v>9.5092164253193605E-3</v>
      </c>
    </row>
    <row r="117" spans="1:10" x14ac:dyDescent="0.35">
      <c r="A117">
        <v>2006</v>
      </c>
      <c r="B117">
        <f>EXP(-0.5*((LN(B47)-$B$66)/$B$67)^2)/(B47*$B$67*(2*3.142)^0.5)</f>
        <v>0.37982123108604809</v>
      </c>
      <c r="C117">
        <f>EXP(-0.5*((LN(C47)-$C$66)/$C$67)^2)/(C47*$C$67*(2*3.142)^0.5)</f>
        <v>0.13081607466989009</v>
      </c>
      <c r="D117">
        <f>EXP(-0.5*((LN(D47)-$D$66)/$D$67)^2)/(D47*$D$67*(2*3.142)^0.5)</f>
        <v>0.13289903722865484</v>
      </c>
      <c r="E117">
        <f>EXP(-0.5*((LN(E47)-$E$66)/$E$67)^2)/(E47*$E$67*(2*3.142)^0.5)</f>
        <v>0.10820790579408342</v>
      </c>
      <c r="F117">
        <f>EXP(-0.5*((LN(F47)-$F$66)/$F$67)^2)/(F47*$F$67*(2*3.142)^0.5)</f>
        <v>8.3415952973812879E-2</v>
      </c>
      <c r="G117">
        <f>EXP(-0.5*((LN(G47)-$G$66)/$G$67)^2)/(G47*$G$67*(2*3.142)^0.5)</f>
        <v>2.6371032454118586E-2</v>
      </c>
      <c r="H117">
        <f>EXP(-0.5*((LN(H47)-$H$66)/$H$67)^2)/(H47*$H$67*(2*3.142)^0.5)</f>
        <v>2.6129094142067894E-2</v>
      </c>
      <c r="I117">
        <f>EXP(-0.5*((LN(I47)-$I$66)/$I$67)^2)/(I47*$I$67*(2*3.142)^0.5)</f>
        <v>1.6519810360073713E-2</v>
      </c>
      <c r="J117">
        <f>EXP(-0.5*((LN(J47)-$J$66)/$J$67)^2)/(J47*$J$67*(2*3.142)^0.5)</f>
        <v>1.3318289895481861E-2</v>
      </c>
    </row>
    <row r="118" spans="1:10" x14ac:dyDescent="0.35">
      <c r="A118">
        <v>2007</v>
      </c>
      <c r="B118">
        <f>EXP(-0.5*((LN(B48)-$B$66)/$B$67)^2)/(B48*$B$67*(2*3.142)^0.5)</f>
        <v>1.953756519125425E-3</v>
      </c>
      <c r="C118">
        <f>EXP(-0.5*((LN(C48)-$C$66)/$C$67)^2)/(C48*$C$67*(2*3.142)^0.5)</f>
        <v>0.18365041435033863</v>
      </c>
      <c r="D118">
        <f>EXP(-0.5*((LN(D48)-$D$66)/$D$67)^2)/(D48*$D$67*(2*3.142)^0.5)</f>
        <v>0.2010908930408839</v>
      </c>
      <c r="E118">
        <f>EXP(-0.5*((LN(E48)-$E$66)/$E$67)^2)/(E48*$E$67*(2*3.142)^0.5)</f>
        <v>0.12715603216174948</v>
      </c>
      <c r="F118">
        <f>EXP(-0.5*((LN(F48)-$F$66)/$F$67)^2)/(F48*$F$67*(2*3.142)^0.5)</f>
        <v>7.312082165758251E-3</v>
      </c>
      <c r="G118">
        <f>EXP(-0.5*((LN(G48)-$G$66)/$G$67)^2)/(G48*$G$67*(2*3.142)^0.5)</f>
        <v>1.5693798178569536E-2</v>
      </c>
      <c r="H118">
        <f>EXP(-0.5*((LN(H48)-$H$66)/$H$67)^2)/(H48*$H$67*(2*3.142)^0.5)</f>
        <v>2.5549136812184924E-2</v>
      </c>
      <c r="I118">
        <f>EXP(-0.5*((LN(I48)-$I$66)/$I$67)^2)/(I48*$I$67*(2*3.142)^0.5)</f>
        <v>1.6901529665986847E-2</v>
      </c>
      <c r="J118">
        <f>EXP(-0.5*((LN(J48)-$J$66)/$J$67)^2)/(J48*$J$67*(2*3.142)^0.5)</f>
        <v>1.5370788164581531E-2</v>
      </c>
    </row>
    <row r="119" spans="1:10" x14ac:dyDescent="0.35">
      <c r="A119">
        <v>2008</v>
      </c>
      <c r="B119">
        <f>EXP(-0.5*((LN(B49)-$B$66)/$B$67)^2)/(B49*$B$67*(2*3.142)^0.5)</f>
        <v>0.45500371865741596</v>
      </c>
      <c r="C119">
        <f>EXP(-0.5*((LN(C49)-$C$66)/$C$67)^2)/(C49*$C$67*(2*3.142)^0.5)</f>
        <v>0.22507455497988182</v>
      </c>
      <c r="D119">
        <f>EXP(-0.5*((LN(D49)-$D$66)/$D$67)^2)/(D49*$D$67*(2*3.142)^0.5)</f>
        <v>0.20147557242996575</v>
      </c>
      <c r="E119">
        <f>EXP(-0.5*((LN(E49)-$E$66)/$E$67)^2)/(E49*$E$67*(2*3.142)^0.5)</f>
        <v>0.12711038208718162</v>
      </c>
      <c r="F119">
        <f>EXP(-0.5*((LN(F49)-$F$66)/$F$67)^2)/(F49*$F$67*(2*3.142)^0.5)</f>
        <v>1.3241510113101556E-2</v>
      </c>
      <c r="G119">
        <f>EXP(-0.5*((LN(G49)-$G$66)/$G$67)^2)/(G49*$G$67*(2*3.142)^0.5)</f>
        <v>5.9753005691795362E-2</v>
      </c>
      <c r="H119">
        <f>EXP(-0.5*((LN(H49)-$H$66)/$H$67)^2)/(H49*$H$67*(2*3.142)^0.5)</f>
        <v>1.157874237863492E-2</v>
      </c>
      <c r="I119">
        <f>EXP(-0.5*((LN(I49)-$I$66)/$I$67)^2)/(I49*$I$67*(2*3.142)^0.5)</f>
        <v>2.7467992267399703E-2</v>
      </c>
      <c r="J119">
        <f>EXP(-0.5*((LN(J49)-$J$66)/$J$67)^2)/(J49*$J$67*(2*3.142)^0.5)</f>
        <v>1.6635688677763924E-2</v>
      </c>
    </row>
    <row r="120" spans="1:10" x14ac:dyDescent="0.35">
      <c r="A120">
        <v>2009</v>
      </c>
      <c r="B120">
        <f>EXP(-0.5*((LN(B50)-$B$66)/$B$67)^2)/(B50*$B$67*(2*3.142)^0.5)</f>
        <v>0.14725886704512264</v>
      </c>
      <c r="C120">
        <f>EXP(-0.5*((LN(C50)-$C$66)/$C$67)^2)/(C50*$C$67*(2*3.142)^0.5)</f>
        <v>0.29485488216488098</v>
      </c>
      <c r="D120">
        <f>EXP(-0.5*((LN(D50)-$D$66)/$D$67)^2)/(D50*$D$67*(2*3.142)^0.5)</f>
        <v>2.6125026475018527E-2</v>
      </c>
      <c r="E120">
        <f>EXP(-0.5*((LN(E50)-$E$66)/$E$67)^2)/(E50*$E$67*(2*3.142)^0.5)</f>
        <v>5.6092833375991719E-2</v>
      </c>
      <c r="F120">
        <f>EXP(-0.5*((LN(F50)-$F$66)/$F$67)^2)/(F50*$F$67*(2*3.142)^0.5)</f>
        <v>4.4682601582678214E-2</v>
      </c>
      <c r="G120">
        <f>EXP(-0.5*((LN(G50)-$G$66)/$G$67)^2)/(G50*$G$67*(2*3.142)^0.5)</f>
        <v>4.3060029170765707E-2</v>
      </c>
      <c r="H120">
        <f>EXP(-0.5*((LN(H50)-$H$66)/$H$67)^2)/(H50*$H$67*(2*3.142)^0.5)</f>
        <v>4.103186560464897E-2</v>
      </c>
      <c r="I120">
        <f>EXP(-0.5*((LN(I50)-$I$66)/$I$67)^2)/(I50*$I$67*(2*3.142)^0.5)</f>
        <v>1.6403679598344507E-2</v>
      </c>
      <c r="J120">
        <f>EXP(-0.5*((LN(J50)-$J$66)/$J$67)^2)/(J50*$J$67*(2*3.142)^0.5)</f>
        <v>1.0718958956896982E-2</v>
      </c>
    </row>
    <row r="121" spans="1:10" x14ac:dyDescent="0.35">
      <c r="A121">
        <v>2010</v>
      </c>
      <c r="B121">
        <f>EXP(-0.5*((LN(B51)-$B$66)/$B$67)^2)/(B51*$B$67*(2*3.142)^0.5)</f>
        <v>2.7602585439799751E-2</v>
      </c>
      <c r="C121">
        <f>EXP(-0.5*((LN(C51)-$C$66)/$C$67)^2)/(C51*$C$67*(2*3.142)^0.5)</f>
        <v>0.29502134308819405</v>
      </c>
      <c r="D121">
        <f>EXP(-0.5*((LN(D51)-$D$66)/$D$67)^2)/(D51*$D$67*(2*3.142)^0.5)</f>
        <v>5.7516146398693284E-2</v>
      </c>
      <c r="E121">
        <f>EXP(-0.5*((LN(E51)-$E$66)/$E$67)^2)/(E51*$E$67*(2*3.142)^0.5)</f>
        <v>0.11352140204596806</v>
      </c>
      <c r="F121">
        <f>EXP(-0.5*((LN(F51)-$F$66)/$F$67)^2)/(F51*$F$67*(2*3.142)^0.5)</f>
        <v>7.4319881480331001E-2</v>
      </c>
      <c r="G121">
        <f>EXP(-0.5*((LN(G51)-$G$66)/$G$67)^2)/(G51*$G$67*(2*3.142)^0.5)</f>
        <v>6.0143647913713724E-2</v>
      </c>
      <c r="H121">
        <f>EXP(-0.5*((LN(H51)-$H$66)/$H$67)^2)/(H51*$H$67*(2*3.142)^0.5)</f>
        <v>1.0134574467397097E-2</v>
      </c>
      <c r="I121">
        <f>EXP(-0.5*((LN(I51)-$I$66)/$I$67)^2)/(I51*$I$67*(2*3.142)^0.5)</f>
        <v>3.245863256641289E-2</v>
      </c>
      <c r="J121">
        <f>EXP(-0.5*((LN(J51)-$J$66)/$J$67)^2)/(J51*$J$67*(2*3.142)^0.5)</f>
        <v>1.4561847080976312E-2</v>
      </c>
    </row>
    <row r="122" spans="1:10" x14ac:dyDescent="0.35">
      <c r="A122">
        <v>2011</v>
      </c>
      <c r="B122">
        <f>EXP(-0.5*((LN(B52)-$B$66)/$B$67)^2)/(B52*$B$67*(2*3.142)^0.5)</f>
        <v>0.38664833187356906</v>
      </c>
      <c r="C122">
        <f>EXP(-0.5*((LN(C52)-$C$66)/$C$67)^2)/(C52*$C$67*(2*3.142)^0.5)</f>
        <v>0.26879003233254917</v>
      </c>
      <c r="D122">
        <f>EXP(-0.5*((LN(D52)-$D$66)/$D$67)^2)/(D52*$D$67*(2*3.142)^0.5)</f>
        <v>0.20244290330357156</v>
      </c>
      <c r="E122">
        <f>EXP(-0.5*((LN(E52)-$E$66)/$E$67)^2)/(E52*$E$67*(2*3.142)^0.5)</f>
        <v>0.10223155635356307</v>
      </c>
      <c r="F122">
        <f>EXP(-0.5*((LN(F52)-$F$66)/$F$67)^2)/(F52*$F$67*(2*3.142)^0.5)</f>
        <v>8.9212485330819963E-2</v>
      </c>
      <c r="G122">
        <f>EXP(-0.5*((LN(G52)-$G$66)/$G$67)^2)/(G52*$G$67*(2*3.142)^0.5)</f>
        <v>4.7386954072477623E-2</v>
      </c>
      <c r="H122">
        <f>EXP(-0.5*((LN(H52)-$H$66)/$H$67)^2)/(H52*$H$67*(2*3.142)^0.5)</f>
        <v>2.8268893569367907E-2</v>
      </c>
      <c r="I122">
        <f>EXP(-0.5*((LN(I52)-$I$66)/$I$67)^2)/(I52*$I$67*(2*3.142)^0.5)</f>
        <v>2.6635871466427673E-2</v>
      </c>
      <c r="J122">
        <f>EXP(-0.5*((LN(J52)-$J$66)/$J$67)^2)/(J52*$J$67*(2*3.142)^0.5)</f>
        <v>1.2929752593282594E-2</v>
      </c>
    </row>
    <row r="123" spans="1:10" x14ac:dyDescent="0.35">
      <c r="A123">
        <v>2012</v>
      </c>
      <c r="B123">
        <f>EXP(-0.5*((LN(B53)-$B$66)/$B$67)^2)/(B53*$B$67*(2*3.142)^0.5)</f>
        <v>0.3775260006995666</v>
      </c>
      <c r="C123">
        <f>EXP(-0.5*((LN(C53)-$C$66)/$C$67)^2)/(C53*$C$67*(2*3.142)^0.5)</f>
        <v>0.25906530803154548</v>
      </c>
      <c r="D123">
        <f>EXP(-0.5*((LN(D53)-$D$66)/$D$67)^2)/(D53*$D$67*(2*3.142)^0.5)</f>
        <v>0.14122969984699396</v>
      </c>
      <c r="E123">
        <f>EXP(-0.5*((LN(E53)-$E$66)/$E$67)^2)/(E53*$E$67*(2*3.142)^0.5)</f>
        <v>0.11688232364063994</v>
      </c>
      <c r="F123">
        <f>EXP(-0.5*((LN(F53)-$F$66)/$F$67)^2)/(F53*$F$67*(2*3.142)^0.5)</f>
        <v>8.2574176959930759E-2</v>
      </c>
      <c r="G123">
        <f>EXP(-0.5*((LN(G53)-$G$66)/$G$67)^2)/(G53*$G$67*(2*3.142)^0.5)</f>
        <v>5.7729172954324545E-2</v>
      </c>
      <c r="H123">
        <f>EXP(-0.5*((LN(H53)-$H$66)/$H$67)^2)/(H53*$H$67*(2*3.142)^0.5)</f>
        <v>3.8803774343686322E-2</v>
      </c>
      <c r="I123">
        <f>EXP(-0.5*((LN(I53)-$I$66)/$I$67)^2)/(I53*$I$67*(2*3.142)^0.5)</f>
        <v>1.231981697530635E-2</v>
      </c>
      <c r="J123">
        <f>EXP(-0.5*((LN(J53)-$J$66)/$J$67)^2)/(J53*$J$67*(2*3.142)^0.5)</f>
        <v>1.2019000470026197E-2</v>
      </c>
    </row>
    <row r="124" spans="1:10" x14ac:dyDescent="0.35">
      <c r="A124">
        <v>2013</v>
      </c>
      <c r="B124">
        <f>EXP(-0.5*((LN(B54)-$B$66)/$B$67)^2)/(B54*$B$67*(2*3.142)^0.5)</f>
        <v>2.8868710867645968E-2</v>
      </c>
      <c r="C124">
        <f>EXP(-0.5*((LN(C54)-$C$66)/$C$67)^2)/(C54*$C$67*(2*3.142)^0.5)</f>
        <v>0.26327349334760108</v>
      </c>
      <c r="D124">
        <f>EXP(-0.5*((LN(D54)-$D$66)/$D$67)^2)/(D54*$D$67*(2*3.142)^0.5)</f>
        <v>0.19962761976700782</v>
      </c>
      <c r="E124">
        <f>EXP(-0.5*((LN(E54)-$E$66)/$E$67)^2)/(E54*$E$67*(2*3.142)^0.5)</f>
        <v>8.3523012133007474E-2</v>
      </c>
      <c r="F124">
        <f>EXP(-0.5*((LN(F54)-$F$66)/$F$67)^2)/(F54*$F$67*(2*3.142)^0.5)</f>
        <v>7.9967008927666547E-2</v>
      </c>
      <c r="G124">
        <f>EXP(-0.5*((LN(G54)-$G$66)/$G$67)^2)/(G54*$G$67*(2*3.142)^0.5)</f>
        <v>1.4852019384770234E-2</v>
      </c>
      <c r="H124">
        <f>EXP(-0.5*((LN(H54)-$H$66)/$H$67)^2)/(H54*$H$67*(2*3.142)^0.5)</f>
        <v>3.2495626799808594E-2</v>
      </c>
      <c r="I124">
        <f>EXP(-0.5*((LN(I54)-$I$66)/$I$67)^2)/(I54*$I$67*(2*3.142)^0.5)</f>
        <v>2.0356978280039018E-2</v>
      </c>
      <c r="J124">
        <f>EXP(-0.5*((LN(J54)-$J$66)/$J$67)^2)/(J54*$J$67*(2*3.142)^0.5)</f>
        <v>9.3348492358673787E-3</v>
      </c>
    </row>
    <row r="125" spans="1:10" x14ac:dyDescent="0.35">
      <c r="A125">
        <v>2014</v>
      </c>
      <c r="B125">
        <f>EXP(-0.5*((LN(B55)-$B$66)/$B$67)^2)/(B55*$B$67*(2*3.142)^0.5)</f>
        <v>0.17824643298300225</v>
      </c>
      <c r="C125">
        <f>EXP(-0.5*((LN(C55)-$C$66)/$C$67)^2)/(C55*$C$67*(2*3.142)^0.5)</f>
        <v>0.30323239322796741</v>
      </c>
      <c r="D125">
        <f>EXP(-0.5*((LN(D55)-$D$66)/$D$67)^2)/(D55*$D$67*(2*3.142)^0.5)</f>
        <v>0.19293016664243981</v>
      </c>
      <c r="E125">
        <f>EXP(-0.5*((LN(E55)-$E$66)/$E$67)^2)/(E55*$E$67*(2*3.142)^0.5)</f>
        <v>0.12309449971128324</v>
      </c>
      <c r="F125">
        <f>EXP(-0.5*((LN(F55)-$F$66)/$F$67)^2)/(F55*$F$67*(2*3.142)^0.5)</f>
        <v>8.7366649124693871E-2</v>
      </c>
      <c r="G125">
        <f>EXP(-0.5*((LN(G55)-$G$66)/$G$67)^2)/(G55*$G$67*(2*3.142)^0.5)</f>
        <v>2.3875338962841504E-2</v>
      </c>
      <c r="H125">
        <f>EXP(-0.5*((LN(H55)-$H$66)/$H$67)^2)/(H55*$H$67*(2*3.142)^0.5)</f>
        <v>5.7577781578008044E-3</v>
      </c>
      <c r="I125">
        <f>EXP(-0.5*((LN(I55)-$I$66)/$I$67)^2)/(I55*$I$67*(2*3.142)^0.5)</f>
        <v>3.2082016959745871E-2</v>
      </c>
      <c r="J125">
        <f>EXP(-0.5*((LN(J55)-$J$66)/$J$67)^2)/(J55*$J$67*(2*3.142)^0.5)</f>
        <v>1.8594520236954752E-3</v>
      </c>
    </row>
    <row r="126" spans="1:10" x14ac:dyDescent="0.35">
      <c r="A126">
        <v>2015</v>
      </c>
      <c r="B126">
        <f>EXP(-0.5*((LN(B56)-$B$66)/$B$67)^2)/(B56*$B$67*(2*3.142)^0.5)</f>
        <v>9.3909539439819514E-2</v>
      </c>
      <c r="C126">
        <f>EXP(-0.5*((LN(C56)-$C$66)/$C$67)^2)/(C56*$C$67*(2*3.142)^0.5)</f>
        <v>0.25755853170709858</v>
      </c>
      <c r="D126">
        <f>EXP(-0.5*((LN(D56)-$D$66)/$D$67)^2)/(D56*$D$67*(2*3.142)^0.5)</f>
        <v>0.11214199558527886</v>
      </c>
      <c r="E126">
        <f>EXP(-0.5*((LN(E56)-$E$66)/$E$67)^2)/(E56*$E$67*(2*3.142)^0.5)</f>
        <v>2.5109047532202187E-2</v>
      </c>
      <c r="F126">
        <f>EXP(-0.5*((LN(F56)-$F$66)/$F$67)^2)/(F56*$F$67*(2*3.142)^0.5)</f>
        <v>1.0122910828579015E-2</v>
      </c>
      <c r="G126">
        <f>EXP(-0.5*((LN(G56)-$G$66)/$G$67)^2)/(G56*$G$67*(2*3.142)^0.5)</f>
        <v>3.1488910559842098E-2</v>
      </c>
      <c r="H126">
        <f>EXP(-0.5*((LN(H56)-$H$66)/$H$67)^2)/(H56*$H$67*(2*3.142)^0.5)</f>
        <v>4.0895805242712351E-2</v>
      </c>
      <c r="I126">
        <f>EXP(-0.5*((LN(I56)-$I$66)/$I$67)^2)/(I56*$I$67*(2*3.142)^0.5)</f>
        <v>3.2064486896177559E-2</v>
      </c>
      <c r="J126">
        <f>EXP(-0.5*((LN(J56)-$J$66)/$J$67)^2)/(J56*$J$67*(2*3.142)^0.5)</f>
        <v>1.3919018328575073E-2</v>
      </c>
    </row>
    <row r="127" spans="1:10" x14ac:dyDescent="0.35">
      <c r="A127">
        <v>2016</v>
      </c>
      <c r="B127">
        <f>EXP(-0.5*((LN(B57)-$B$66)/$B$67)^2)/(B57*$B$67*(2*3.142)^0.5)</f>
        <v>0.17001020266436107</v>
      </c>
      <c r="C127">
        <f>EXP(-0.5*((LN(C57)-$C$66)/$C$67)^2)/(C57*$C$67*(2*3.142)^0.5)</f>
        <v>0.22885345627421191</v>
      </c>
      <c r="D127">
        <f>EXP(-0.5*((LN(D57)-$D$66)/$D$67)^2)/(D57*$D$67*(2*3.142)^0.5)</f>
        <v>0.18403063566863415</v>
      </c>
      <c r="E127">
        <f>EXP(-0.5*((LN(E57)-$E$66)/$E$67)^2)/(E57*$E$67*(2*3.142)^0.5)</f>
        <v>0.12579965511341371</v>
      </c>
      <c r="F127">
        <f>EXP(-0.5*((LN(F57)-$F$66)/$F$67)^2)/(F57*$F$67*(2*3.142)^0.5)</f>
        <v>6.09085350769758E-2</v>
      </c>
      <c r="G127">
        <f>EXP(-0.5*((LN(G57)-$G$66)/$G$67)^2)/(G57*$G$67*(2*3.142)^0.5)</f>
        <v>4.2078968792533179E-2</v>
      </c>
      <c r="H127">
        <f>EXP(-0.5*((LN(H57)-$H$66)/$H$67)^2)/(H57*$H$67*(2*3.142)^0.5)</f>
        <v>7.3322896230681237E-3</v>
      </c>
      <c r="I127">
        <f>EXP(-0.5*((LN(I57)-$I$66)/$I$67)^2)/(I57*$I$67*(2*3.142)^0.5)</f>
        <v>9.4067974063954084E-3</v>
      </c>
      <c r="J127">
        <f>EXP(-0.5*((LN(J57)-$J$66)/$J$67)^2)/(J57*$J$67*(2*3.142)^0.5)</f>
        <v>1.6741225151542416E-2</v>
      </c>
    </row>
    <row r="128" spans="1:10" x14ac:dyDescent="0.35">
      <c r="A128">
        <v>2017</v>
      </c>
      <c r="B128">
        <f>EXP(-0.5*((LN(B58)-$B$66)/$B$67)^2)/(B58*$B$67*(2*3.142)^0.5)</f>
        <v>0.39657704223954243</v>
      </c>
      <c r="C128">
        <f>EXP(-0.5*((LN(C58)-$C$66)/$C$67)^2)/(C58*$C$67*(2*3.142)^0.5)</f>
        <v>0.13251611113335804</v>
      </c>
      <c r="D128">
        <f>EXP(-0.5*((LN(D58)-$D$66)/$D$67)^2)/(D58*$D$67*(2*3.142)^0.5)</f>
        <v>0.11160393780817009</v>
      </c>
      <c r="E128">
        <f>EXP(-0.5*((LN(E58)-$E$66)/$E$67)^2)/(E58*$E$67*(2*3.142)^0.5)</f>
        <v>9.1637056456830485E-2</v>
      </c>
      <c r="F128">
        <f>EXP(-0.5*((LN(F58)-$F$66)/$F$67)^2)/(F58*$F$67*(2*3.142)^0.5)</f>
        <v>8.146960376769749E-2</v>
      </c>
      <c r="G128">
        <f>EXP(-0.5*((LN(G58)-$G$66)/$G$67)^2)/(G58*$G$67*(2*3.142)^0.5)</f>
        <v>3.1373329597093894E-2</v>
      </c>
      <c r="H128">
        <f>EXP(-0.5*((LN(H58)-$H$66)/$H$67)^2)/(H58*$H$67*(2*3.142)^0.5)</f>
        <v>3.9381723086028345E-2</v>
      </c>
      <c r="I128">
        <f>EXP(-0.5*((LN(I58)-$I$66)/$I$67)^2)/(I58*$I$67*(2*3.142)^0.5)</f>
        <v>6.6229173917829714E-3</v>
      </c>
      <c r="J128">
        <f>EXP(-0.5*((LN(J58)-$J$66)/$J$67)^2)/(J58*$J$67*(2*3.142)^0.5)</f>
        <v>1.642947008314502E-2</v>
      </c>
    </row>
    <row r="129" spans="1:10" x14ac:dyDescent="0.35">
      <c r="A129">
        <v>2018</v>
      </c>
      <c r="B129">
        <f>EXP(-0.5*((LN(B59)-$B$66)/$B$67)^2)/(B59*$B$67*(2*3.142)^0.5)</f>
        <v>0.44006259356494576</v>
      </c>
      <c r="C129">
        <f>EXP(-0.5*((LN(C59)-$C$66)/$C$67)^2)/(C59*$C$67*(2*3.142)^0.5)</f>
        <v>0.20882018371504954</v>
      </c>
      <c r="D129">
        <f>EXP(-0.5*((LN(D59)-$D$66)/$D$67)^2)/(D59*$D$67*(2*3.142)^0.5)</f>
        <v>0.20251336931538591</v>
      </c>
      <c r="E129">
        <f>EXP(-0.5*((LN(E59)-$E$66)/$E$67)^2)/(E59*$E$67*(2*3.142)^0.5)</f>
        <v>0.11965425141801049</v>
      </c>
      <c r="F129">
        <f>EXP(-0.5*((LN(F59)-$F$66)/$F$67)^2)/(F59*$F$67*(2*3.142)^0.5)</f>
        <v>8.8915758109573195E-2</v>
      </c>
      <c r="G129">
        <f>EXP(-0.5*((LN(G59)-$G$66)/$G$67)^2)/(G59*$G$67*(2*3.142)^0.5)</f>
        <v>2.2941210198218497E-2</v>
      </c>
      <c r="H129">
        <f>EXP(-0.5*((LN(H59)-$H$66)/$H$67)^2)/(H59*$H$67*(2*3.142)^0.5)</f>
        <v>4.1337848711473765E-2</v>
      </c>
      <c r="I129">
        <f>EXP(-0.5*((LN(I59)-$I$66)/$I$67)^2)/(I59*$I$67*(2*3.142)^0.5)</f>
        <v>3.3716703043380459E-3</v>
      </c>
      <c r="J129">
        <f>EXP(-0.5*((LN(J59)-$J$66)/$J$67)^2)/(J59*$J$67*(2*3.142)^0.5)</f>
        <v>7.5804907227852584E-3</v>
      </c>
    </row>
    <row r="130" spans="1:10" x14ac:dyDescent="0.35">
      <c r="A130">
        <v>2019</v>
      </c>
      <c r="B130">
        <f>EXP(-0.5*((LN(B60)-$B$66)/$B$67)^2)/(B60*$B$67*(2*3.142)^0.5)</f>
        <v>0.33773824085301973</v>
      </c>
      <c r="C130">
        <f>EXP(-0.5*((LN(C60)-$C$66)/$C$67)^2)/(C60*$C$67*(2*3.142)^0.5)</f>
        <v>0.26420583804707948</v>
      </c>
      <c r="D130">
        <f>EXP(-0.5*((LN(D60)-$D$66)/$D$67)^2)/(D60*$D$67*(2*3.142)^0.5)</f>
        <v>4.5977737779935093E-2</v>
      </c>
      <c r="E130">
        <f>EXP(-0.5*((LN(E60)-$E$66)/$E$67)^2)/(E60*$E$67*(2*3.142)^0.5)</f>
        <v>0.11442169742472096</v>
      </c>
      <c r="F130">
        <f>EXP(-0.5*((LN(F60)-$F$66)/$F$67)^2)/(F60*$F$67*(2*3.142)^0.5)</f>
        <v>8.7509881369255721E-2</v>
      </c>
      <c r="G130">
        <f>EXP(-0.5*((LN(G60)-$G$66)/$G$67)^2)/(G60*$G$67*(2*3.142)^0.5)</f>
        <v>1.1186940663737958E-2</v>
      </c>
      <c r="H130">
        <f>EXP(-0.5*((LN(H60)-$H$66)/$H$67)^2)/(H60*$H$67*(2*3.142)^0.5)</f>
        <v>4.0850235384113989E-2</v>
      </c>
      <c r="I130">
        <f>EXP(-0.5*((LN(I60)-$I$66)/$I$67)^2)/(I60*$I$67*(2*3.142)^0.5)</f>
        <v>1.2642375682842476E-2</v>
      </c>
      <c r="J130">
        <f>EXP(-0.5*((LN(J60)-$J$66)/$J$67)^2)/(J60*$J$67*(2*3.142)^0.5)</f>
        <v>1.1988108440722321E-2</v>
      </c>
    </row>
    <row r="131" spans="1:10" x14ac:dyDescent="0.35">
      <c r="A131">
        <v>2020</v>
      </c>
      <c r="B131">
        <f>EXP(-0.5*((LN(B61)-$B$66)/$B$67)^2)/(B61*$B$67*(2*3.142)^0.5)</f>
        <v>0.28478875690181787</v>
      </c>
      <c r="C131">
        <f>EXP(-0.5*((LN(C61)-$C$66)/$C$67)^2)/(C61*$C$67*(2*3.142)^0.5)</f>
        <v>0.20717601575077757</v>
      </c>
      <c r="D131">
        <f>EXP(-0.5*((LN(D61)-$D$66)/$D$67)^2)/(D61*$D$67*(2*3.142)^0.5)</f>
        <v>0.2014747277719634</v>
      </c>
      <c r="E131">
        <f>EXP(-0.5*((LN(E61)-$E$66)/$E$67)^2)/(E61*$E$67*(2*3.142)^0.5)</f>
        <v>0.12182894329904419</v>
      </c>
      <c r="F131">
        <f>EXP(-0.5*((LN(F61)-$F$66)/$F$67)^2)/(F61*$F$67*(2*3.142)^0.5)</f>
        <v>8.4217980814457707E-2</v>
      </c>
      <c r="G131">
        <f>EXP(-0.5*((LN(G61)-$G$66)/$G$67)^2)/(G61*$G$67*(2*3.142)^0.5)</f>
        <v>4.7431370500298865E-2</v>
      </c>
      <c r="H131">
        <f>EXP(-0.5*((LN(H61)-$H$66)/$H$67)^2)/(H61*$H$67*(2*3.142)^0.5)</f>
        <v>4.0017454776515714E-2</v>
      </c>
      <c r="I131">
        <f>EXP(-0.5*((LN(I61)-$I$66)/$I$67)^2)/(I61*$I$67*(2*3.142)^0.5)</f>
        <v>2.6846194458604686E-2</v>
      </c>
      <c r="J131">
        <f>EXP(-0.5*((LN(J61)-$J$66)/$J$67)^2)/(J61*$J$67*(2*3.142)^0.5)</f>
        <v>1.5124511658983842E-2</v>
      </c>
    </row>
    <row r="132" spans="1:10" x14ac:dyDescent="0.35">
      <c r="A132" s="2" t="s">
        <v>17</v>
      </c>
      <c r="B132">
        <f>PRODUCT(B72:B131)</f>
        <v>7.1558481671867524E-44</v>
      </c>
      <c r="C132">
        <f t="shared" ref="C132:J132" si="4">PRODUCT(C72:C131)</f>
        <v>1.7575448292536974E-48</v>
      </c>
      <c r="D132">
        <f t="shared" si="4"/>
        <v>7.7390088925759583E-60</v>
      </c>
      <c r="E132">
        <f t="shared" si="4"/>
        <v>5.9434137215099395E-68</v>
      </c>
      <c r="F132">
        <f t="shared" si="4"/>
        <v>9.4355527789697239E-76</v>
      </c>
      <c r="G132">
        <f t="shared" si="4"/>
        <v>4.7389584621536342E-88</v>
      </c>
      <c r="H132">
        <f t="shared" si="4"/>
        <v>2.2408617169054363E-96</v>
      </c>
      <c r="I132">
        <f t="shared" si="4"/>
        <v>6.0503791800373056E-104</v>
      </c>
      <c r="J132">
        <f t="shared" si="4"/>
        <v>6.115856478251934E-121</v>
      </c>
    </row>
    <row r="133" spans="1:10" x14ac:dyDescent="0.35">
      <c r="A133" s="1"/>
    </row>
    <row r="134" spans="1:10" x14ac:dyDescent="0.35">
      <c r="A134" s="1" t="s">
        <v>18</v>
      </c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 t="s">
        <v>19</v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t="s">
        <v>15</v>
      </c>
      <c r="B136">
        <f>-2*LN(B132)+2*2</f>
        <v>202.69162828774037</v>
      </c>
      <c r="C136">
        <f t="shared" ref="C136:J136" si="5">-2*LN(C132)+2*2</f>
        <v>223.9203332238757</v>
      </c>
      <c r="D136">
        <f t="shared" si="5"/>
        <v>276.21766390059003</v>
      </c>
      <c r="E136">
        <f t="shared" si="5"/>
        <v>313.5870053094136</v>
      </c>
      <c r="F136">
        <f t="shared" si="5"/>
        <v>349.50396460463418</v>
      </c>
      <c r="G136">
        <f t="shared" si="5"/>
        <v>406.1433416112738</v>
      </c>
      <c r="H136">
        <f t="shared" si="5"/>
        <v>444.48261688098108</v>
      </c>
      <c r="I136">
        <f t="shared" si="5"/>
        <v>479.33745745383123</v>
      </c>
      <c r="J136">
        <f t="shared" si="5"/>
        <v>557.60382286218351</v>
      </c>
    </row>
    <row r="137" spans="1:10" x14ac:dyDescent="0.35">
      <c r="A137" t="s">
        <v>16</v>
      </c>
      <c r="B137">
        <f>-2*LN(B132)+LN(60)*2</f>
        <v>206.88031741218458</v>
      </c>
      <c r="C137">
        <f t="shared" ref="C137:J137" si="6">-2*LN(C132)+LN(60)*2</f>
        <v>228.10902234831991</v>
      </c>
      <c r="D137">
        <f t="shared" si="6"/>
        <v>280.40635302503421</v>
      </c>
      <c r="E137">
        <f t="shared" si="6"/>
        <v>317.77569443385778</v>
      </c>
      <c r="F137">
        <f t="shared" si="6"/>
        <v>353.69265372907836</v>
      </c>
      <c r="G137">
        <f t="shared" si="6"/>
        <v>410.33203073571798</v>
      </c>
      <c r="H137">
        <f t="shared" si="6"/>
        <v>448.67130600542527</v>
      </c>
      <c r="I137">
        <f t="shared" si="6"/>
        <v>483.52614657827542</v>
      </c>
      <c r="J137">
        <f t="shared" si="6"/>
        <v>561.79251198662769</v>
      </c>
    </row>
    <row r="139" spans="1:10" x14ac:dyDescent="0.35">
      <c r="A139" s="1" t="s">
        <v>21</v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t="s">
        <v>22</v>
      </c>
      <c r="B140">
        <f>(B63^2/1.645)^0.5</f>
        <v>0.95953084826187873</v>
      </c>
      <c r="C140">
        <f t="shared" ref="C140:J140" si="7">(C63^2/1.645)^0.5</f>
        <v>1.2301192955804592</v>
      </c>
      <c r="D140">
        <f t="shared" si="7"/>
        <v>1.8862059797721464</v>
      </c>
      <c r="E140">
        <f t="shared" si="7"/>
        <v>2.8309626350481256</v>
      </c>
      <c r="F140">
        <f t="shared" si="7"/>
        <v>3.7720577349666904</v>
      </c>
      <c r="G140">
        <f t="shared" si="7"/>
        <v>5.4349471106264264</v>
      </c>
      <c r="H140">
        <f t="shared" si="7"/>
        <v>8.0894053003780009</v>
      </c>
      <c r="I140">
        <f t="shared" si="7"/>
        <v>10.278825371901767</v>
      </c>
      <c r="J140">
        <f t="shared" si="7"/>
        <v>20.553546533426903</v>
      </c>
    </row>
    <row r="141" spans="1:10" x14ac:dyDescent="0.35">
      <c r="A141" t="s">
        <v>23</v>
      </c>
      <c r="B141">
        <f>(B62-0.577*B140)</f>
        <v>1.5918507005528966</v>
      </c>
      <c r="C141">
        <f t="shared" ref="C141:J141" si="8">(C62-0.577*C140)</f>
        <v>3.2798878331167423</v>
      </c>
      <c r="D141">
        <f t="shared" si="8"/>
        <v>4.6424924830048058</v>
      </c>
      <c r="E141">
        <f t="shared" si="8"/>
        <v>8.4760345595772311</v>
      </c>
      <c r="F141">
        <f t="shared" si="8"/>
        <v>15.796522686924215</v>
      </c>
      <c r="G141">
        <f t="shared" si="8"/>
        <v>29.169535517168555</v>
      </c>
      <c r="H141">
        <f t="shared" si="8"/>
        <v>37.067746475015241</v>
      </c>
      <c r="I141">
        <f t="shared" si="8"/>
        <v>48.79245109374601</v>
      </c>
      <c r="J141">
        <f t="shared" si="8"/>
        <v>75.449603650212694</v>
      </c>
    </row>
    <row r="143" spans="1:10" x14ac:dyDescent="0.35">
      <c r="A143" s="1" t="s">
        <v>24</v>
      </c>
      <c r="B143" s="1"/>
      <c r="C143" s="1"/>
      <c r="D143" s="1"/>
      <c r="E143" s="1"/>
      <c r="F143" s="1"/>
      <c r="G143" s="1"/>
      <c r="H143" s="1"/>
      <c r="I143" s="1"/>
      <c r="J143" s="1"/>
    </row>
    <row r="145" spans="1:10" x14ac:dyDescent="0.3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</row>
    <row r="146" spans="1:10" x14ac:dyDescent="0.35">
      <c r="A146">
        <v>1961</v>
      </c>
      <c r="B146">
        <f>1/$B$140*EXP(-(B2-$B$141)/$B$140)*EXP(-EXP(-(B2-$B$141)/$B$140))</f>
        <v>6.5652279791003978E-2</v>
      </c>
      <c r="C146">
        <f>1/$B$140*EXP(-(C2-$C$141)/$C$140)*EXP(-EXP(-(C2-$C$141)/$C$140))</f>
        <v>0.18545617698116318</v>
      </c>
      <c r="D146">
        <f>1/$B$140*EXP(-(D2-$D$141)/$D$140)*EXP(-EXP(-(D2-$D$141)/$D$140))</f>
        <v>0.29278343681312891</v>
      </c>
      <c r="E146">
        <f>1/$B$140*EXP(-(E2-$E$141)/$E$140)*EXP(-EXP(-(E2-$E$141)/$E$140))</f>
        <v>0.38225154314702148</v>
      </c>
      <c r="F146">
        <f>1/$B$140*EXP(-(F2-$F$141)/$F$140)*EXP(-EXP(-(F2-$F$141)/$F$140))</f>
        <v>0.35627006279058993</v>
      </c>
      <c r="G146">
        <f>1/$B$140*EXP(-(G2-$G$141)/$G$140)*EXP(-EXP(-(G2-$G$141)/$G$140))</f>
        <v>0.359147232431136</v>
      </c>
      <c r="H146">
        <f>1/$B$140*EXP(-(H2-$H$141)/$H$140)*EXP(-EXP(-(H2-$H$141)/$H$140))</f>
        <v>0.38188697689148443</v>
      </c>
      <c r="I146">
        <f>1/$B$140*EXP(-(I2-$I$141)/$I$140)*EXP(-EXP(-(I2-$I$141)/$I$140))</f>
        <v>0.19301418769128292</v>
      </c>
      <c r="J146">
        <f>1/$B$140*EXP(-(J2-$J$141)/$J$140)*EXP(-EXP(-(J2-$J$141)/$J$140))</f>
        <v>0.22111337146088408</v>
      </c>
    </row>
    <row r="147" spans="1:10" x14ac:dyDescent="0.35">
      <c r="A147">
        <v>1962</v>
      </c>
      <c r="B147">
        <f t="shared" ref="B147:B205" si="9">1/$B$140*EXP(-(B3-$B$141)/$B$140)*EXP(-EXP(-(B3-$B$141)/$B$140))</f>
        <v>0.37612318351781932</v>
      </c>
      <c r="C147">
        <f t="shared" ref="C147:C205" si="10">1/$B$140*EXP(-(C3-$C$141)/$C$140)*EXP(-EXP(-(C3-$C$141)/$C$140))</f>
        <v>0.33254756727191687</v>
      </c>
      <c r="D147">
        <f t="shared" ref="D147:D205" si="11">1/$B$140*EXP(-(D3-$D$141)/$D$140)*EXP(-EXP(-(D3-$D$141)/$D$140))</f>
        <v>0.13766274891893254</v>
      </c>
      <c r="E147">
        <f t="shared" ref="E147:E205" si="12">1/$B$140*EXP(-(E3-$E$141)/$E$140)*EXP(-EXP(-(E3-$E$141)/$E$140))</f>
        <v>4.5829426633617103E-2</v>
      </c>
      <c r="F147">
        <f t="shared" ref="F147:F205" si="13">1/$B$140*EXP(-(F3-$F$141)/$F$140)*EXP(-EXP(-(F3-$F$141)/$F$140))</f>
        <v>0.37228092990520439</v>
      </c>
      <c r="G147">
        <f t="shared" ref="G147:G205" si="14">1/$B$140*EXP(-(G3-$G$141)/$G$140)*EXP(-EXP(-(G3-$G$141)/$G$140))</f>
        <v>5.9629602755460261E-2</v>
      </c>
      <c r="H147">
        <f t="shared" ref="H147:H205" si="15">1/$B$140*EXP(-(H3-$H$141)/$H$140)*EXP(-EXP(-(H3-$H$141)/$H$140))</f>
        <v>0.27092974081154703</v>
      </c>
      <c r="I147">
        <f t="shared" ref="I147:I205" si="16">1/$B$140*EXP(-(I3-$I$141)/$I$140)*EXP(-EXP(-(I3-$I$141)/$I$140))</f>
        <v>0.38339320362003082</v>
      </c>
      <c r="J147">
        <f t="shared" ref="J147:J205" si="17">1/$B$140*EXP(-(J3-$J$141)/$J$140)*EXP(-EXP(-(J3-$J$141)/$J$140))</f>
        <v>3.1303363406181499E-2</v>
      </c>
    </row>
    <row r="148" spans="1:10" x14ac:dyDescent="0.35">
      <c r="A148">
        <v>1963</v>
      </c>
      <c r="B148">
        <f t="shared" si="9"/>
        <v>0.28833612550733756</v>
      </c>
      <c r="C148">
        <f t="shared" si="10"/>
        <v>4.0350124475958413E-2</v>
      </c>
      <c r="D148">
        <f t="shared" si="11"/>
        <v>0.36023151549622362</v>
      </c>
      <c r="E148">
        <f t="shared" si="12"/>
        <v>0.37726491968148174</v>
      </c>
      <c r="F148">
        <f t="shared" si="13"/>
        <v>0.15414497959321616</v>
      </c>
      <c r="G148">
        <f t="shared" si="14"/>
        <v>4.05789569633144E-2</v>
      </c>
      <c r="H148">
        <f t="shared" si="15"/>
        <v>0.28345699043875061</v>
      </c>
      <c r="I148">
        <f t="shared" si="16"/>
        <v>0.12195299564634796</v>
      </c>
      <c r="J148">
        <f t="shared" si="17"/>
        <v>0.1906403344000554</v>
      </c>
    </row>
    <row r="149" spans="1:10" x14ac:dyDescent="0.35">
      <c r="A149">
        <v>1964</v>
      </c>
      <c r="B149">
        <f t="shared" si="9"/>
        <v>0.38318159837618626</v>
      </c>
      <c r="C149">
        <f t="shared" si="10"/>
        <v>0.12670522599665743</v>
      </c>
      <c r="D149">
        <f t="shared" si="11"/>
        <v>0.1790729634697123</v>
      </c>
      <c r="E149">
        <f t="shared" si="12"/>
        <v>0.37456412683415946</v>
      </c>
      <c r="F149">
        <f t="shared" si="13"/>
        <v>0.37156674425328606</v>
      </c>
      <c r="G149">
        <f t="shared" si="14"/>
        <v>0.26324742362321529</v>
      </c>
      <c r="H149">
        <f t="shared" si="15"/>
        <v>0.16411124139792724</v>
      </c>
      <c r="I149">
        <f t="shared" si="16"/>
        <v>0.22734238953627864</v>
      </c>
      <c r="J149">
        <f t="shared" si="17"/>
        <v>0.1663677073967956</v>
      </c>
    </row>
    <row r="150" spans="1:10" x14ac:dyDescent="0.35">
      <c r="A150">
        <v>1965</v>
      </c>
      <c r="B150">
        <f t="shared" si="9"/>
        <v>0.3476667353335593</v>
      </c>
      <c r="C150">
        <f t="shared" si="10"/>
        <v>0.33471408891319837</v>
      </c>
      <c r="D150">
        <f t="shared" si="11"/>
        <v>0.28749039294619022</v>
      </c>
      <c r="E150">
        <f t="shared" si="12"/>
        <v>0.35961842769970087</v>
      </c>
      <c r="F150">
        <f t="shared" si="13"/>
        <v>0.37458875359256311</v>
      </c>
      <c r="G150">
        <f t="shared" si="14"/>
        <v>0.37683352798911163</v>
      </c>
      <c r="H150">
        <f t="shared" si="15"/>
        <v>0.31303847364819576</v>
      </c>
      <c r="I150">
        <f t="shared" si="16"/>
        <v>0.19867199311019304</v>
      </c>
      <c r="J150">
        <f t="shared" si="17"/>
        <v>7.0933236765832908E-2</v>
      </c>
    </row>
    <row r="151" spans="1:10" x14ac:dyDescent="0.35">
      <c r="A151">
        <v>1966</v>
      </c>
      <c r="B151">
        <f t="shared" si="9"/>
        <v>0.36273187923058964</v>
      </c>
      <c r="C151">
        <f t="shared" si="10"/>
        <v>0.13211200301887557</v>
      </c>
      <c r="D151">
        <f t="shared" si="11"/>
        <v>0.34361194552765689</v>
      </c>
      <c r="E151">
        <f t="shared" si="12"/>
        <v>0.33323753688179431</v>
      </c>
      <c r="F151">
        <f t="shared" si="13"/>
        <v>0.3830161449340958</v>
      </c>
      <c r="G151">
        <f t="shared" si="14"/>
        <v>0.37059772505526406</v>
      </c>
      <c r="H151">
        <f t="shared" si="15"/>
        <v>0.37828594447446073</v>
      </c>
      <c r="I151">
        <f t="shared" si="16"/>
        <v>0.14595630428833745</v>
      </c>
      <c r="J151">
        <f t="shared" si="17"/>
        <v>0.38313603439910104</v>
      </c>
    </row>
    <row r="152" spans="1:10" x14ac:dyDescent="0.35">
      <c r="A152">
        <v>1967</v>
      </c>
      <c r="B152">
        <f t="shared" si="9"/>
        <v>0.35925693529073643</v>
      </c>
      <c r="C152">
        <f t="shared" si="10"/>
        <v>3.5883678886733154E-2</v>
      </c>
      <c r="D152">
        <f t="shared" si="11"/>
        <v>0.38270014293241789</v>
      </c>
      <c r="E152">
        <f t="shared" si="12"/>
        <v>0.37968100794411375</v>
      </c>
      <c r="F152">
        <f t="shared" si="13"/>
        <v>0.35121493512893165</v>
      </c>
      <c r="G152">
        <f t="shared" si="14"/>
        <v>0.37277068491432958</v>
      </c>
      <c r="H152">
        <f t="shared" si="15"/>
        <v>0.37925368648133762</v>
      </c>
      <c r="I152">
        <f t="shared" si="16"/>
        <v>0.25563601083404092</v>
      </c>
      <c r="J152">
        <f t="shared" si="17"/>
        <v>0.22165511633588736</v>
      </c>
    </row>
    <row r="153" spans="1:10" x14ac:dyDescent="0.35">
      <c r="A153">
        <v>1968</v>
      </c>
      <c r="B153">
        <f t="shared" si="9"/>
        <v>0.34346129260120306</v>
      </c>
      <c r="C153">
        <f t="shared" si="10"/>
        <v>0.34736969706264609</v>
      </c>
      <c r="D153">
        <f t="shared" si="11"/>
        <v>0.26527058547343524</v>
      </c>
      <c r="E153">
        <f t="shared" si="12"/>
        <v>0.31484269218525152</v>
      </c>
      <c r="F153">
        <f t="shared" si="13"/>
        <v>0.29221582595730761</v>
      </c>
      <c r="G153">
        <f t="shared" si="14"/>
        <v>0.13817252089140719</v>
      </c>
      <c r="H153">
        <f t="shared" si="15"/>
        <v>0.35024781895892221</v>
      </c>
      <c r="I153">
        <f t="shared" si="16"/>
        <v>0.36401084775586851</v>
      </c>
      <c r="J153">
        <f t="shared" si="17"/>
        <v>0.24651688377022549</v>
      </c>
    </row>
    <row r="154" spans="1:10" x14ac:dyDescent="0.35">
      <c r="A154">
        <v>1969</v>
      </c>
      <c r="B154">
        <f t="shared" si="9"/>
        <v>0.35358023742571271</v>
      </c>
      <c r="C154">
        <f t="shared" si="10"/>
        <v>0.29798356482177257</v>
      </c>
      <c r="D154">
        <f t="shared" si="11"/>
        <v>0.13458702628646743</v>
      </c>
      <c r="E154">
        <f t="shared" si="12"/>
        <v>0.38201398404242903</v>
      </c>
      <c r="F154">
        <f t="shared" si="13"/>
        <v>0.23541207930811991</v>
      </c>
      <c r="G154">
        <f t="shared" si="14"/>
        <v>0.3736304266435892</v>
      </c>
      <c r="H154">
        <f t="shared" si="15"/>
        <v>0.33513850800046868</v>
      </c>
      <c r="I154">
        <f t="shared" si="16"/>
        <v>0.38334446069465522</v>
      </c>
      <c r="J154">
        <f t="shared" si="17"/>
        <v>0.32483099188513453</v>
      </c>
    </row>
    <row r="155" spans="1:10" x14ac:dyDescent="0.35">
      <c r="A155">
        <v>1970</v>
      </c>
      <c r="B155">
        <f t="shared" si="9"/>
        <v>0.38018213716267452</v>
      </c>
      <c r="C155">
        <f t="shared" si="10"/>
        <v>0.10609617542100172</v>
      </c>
      <c r="D155">
        <f t="shared" si="11"/>
        <v>0.32349236402441067</v>
      </c>
      <c r="E155">
        <f t="shared" si="12"/>
        <v>0.36444286403872406</v>
      </c>
      <c r="F155">
        <f t="shared" si="13"/>
        <v>0.30590415514777047</v>
      </c>
      <c r="G155">
        <f t="shared" si="14"/>
        <v>0.20561649596608886</v>
      </c>
      <c r="H155">
        <f t="shared" si="15"/>
        <v>0.25217541665630638</v>
      </c>
      <c r="I155">
        <f t="shared" si="16"/>
        <v>0.22922426840059776</v>
      </c>
      <c r="J155">
        <f t="shared" si="17"/>
        <v>0.32346615684908242</v>
      </c>
    </row>
    <row r="156" spans="1:10" x14ac:dyDescent="0.35">
      <c r="A156">
        <v>1971</v>
      </c>
      <c r="B156">
        <f t="shared" si="9"/>
        <v>0.37907620345886917</v>
      </c>
      <c r="C156">
        <f t="shared" si="10"/>
        <v>0.30331652918771906</v>
      </c>
      <c r="D156">
        <f t="shared" si="11"/>
        <v>0.18927580065982069</v>
      </c>
      <c r="E156">
        <f t="shared" si="12"/>
        <v>0.2794377277874916</v>
      </c>
      <c r="F156">
        <f t="shared" si="13"/>
        <v>0.38337708704682599</v>
      </c>
      <c r="G156">
        <f t="shared" si="14"/>
        <v>0.22814090645823734</v>
      </c>
      <c r="H156">
        <f t="shared" si="15"/>
        <v>3.0101015338489395E-2</v>
      </c>
      <c r="I156">
        <f t="shared" si="16"/>
        <v>0.35426667277028884</v>
      </c>
      <c r="J156">
        <f t="shared" si="17"/>
        <v>8.0667216309674772E-2</v>
      </c>
    </row>
    <row r="157" spans="1:10" x14ac:dyDescent="0.35">
      <c r="A157">
        <v>1972</v>
      </c>
      <c r="B157">
        <f t="shared" si="9"/>
        <v>0.3517103106370954</v>
      </c>
      <c r="C157">
        <f t="shared" si="10"/>
        <v>0.36568482398592833</v>
      </c>
      <c r="D157">
        <f t="shared" si="11"/>
        <v>0.21665198130401356</v>
      </c>
      <c r="E157">
        <f t="shared" si="12"/>
        <v>0.11435679227912084</v>
      </c>
      <c r="F157">
        <f t="shared" si="13"/>
        <v>0.23243067521777253</v>
      </c>
      <c r="G157">
        <f t="shared" si="14"/>
        <v>1.2701604178961668E-2</v>
      </c>
      <c r="H157">
        <f t="shared" si="15"/>
        <v>0.3281917485382525</v>
      </c>
      <c r="I157">
        <f t="shared" si="16"/>
        <v>0.35670484838025512</v>
      </c>
      <c r="J157">
        <f t="shared" si="17"/>
        <v>0.34067222007089476</v>
      </c>
    </row>
    <row r="158" spans="1:10" x14ac:dyDescent="0.35">
      <c r="A158">
        <v>1973</v>
      </c>
      <c r="B158">
        <f t="shared" si="9"/>
        <v>0.25236075850781914</v>
      </c>
      <c r="C158">
        <f t="shared" si="10"/>
        <v>0.20108491932030834</v>
      </c>
      <c r="D158">
        <f t="shared" si="11"/>
        <v>0.38116432618126511</v>
      </c>
      <c r="E158">
        <f t="shared" si="12"/>
        <v>0.37290825004050615</v>
      </c>
      <c r="F158">
        <f t="shared" si="13"/>
        <v>0.28842893169814687</v>
      </c>
      <c r="G158">
        <f t="shared" si="14"/>
        <v>0.35434014691656329</v>
      </c>
      <c r="H158">
        <f t="shared" si="15"/>
        <v>0.30604863531121274</v>
      </c>
      <c r="I158">
        <f t="shared" si="16"/>
        <v>0.27242970532861543</v>
      </c>
      <c r="J158">
        <f t="shared" si="17"/>
        <v>0.37344628277423131</v>
      </c>
    </row>
    <row r="159" spans="1:10" x14ac:dyDescent="0.35">
      <c r="A159">
        <v>1974</v>
      </c>
      <c r="B159">
        <f t="shared" si="9"/>
        <v>0.19229715238524578</v>
      </c>
      <c r="C159">
        <f t="shared" si="10"/>
        <v>0.37568557460613189</v>
      </c>
      <c r="D159">
        <f t="shared" si="11"/>
        <v>8.4668945990997252E-2</v>
      </c>
      <c r="E159">
        <f t="shared" si="12"/>
        <v>0.36012596250942641</v>
      </c>
      <c r="F159">
        <f t="shared" si="13"/>
        <v>0.30547358386301687</v>
      </c>
      <c r="G159">
        <f t="shared" si="14"/>
        <v>0.36858381237041921</v>
      </c>
      <c r="H159">
        <f t="shared" si="15"/>
        <v>0.19238763644611262</v>
      </c>
      <c r="I159">
        <f t="shared" si="16"/>
        <v>0.21711291632249585</v>
      </c>
      <c r="J159">
        <f t="shared" si="17"/>
        <v>0.28231998169877232</v>
      </c>
    </row>
    <row r="160" spans="1:10" x14ac:dyDescent="0.35">
      <c r="A160">
        <v>1975</v>
      </c>
      <c r="B160">
        <f t="shared" si="9"/>
        <v>2.2068443679432063E-2</v>
      </c>
      <c r="C160">
        <f t="shared" si="10"/>
        <v>0.25179625716478216</v>
      </c>
      <c r="D160">
        <f t="shared" si="11"/>
        <v>0.26260375241806339</v>
      </c>
      <c r="E160">
        <f t="shared" si="12"/>
        <v>0.1954527900556266</v>
      </c>
      <c r="F160">
        <f t="shared" si="13"/>
        <v>0.350004339521714</v>
      </c>
      <c r="G160">
        <f t="shared" si="14"/>
        <v>0.22400557104848931</v>
      </c>
      <c r="H160">
        <f t="shared" si="15"/>
        <v>0.16376738476735261</v>
      </c>
      <c r="I160">
        <f t="shared" si="16"/>
        <v>0.3586066590476647</v>
      </c>
      <c r="J160">
        <f t="shared" si="17"/>
        <v>0.37947115997996678</v>
      </c>
    </row>
    <row r="161" spans="1:10" x14ac:dyDescent="0.35">
      <c r="A161">
        <v>1976</v>
      </c>
      <c r="B161">
        <f t="shared" si="9"/>
        <v>0.24995596908170786</v>
      </c>
      <c r="C161">
        <f t="shared" si="10"/>
        <v>0.17061773198396515</v>
      </c>
      <c r="D161">
        <f t="shared" si="11"/>
        <v>0.26280374887576141</v>
      </c>
      <c r="E161">
        <f t="shared" si="12"/>
        <v>0.31165412925245684</v>
      </c>
      <c r="F161">
        <f t="shared" si="13"/>
        <v>0.22981541258065058</v>
      </c>
      <c r="G161">
        <f t="shared" si="14"/>
        <v>0.28312070234976144</v>
      </c>
      <c r="H161">
        <f t="shared" si="15"/>
        <v>0.30658995907540743</v>
      </c>
      <c r="I161">
        <f t="shared" si="16"/>
        <v>0.14515710853964853</v>
      </c>
      <c r="J161">
        <f t="shared" si="17"/>
        <v>0.21412734418546406</v>
      </c>
    </row>
    <row r="162" spans="1:10" x14ac:dyDescent="0.35">
      <c r="A162">
        <v>1977</v>
      </c>
      <c r="B162">
        <f t="shared" si="9"/>
        <v>0.31719783748988634</v>
      </c>
      <c r="C162">
        <f t="shared" si="10"/>
        <v>0.13028953110313332</v>
      </c>
      <c r="D162">
        <f t="shared" si="11"/>
        <v>0.36481333742179956</v>
      </c>
      <c r="E162">
        <f t="shared" si="12"/>
        <v>0.38232862304235704</v>
      </c>
      <c r="F162">
        <f t="shared" si="13"/>
        <v>0.25060803143845045</v>
      </c>
      <c r="G162">
        <f t="shared" si="14"/>
        <v>3.9628693394436643E-2</v>
      </c>
      <c r="H162">
        <f t="shared" si="15"/>
        <v>0.20540435515628333</v>
      </c>
      <c r="I162">
        <f t="shared" si="16"/>
        <v>3.5457969438863479E-2</v>
      </c>
      <c r="J162">
        <f t="shared" si="17"/>
        <v>8.6070560552275521E-2</v>
      </c>
    </row>
    <row r="163" spans="1:10" x14ac:dyDescent="0.35">
      <c r="A163">
        <v>1978</v>
      </c>
      <c r="B163">
        <f t="shared" si="9"/>
        <v>0.11896540995522834</v>
      </c>
      <c r="C163">
        <f t="shared" si="10"/>
        <v>0.30331652918771906</v>
      </c>
      <c r="D163">
        <f t="shared" si="11"/>
        <v>0.25109274100673107</v>
      </c>
      <c r="E163">
        <f t="shared" si="12"/>
        <v>0.20114024051186424</v>
      </c>
      <c r="F163">
        <f t="shared" si="13"/>
        <v>0.1767850671807728</v>
      </c>
      <c r="G163">
        <f t="shared" si="14"/>
        <v>0.21180652793366286</v>
      </c>
      <c r="H163">
        <f t="shared" si="15"/>
        <v>0.38239351125480897</v>
      </c>
      <c r="I163">
        <f t="shared" si="16"/>
        <v>0.12826060666458827</v>
      </c>
      <c r="J163">
        <f t="shared" si="17"/>
        <v>0.35199457326705275</v>
      </c>
    </row>
    <row r="164" spans="1:10" x14ac:dyDescent="0.35">
      <c r="A164">
        <v>1979</v>
      </c>
      <c r="B164">
        <f t="shared" si="9"/>
        <v>0.29450074219233507</v>
      </c>
      <c r="C164">
        <f t="shared" si="10"/>
        <v>0.38002644121328705</v>
      </c>
      <c r="D164">
        <f t="shared" si="11"/>
        <v>0.38049039578223032</v>
      </c>
      <c r="E164">
        <f t="shared" si="12"/>
        <v>0.3765725046954953</v>
      </c>
      <c r="F164">
        <f t="shared" si="13"/>
        <v>0.32093198349073654</v>
      </c>
      <c r="G164">
        <f t="shared" si="14"/>
        <v>0.36589523727896289</v>
      </c>
      <c r="H164">
        <f t="shared" si="15"/>
        <v>0.34577789435969564</v>
      </c>
      <c r="I164">
        <f t="shared" si="16"/>
        <v>0.19837952222724695</v>
      </c>
      <c r="J164">
        <f t="shared" si="17"/>
        <v>0.37491312210581246</v>
      </c>
    </row>
    <row r="165" spans="1:10" x14ac:dyDescent="0.35">
      <c r="A165">
        <v>1980</v>
      </c>
      <c r="B165">
        <f t="shared" si="9"/>
        <v>0.34057434714142981</v>
      </c>
      <c r="C165">
        <f t="shared" si="10"/>
        <v>0.13770138479351676</v>
      </c>
      <c r="D165">
        <f t="shared" si="11"/>
        <v>3.6427098655319796E-2</v>
      </c>
      <c r="E165">
        <f t="shared" si="12"/>
        <v>0.18009710504615745</v>
      </c>
      <c r="F165">
        <f t="shared" si="13"/>
        <v>0.36284331827786487</v>
      </c>
      <c r="G165">
        <f t="shared" si="14"/>
        <v>1.8041661737533049E-2</v>
      </c>
      <c r="H165">
        <f t="shared" si="15"/>
        <v>7.261054194637194E-2</v>
      </c>
      <c r="I165">
        <f t="shared" si="16"/>
        <v>0.33323337886613447</v>
      </c>
      <c r="J165">
        <f t="shared" si="17"/>
        <v>0.38128024553276335</v>
      </c>
    </row>
    <row r="166" spans="1:10" x14ac:dyDescent="0.35">
      <c r="A166">
        <v>1981</v>
      </c>
      <c r="B166">
        <f t="shared" si="9"/>
        <v>0.38318159837618626</v>
      </c>
      <c r="C166">
        <f t="shared" si="10"/>
        <v>0.27630480082935993</v>
      </c>
      <c r="D166">
        <f t="shared" si="11"/>
        <v>0.38324529078047387</v>
      </c>
      <c r="E166">
        <f t="shared" si="12"/>
        <v>0.27588215408788691</v>
      </c>
      <c r="F166">
        <f t="shared" si="13"/>
        <v>0.19045884087369633</v>
      </c>
      <c r="G166">
        <f t="shared" si="14"/>
        <v>0.25505442552391022</v>
      </c>
      <c r="H166">
        <f t="shared" si="15"/>
        <v>0.32518462743720905</v>
      </c>
      <c r="I166">
        <f t="shared" si="16"/>
        <v>6.8616695695504354E-2</v>
      </c>
      <c r="J166">
        <f t="shared" si="17"/>
        <v>0.38178088843402852</v>
      </c>
    </row>
    <row r="167" spans="1:10" x14ac:dyDescent="0.35">
      <c r="A167">
        <v>1982</v>
      </c>
      <c r="B167">
        <f t="shared" si="9"/>
        <v>0.10175007281674212</v>
      </c>
      <c r="C167">
        <f t="shared" si="10"/>
        <v>9.5234267811168061E-2</v>
      </c>
      <c r="D167">
        <f t="shared" si="11"/>
        <v>0.26595975773120761</v>
      </c>
      <c r="E167">
        <f t="shared" si="12"/>
        <v>0.3695558535167533</v>
      </c>
      <c r="F167">
        <f t="shared" si="13"/>
        <v>0.12236350164476222</v>
      </c>
      <c r="G167">
        <f t="shared" si="14"/>
        <v>0.37812053564551029</v>
      </c>
      <c r="H167">
        <f t="shared" si="15"/>
        <v>0.35731597678027827</v>
      </c>
      <c r="I167">
        <f t="shared" si="16"/>
        <v>0.15687311402204307</v>
      </c>
      <c r="J167">
        <f t="shared" si="17"/>
        <v>0.38190591019252124</v>
      </c>
    </row>
    <row r="168" spans="1:10" x14ac:dyDescent="0.35">
      <c r="A168">
        <v>1983</v>
      </c>
      <c r="B168">
        <f t="shared" si="9"/>
        <v>0.28833612550733756</v>
      </c>
      <c r="C168">
        <f t="shared" si="10"/>
        <v>0.23969917504204943</v>
      </c>
      <c r="D168">
        <f t="shared" si="11"/>
        <v>6.0673289717374242E-2</v>
      </c>
      <c r="E168">
        <f t="shared" si="12"/>
        <v>0.18749858411377235</v>
      </c>
      <c r="F168">
        <f t="shared" si="13"/>
        <v>0.17383567206715986</v>
      </c>
      <c r="G168">
        <f t="shared" si="14"/>
        <v>0.30979815434155544</v>
      </c>
      <c r="H168">
        <f t="shared" si="15"/>
        <v>0.16415685724914181</v>
      </c>
      <c r="I168">
        <f t="shared" si="16"/>
        <v>0.38020711554980557</v>
      </c>
      <c r="J168">
        <f t="shared" si="17"/>
        <v>0.3588493141152973</v>
      </c>
    </row>
    <row r="169" spans="1:10" x14ac:dyDescent="0.35">
      <c r="A169">
        <v>1984</v>
      </c>
      <c r="B169">
        <f t="shared" si="9"/>
        <v>0.3157160373534138</v>
      </c>
      <c r="C169">
        <f t="shared" si="10"/>
        <v>0.38100738888860031</v>
      </c>
      <c r="D169">
        <f t="shared" si="11"/>
        <v>0.27861917048615853</v>
      </c>
      <c r="E169">
        <f t="shared" si="12"/>
        <v>0.38260368058825944</v>
      </c>
      <c r="F169">
        <f t="shared" si="13"/>
        <v>0.26107245178991934</v>
      </c>
      <c r="G169">
        <f t="shared" si="14"/>
        <v>5.5001646541957119E-2</v>
      </c>
      <c r="H169">
        <f t="shared" si="15"/>
        <v>0.18198749092171063</v>
      </c>
      <c r="I169">
        <f t="shared" si="16"/>
        <v>1.6738688004433382E-2</v>
      </c>
      <c r="J169">
        <f t="shared" si="17"/>
        <v>3.4636705118568402E-2</v>
      </c>
    </row>
    <row r="170" spans="1:10" x14ac:dyDescent="0.35">
      <c r="A170">
        <v>1985</v>
      </c>
      <c r="B170">
        <f t="shared" si="9"/>
        <v>0.26182832083917157</v>
      </c>
      <c r="C170">
        <f t="shared" si="10"/>
        <v>0.22258694951988486</v>
      </c>
      <c r="D170">
        <f t="shared" si="11"/>
        <v>0.27982305679687736</v>
      </c>
      <c r="E170">
        <f t="shared" si="12"/>
        <v>8.2850457689694929E-2</v>
      </c>
      <c r="F170">
        <f t="shared" si="13"/>
        <v>0.36961679685401883</v>
      </c>
      <c r="G170">
        <f t="shared" si="14"/>
        <v>0.37043469055940481</v>
      </c>
      <c r="H170">
        <f t="shared" si="15"/>
        <v>0.37261885151763274</v>
      </c>
      <c r="I170">
        <f t="shared" si="16"/>
        <v>7.589595087895061E-2</v>
      </c>
      <c r="J170">
        <f t="shared" si="17"/>
        <v>0.33861059645588087</v>
      </c>
    </row>
    <row r="171" spans="1:10" x14ac:dyDescent="0.35">
      <c r="A171">
        <v>1986</v>
      </c>
      <c r="B171">
        <f t="shared" si="9"/>
        <v>0.12218491841559967</v>
      </c>
      <c r="C171">
        <f t="shared" si="10"/>
        <v>0.3411903607008599</v>
      </c>
      <c r="D171">
        <f t="shared" si="11"/>
        <v>0.38266702638047778</v>
      </c>
      <c r="E171">
        <f t="shared" si="12"/>
        <v>0.37641102006119115</v>
      </c>
      <c r="F171">
        <f t="shared" si="13"/>
        <v>0.26932765933441638</v>
      </c>
      <c r="G171">
        <f t="shared" si="14"/>
        <v>9.2656861977534505E-2</v>
      </c>
      <c r="H171">
        <f t="shared" si="15"/>
        <v>0.24044150714290649</v>
      </c>
      <c r="I171">
        <f t="shared" si="16"/>
        <v>0.22245668033023849</v>
      </c>
      <c r="J171">
        <f t="shared" si="17"/>
        <v>0.19502539783677855</v>
      </c>
    </row>
    <row r="172" spans="1:10" x14ac:dyDescent="0.35">
      <c r="A172">
        <v>1987</v>
      </c>
      <c r="B172">
        <f t="shared" si="9"/>
        <v>0.33309350522153641</v>
      </c>
      <c r="C172">
        <f t="shared" si="10"/>
        <v>0.32233643565195219</v>
      </c>
      <c r="D172">
        <f t="shared" si="11"/>
        <v>0.19951436488328095</v>
      </c>
      <c r="E172">
        <f t="shared" si="12"/>
        <v>0.11019618187587123</v>
      </c>
      <c r="F172">
        <f t="shared" si="13"/>
        <v>0.37544939895757395</v>
      </c>
      <c r="G172">
        <f t="shared" si="14"/>
        <v>0.33609625469653875</v>
      </c>
      <c r="H172">
        <f t="shared" si="15"/>
        <v>0.24064464430925475</v>
      </c>
      <c r="I172">
        <f t="shared" si="16"/>
        <v>0.24561169025456789</v>
      </c>
      <c r="J172">
        <f t="shared" si="17"/>
        <v>0.23344197401653741</v>
      </c>
    </row>
    <row r="173" spans="1:10" x14ac:dyDescent="0.35">
      <c r="A173">
        <v>1988</v>
      </c>
      <c r="B173">
        <f t="shared" si="9"/>
        <v>0.36384246383006746</v>
      </c>
      <c r="C173">
        <f t="shared" si="10"/>
        <v>0.11040828064184546</v>
      </c>
      <c r="D173">
        <f t="shared" si="11"/>
        <v>0.12690044949870008</v>
      </c>
      <c r="E173">
        <f t="shared" si="12"/>
        <v>0.35518140472062748</v>
      </c>
      <c r="F173">
        <f t="shared" si="13"/>
        <v>7.9898851311398553E-2</v>
      </c>
      <c r="G173">
        <f t="shared" si="14"/>
        <v>6.8399221615064704E-2</v>
      </c>
      <c r="H173">
        <f t="shared" si="15"/>
        <v>0.37581556187160031</v>
      </c>
      <c r="I173">
        <f t="shared" si="16"/>
        <v>0.35379757550967017</v>
      </c>
      <c r="J173">
        <f t="shared" si="17"/>
        <v>9.6031048411210268E-2</v>
      </c>
    </row>
    <row r="174" spans="1:10" x14ac:dyDescent="0.35">
      <c r="A174">
        <v>1989</v>
      </c>
      <c r="B174">
        <f t="shared" si="9"/>
        <v>0.3517103106370954</v>
      </c>
      <c r="C174">
        <f t="shared" si="10"/>
        <v>3.0422039549651999E-2</v>
      </c>
      <c r="D174">
        <f t="shared" si="11"/>
        <v>8.6319242575541938E-2</v>
      </c>
      <c r="E174">
        <f t="shared" si="12"/>
        <v>3.2412874290475728E-2</v>
      </c>
      <c r="F174">
        <f t="shared" si="13"/>
        <v>9.4796263408701092E-2</v>
      </c>
      <c r="G174">
        <f t="shared" si="14"/>
        <v>0.35732906142961318</v>
      </c>
      <c r="H174">
        <f t="shared" si="15"/>
        <v>0.37871222219252604</v>
      </c>
      <c r="I174">
        <f t="shared" si="16"/>
        <v>0.2417595582295872</v>
      </c>
      <c r="J174">
        <f t="shared" si="17"/>
        <v>0.19771413413973821</v>
      </c>
    </row>
    <row r="175" spans="1:10" x14ac:dyDescent="0.35">
      <c r="A175">
        <v>1990</v>
      </c>
      <c r="B175">
        <f t="shared" si="9"/>
        <v>0.37089318501780688</v>
      </c>
      <c r="C175">
        <f t="shared" si="10"/>
        <v>0.36389174143311342</v>
      </c>
      <c r="D175">
        <f t="shared" si="11"/>
        <v>2.9216403785960333E-2</v>
      </c>
      <c r="E175">
        <f t="shared" si="12"/>
        <v>0.15899696176283892</v>
      </c>
      <c r="F175">
        <f t="shared" si="13"/>
        <v>0.1281669865747021</v>
      </c>
      <c r="G175">
        <f t="shared" si="14"/>
        <v>0.31885622291612009</v>
      </c>
      <c r="H175">
        <f t="shared" si="15"/>
        <v>0.29990512226281008</v>
      </c>
      <c r="I175">
        <f t="shared" si="16"/>
        <v>0.12316923185452225</v>
      </c>
      <c r="J175">
        <f t="shared" si="17"/>
        <v>0.38339471843838219</v>
      </c>
    </row>
    <row r="176" spans="1:10" x14ac:dyDescent="0.35">
      <c r="A176">
        <v>1991</v>
      </c>
      <c r="B176">
        <f t="shared" si="9"/>
        <v>7.8856480440259155E-2</v>
      </c>
      <c r="C176">
        <f t="shared" si="10"/>
        <v>0.27810700675686434</v>
      </c>
      <c r="D176">
        <f t="shared" si="11"/>
        <v>0.2706098608581417</v>
      </c>
      <c r="E176">
        <f t="shared" si="12"/>
        <v>0.37402613484890662</v>
      </c>
      <c r="F176">
        <f t="shared" si="13"/>
        <v>0.18230646891020386</v>
      </c>
      <c r="G176">
        <f t="shared" si="14"/>
        <v>0.35237776284694516</v>
      </c>
      <c r="H176">
        <f t="shared" si="15"/>
        <v>0.32022485105904691</v>
      </c>
      <c r="I176">
        <f t="shared" si="16"/>
        <v>0.24802800730652191</v>
      </c>
      <c r="J176">
        <f t="shared" si="17"/>
        <v>1.084387196638135E-2</v>
      </c>
    </row>
    <row r="177" spans="1:10" x14ac:dyDescent="0.35">
      <c r="A177">
        <v>1992</v>
      </c>
      <c r="B177">
        <f t="shared" si="9"/>
        <v>0.14337525156636924</v>
      </c>
      <c r="C177">
        <f t="shared" si="10"/>
        <v>0.36302840788804497</v>
      </c>
      <c r="D177">
        <f t="shared" si="11"/>
        <v>0.32934144505824015</v>
      </c>
      <c r="E177">
        <f t="shared" si="12"/>
        <v>0.32797931676708397</v>
      </c>
      <c r="F177">
        <f t="shared" si="13"/>
        <v>7.5219967084979933E-3</v>
      </c>
      <c r="G177">
        <f t="shared" si="14"/>
        <v>0.37685367433190531</v>
      </c>
      <c r="H177">
        <f t="shared" si="15"/>
        <v>0.37905426497964773</v>
      </c>
      <c r="I177">
        <f t="shared" si="16"/>
        <v>0.35007650901810361</v>
      </c>
      <c r="J177">
        <f t="shared" si="17"/>
        <v>8.0809168545078358E-2</v>
      </c>
    </row>
    <row r="178" spans="1:10" x14ac:dyDescent="0.35">
      <c r="A178">
        <v>1993</v>
      </c>
      <c r="B178">
        <f t="shared" si="9"/>
        <v>0.15766311063722635</v>
      </c>
      <c r="C178">
        <f t="shared" si="10"/>
        <v>0.20729167843819751</v>
      </c>
      <c r="D178">
        <f t="shared" si="11"/>
        <v>0.37180381171008919</v>
      </c>
      <c r="E178">
        <f t="shared" si="12"/>
        <v>6.1496901879629987E-2</v>
      </c>
      <c r="F178">
        <f t="shared" si="13"/>
        <v>2.7894464466432043E-2</v>
      </c>
      <c r="G178">
        <f t="shared" si="14"/>
        <v>0.13329937255243046</v>
      </c>
      <c r="H178">
        <f t="shared" si="15"/>
        <v>0.35618080232085664</v>
      </c>
      <c r="I178">
        <f t="shared" si="16"/>
        <v>0.21011537679645745</v>
      </c>
      <c r="J178">
        <f t="shared" si="17"/>
        <v>0.35429601454748449</v>
      </c>
    </row>
    <row r="179" spans="1:10" x14ac:dyDescent="0.35">
      <c r="A179">
        <v>1994</v>
      </c>
      <c r="B179">
        <f t="shared" si="9"/>
        <v>0.13414560398887798</v>
      </c>
      <c r="C179">
        <f t="shared" si="10"/>
        <v>0.19746141054068295</v>
      </c>
      <c r="D179">
        <f t="shared" si="11"/>
        <v>0.32511817656829339</v>
      </c>
      <c r="E179">
        <f t="shared" si="12"/>
        <v>5.0183805646121522E-2</v>
      </c>
      <c r="F179">
        <f t="shared" si="13"/>
        <v>0.24158349380034391</v>
      </c>
      <c r="G179">
        <f t="shared" si="14"/>
        <v>0.38252532670652245</v>
      </c>
      <c r="H179">
        <f t="shared" si="15"/>
        <v>1.5122730334279782E-2</v>
      </c>
      <c r="I179">
        <f t="shared" si="16"/>
        <v>0.37800541528967541</v>
      </c>
      <c r="J179">
        <f t="shared" si="17"/>
        <v>3.697106003629827E-2</v>
      </c>
    </row>
    <row r="180" spans="1:10" x14ac:dyDescent="0.35">
      <c r="A180">
        <v>1995</v>
      </c>
      <c r="B180">
        <f t="shared" si="9"/>
        <v>0.33762527958340216</v>
      </c>
      <c r="C180">
        <f t="shared" si="10"/>
        <v>4.1130316260734413E-2</v>
      </c>
      <c r="D180">
        <f t="shared" si="11"/>
        <v>5.4502167132730359E-2</v>
      </c>
      <c r="E180">
        <f t="shared" si="12"/>
        <v>0.37309250084194229</v>
      </c>
      <c r="F180">
        <f t="shared" si="13"/>
        <v>0.34168157572318891</v>
      </c>
      <c r="G180">
        <f t="shared" si="14"/>
        <v>0.16535358082626075</v>
      </c>
      <c r="H180">
        <f t="shared" si="15"/>
        <v>0.20411252376374198</v>
      </c>
      <c r="I180">
        <f t="shared" si="16"/>
        <v>0.38203920417317039</v>
      </c>
      <c r="J180">
        <f t="shared" si="17"/>
        <v>0.36190194223501099</v>
      </c>
    </row>
    <row r="181" spans="1:10" x14ac:dyDescent="0.35">
      <c r="A181">
        <v>1996</v>
      </c>
      <c r="B181">
        <f t="shared" si="9"/>
        <v>3.9671973663129696E-2</v>
      </c>
      <c r="C181">
        <f t="shared" si="10"/>
        <v>3.7610179616629838E-2</v>
      </c>
      <c r="D181">
        <f t="shared" si="11"/>
        <v>0.11900911017528956</v>
      </c>
      <c r="E181">
        <f t="shared" si="12"/>
        <v>0.34567821087982259</v>
      </c>
      <c r="F181">
        <f t="shared" si="13"/>
        <v>0.37544939895757395</v>
      </c>
      <c r="G181">
        <f t="shared" si="14"/>
        <v>0.37583873448905664</v>
      </c>
      <c r="H181">
        <f t="shared" si="15"/>
        <v>0.36441533675640886</v>
      </c>
      <c r="I181">
        <f t="shared" si="16"/>
        <v>0.33983567895552924</v>
      </c>
      <c r="J181">
        <f t="shared" si="17"/>
        <v>0.38114680146405572</v>
      </c>
    </row>
    <row r="182" spans="1:10" x14ac:dyDescent="0.35">
      <c r="A182">
        <v>1997</v>
      </c>
      <c r="B182">
        <f t="shared" si="9"/>
        <v>0.31064156923600655</v>
      </c>
      <c r="C182">
        <f t="shared" si="10"/>
        <v>0.36797713364324075</v>
      </c>
      <c r="D182">
        <f t="shared" si="11"/>
        <v>0.1310027684688993</v>
      </c>
      <c r="E182">
        <f t="shared" si="12"/>
        <v>4.6139280592494641E-2</v>
      </c>
      <c r="F182">
        <f t="shared" si="13"/>
        <v>0.32718738871913061</v>
      </c>
      <c r="G182">
        <f t="shared" si="14"/>
        <v>0.11278316936444381</v>
      </c>
      <c r="H182">
        <f t="shared" si="15"/>
        <v>0.26885416914283933</v>
      </c>
      <c r="I182">
        <f t="shared" si="16"/>
        <v>0.37001071092965399</v>
      </c>
      <c r="J182">
        <f t="shared" si="17"/>
        <v>0.38219005627112929</v>
      </c>
    </row>
    <row r="183" spans="1:10" x14ac:dyDescent="0.35">
      <c r="A183">
        <v>1998</v>
      </c>
      <c r="B183">
        <f t="shared" si="9"/>
        <v>0.30720741982314287</v>
      </c>
      <c r="C183">
        <f t="shared" si="10"/>
        <v>0.38319141470230716</v>
      </c>
      <c r="D183">
        <f t="shared" si="11"/>
        <v>0.33161280804568199</v>
      </c>
      <c r="E183">
        <f t="shared" si="12"/>
        <v>2.7119735599390373E-2</v>
      </c>
      <c r="F183">
        <f t="shared" si="13"/>
        <v>0.31984910597760574</v>
      </c>
      <c r="G183">
        <f t="shared" si="14"/>
        <v>0.14970104533714074</v>
      </c>
      <c r="H183">
        <f t="shared" si="15"/>
        <v>1.7038039909726858E-2</v>
      </c>
      <c r="I183">
        <f t="shared" si="16"/>
        <v>0.11415151668804778</v>
      </c>
      <c r="J183">
        <f t="shared" si="17"/>
        <v>0.13964565032579318</v>
      </c>
    </row>
    <row r="184" spans="1:10" x14ac:dyDescent="0.35">
      <c r="A184">
        <v>1999</v>
      </c>
      <c r="B184">
        <f t="shared" si="9"/>
        <v>0.33309350522153641</v>
      </c>
      <c r="C184">
        <f t="shared" si="10"/>
        <v>0.36140691650214579</v>
      </c>
      <c r="D184">
        <f t="shared" si="11"/>
        <v>0.28749039294619022</v>
      </c>
      <c r="E184">
        <f t="shared" si="12"/>
        <v>0.37927845599403942</v>
      </c>
      <c r="F184">
        <f t="shared" si="13"/>
        <v>0.31610250312241872</v>
      </c>
      <c r="G184">
        <f t="shared" si="14"/>
        <v>0.38243933798482938</v>
      </c>
      <c r="H184">
        <f t="shared" si="15"/>
        <v>0.2844046813448779</v>
      </c>
      <c r="I184">
        <f t="shared" si="16"/>
        <v>0.37772132182507251</v>
      </c>
      <c r="J184">
        <f t="shared" si="17"/>
        <v>0.37880503718319575</v>
      </c>
    </row>
    <row r="185" spans="1:10" x14ac:dyDescent="0.35">
      <c r="A185">
        <v>2000</v>
      </c>
      <c r="B185">
        <f t="shared" si="9"/>
        <v>0.32207871865489918</v>
      </c>
      <c r="C185">
        <f t="shared" si="10"/>
        <v>5.3640876965658023E-2</v>
      </c>
      <c r="D185">
        <f t="shared" si="11"/>
        <v>0.38225441428145424</v>
      </c>
      <c r="E185">
        <f t="shared" si="12"/>
        <v>8.6632083399420676E-2</v>
      </c>
      <c r="F185">
        <f t="shared" si="13"/>
        <v>0.32395318754255031</v>
      </c>
      <c r="G185">
        <f t="shared" si="14"/>
        <v>0.3178870668302568</v>
      </c>
      <c r="H185">
        <f t="shared" si="15"/>
        <v>0.13447107619069257</v>
      </c>
      <c r="I185">
        <f t="shared" si="16"/>
        <v>0.30641176038877405</v>
      </c>
      <c r="J185">
        <f t="shared" si="17"/>
        <v>0.17792379268180009</v>
      </c>
    </row>
    <row r="186" spans="1:10" x14ac:dyDescent="0.35">
      <c r="A186">
        <v>2001</v>
      </c>
      <c r="B186">
        <f t="shared" si="9"/>
        <v>0.27087604197169507</v>
      </c>
      <c r="C186">
        <f t="shared" si="10"/>
        <v>0.29825106829415754</v>
      </c>
      <c r="D186">
        <f t="shared" si="11"/>
        <v>0.15044574521281717</v>
      </c>
      <c r="E186">
        <f t="shared" si="12"/>
        <v>0.2999968071445584</v>
      </c>
      <c r="F186">
        <f t="shared" si="13"/>
        <v>0.36801363166133544</v>
      </c>
      <c r="G186">
        <f t="shared" si="14"/>
        <v>0.32834167687291099</v>
      </c>
      <c r="H186">
        <f t="shared" si="15"/>
        <v>0.21998347768446727</v>
      </c>
      <c r="I186">
        <f t="shared" si="16"/>
        <v>0.31011870058570401</v>
      </c>
      <c r="J186">
        <f t="shared" si="17"/>
        <v>0.31868337099692129</v>
      </c>
    </row>
    <row r="187" spans="1:10" x14ac:dyDescent="0.35">
      <c r="A187">
        <v>2002</v>
      </c>
      <c r="B187">
        <f t="shared" si="9"/>
        <v>2.9035069742495017E-2</v>
      </c>
      <c r="C187">
        <f t="shared" si="10"/>
        <v>2.9710610072353979E-2</v>
      </c>
      <c r="D187">
        <f t="shared" si="11"/>
        <v>0.33228785232093139</v>
      </c>
      <c r="E187">
        <f t="shared" si="12"/>
        <v>0.35910532727151362</v>
      </c>
      <c r="F187">
        <f t="shared" si="13"/>
        <v>0.35468469190047042</v>
      </c>
      <c r="G187">
        <f t="shared" si="14"/>
        <v>0.30143169475014137</v>
      </c>
      <c r="H187">
        <f t="shared" si="15"/>
        <v>0.15337163363323875</v>
      </c>
      <c r="I187">
        <f t="shared" si="16"/>
        <v>0.37896728949803754</v>
      </c>
      <c r="J187">
        <f t="shared" si="17"/>
        <v>0.32105915696605114</v>
      </c>
    </row>
    <row r="188" spans="1:10" x14ac:dyDescent="0.35">
      <c r="A188">
        <v>2003</v>
      </c>
      <c r="B188">
        <f t="shared" si="9"/>
        <v>0.18951168082058939</v>
      </c>
      <c r="C188">
        <f t="shared" si="10"/>
        <v>0.37364976505681613</v>
      </c>
      <c r="D188">
        <f t="shared" si="11"/>
        <v>1.861837144249066E-2</v>
      </c>
      <c r="E188">
        <f t="shared" si="12"/>
        <v>1.8546972499779969E-2</v>
      </c>
      <c r="F188">
        <f t="shared" si="13"/>
        <v>0.29077346518528696</v>
      </c>
      <c r="G188">
        <f t="shared" si="14"/>
        <v>0.15479219121105617</v>
      </c>
      <c r="H188">
        <f t="shared" si="15"/>
        <v>0.26035496038343564</v>
      </c>
      <c r="I188">
        <f t="shared" si="16"/>
        <v>0.22926221175021103</v>
      </c>
      <c r="J188">
        <f t="shared" si="17"/>
        <v>0.38112590584979683</v>
      </c>
    </row>
    <row r="189" spans="1:10" x14ac:dyDescent="0.35">
      <c r="A189">
        <v>2004</v>
      </c>
      <c r="B189">
        <f t="shared" si="9"/>
        <v>0.18320927364666131</v>
      </c>
      <c r="C189">
        <f t="shared" si="10"/>
        <v>0.14347460440901158</v>
      </c>
      <c r="D189">
        <f t="shared" si="11"/>
        <v>0.21249760923610961</v>
      </c>
      <c r="E189">
        <f t="shared" si="12"/>
        <v>0.2766795735182479</v>
      </c>
      <c r="F189">
        <f t="shared" si="13"/>
        <v>0.38291885935353465</v>
      </c>
      <c r="G189">
        <f t="shared" si="14"/>
        <v>0.24801495387428329</v>
      </c>
      <c r="H189">
        <f t="shared" si="15"/>
        <v>0.19093177731997635</v>
      </c>
      <c r="I189">
        <f t="shared" si="16"/>
        <v>0.19633921602019871</v>
      </c>
      <c r="J189">
        <f t="shared" si="17"/>
        <v>0.24408532930334831</v>
      </c>
    </row>
    <row r="190" spans="1:10" x14ac:dyDescent="0.35">
      <c r="A190">
        <v>2005</v>
      </c>
      <c r="B190">
        <f t="shared" si="9"/>
        <v>0.33647588342687834</v>
      </c>
      <c r="C190">
        <f t="shared" si="10"/>
        <v>0.3818220121536397</v>
      </c>
      <c r="D190">
        <f t="shared" si="11"/>
        <v>8.5414740186976063E-2</v>
      </c>
      <c r="E190">
        <f t="shared" si="12"/>
        <v>0.36287238696598301</v>
      </c>
      <c r="F190">
        <f t="shared" si="13"/>
        <v>0.19358454309123377</v>
      </c>
      <c r="G190">
        <f t="shared" si="14"/>
        <v>0.30682771328014341</v>
      </c>
      <c r="H190">
        <f t="shared" si="15"/>
        <v>0.31983938090087871</v>
      </c>
      <c r="I190">
        <f t="shared" si="16"/>
        <v>0.18116491516974917</v>
      </c>
      <c r="J190">
        <f t="shared" si="17"/>
        <v>0.19437465886417385</v>
      </c>
    </row>
    <row r="191" spans="1:10" x14ac:dyDescent="0.35">
      <c r="A191">
        <v>2006</v>
      </c>
      <c r="B191">
        <f t="shared" si="9"/>
        <v>0.35925693529073643</v>
      </c>
      <c r="C191">
        <f t="shared" si="10"/>
        <v>0.17061773198396515</v>
      </c>
      <c r="D191">
        <f t="shared" si="11"/>
        <v>0.24338543882833946</v>
      </c>
      <c r="E191">
        <f t="shared" si="12"/>
        <v>0.31678050521502171</v>
      </c>
      <c r="F191">
        <f t="shared" si="13"/>
        <v>0.33505660421045469</v>
      </c>
      <c r="G191">
        <f t="shared" si="14"/>
        <v>0.12937763182020712</v>
      </c>
      <c r="H191">
        <f t="shared" si="15"/>
        <v>0.23333464888161243</v>
      </c>
      <c r="I191">
        <f t="shared" si="16"/>
        <v>0.17561196654868541</v>
      </c>
      <c r="J191">
        <f t="shared" si="17"/>
        <v>0.28279992280866301</v>
      </c>
    </row>
    <row r="192" spans="1:10" x14ac:dyDescent="0.35">
      <c r="A192">
        <v>2007</v>
      </c>
      <c r="B192">
        <f t="shared" si="9"/>
        <v>7.1280148229060369E-2</v>
      </c>
      <c r="C192">
        <f t="shared" si="10"/>
        <v>0.22355445443319774</v>
      </c>
      <c r="D192">
        <f t="shared" si="11"/>
        <v>0.3754843793083858</v>
      </c>
      <c r="E192">
        <f t="shared" si="12"/>
        <v>0.38166028056347939</v>
      </c>
      <c r="F192">
        <f t="shared" si="13"/>
        <v>2.8475586885382421E-2</v>
      </c>
      <c r="G192">
        <f t="shared" si="14"/>
        <v>6.1099865385999388E-2</v>
      </c>
      <c r="H192">
        <f t="shared" si="15"/>
        <v>0.22668092714599858</v>
      </c>
      <c r="I192">
        <f t="shared" si="16"/>
        <v>0.18120912084264851</v>
      </c>
      <c r="J192">
        <f t="shared" si="17"/>
        <v>0.35126251127867864</v>
      </c>
    </row>
    <row r="193" spans="1:10" x14ac:dyDescent="0.35">
      <c r="A193">
        <v>2008</v>
      </c>
      <c r="B193">
        <f t="shared" si="9"/>
        <v>0.38302526119672459</v>
      </c>
      <c r="C193">
        <f t="shared" si="10"/>
        <v>0.27342273159135289</v>
      </c>
      <c r="D193">
        <f t="shared" si="11"/>
        <v>0.37673278292979795</v>
      </c>
      <c r="E193">
        <f t="shared" si="12"/>
        <v>0.38153378864950666</v>
      </c>
      <c r="F193">
        <f t="shared" si="13"/>
        <v>4.8781874743710145E-2</v>
      </c>
      <c r="G193">
        <f t="shared" si="14"/>
        <v>0.359147232431136</v>
      </c>
      <c r="H193">
        <f t="shared" si="15"/>
        <v>8.7147007900087059E-2</v>
      </c>
      <c r="I193">
        <f t="shared" si="16"/>
        <v>0.28791231067687417</v>
      </c>
      <c r="J193">
        <f t="shared" si="17"/>
        <v>0.38018336083256199</v>
      </c>
    </row>
    <row r="194" spans="1:10" x14ac:dyDescent="0.35">
      <c r="A194">
        <v>2009</v>
      </c>
      <c r="B194">
        <f t="shared" si="9"/>
        <v>0.17010598764731419</v>
      </c>
      <c r="C194">
        <f t="shared" si="10"/>
        <v>0.36668034542956285</v>
      </c>
      <c r="D194">
        <f t="shared" si="11"/>
        <v>5.273109584229789E-2</v>
      </c>
      <c r="E194">
        <f t="shared" si="12"/>
        <v>0.16363203828141384</v>
      </c>
      <c r="F194">
        <f t="shared" si="13"/>
        <v>0.16133196934613905</v>
      </c>
      <c r="G194">
        <f t="shared" si="14"/>
        <v>0.22341747127660969</v>
      </c>
      <c r="H194">
        <f t="shared" si="15"/>
        <v>0.36811453019522905</v>
      </c>
      <c r="I194">
        <f t="shared" si="16"/>
        <v>0.15729765965136461</v>
      </c>
      <c r="J194">
        <f t="shared" si="17"/>
        <v>0.22142286615099874</v>
      </c>
    </row>
    <row r="195" spans="1:10" x14ac:dyDescent="0.35">
      <c r="A195">
        <v>2010</v>
      </c>
      <c r="B195">
        <f t="shared" si="9"/>
        <v>2.9929934492496483E-2</v>
      </c>
      <c r="C195">
        <f t="shared" si="10"/>
        <v>0.37713804296508707</v>
      </c>
      <c r="D195">
        <f t="shared" si="11"/>
        <v>0.11737186476190226</v>
      </c>
      <c r="E195">
        <f t="shared" si="12"/>
        <v>0.33984326990611025</v>
      </c>
      <c r="F195">
        <f t="shared" si="13"/>
        <v>0.28798695181555228</v>
      </c>
      <c r="G195">
        <f t="shared" si="14"/>
        <v>0.38302551204765134</v>
      </c>
      <c r="H195">
        <f t="shared" si="15"/>
        <v>6.1342312264294804E-2</v>
      </c>
      <c r="I195">
        <f t="shared" si="16"/>
        <v>0.38109919940096021</v>
      </c>
      <c r="J195">
        <f t="shared" si="17"/>
        <v>0.33111179521897621</v>
      </c>
    </row>
    <row r="196" spans="1:10" x14ac:dyDescent="0.35">
      <c r="A196">
        <v>2011</v>
      </c>
      <c r="B196">
        <f t="shared" si="9"/>
        <v>0.36273187923058964</v>
      </c>
      <c r="C196">
        <f t="shared" si="10"/>
        <v>0.32956905005700887</v>
      </c>
      <c r="D196">
        <f t="shared" si="11"/>
        <v>0.38087652565306451</v>
      </c>
      <c r="E196">
        <f t="shared" si="12"/>
        <v>0.30461756527155109</v>
      </c>
      <c r="F196">
        <f t="shared" si="13"/>
        <v>0.37205954034693972</v>
      </c>
      <c r="G196">
        <f t="shared" si="14"/>
        <v>0.25198835634976863</v>
      </c>
      <c r="H196">
        <f t="shared" si="15"/>
        <v>0.25781671876325973</v>
      </c>
      <c r="I196">
        <f t="shared" si="16"/>
        <v>0.32281520149464876</v>
      </c>
      <c r="J196">
        <f t="shared" si="17"/>
        <v>0.28935803305958135</v>
      </c>
    </row>
    <row r="197" spans="1:10" x14ac:dyDescent="0.35">
      <c r="A197">
        <v>2012</v>
      </c>
      <c r="B197">
        <f t="shared" si="9"/>
        <v>0.35805266415199621</v>
      </c>
      <c r="C197">
        <f t="shared" si="10"/>
        <v>0.31664140325606205</v>
      </c>
      <c r="D197">
        <f t="shared" si="11"/>
        <v>0.28394771876299296</v>
      </c>
      <c r="E197">
        <f t="shared" si="12"/>
        <v>0.35032378451202151</v>
      </c>
      <c r="F197">
        <f t="shared" si="13"/>
        <v>0.33037402728229492</v>
      </c>
      <c r="G197">
        <f t="shared" si="14"/>
        <v>0.33553565768488719</v>
      </c>
      <c r="H197">
        <f t="shared" si="15"/>
        <v>0.33459926542420138</v>
      </c>
      <c r="I197">
        <f t="shared" si="16"/>
        <v>0.11670449618468313</v>
      </c>
      <c r="J197">
        <f t="shared" si="17"/>
        <v>0.25150394838015061</v>
      </c>
    </row>
    <row r="198" spans="1:10" x14ac:dyDescent="0.35">
      <c r="A198">
        <v>2013</v>
      </c>
      <c r="B198">
        <f t="shared" si="9"/>
        <v>3.1481045629491784E-2</v>
      </c>
      <c r="C198">
        <f t="shared" si="10"/>
        <v>0.34072629995329051</v>
      </c>
      <c r="D198">
        <f t="shared" si="11"/>
        <v>0.38209704095884583</v>
      </c>
      <c r="E198">
        <f t="shared" si="12"/>
        <v>0.23942644014687581</v>
      </c>
      <c r="F198">
        <f t="shared" si="13"/>
        <v>0.34707563758351917</v>
      </c>
      <c r="G198">
        <f t="shared" si="14"/>
        <v>5.569863657019631E-2</v>
      </c>
      <c r="H198">
        <f t="shared" si="15"/>
        <v>0.26346148387899121</v>
      </c>
      <c r="I198">
        <f t="shared" si="16"/>
        <v>0.23233991999230236</v>
      </c>
      <c r="J198">
        <f t="shared" si="17"/>
        <v>0.19701853071538977</v>
      </c>
    </row>
    <row r="199" spans="1:10" x14ac:dyDescent="0.35">
      <c r="A199">
        <v>2014</v>
      </c>
      <c r="B199">
        <f t="shared" si="9"/>
        <v>0.19957524387728115</v>
      </c>
      <c r="C199">
        <f t="shared" si="10"/>
        <v>0.38319141470230716</v>
      </c>
      <c r="D199">
        <f t="shared" si="11"/>
        <v>0.35517415361751414</v>
      </c>
      <c r="E199">
        <f t="shared" si="12"/>
        <v>0.3695558535167533</v>
      </c>
      <c r="F199">
        <f t="shared" si="13"/>
        <v>0.35876251893297395</v>
      </c>
      <c r="G199">
        <f t="shared" si="14"/>
        <v>0.11685033153265627</v>
      </c>
      <c r="H199">
        <f t="shared" si="15"/>
        <v>4.5386605342853228E-2</v>
      </c>
      <c r="I199">
        <f t="shared" si="16"/>
        <v>0.38319245766154675</v>
      </c>
      <c r="J199">
        <f t="shared" si="17"/>
        <v>2.767338309529814E-2</v>
      </c>
    </row>
    <row r="200" spans="1:10" x14ac:dyDescent="0.35">
      <c r="A200">
        <v>2015</v>
      </c>
      <c r="B200">
        <f t="shared" si="9"/>
        <v>0.1564078892908983</v>
      </c>
      <c r="C200">
        <f t="shared" si="10"/>
        <v>0.33374148190588243</v>
      </c>
      <c r="D200">
        <f t="shared" si="11"/>
        <v>0.22762987422368461</v>
      </c>
      <c r="E200">
        <f t="shared" si="12"/>
        <v>7.2728552836197002E-2</v>
      </c>
      <c r="F200">
        <f t="shared" si="13"/>
        <v>3.8143422357046083E-2</v>
      </c>
      <c r="G200">
        <f t="shared" si="14"/>
        <v>0.18135667366165487</v>
      </c>
      <c r="H200">
        <f t="shared" si="15"/>
        <v>0.38287533280856184</v>
      </c>
      <c r="I200">
        <f t="shared" si="16"/>
        <v>0.38314044195175984</v>
      </c>
      <c r="J200">
        <f t="shared" si="17"/>
        <v>0.29776688833682752</v>
      </c>
    </row>
    <row r="201" spans="1:10" x14ac:dyDescent="0.35">
      <c r="A201">
        <v>2016</v>
      </c>
      <c r="B201">
        <f t="shared" si="9"/>
        <v>0.19383816592487429</v>
      </c>
      <c r="C201">
        <f t="shared" si="10"/>
        <v>0.27810700675686434</v>
      </c>
      <c r="D201">
        <f t="shared" si="11"/>
        <v>0.36023151549622362</v>
      </c>
      <c r="E201">
        <f t="shared" si="12"/>
        <v>0.3752812282379831</v>
      </c>
      <c r="F201">
        <f t="shared" si="13"/>
        <v>0.25304355672685003</v>
      </c>
      <c r="G201">
        <f t="shared" si="14"/>
        <v>0.2687010122716067</v>
      </c>
      <c r="H201">
        <f t="shared" si="15"/>
        <v>5.6582206509589596E-2</v>
      </c>
      <c r="I201">
        <f t="shared" si="16"/>
        <v>8.930385303113221E-2</v>
      </c>
      <c r="J201">
        <f t="shared" si="17"/>
        <v>0.37631486138310016</v>
      </c>
    </row>
    <row r="202" spans="1:10" x14ac:dyDescent="0.35">
      <c r="A202">
        <v>2017</v>
      </c>
      <c r="B202">
        <f t="shared" si="9"/>
        <v>0.31319875472159564</v>
      </c>
      <c r="C202">
        <f t="shared" si="10"/>
        <v>0.17284697911651564</v>
      </c>
      <c r="D202">
        <f t="shared" si="11"/>
        <v>0.20804674524925632</v>
      </c>
      <c r="E202">
        <f t="shared" si="12"/>
        <v>0.27173077147028457</v>
      </c>
      <c r="F202">
        <f t="shared" si="13"/>
        <v>0.32435993810954311</v>
      </c>
      <c r="G202">
        <f t="shared" si="14"/>
        <v>0.15549626347740683</v>
      </c>
      <c r="H202">
        <f t="shared" si="15"/>
        <v>0.3423240348391311</v>
      </c>
      <c r="I202">
        <f t="shared" si="16"/>
        <v>6.3989848799188898E-2</v>
      </c>
      <c r="J202">
        <f t="shared" si="17"/>
        <v>0.3660391195510671</v>
      </c>
    </row>
    <row r="203" spans="1:10" x14ac:dyDescent="0.35">
      <c r="A203">
        <v>2018</v>
      </c>
      <c r="B203">
        <f t="shared" si="9"/>
        <v>0.34454567892993104</v>
      </c>
      <c r="C203">
        <f t="shared" si="10"/>
        <v>0.27221049322336782</v>
      </c>
      <c r="D203">
        <f t="shared" si="11"/>
        <v>0.38227466717674874</v>
      </c>
      <c r="E203">
        <f t="shared" si="12"/>
        <v>0.35894105979776714</v>
      </c>
      <c r="F203">
        <f t="shared" si="13"/>
        <v>0.38241638734555294</v>
      </c>
      <c r="G203">
        <f t="shared" si="14"/>
        <v>0.11223787322751724</v>
      </c>
      <c r="H203">
        <f t="shared" si="15"/>
        <v>0.38290591382158434</v>
      </c>
      <c r="I203">
        <f t="shared" si="16"/>
        <v>1.516131425381111E-2</v>
      </c>
      <c r="J203">
        <f t="shared" si="17"/>
        <v>0.15287852592507128</v>
      </c>
    </row>
    <row r="204" spans="1:10" x14ac:dyDescent="0.35">
      <c r="A204">
        <v>2019</v>
      </c>
      <c r="B204">
        <f t="shared" si="9"/>
        <v>0.3346178959794866</v>
      </c>
      <c r="C204">
        <f t="shared" si="10"/>
        <v>0.34185857538016845</v>
      </c>
      <c r="D204">
        <f t="shared" si="11"/>
        <v>9.3655891418448559E-2</v>
      </c>
      <c r="E204">
        <f t="shared" si="12"/>
        <v>0.33698128082499634</v>
      </c>
      <c r="F204">
        <f t="shared" si="13"/>
        <v>0.37837111238446108</v>
      </c>
      <c r="G204">
        <f t="shared" si="14"/>
        <v>5.6887281043880626E-2</v>
      </c>
      <c r="H204">
        <f t="shared" si="15"/>
        <v>0.38271374487423637</v>
      </c>
      <c r="I204">
        <f t="shared" si="16"/>
        <v>0.11981040006529214</v>
      </c>
      <c r="J204">
        <f t="shared" si="17"/>
        <v>0.25077575782014389</v>
      </c>
    </row>
    <row r="205" spans="1:10" x14ac:dyDescent="0.35">
      <c r="A205">
        <v>2020</v>
      </c>
      <c r="B205">
        <f t="shared" si="9"/>
        <v>0.29698159257833268</v>
      </c>
      <c r="C205">
        <f t="shared" si="10"/>
        <v>0.25156567862092244</v>
      </c>
      <c r="D205">
        <f t="shared" si="11"/>
        <v>0.38335454588650147</v>
      </c>
      <c r="E205">
        <f t="shared" si="12"/>
        <v>0.36161514093378777</v>
      </c>
      <c r="F205">
        <f t="shared" si="13"/>
        <v>0.33961076294569265</v>
      </c>
      <c r="G205">
        <f t="shared" si="14"/>
        <v>0.25229461121592223</v>
      </c>
      <c r="H205">
        <f t="shared" si="15"/>
        <v>0.35135427702547634</v>
      </c>
      <c r="I205">
        <f t="shared" si="16"/>
        <v>0.32566764598574638</v>
      </c>
      <c r="J205">
        <f t="shared" si="17"/>
        <v>0.34519367842741533</v>
      </c>
    </row>
    <row r="206" spans="1:10" x14ac:dyDescent="0.35">
      <c r="A206" t="s">
        <v>25</v>
      </c>
      <c r="B206">
        <f>PRODUCT(B146:B205)</f>
        <v>5.5235001499764929E-41</v>
      </c>
      <c r="C206">
        <f t="shared" ref="C206:J206" si="18">PRODUCT(C146:C205)</f>
        <v>6.879852351561744E-42</v>
      </c>
      <c r="D206">
        <f t="shared" si="18"/>
        <v>6.3999943748360098E-42</v>
      </c>
      <c r="E206">
        <f t="shared" si="18"/>
        <v>9.7989979139529498E-40</v>
      </c>
      <c r="F206">
        <f t="shared" si="18"/>
        <v>1.8328859372855966E-39</v>
      </c>
      <c r="G206">
        <f t="shared" si="18"/>
        <v>4.0818121625648845E-44</v>
      </c>
      <c r="H206">
        <f t="shared" si="18"/>
        <v>2.2056715686292379E-40</v>
      </c>
      <c r="I206">
        <f t="shared" si="18"/>
        <v>1.7045492455621195E-42</v>
      </c>
      <c r="J206">
        <f t="shared" si="18"/>
        <v>4.4628997276614866E-41</v>
      </c>
    </row>
    <row r="208" spans="1:10" x14ac:dyDescent="0.35">
      <c r="A208" s="1" t="s">
        <v>18</v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35">
      <c r="A209" s="1" t="s">
        <v>19</v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35">
      <c r="A210" t="s">
        <v>15</v>
      </c>
      <c r="B210">
        <f>-2*LN(B206)+2*2</f>
        <v>189.39395413654648</v>
      </c>
      <c r="C210">
        <f t="shared" ref="C210:J210" si="19">-2*LN(C206)+2*2</f>
        <v>193.55995342912752</v>
      </c>
      <c r="D210">
        <f t="shared" si="19"/>
        <v>193.7045535886331</v>
      </c>
      <c r="E210">
        <f t="shared" si="19"/>
        <v>183.64224718598368</v>
      </c>
      <c r="F210">
        <f t="shared" si="19"/>
        <v>182.38985377437302</v>
      </c>
      <c r="G210">
        <f t="shared" si="19"/>
        <v>203.81440608887857</v>
      </c>
      <c r="H210">
        <f t="shared" si="19"/>
        <v>186.6247433819243</v>
      </c>
      <c r="I210">
        <f t="shared" si="19"/>
        <v>196.35054640414248</v>
      </c>
      <c r="J210">
        <f t="shared" si="19"/>
        <v>189.8203801896712</v>
      </c>
    </row>
    <row r="211" spans="1:10" x14ac:dyDescent="0.35">
      <c r="A211" t="s">
        <v>16</v>
      </c>
      <c r="B211">
        <f>-2*LN(B206)+LN(60)*2</f>
        <v>193.58264326099069</v>
      </c>
      <c r="C211">
        <f t="shared" ref="C211:J211" si="20">-2*LN(C206)+LN(60)*2</f>
        <v>197.74864255357173</v>
      </c>
      <c r="D211">
        <f t="shared" si="20"/>
        <v>197.89324271307731</v>
      </c>
      <c r="E211">
        <f t="shared" si="20"/>
        <v>187.83093631042789</v>
      </c>
      <c r="F211">
        <f t="shared" si="20"/>
        <v>186.57854289881723</v>
      </c>
      <c r="G211">
        <f t="shared" si="20"/>
        <v>208.00309521332278</v>
      </c>
      <c r="H211">
        <f t="shared" si="20"/>
        <v>190.81343250636851</v>
      </c>
      <c r="I211">
        <f t="shared" si="20"/>
        <v>200.53923552858669</v>
      </c>
      <c r="J211">
        <f t="shared" si="20"/>
        <v>194.00906931411541</v>
      </c>
    </row>
    <row r="213" spans="1:10" x14ac:dyDescent="0.35">
      <c r="A213" s="1" t="s">
        <v>26</v>
      </c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35">
      <c r="A214" s="1" t="s">
        <v>27</v>
      </c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35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</row>
    <row r="216" spans="1:10" x14ac:dyDescent="0.35">
      <c r="A216">
        <v>1961</v>
      </c>
      <c r="B216">
        <f>B2/5</f>
        <v>0.83599999999999997</v>
      </c>
      <c r="C216">
        <f>C2/10</f>
        <v>0.51300000000000001</v>
      </c>
      <c r="D216">
        <f>D2/15</f>
        <v>0.41466666666666663</v>
      </c>
      <c r="E216">
        <f>E2/30</f>
        <v>0.27533333333333332</v>
      </c>
      <c r="F216">
        <f>F2/60</f>
        <v>0.28899999999999998</v>
      </c>
      <c r="G216">
        <f>G2/120</f>
        <v>0.26050000000000001</v>
      </c>
      <c r="H216">
        <f>H2/360</f>
        <v>0.10099999999999999</v>
      </c>
      <c r="I216">
        <f>I2/720</f>
        <v>8.8499999999999995E-2</v>
      </c>
      <c r="J216">
        <f>J2/(24*60)</f>
        <v>7.051388888888889E-2</v>
      </c>
    </row>
    <row r="217" spans="1:10" x14ac:dyDescent="0.35">
      <c r="A217">
        <v>1962</v>
      </c>
      <c r="B217">
        <f t="shared" ref="B217:B275" si="21">B3/5</f>
        <v>0.28199999999999997</v>
      </c>
      <c r="C217">
        <f t="shared" ref="C217:C275" si="22">C3/10</f>
        <v>0.4</v>
      </c>
      <c r="D217">
        <f t="shared" ref="D217:D275" si="23">D3/15</f>
        <v>0.54466666666666663</v>
      </c>
      <c r="E217">
        <f t="shared" ref="E217:E275" si="24">E3/30</f>
        <v>0.57300000000000006</v>
      </c>
      <c r="F217">
        <f t="shared" ref="F217:F275" si="25">F3/60</f>
        <v>0.27916666666666667</v>
      </c>
      <c r="G217">
        <f t="shared" ref="G217:G275" si="26">G3/120</f>
        <v>0.17675000000000002</v>
      </c>
      <c r="H217">
        <f t="shared" ref="H217:H275" si="27">H3/360</f>
        <v>0.12469444444444444</v>
      </c>
      <c r="I217">
        <f t="shared" ref="I217:I275" si="28">I3/720</f>
        <v>6.7722222222222225E-2</v>
      </c>
      <c r="J217">
        <f t="shared" ref="J217:J275" si="29">J3/(24*60)</f>
        <v>0.10198611111111112</v>
      </c>
    </row>
    <row r="218" spans="1:10" x14ac:dyDescent="0.35">
      <c r="A218">
        <v>1963</v>
      </c>
      <c r="B218">
        <f t="shared" si="21"/>
        <v>0.48399999999999999</v>
      </c>
      <c r="C218">
        <f t="shared" si="22"/>
        <v>0.72300000000000009</v>
      </c>
      <c r="D218">
        <f t="shared" si="23"/>
        <v>0.35666666666666663</v>
      </c>
      <c r="E218">
        <f t="shared" si="24"/>
        <v>0.3</v>
      </c>
      <c r="F218">
        <f t="shared" si="25"/>
        <v>0.37233333333333335</v>
      </c>
      <c r="G218">
        <f t="shared" si="26"/>
        <v>0.38825000000000004</v>
      </c>
      <c r="H218">
        <f t="shared" si="27"/>
        <v>8.7499999999999994E-2</v>
      </c>
      <c r="I218">
        <f t="shared" si="28"/>
        <v>9.6486111111111106E-2</v>
      </c>
      <c r="J218">
        <f t="shared" si="29"/>
        <v>7.3354166666666665E-2</v>
      </c>
    </row>
    <row r="219" spans="1:10" x14ac:dyDescent="0.35">
      <c r="A219">
        <v>1964</v>
      </c>
      <c r="B219">
        <f t="shared" si="21"/>
        <v>0.312</v>
      </c>
      <c r="C219">
        <f t="shared" si="22"/>
        <v>0.57000000000000006</v>
      </c>
      <c r="D219">
        <f t="shared" si="23"/>
        <v>0.18066666666666667</v>
      </c>
      <c r="E219">
        <f t="shared" si="24"/>
        <v>0.30366666666666664</v>
      </c>
      <c r="F219">
        <f t="shared" si="25"/>
        <v>0.24816666666666667</v>
      </c>
      <c r="G219">
        <f t="shared" si="26"/>
        <v>0.20875000000000002</v>
      </c>
      <c r="H219">
        <f t="shared" si="27"/>
        <v>0.14022222222222222</v>
      </c>
      <c r="I219">
        <f t="shared" si="28"/>
        <v>8.533333333333333E-2</v>
      </c>
      <c r="J219">
        <f t="shared" si="29"/>
        <v>7.5819444444444453E-2</v>
      </c>
    </row>
    <row r="220" spans="1:10" x14ac:dyDescent="0.35">
      <c r="A220">
        <v>1965</v>
      </c>
      <c r="B220">
        <f t="shared" si="21"/>
        <v>0.41</v>
      </c>
      <c r="C220">
        <f t="shared" si="22"/>
        <v>0.26900000000000002</v>
      </c>
      <c r="D220">
        <f t="shared" si="23"/>
        <v>0.41866666666666669</v>
      </c>
      <c r="E220">
        <f t="shared" si="24"/>
        <v>0.25066666666666665</v>
      </c>
      <c r="F220">
        <f t="shared" si="25"/>
        <v>0.27733333333333332</v>
      </c>
      <c r="G220">
        <f t="shared" si="26"/>
        <v>0.23491666666666669</v>
      </c>
      <c r="H220">
        <f t="shared" si="27"/>
        <v>9.0027777777777762E-2</v>
      </c>
      <c r="I220">
        <f t="shared" si="28"/>
        <v>8.7958333333333333E-2</v>
      </c>
      <c r="J220">
        <f t="shared" si="29"/>
        <v>3.2263888888888891E-2</v>
      </c>
    </row>
    <row r="221" spans="1:10" x14ac:dyDescent="0.35">
      <c r="A221">
        <v>1966</v>
      </c>
      <c r="B221">
        <f t="shared" si="21"/>
        <v>0.38600000000000001</v>
      </c>
      <c r="C221">
        <f t="shared" si="22"/>
        <v>0.56399999999999995</v>
      </c>
      <c r="D221">
        <f t="shared" si="23"/>
        <v>0.37333333333333329</v>
      </c>
      <c r="E221">
        <f t="shared" si="24"/>
        <v>0.33733333333333332</v>
      </c>
      <c r="F221">
        <f t="shared" si="25"/>
        <v>0.26050000000000001</v>
      </c>
      <c r="G221">
        <f t="shared" si="26"/>
        <v>0.25541666666666668</v>
      </c>
      <c r="H221">
        <f t="shared" si="27"/>
        <v>0.10675</v>
      </c>
      <c r="I221">
        <f t="shared" si="28"/>
        <v>9.347222222222222E-2</v>
      </c>
      <c r="J221">
        <f t="shared" si="29"/>
        <v>5.2923611111111109E-2</v>
      </c>
    </row>
    <row r="222" spans="1:10" x14ac:dyDescent="0.35">
      <c r="A222">
        <v>1967</v>
      </c>
      <c r="B222">
        <f t="shared" si="21"/>
        <v>0.39200000000000002</v>
      </c>
      <c r="C222">
        <f t="shared" si="22"/>
        <v>0.73799999999999999</v>
      </c>
      <c r="D222">
        <f t="shared" si="23"/>
        <v>0.30199999999999999</v>
      </c>
      <c r="E222">
        <f t="shared" si="24"/>
        <v>0.26966666666666667</v>
      </c>
      <c r="F222">
        <f t="shared" si="25"/>
        <v>0.23866666666666667</v>
      </c>
      <c r="G222">
        <f t="shared" si="26"/>
        <v>0.23274999999999998</v>
      </c>
      <c r="H222">
        <f t="shared" si="27"/>
        <v>0.10636111111111111</v>
      </c>
      <c r="I222">
        <f t="shared" si="28"/>
        <v>8.2875000000000004E-2</v>
      </c>
      <c r="J222">
        <f t="shared" si="29"/>
        <v>7.0465277777777779E-2</v>
      </c>
    </row>
    <row r="223" spans="1:10" x14ac:dyDescent="0.35">
      <c r="A223">
        <v>1968</v>
      </c>
      <c r="B223">
        <f t="shared" si="21"/>
        <v>0.41600000000000004</v>
      </c>
      <c r="C223">
        <f t="shared" si="22"/>
        <v>0.38700000000000001</v>
      </c>
      <c r="D223">
        <f t="shared" si="23"/>
        <v>0.43533333333333335</v>
      </c>
      <c r="E223">
        <f t="shared" si="24"/>
        <v>0.34866666666666668</v>
      </c>
      <c r="F223">
        <f t="shared" si="25"/>
        <v>0.222</v>
      </c>
      <c r="G223">
        <f t="shared" si="26"/>
        <v>0.32758333333333334</v>
      </c>
      <c r="H223">
        <f t="shared" si="27"/>
        <v>0.11325</v>
      </c>
      <c r="I223">
        <f t="shared" si="28"/>
        <v>6.340277777777778E-2</v>
      </c>
      <c r="J223">
        <f t="shared" si="29"/>
        <v>4.0791666666666671E-2</v>
      </c>
    </row>
    <row r="224" spans="1:10" x14ac:dyDescent="0.35">
      <c r="A224">
        <v>1969</v>
      </c>
      <c r="B224">
        <f t="shared" si="21"/>
        <v>0.246</v>
      </c>
      <c r="C224">
        <f t="shared" si="22"/>
        <v>0.42699999999999994</v>
      </c>
      <c r="D224">
        <f t="shared" si="23"/>
        <v>0.16266666666666665</v>
      </c>
      <c r="E224">
        <f t="shared" si="24"/>
        <v>0.29066666666666668</v>
      </c>
      <c r="F224">
        <f t="shared" si="25"/>
        <v>0.33750000000000002</v>
      </c>
      <c r="G224">
        <f t="shared" si="26"/>
        <v>0.23316666666666666</v>
      </c>
      <c r="H224">
        <f t="shared" si="27"/>
        <v>0.11572222222222221</v>
      </c>
      <c r="I224">
        <f t="shared" si="28"/>
        <v>6.8000000000000005E-2</v>
      </c>
      <c r="J224">
        <f t="shared" si="29"/>
        <v>4.4895833333333336E-2</v>
      </c>
    </row>
    <row r="225" spans="1:10" x14ac:dyDescent="0.35">
      <c r="A225">
        <v>1970</v>
      </c>
      <c r="B225">
        <f t="shared" si="21"/>
        <v>0.29399999999999998</v>
      </c>
      <c r="C225">
        <f t="shared" si="22"/>
        <v>0.59499999999999997</v>
      </c>
      <c r="D225">
        <f t="shared" si="23"/>
        <v>0.39066666666666666</v>
      </c>
      <c r="E225">
        <f t="shared" si="24"/>
        <v>0.254</v>
      </c>
      <c r="F225">
        <f t="shared" si="25"/>
        <v>0.31083333333333329</v>
      </c>
      <c r="G225">
        <f t="shared" si="26"/>
        <v>0.20041666666666666</v>
      </c>
      <c r="H225">
        <f t="shared" si="27"/>
        <v>8.511111111111111E-2</v>
      </c>
      <c r="I225">
        <f t="shared" si="28"/>
        <v>8.5166666666666668E-2</v>
      </c>
      <c r="J225">
        <f t="shared" si="29"/>
        <v>6.161111111111111E-2</v>
      </c>
    </row>
    <row r="226" spans="1:10" x14ac:dyDescent="0.35">
      <c r="A226">
        <v>1971</v>
      </c>
      <c r="B226">
        <f t="shared" si="21"/>
        <v>0.34799999999999998</v>
      </c>
      <c r="C226">
        <f t="shared" si="22"/>
        <v>0.42300000000000004</v>
      </c>
      <c r="D226">
        <f t="shared" si="23"/>
        <v>0.18466666666666667</v>
      </c>
      <c r="E226">
        <f t="shared" si="24"/>
        <v>0.36899999999999999</v>
      </c>
      <c r="F226">
        <f t="shared" si="25"/>
        <v>0.26266666666666666</v>
      </c>
      <c r="G226">
        <f t="shared" si="26"/>
        <v>0.29858333333333331</v>
      </c>
      <c r="H226">
        <f t="shared" si="27"/>
        <v>0.18194444444444444</v>
      </c>
      <c r="I226">
        <f t="shared" si="28"/>
        <v>6.2444444444444448E-2</v>
      </c>
      <c r="J226">
        <f t="shared" si="29"/>
        <v>8.7715277777777781E-2</v>
      </c>
    </row>
    <row r="227" spans="1:10" x14ac:dyDescent="0.35">
      <c r="A227">
        <v>1972</v>
      </c>
      <c r="B227">
        <f t="shared" si="21"/>
        <v>0.40400000000000003</v>
      </c>
      <c r="C227">
        <f t="shared" si="22"/>
        <v>0.29199999999999998</v>
      </c>
      <c r="D227">
        <f t="shared" si="23"/>
        <v>0.47266666666666668</v>
      </c>
      <c r="E227">
        <f t="shared" si="24"/>
        <v>0.47933333333333333</v>
      </c>
      <c r="F227">
        <f t="shared" si="25"/>
        <v>0.20933333333333334</v>
      </c>
      <c r="G227">
        <f t="shared" si="26"/>
        <v>0.16016666666666665</v>
      </c>
      <c r="H227">
        <f t="shared" si="27"/>
        <v>9.1499999999999998E-2</v>
      </c>
      <c r="I227">
        <f t="shared" si="28"/>
        <v>6.2666666666666662E-2</v>
      </c>
      <c r="J227">
        <f t="shared" si="29"/>
        <v>5.9944444444444439E-2</v>
      </c>
    </row>
    <row r="228" spans="1:10" x14ac:dyDescent="0.35">
      <c r="A228">
        <v>1973</v>
      </c>
      <c r="B228">
        <f t="shared" si="21"/>
        <v>0.16599999999999998</v>
      </c>
      <c r="C228">
        <f t="shared" si="22"/>
        <v>0.5</v>
      </c>
      <c r="D228">
        <f t="shared" si="23"/>
        <v>0.32333333333333331</v>
      </c>
      <c r="E228">
        <f t="shared" si="24"/>
        <v>0.30566666666666664</v>
      </c>
      <c r="F228">
        <f t="shared" si="25"/>
        <v>0.3175</v>
      </c>
      <c r="G228">
        <f t="shared" si="26"/>
        <v>0.26233333333333336</v>
      </c>
      <c r="H228">
        <f t="shared" si="27"/>
        <v>0.11994444444444444</v>
      </c>
      <c r="I228">
        <f t="shared" si="28"/>
        <v>8.1444444444444444E-2</v>
      </c>
      <c r="J228">
        <f t="shared" si="29"/>
        <v>5.5798611111111104E-2</v>
      </c>
    </row>
    <row r="229" spans="1:10" x14ac:dyDescent="0.35">
      <c r="A229">
        <v>1974</v>
      </c>
      <c r="B229">
        <f t="shared" si="21"/>
        <v>0.59800000000000009</v>
      </c>
      <c r="C229">
        <f t="shared" si="22"/>
        <v>0.30399999999999999</v>
      </c>
      <c r="D229">
        <f t="shared" si="23"/>
        <v>0.6140000000000001</v>
      </c>
      <c r="E229">
        <f t="shared" si="24"/>
        <v>0.251</v>
      </c>
      <c r="F229">
        <f t="shared" si="25"/>
        <v>0.311</v>
      </c>
      <c r="G229">
        <f t="shared" si="26"/>
        <v>0.25641666666666668</v>
      </c>
      <c r="H229">
        <f t="shared" si="27"/>
        <v>0.13569444444444445</v>
      </c>
      <c r="I229">
        <f t="shared" si="28"/>
        <v>8.6250000000000007E-2</v>
      </c>
      <c r="J229">
        <f t="shared" si="29"/>
        <v>4.2513888888888886E-2</v>
      </c>
    </row>
    <row r="230" spans="1:10" x14ac:dyDescent="0.35">
      <c r="A230">
        <v>1975</v>
      </c>
      <c r="B230">
        <f t="shared" si="21"/>
        <v>1.0539999999999998</v>
      </c>
      <c r="C230">
        <f t="shared" si="22"/>
        <v>0.46100000000000002</v>
      </c>
      <c r="D230">
        <f t="shared" si="23"/>
        <v>0.4373333333333333</v>
      </c>
      <c r="E230">
        <f t="shared" si="24"/>
        <v>0.19066666666666665</v>
      </c>
      <c r="F230">
        <f t="shared" si="25"/>
        <v>0.29216666666666669</v>
      </c>
      <c r="G230">
        <f t="shared" si="26"/>
        <v>0.29975000000000002</v>
      </c>
      <c r="H230">
        <f t="shared" si="27"/>
        <v>7.8861111111111118E-2</v>
      </c>
      <c r="I230">
        <f t="shared" si="28"/>
        <v>6.2847222222222221E-2</v>
      </c>
      <c r="J230">
        <f t="shared" si="29"/>
        <v>5.4493055555555552E-2</v>
      </c>
    </row>
    <row r="231" spans="1:10" x14ac:dyDescent="0.35">
      <c r="A231">
        <v>1976</v>
      </c>
      <c r="B231">
        <f t="shared" si="21"/>
        <v>0.52800000000000002</v>
      </c>
      <c r="C231">
        <f t="shared" si="22"/>
        <v>0.52600000000000002</v>
      </c>
      <c r="D231">
        <f t="shared" si="23"/>
        <v>0.214</v>
      </c>
      <c r="E231">
        <f t="shared" si="24"/>
        <v>0.22766666666666666</v>
      </c>
      <c r="F231">
        <f t="shared" si="25"/>
        <v>0.33966666666666667</v>
      </c>
      <c r="G231">
        <f t="shared" si="26"/>
        <v>0.28358333333333335</v>
      </c>
      <c r="H231">
        <f t="shared" si="27"/>
        <v>8.9444444444444451E-2</v>
      </c>
      <c r="I231">
        <f t="shared" si="28"/>
        <v>5.1597222222222218E-2</v>
      </c>
      <c r="J231">
        <f t="shared" si="29"/>
        <v>7.1145833333333339E-2</v>
      </c>
    </row>
    <row r="232" spans="1:10" x14ac:dyDescent="0.35">
      <c r="A232">
        <v>1977</v>
      </c>
      <c r="B232">
        <f t="shared" si="21"/>
        <v>0.45</v>
      </c>
      <c r="C232">
        <f t="shared" si="22"/>
        <v>0.56600000000000006</v>
      </c>
      <c r="D232">
        <f t="shared" si="23"/>
        <v>0.35133333333333333</v>
      </c>
      <c r="E232">
        <f t="shared" si="24"/>
        <v>0.28966666666666663</v>
      </c>
      <c r="F232">
        <f t="shared" si="25"/>
        <v>0.21299999999999999</v>
      </c>
      <c r="G232">
        <f t="shared" si="26"/>
        <v>0.17158333333333334</v>
      </c>
      <c r="H232">
        <f t="shared" si="27"/>
        <v>0.13375000000000001</v>
      </c>
      <c r="I232">
        <f t="shared" si="28"/>
        <v>0.11552777777777778</v>
      </c>
      <c r="J232">
        <f t="shared" si="29"/>
        <v>8.6701388888888883E-2</v>
      </c>
    </row>
    <row r="233" spans="1:10" x14ac:dyDescent="0.35">
      <c r="A233">
        <v>1978</v>
      </c>
      <c r="B233">
        <f t="shared" si="21"/>
        <v>8.3999999999999991E-2</v>
      </c>
      <c r="C233">
        <f t="shared" si="22"/>
        <v>0.42300000000000004</v>
      </c>
      <c r="D233">
        <f t="shared" si="23"/>
        <v>0.44600000000000001</v>
      </c>
      <c r="E233">
        <f t="shared" si="24"/>
        <v>0.19233333333333333</v>
      </c>
      <c r="F233">
        <f t="shared" si="25"/>
        <v>0.36166666666666664</v>
      </c>
      <c r="G233">
        <f t="shared" si="26"/>
        <v>0.30325000000000002</v>
      </c>
      <c r="H233">
        <f t="shared" si="27"/>
        <v>0.1046111111111111</v>
      </c>
      <c r="I233">
        <f t="shared" si="28"/>
        <v>5.0791666666666666E-2</v>
      </c>
      <c r="J233">
        <f t="shared" si="29"/>
        <v>4.6875E-2</v>
      </c>
    </row>
    <row r="234" spans="1:10" x14ac:dyDescent="0.35">
      <c r="A234">
        <v>1979</v>
      </c>
      <c r="B234">
        <f t="shared" si="21"/>
        <v>0.19400000000000001</v>
      </c>
      <c r="C234">
        <f t="shared" si="22"/>
        <v>0.312</v>
      </c>
      <c r="D234">
        <f t="shared" si="23"/>
        <v>0.32533333333333331</v>
      </c>
      <c r="E234">
        <f t="shared" si="24"/>
        <v>0.30099999999999999</v>
      </c>
      <c r="F234">
        <f t="shared" si="25"/>
        <v>0.22916666666666666</v>
      </c>
      <c r="G234">
        <f t="shared" si="26"/>
        <v>0.25766666666666665</v>
      </c>
      <c r="H234">
        <f t="shared" si="27"/>
        <v>9.347222222222222E-2</v>
      </c>
      <c r="I234">
        <f t="shared" si="28"/>
        <v>8.7986111111111112E-2</v>
      </c>
      <c r="J234">
        <f t="shared" si="29"/>
        <v>4.9479166666666664E-2</v>
      </c>
    </row>
    <row r="235" spans="1:10" x14ac:dyDescent="0.35">
      <c r="A235">
        <v>1980</v>
      </c>
      <c r="B235">
        <f t="shared" si="21"/>
        <v>0.42000000000000004</v>
      </c>
      <c r="C235">
        <f t="shared" si="22"/>
        <v>0.55800000000000005</v>
      </c>
      <c r="D235">
        <f t="shared" si="23"/>
        <v>0.72666666666666668</v>
      </c>
      <c r="E235">
        <f t="shared" si="24"/>
        <v>0.42799999999999999</v>
      </c>
      <c r="F235">
        <f t="shared" si="25"/>
        <v>0.24349999999999999</v>
      </c>
      <c r="G235">
        <f t="shared" si="26"/>
        <v>0.42599999999999999</v>
      </c>
      <c r="H235">
        <f t="shared" si="27"/>
        <v>0.16113888888888889</v>
      </c>
      <c r="I235">
        <f t="shared" si="28"/>
        <v>6.081944444444444E-2</v>
      </c>
      <c r="J235">
        <f t="shared" si="29"/>
        <v>5.3923611111111117E-2</v>
      </c>
    </row>
    <row r="236" spans="1:10" x14ac:dyDescent="0.35">
      <c r="A236">
        <v>1981</v>
      </c>
      <c r="B236">
        <f t="shared" si="21"/>
        <v>0.312</v>
      </c>
      <c r="C236">
        <f t="shared" si="22"/>
        <v>0.44299999999999995</v>
      </c>
      <c r="D236">
        <f t="shared" si="23"/>
        <v>0.30599999999999999</v>
      </c>
      <c r="E236">
        <f t="shared" si="24"/>
        <v>0.37100000000000005</v>
      </c>
      <c r="F236">
        <f t="shared" si="25"/>
        <v>0.35566666666666669</v>
      </c>
      <c r="G236">
        <f t="shared" si="26"/>
        <v>0.29116666666666663</v>
      </c>
      <c r="H236">
        <f t="shared" si="27"/>
        <v>0.11722222222222223</v>
      </c>
      <c r="I236">
        <f t="shared" si="28"/>
        <v>0.10559722222222222</v>
      </c>
      <c r="J236">
        <f t="shared" si="29"/>
        <v>5.1104166666666666E-2</v>
      </c>
    </row>
    <row r="237" spans="1:10" x14ac:dyDescent="0.35">
      <c r="A237">
        <v>1982</v>
      </c>
      <c r="B237">
        <f t="shared" si="21"/>
        <v>7.1999999999999995E-2</v>
      </c>
      <c r="C237">
        <f t="shared" si="22"/>
        <v>0.16699999999999998</v>
      </c>
      <c r="D237">
        <f t="shared" si="23"/>
        <v>0.21533333333333332</v>
      </c>
      <c r="E237">
        <f t="shared" si="24"/>
        <v>0.30933333333333329</v>
      </c>
      <c r="F237">
        <f t="shared" si="25"/>
        <v>0.38950000000000001</v>
      </c>
      <c r="G237">
        <f t="shared" si="26"/>
        <v>0.25083333333333335</v>
      </c>
      <c r="H237">
        <f t="shared" si="27"/>
        <v>9.502777777777778E-2</v>
      </c>
      <c r="I237">
        <f t="shared" si="28"/>
        <v>5.2138888888888887E-2</v>
      </c>
      <c r="J237">
        <f t="shared" si="29"/>
        <v>5.3673611111111116E-2</v>
      </c>
    </row>
    <row r="238" spans="1:10" x14ac:dyDescent="0.35">
      <c r="A238">
        <v>1983</v>
      </c>
      <c r="B238">
        <f t="shared" si="21"/>
        <v>0.48399999999999999</v>
      </c>
      <c r="C238">
        <f t="shared" si="22"/>
        <v>0.47000000000000003</v>
      </c>
      <c r="D238">
        <f t="shared" si="23"/>
        <v>0.126</v>
      </c>
      <c r="E238">
        <f t="shared" si="24"/>
        <v>0.18833333333333335</v>
      </c>
      <c r="F238">
        <f t="shared" si="25"/>
        <v>0.19783333333333333</v>
      </c>
      <c r="G238">
        <f t="shared" si="26"/>
        <v>0.27625</v>
      </c>
      <c r="H238">
        <f t="shared" si="27"/>
        <v>7.8888888888888883E-2</v>
      </c>
      <c r="I238">
        <f t="shared" si="28"/>
        <v>6.9652777777777772E-2</v>
      </c>
      <c r="J238">
        <f t="shared" si="29"/>
        <v>4.7500000000000001E-2</v>
      </c>
    </row>
    <row r="239" spans="1:10" x14ac:dyDescent="0.35">
      <c r="A239">
        <v>1984</v>
      </c>
      <c r="B239">
        <f t="shared" si="21"/>
        <v>0.21000000000000002</v>
      </c>
      <c r="C239">
        <f t="shared" si="22"/>
        <v>0.34199999999999997</v>
      </c>
      <c r="D239">
        <f t="shared" si="23"/>
        <v>0.42533333333333334</v>
      </c>
      <c r="E239">
        <f t="shared" si="24"/>
        <v>0.28866666666666668</v>
      </c>
      <c r="F239">
        <f t="shared" si="25"/>
        <v>0.21516666666666667</v>
      </c>
      <c r="G239">
        <f t="shared" si="26"/>
        <v>0.17566666666666667</v>
      </c>
      <c r="H239">
        <f t="shared" si="27"/>
        <v>0.13730555555555554</v>
      </c>
      <c r="I239">
        <f t="shared" si="28"/>
        <v>0.1265138888888889</v>
      </c>
      <c r="J239">
        <f t="shared" si="29"/>
        <v>0.10049305555555556</v>
      </c>
    </row>
    <row r="240" spans="1:10" x14ac:dyDescent="0.35">
      <c r="A240">
        <v>1985</v>
      </c>
      <c r="B240">
        <f t="shared" si="21"/>
        <v>0.17199999999999999</v>
      </c>
      <c r="C240">
        <f t="shared" si="22"/>
        <v>0.48299999999999998</v>
      </c>
      <c r="D240">
        <f t="shared" si="23"/>
        <v>0.22133333333333333</v>
      </c>
      <c r="E240">
        <f t="shared" si="24"/>
        <v>0.15433333333333332</v>
      </c>
      <c r="F240">
        <f t="shared" si="25"/>
        <v>0.247</v>
      </c>
      <c r="G240">
        <f t="shared" si="26"/>
        <v>0.2555</v>
      </c>
      <c r="H240">
        <f t="shared" si="27"/>
        <v>9.7805555555555562E-2</v>
      </c>
      <c r="I240">
        <f t="shared" si="28"/>
        <v>0.10404166666666666</v>
      </c>
      <c r="J240">
        <f t="shared" si="29"/>
        <v>4.5826388888888889E-2</v>
      </c>
    </row>
    <row r="241" spans="1:10" x14ac:dyDescent="0.35">
      <c r="A241">
        <v>1986</v>
      </c>
      <c r="B241">
        <f t="shared" si="21"/>
        <v>0.70399999999999996</v>
      </c>
      <c r="C241">
        <f t="shared" si="22"/>
        <v>0.27300000000000002</v>
      </c>
      <c r="D241">
        <f t="shared" si="23"/>
        <v>0.3173333333333333</v>
      </c>
      <c r="E241">
        <f t="shared" si="24"/>
        <v>0.26500000000000001</v>
      </c>
      <c r="F241">
        <f t="shared" si="25"/>
        <v>0.32466666666666666</v>
      </c>
      <c r="G241">
        <f t="shared" si="26"/>
        <v>0.34825</v>
      </c>
      <c r="H241">
        <f t="shared" si="27"/>
        <v>0.12880555555555556</v>
      </c>
      <c r="I241">
        <f t="shared" si="28"/>
        <v>5.5069444444444442E-2</v>
      </c>
      <c r="J241">
        <f t="shared" si="29"/>
        <v>7.2930555555555554E-2</v>
      </c>
    </row>
    <row r="242" spans="1:10" x14ac:dyDescent="0.35">
      <c r="A242">
        <v>1987</v>
      </c>
      <c r="B242">
        <f t="shared" si="21"/>
        <v>0.43</v>
      </c>
      <c r="C242">
        <f t="shared" si="22"/>
        <v>0.26200000000000001</v>
      </c>
      <c r="D242">
        <f t="shared" si="23"/>
        <v>0.18866666666666668</v>
      </c>
      <c r="E242">
        <f t="shared" si="24"/>
        <v>0.16433333333333333</v>
      </c>
      <c r="F242">
        <f t="shared" si="25"/>
        <v>0.25083333333333335</v>
      </c>
      <c r="G242">
        <f t="shared" si="26"/>
        <v>0.22166666666666668</v>
      </c>
      <c r="H242">
        <f t="shared" si="27"/>
        <v>0.12877777777777777</v>
      </c>
      <c r="I242">
        <f t="shared" si="28"/>
        <v>8.3736111111111108E-2</v>
      </c>
      <c r="J242">
        <f t="shared" si="29"/>
        <v>4.0194444444444449E-2</v>
      </c>
    </row>
    <row r="243" spans="1:10" x14ac:dyDescent="0.35">
      <c r="A243">
        <v>1988</v>
      </c>
      <c r="B243">
        <f t="shared" si="21"/>
        <v>0.38400000000000001</v>
      </c>
      <c r="C243">
        <f t="shared" si="22"/>
        <v>0.17399999999999999</v>
      </c>
      <c r="D243">
        <f t="shared" si="23"/>
        <v>0.55666666666666664</v>
      </c>
      <c r="E243">
        <f t="shared" si="24"/>
        <v>0.32200000000000001</v>
      </c>
      <c r="F243">
        <f t="shared" si="25"/>
        <v>0.41950000000000004</v>
      </c>
      <c r="G243">
        <f t="shared" si="26"/>
        <v>0.36325000000000002</v>
      </c>
      <c r="H243">
        <f t="shared" si="27"/>
        <v>0.10761111111111112</v>
      </c>
      <c r="I243">
        <f t="shared" si="28"/>
        <v>6.2402777777777779E-2</v>
      </c>
      <c r="J243">
        <f t="shared" si="29"/>
        <v>8.4972222222222227E-2</v>
      </c>
    </row>
    <row r="244" spans="1:10" x14ac:dyDescent="0.35">
      <c r="A244">
        <v>1989</v>
      </c>
      <c r="B244">
        <f t="shared" si="21"/>
        <v>0.40400000000000003</v>
      </c>
      <c r="C244">
        <f t="shared" si="22"/>
        <v>0.75900000000000001</v>
      </c>
      <c r="D244">
        <f t="shared" si="23"/>
        <v>0.61133333333333328</v>
      </c>
      <c r="E244">
        <f t="shared" si="24"/>
        <v>0.60699999999999998</v>
      </c>
      <c r="F244">
        <f t="shared" si="25"/>
        <v>0.40766666666666668</v>
      </c>
      <c r="G244">
        <f t="shared" si="26"/>
        <v>0.22708333333333333</v>
      </c>
      <c r="H244">
        <f t="shared" si="27"/>
        <v>0.10658333333333332</v>
      </c>
      <c r="I244">
        <f t="shared" si="28"/>
        <v>8.4069444444444447E-2</v>
      </c>
      <c r="J244">
        <f t="shared" si="29"/>
        <v>7.2673611111111119E-2</v>
      </c>
    </row>
    <row r="245" spans="1:10" x14ac:dyDescent="0.35">
      <c r="A245">
        <v>1990</v>
      </c>
      <c r="B245">
        <f t="shared" si="21"/>
        <v>0.37</v>
      </c>
      <c r="C245">
        <f t="shared" si="22"/>
        <v>0.37</v>
      </c>
      <c r="D245">
        <f t="shared" si="23"/>
        <v>0.7553333333333333</v>
      </c>
      <c r="E245">
        <f t="shared" si="24"/>
        <v>0.44266666666666665</v>
      </c>
      <c r="F245">
        <f t="shared" si="25"/>
        <v>0.1885</v>
      </c>
      <c r="G245">
        <f t="shared" si="26"/>
        <v>0.27366666666666667</v>
      </c>
      <c r="H245">
        <f t="shared" si="27"/>
        <v>8.8861111111111113E-2</v>
      </c>
      <c r="I245">
        <f t="shared" si="28"/>
        <v>5.0541666666666665E-2</v>
      </c>
      <c r="J245">
        <f t="shared" si="29"/>
        <v>5.2374999999999998E-2</v>
      </c>
    </row>
    <row r="246" spans="1:10" x14ac:dyDescent="0.35">
      <c r="A246">
        <v>1991</v>
      </c>
      <c r="B246">
        <f t="shared" si="21"/>
        <v>0.79800000000000004</v>
      </c>
      <c r="C246">
        <f t="shared" si="22"/>
        <v>0.24100000000000002</v>
      </c>
      <c r="D246">
        <f t="shared" si="23"/>
        <v>0.43133333333333329</v>
      </c>
      <c r="E246">
        <f t="shared" si="24"/>
        <v>0.30433333333333334</v>
      </c>
      <c r="F246">
        <f t="shared" si="25"/>
        <v>0.19950000000000001</v>
      </c>
      <c r="G246">
        <f t="shared" si="26"/>
        <v>0.22566666666666665</v>
      </c>
      <c r="H246">
        <f t="shared" si="27"/>
        <v>0.11794444444444445</v>
      </c>
      <c r="I246">
        <f t="shared" si="28"/>
        <v>8.3527777777777784E-2</v>
      </c>
      <c r="J246">
        <f t="shared" si="29"/>
        <v>0.11740972222222222</v>
      </c>
    </row>
    <row r="247" spans="1:10" x14ac:dyDescent="0.35">
      <c r="A247">
        <v>1992</v>
      </c>
      <c r="B247">
        <f t="shared" si="21"/>
        <v>0.66799999999999993</v>
      </c>
      <c r="C247">
        <f t="shared" si="22"/>
        <v>0.371</v>
      </c>
      <c r="D247">
        <f t="shared" si="23"/>
        <v>0.246</v>
      </c>
      <c r="E247">
        <f t="shared" si="24"/>
        <v>0.34066666666666667</v>
      </c>
      <c r="F247">
        <f t="shared" si="25"/>
        <v>0.57283333333333331</v>
      </c>
      <c r="G247">
        <f t="shared" si="26"/>
        <v>0.25175000000000003</v>
      </c>
      <c r="H247">
        <f t="shared" si="27"/>
        <v>0.10644444444444444</v>
      </c>
      <c r="I247">
        <f t="shared" si="28"/>
        <v>6.2083333333333338E-2</v>
      </c>
      <c r="J247">
        <f t="shared" si="29"/>
        <v>3.2881944444444443E-2</v>
      </c>
    </row>
    <row r="248" spans="1:10" x14ac:dyDescent="0.35">
      <c r="A248">
        <v>1993</v>
      </c>
      <c r="B248">
        <f t="shared" si="21"/>
        <v>0.64600000000000002</v>
      </c>
      <c r="C248">
        <f t="shared" si="22"/>
        <v>0.495</v>
      </c>
      <c r="D248">
        <f t="shared" si="23"/>
        <v>0.34199999999999997</v>
      </c>
      <c r="E248">
        <f t="shared" si="24"/>
        <v>0.54366666666666663</v>
      </c>
      <c r="F248">
        <f t="shared" si="25"/>
        <v>0.48916666666666669</v>
      </c>
      <c r="G248">
        <f t="shared" si="26"/>
        <v>0.32950000000000002</v>
      </c>
      <c r="H248">
        <f t="shared" si="27"/>
        <v>9.4861111111111104E-2</v>
      </c>
      <c r="I248">
        <f t="shared" si="28"/>
        <v>8.6888888888888891E-2</v>
      </c>
      <c r="J248">
        <f t="shared" si="29"/>
        <v>4.707638888888889E-2</v>
      </c>
    </row>
    <row r="249" spans="1:10" x14ac:dyDescent="0.35">
      <c r="A249">
        <v>1994</v>
      </c>
      <c r="B249">
        <f t="shared" si="21"/>
        <v>9.4E-2</v>
      </c>
      <c r="C249">
        <f t="shared" si="22"/>
        <v>0.20899999999999999</v>
      </c>
      <c r="D249">
        <f t="shared" si="23"/>
        <v>0.38933333333333331</v>
      </c>
      <c r="E249">
        <f t="shared" si="24"/>
        <v>0.56400000000000006</v>
      </c>
      <c r="F249">
        <f t="shared" si="25"/>
        <v>0.21116666666666667</v>
      </c>
      <c r="G249">
        <f t="shared" si="26"/>
        <v>0.24616666666666667</v>
      </c>
      <c r="H249">
        <f t="shared" si="27"/>
        <v>0.19774999999999998</v>
      </c>
      <c r="I249">
        <f t="shared" si="28"/>
        <v>6.5430555555555561E-2</v>
      </c>
      <c r="J249">
        <f t="shared" si="29"/>
        <v>9.9527777777777771E-2</v>
      </c>
    </row>
    <row r="250" spans="1:10" x14ac:dyDescent="0.35">
      <c r="A250">
        <v>1995</v>
      </c>
      <c r="B250">
        <f t="shared" si="21"/>
        <v>0.42400000000000004</v>
      </c>
      <c r="C250">
        <f t="shared" si="22"/>
        <v>0.13500000000000001</v>
      </c>
      <c r="D250">
        <f t="shared" si="23"/>
        <v>0.12200000000000001</v>
      </c>
      <c r="E250">
        <f t="shared" si="24"/>
        <v>0.26133333333333331</v>
      </c>
      <c r="F250">
        <f t="shared" si="25"/>
        <v>0.23533333333333331</v>
      </c>
      <c r="G250">
        <f t="shared" si="26"/>
        <v>0.31775000000000003</v>
      </c>
      <c r="H250">
        <f t="shared" si="27"/>
        <v>8.1694444444444445E-2</v>
      </c>
      <c r="I250">
        <f t="shared" si="28"/>
        <v>6.8986111111111109E-2</v>
      </c>
      <c r="J250">
        <f t="shared" si="29"/>
        <v>5.7534722222222216E-2</v>
      </c>
    </row>
    <row r="251" spans="1:10" x14ac:dyDescent="0.35">
      <c r="A251">
        <v>1996</v>
      </c>
      <c r="B251">
        <f t="shared" si="21"/>
        <v>0.93800000000000006</v>
      </c>
      <c r="C251">
        <f t="shared" si="22"/>
        <v>0.73199999999999998</v>
      </c>
      <c r="D251">
        <f t="shared" si="23"/>
        <v>0.56600000000000006</v>
      </c>
      <c r="E251">
        <f t="shared" si="24"/>
        <v>0.32899999999999996</v>
      </c>
      <c r="F251">
        <f t="shared" si="25"/>
        <v>0.25083333333333335</v>
      </c>
      <c r="G251">
        <f t="shared" si="26"/>
        <v>0.23433333333333334</v>
      </c>
      <c r="H251">
        <f t="shared" si="27"/>
        <v>0.11052777777777778</v>
      </c>
      <c r="I251">
        <f t="shared" si="28"/>
        <v>7.5402777777777777E-2</v>
      </c>
      <c r="J251">
        <f t="shared" si="29"/>
        <v>5.0875000000000004E-2</v>
      </c>
    </row>
    <row r="252" spans="1:10" x14ac:dyDescent="0.35">
      <c r="A252">
        <v>1997</v>
      </c>
      <c r="B252">
        <f t="shared" si="21"/>
        <v>0.20600000000000002</v>
      </c>
      <c r="C252">
        <f t="shared" si="22"/>
        <v>0.36499999999999999</v>
      </c>
      <c r="D252">
        <f t="shared" si="23"/>
        <v>0.55199999999999994</v>
      </c>
      <c r="E252">
        <f t="shared" si="24"/>
        <v>0.57233333333333336</v>
      </c>
      <c r="F252">
        <f t="shared" si="25"/>
        <v>0.30233333333333334</v>
      </c>
      <c r="G252">
        <f t="shared" si="26"/>
        <v>0.33825000000000005</v>
      </c>
      <c r="H252">
        <f t="shared" si="27"/>
        <v>0.12497222222222223</v>
      </c>
      <c r="I252">
        <f t="shared" si="28"/>
        <v>7.1749999999999994E-2</v>
      </c>
      <c r="J252">
        <f t="shared" si="29"/>
        <v>5.1277777777777783E-2</v>
      </c>
    </row>
    <row r="253" spans="1:10" x14ac:dyDescent="0.35">
      <c r="A253">
        <v>1998</v>
      </c>
      <c r="B253">
        <f t="shared" si="21"/>
        <v>0.46200000000000002</v>
      </c>
      <c r="C253">
        <f t="shared" si="22"/>
        <v>0.32400000000000001</v>
      </c>
      <c r="D253">
        <f t="shared" si="23"/>
        <v>0.24733333333333332</v>
      </c>
      <c r="E253">
        <f t="shared" si="24"/>
        <v>0.6243333333333333</v>
      </c>
      <c r="F253">
        <f t="shared" si="25"/>
        <v>0.30533333333333335</v>
      </c>
      <c r="G253">
        <f t="shared" si="26"/>
        <v>0.32324999999999998</v>
      </c>
      <c r="H253">
        <f t="shared" si="27"/>
        <v>0.19502777777777777</v>
      </c>
      <c r="I253">
        <f t="shared" si="28"/>
        <v>9.7569444444444445E-2</v>
      </c>
      <c r="J253">
        <f t="shared" si="29"/>
        <v>7.8847222222222221E-2</v>
      </c>
    </row>
    <row r="254" spans="1:10" x14ac:dyDescent="0.35">
      <c r="A254">
        <v>1999</v>
      </c>
      <c r="B254">
        <f t="shared" si="21"/>
        <v>0.43</v>
      </c>
      <c r="C254">
        <f t="shared" si="22"/>
        <v>0.28799999999999998</v>
      </c>
      <c r="D254">
        <f t="shared" si="23"/>
        <v>0.41866666666666669</v>
      </c>
      <c r="E254">
        <f t="shared" si="24"/>
        <v>0.26900000000000002</v>
      </c>
      <c r="F254">
        <f t="shared" si="25"/>
        <v>0.30683333333333335</v>
      </c>
      <c r="G254">
        <f t="shared" si="26"/>
        <v>0.23991666666666667</v>
      </c>
      <c r="H254">
        <f t="shared" si="27"/>
        <v>0.12288888888888889</v>
      </c>
      <c r="I254">
        <f t="shared" si="28"/>
        <v>7.0305555555555552E-2</v>
      </c>
      <c r="J254">
        <f t="shared" si="29"/>
        <v>5.0236111111111113E-2</v>
      </c>
    </row>
    <row r="255" spans="1:10" x14ac:dyDescent="0.35">
      <c r="A255">
        <v>2000</v>
      </c>
      <c r="B255">
        <f t="shared" si="21"/>
        <v>0.44400000000000006</v>
      </c>
      <c r="C255">
        <f t="shared" si="22"/>
        <v>0.14399999999999999</v>
      </c>
      <c r="D255">
        <f t="shared" si="23"/>
        <v>0.31933333333333336</v>
      </c>
      <c r="E255">
        <f t="shared" si="24"/>
        <v>0.50866666666666671</v>
      </c>
      <c r="F255">
        <f t="shared" si="25"/>
        <v>0.30366666666666664</v>
      </c>
      <c r="G255">
        <f t="shared" si="26"/>
        <v>0.21791666666666665</v>
      </c>
      <c r="H255">
        <f t="shared" si="27"/>
        <v>0.14561111111111111</v>
      </c>
      <c r="I255">
        <f t="shared" si="28"/>
        <v>5.9166666666666666E-2</v>
      </c>
      <c r="J255">
        <f t="shared" si="29"/>
        <v>7.4618055555555562E-2</v>
      </c>
    </row>
    <row r="256" spans="1:10" x14ac:dyDescent="0.35">
      <c r="A256">
        <v>2001</v>
      </c>
      <c r="B256">
        <f t="shared" si="21"/>
        <v>0.504</v>
      </c>
      <c r="C256">
        <f t="shared" si="22"/>
        <v>0.25</v>
      </c>
      <c r="D256">
        <f t="shared" si="23"/>
        <v>0.53133333333333332</v>
      </c>
      <c r="E256">
        <f t="shared" si="24"/>
        <v>0.35733333333333334</v>
      </c>
      <c r="F256">
        <f t="shared" si="25"/>
        <v>0.28216666666666668</v>
      </c>
      <c r="G256">
        <f t="shared" si="26"/>
        <v>0.22</v>
      </c>
      <c r="H256">
        <f t="shared" si="27"/>
        <v>8.2805555555555549E-2</v>
      </c>
      <c r="I256">
        <f t="shared" si="28"/>
        <v>7.8194444444444441E-2</v>
      </c>
      <c r="J256">
        <f t="shared" si="29"/>
        <v>4.4513888888888888E-2</v>
      </c>
    </row>
    <row r="257" spans="1:10" x14ac:dyDescent="0.35">
      <c r="A257">
        <v>2002</v>
      </c>
      <c r="B257">
        <f t="shared" si="21"/>
        <v>1</v>
      </c>
      <c r="C257">
        <f t="shared" si="22"/>
        <v>0.76200000000000001</v>
      </c>
      <c r="D257">
        <f t="shared" si="23"/>
        <v>0.38333333333333336</v>
      </c>
      <c r="E257">
        <f t="shared" si="24"/>
        <v>0.25033333333333335</v>
      </c>
      <c r="F257">
        <f t="shared" si="25"/>
        <v>0.24000000000000002</v>
      </c>
      <c r="G257">
        <f t="shared" si="26"/>
        <v>0.27858333333333335</v>
      </c>
      <c r="H257">
        <f t="shared" si="27"/>
        <v>0.14208333333333334</v>
      </c>
      <c r="I257">
        <f t="shared" si="28"/>
        <v>6.9999999999999993E-2</v>
      </c>
      <c r="J257">
        <f t="shared" si="29"/>
        <v>6.1833333333333337E-2</v>
      </c>
    </row>
    <row r="258" spans="1:10" x14ac:dyDescent="0.35">
      <c r="A258">
        <v>2003</v>
      </c>
      <c r="B258">
        <f t="shared" si="21"/>
        <v>0.128</v>
      </c>
      <c r="C258">
        <f t="shared" si="22"/>
        <v>0.35699999999999998</v>
      </c>
      <c r="D258">
        <f t="shared" si="23"/>
        <v>0.81333333333333324</v>
      </c>
      <c r="E258">
        <f t="shared" si="24"/>
        <v>0.66099999999999992</v>
      </c>
      <c r="F258">
        <f t="shared" si="25"/>
        <v>0.22166666666666668</v>
      </c>
      <c r="G258">
        <f t="shared" si="26"/>
        <v>0.32141666666666668</v>
      </c>
      <c r="H258">
        <f t="shared" si="27"/>
        <v>0.12611111111111112</v>
      </c>
      <c r="I258">
        <f t="shared" si="28"/>
        <v>5.5374999999999994E-2</v>
      </c>
      <c r="J258">
        <f t="shared" si="29"/>
        <v>5.0868055555555555E-2</v>
      </c>
    </row>
    <row r="259" spans="1:10" x14ac:dyDescent="0.35">
      <c r="A259">
        <v>2004</v>
      </c>
      <c r="B259">
        <f t="shared" si="21"/>
        <v>0.61</v>
      </c>
      <c r="C259">
        <f t="shared" si="22"/>
        <v>0.55199999999999994</v>
      </c>
      <c r="D259">
        <f t="shared" si="23"/>
        <v>0.47599999999999998</v>
      </c>
      <c r="E259">
        <f t="shared" si="24"/>
        <v>0.21533333333333332</v>
      </c>
      <c r="F259">
        <f t="shared" si="25"/>
        <v>0.26016666666666666</v>
      </c>
      <c r="G259">
        <f t="shared" si="26"/>
        <v>0.29308333333333336</v>
      </c>
      <c r="H259">
        <f t="shared" si="27"/>
        <v>0.13591666666666666</v>
      </c>
      <c r="I259">
        <f t="shared" si="28"/>
        <v>8.8180555555555554E-2</v>
      </c>
      <c r="J259">
        <f t="shared" si="29"/>
        <v>6.8493055555555557E-2</v>
      </c>
    </row>
    <row r="260" spans="1:10" x14ac:dyDescent="0.35">
      <c r="A260">
        <v>2005</v>
      </c>
      <c r="B260">
        <f t="shared" si="21"/>
        <v>0.22799999999999998</v>
      </c>
      <c r="C260">
        <f t="shared" si="22"/>
        <v>0.317</v>
      </c>
      <c r="D260">
        <f t="shared" si="23"/>
        <v>0.14000000000000001</v>
      </c>
      <c r="E260">
        <f t="shared" si="24"/>
        <v>0.31566666666666671</v>
      </c>
      <c r="F260">
        <f t="shared" si="25"/>
        <v>0.35433333333333333</v>
      </c>
      <c r="G260">
        <f t="shared" si="26"/>
        <v>0.27708333333333335</v>
      </c>
      <c r="H260">
        <f t="shared" si="27"/>
        <v>0.11799999999999999</v>
      </c>
      <c r="I260">
        <f t="shared" si="28"/>
        <v>8.9666666666666672E-2</v>
      </c>
      <c r="J260">
        <f t="shared" si="29"/>
        <v>7.2993055555555561E-2</v>
      </c>
    </row>
    <row r="261" spans="1:10" x14ac:dyDescent="0.35">
      <c r="A261">
        <v>2006</v>
      </c>
      <c r="B261">
        <f t="shared" si="21"/>
        <v>0.39200000000000002</v>
      </c>
      <c r="C261">
        <f t="shared" si="22"/>
        <v>0.52600000000000002</v>
      </c>
      <c r="D261">
        <f t="shared" si="23"/>
        <v>0.20599999999999999</v>
      </c>
      <c r="E261">
        <f t="shared" si="24"/>
        <v>0.22966666666666666</v>
      </c>
      <c r="F261">
        <f t="shared" si="25"/>
        <v>0.29900000000000004</v>
      </c>
      <c r="G261">
        <f t="shared" si="26"/>
        <v>0.33108333333333329</v>
      </c>
      <c r="H261">
        <f t="shared" si="27"/>
        <v>8.3749999999999991E-2</v>
      </c>
      <c r="I261">
        <f t="shared" si="28"/>
        <v>5.2986111111111109E-2</v>
      </c>
      <c r="J261">
        <f t="shared" si="29"/>
        <v>6.5187500000000009E-2</v>
      </c>
    </row>
    <row r="262" spans="1:10" x14ac:dyDescent="0.35">
      <c r="A262">
        <v>2007</v>
      </c>
      <c r="B262">
        <f t="shared" si="21"/>
        <v>4.8000000000000001E-2</v>
      </c>
      <c r="C262">
        <f t="shared" si="22"/>
        <v>0.219</v>
      </c>
      <c r="D262">
        <f t="shared" si="23"/>
        <v>0.28466666666666662</v>
      </c>
      <c r="E262">
        <f t="shared" si="24"/>
        <v>0.29166666666666669</v>
      </c>
      <c r="F262">
        <f t="shared" si="25"/>
        <v>0.48783333333333334</v>
      </c>
      <c r="G262">
        <f t="shared" si="26"/>
        <v>0.17708333333333334</v>
      </c>
      <c r="H262">
        <f t="shared" si="27"/>
        <v>8.3277777777777784E-2</v>
      </c>
      <c r="I262">
        <f t="shared" si="28"/>
        <v>5.3236111111111109E-2</v>
      </c>
      <c r="J262">
        <f t="shared" si="29"/>
        <v>4.68125E-2</v>
      </c>
    </row>
    <row r="263" spans="1:10" x14ac:dyDescent="0.35">
      <c r="A263">
        <v>2008</v>
      </c>
      <c r="B263">
        <f t="shared" si="21"/>
        <v>0.31</v>
      </c>
      <c r="C263">
        <f t="shared" si="22"/>
        <v>0.23900000000000002</v>
      </c>
      <c r="D263">
        <f t="shared" si="23"/>
        <v>0.28666666666666668</v>
      </c>
      <c r="E263">
        <f t="shared" si="24"/>
        <v>0.29199999999999998</v>
      </c>
      <c r="F263">
        <f t="shared" si="25"/>
        <v>0.45266666666666666</v>
      </c>
      <c r="G263">
        <f t="shared" si="26"/>
        <v>0.26050000000000001</v>
      </c>
      <c r="H263">
        <f t="shared" si="27"/>
        <v>0.15666666666666668</v>
      </c>
      <c r="I263">
        <f t="shared" si="28"/>
        <v>8.0125000000000002E-2</v>
      </c>
      <c r="J263">
        <f t="shared" si="29"/>
        <v>5.0583333333333334E-2</v>
      </c>
    </row>
    <row r="264" spans="1:10" x14ac:dyDescent="0.35">
      <c r="A264">
        <v>2009</v>
      </c>
      <c r="B264">
        <f t="shared" si="21"/>
        <v>0.628</v>
      </c>
      <c r="C264">
        <f t="shared" si="22"/>
        <v>0.29300000000000004</v>
      </c>
      <c r="D264">
        <f t="shared" si="23"/>
        <v>0.67800000000000005</v>
      </c>
      <c r="E264">
        <f t="shared" si="24"/>
        <v>0.4393333333333333</v>
      </c>
      <c r="F264">
        <f t="shared" si="25"/>
        <v>0.36883333333333329</v>
      </c>
      <c r="G264">
        <f t="shared" si="26"/>
        <v>0.29991666666666666</v>
      </c>
      <c r="H264">
        <f t="shared" si="27"/>
        <v>0.10969444444444446</v>
      </c>
      <c r="I264">
        <f t="shared" si="28"/>
        <v>9.2180555555555557E-2</v>
      </c>
      <c r="J264">
        <f t="shared" si="29"/>
        <v>7.048611111111111E-2</v>
      </c>
    </row>
    <row r="265" spans="1:10" x14ac:dyDescent="0.35">
      <c r="A265">
        <v>2010</v>
      </c>
      <c r="B265">
        <f t="shared" si="21"/>
        <v>0.99399999999999999</v>
      </c>
      <c r="C265">
        <f t="shared" si="22"/>
        <v>0.35099999999999998</v>
      </c>
      <c r="D265">
        <f t="shared" si="23"/>
        <v>0.56799999999999995</v>
      </c>
      <c r="E265">
        <f t="shared" si="24"/>
        <v>0.33300000000000002</v>
      </c>
      <c r="F265">
        <f t="shared" si="25"/>
        <v>0.31766666666666665</v>
      </c>
      <c r="G265">
        <f t="shared" si="26"/>
        <v>0.24508333333333335</v>
      </c>
      <c r="H265">
        <f t="shared" si="27"/>
        <v>7.0249999999999993E-2</v>
      </c>
      <c r="I265">
        <f t="shared" si="28"/>
        <v>6.9361111111111109E-2</v>
      </c>
      <c r="J265">
        <f t="shared" si="29"/>
        <v>4.530555555555555E-2</v>
      </c>
    </row>
    <row r="266" spans="1:10" x14ac:dyDescent="0.35">
      <c r="A266">
        <v>2011</v>
      </c>
      <c r="B266">
        <f t="shared" si="21"/>
        <v>0.38600000000000001</v>
      </c>
      <c r="C266">
        <f t="shared" si="22"/>
        <v>0.26600000000000001</v>
      </c>
      <c r="D266">
        <f t="shared" si="23"/>
        <v>0.29533333333333334</v>
      </c>
      <c r="E266">
        <f t="shared" si="24"/>
        <v>0.35466666666666669</v>
      </c>
      <c r="F266">
        <f t="shared" si="25"/>
        <v>0.27933333333333338</v>
      </c>
      <c r="G266">
        <f t="shared" si="26"/>
        <v>0.29199999999999998</v>
      </c>
      <c r="H266">
        <f t="shared" si="27"/>
        <v>8.5527777777777772E-2</v>
      </c>
      <c r="I266">
        <f t="shared" si="28"/>
        <v>6.0138888888888888E-2</v>
      </c>
      <c r="J266">
        <f t="shared" si="29"/>
        <v>4.2875000000000003E-2</v>
      </c>
    </row>
    <row r="267" spans="1:10" x14ac:dyDescent="0.35">
      <c r="A267">
        <v>2012</v>
      </c>
      <c r="B267">
        <f t="shared" si="21"/>
        <v>0.39400000000000002</v>
      </c>
      <c r="C267">
        <f t="shared" si="22"/>
        <v>0.25900000000000001</v>
      </c>
      <c r="D267">
        <f t="shared" si="23"/>
        <v>0.42133333333333334</v>
      </c>
      <c r="E267">
        <f t="shared" si="24"/>
        <v>0.32566666666666666</v>
      </c>
      <c r="F267">
        <f t="shared" si="25"/>
        <v>0.30099999999999999</v>
      </c>
      <c r="G267">
        <f t="shared" si="26"/>
        <v>0.26866666666666666</v>
      </c>
      <c r="H267">
        <f t="shared" si="27"/>
        <v>0.11580555555555555</v>
      </c>
      <c r="I267">
        <f t="shared" si="28"/>
        <v>9.7208333333333327E-2</v>
      </c>
      <c r="J267">
        <f t="shared" si="29"/>
        <v>6.785416666666666E-2</v>
      </c>
    </row>
    <row r="268" spans="1:10" x14ac:dyDescent="0.35">
      <c r="A268">
        <v>2013</v>
      </c>
      <c r="B268">
        <f t="shared" si="21"/>
        <v>0.98399999999999999</v>
      </c>
      <c r="C268">
        <f t="shared" si="22"/>
        <v>0.39300000000000002</v>
      </c>
      <c r="D268">
        <f t="shared" si="23"/>
        <v>0.32</v>
      </c>
      <c r="E268">
        <f t="shared" si="24"/>
        <v>0.20366666666666669</v>
      </c>
      <c r="F268">
        <f t="shared" si="25"/>
        <v>0.23716666666666666</v>
      </c>
      <c r="G268">
        <f t="shared" si="26"/>
        <v>0.17583333333333334</v>
      </c>
      <c r="H268">
        <f t="shared" si="27"/>
        <v>0.12569444444444444</v>
      </c>
      <c r="I268">
        <f t="shared" si="28"/>
        <v>5.551388888888889E-2</v>
      </c>
      <c r="J268">
        <f t="shared" si="29"/>
        <v>3.8569444444444441E-2</v>
      </c>
    </row>
    <row r="269" spans="1:10" x14ac:dyDescent="0.35">
      <c r="A269">
        <v>2014</v>
      </c>
      <c r="B269">
        <f t="shared" si="21"/>
        <v>0.13400000000000001</v>
      </c>
      <c r="C269">
        <f t="shared" si="22"/>
        <v>0.32400000000000001</v>
      </c>
      <c r="D269">
        <f t="shared" si="23"/>
        <v>0.26333333333333336</v>
      </c>
      <c r="E269">
        <f t="shared" si="24"/>
        <v>0.30933333333333329</v>
      </c>
      <c r="F269">
        <f t="shared" si="25"/>
        <v>0.28766666666666668</v>
      </c>
      <c r="G269">
        <f t="shared" si="26"/>
        <v>0.33641666666666664</v>
      </c>
      <c r="H269">
        <f t="shared" si="27"/>
        <v>0.1723611111111111</v>
      </c>
      <c r="I269">
        <f t="shared" si="28"/>
        <v>6.7305555555555563E-2</v>
      </c>
      <c r="J269">
        <f t="shared" si="29"/>
        <v>2.8604166666666667E-2</v>
      </c>
    </row>
    <row r="270" spans="1:10" x14ac:dyDescent="0.35">
      <c r="A270">
        <v>2015</v>
      </c>
      <c r="B270">
        <f t="shared" si="21"/>
        <v>0.10800000000000001</v>
      </c>
      <c r="C270">
        <f t="shared" si="22"/>
        <v>0.39900000000000002</v>
      </c>
      <c r="D270">
        <f t="shared" si="23"/>
        <v>0.46400000000000002</v>
      </c>
      <c r="E270">
        <f t="shared" si="24"/>
        <v>0.52666666666666673</v>
      </c>
      <c r="F270">
        <f t="shared" si="25"/>
        <v>0.46883333333333332</v>
      </c>
      <c r="G270">
        <f t="shared" si="26"/>
        <v>0.19700000000000001</v>
      </c>
      <c r="H270">
        <f t="shared" si="27"/>
        <v>0.10180555555555555</v>
      </c>
      <c r="I270">
        <f t="shared" si="28"/>
        <v>6.7250000000000004E-2</v>
      </c>
      <c r="J270">
        <f t="shared" si="29"/>
        <v>6.3902777777777781E-2</v>
      </c>
    </row>
    <row r="271" spans="1:10" x14ac:dyDescent="0.35">
      <c r="A271">
        <v>2016</v>
      </c>
      <c r="B271">
        <f t="shared" si="21"/>
        <v>0.59599999999999997</v>
      </c>
      <c r="C271">
        <f t="shared" si="22"/>
        <v>0.24100000000000002</v>
      </c>
      <c r="D271">
        <f t="shared" si="23"/>
        <v>0.35666666666666663</v>
      </c>
      <c r="E271">
        <f t="shared" si="24"/>
        <v>0.26366666666666666</v>
      </c>
      <c r="F271">
        <f t="shared" si="25"/>
        <v>0.2135</v>
      </c>
      <c r="G271">
        <f t="shared" si="26"/>
        <v>0.20958333333333332</v>
      </c>
      <c r="H271">
        <f t="shared" si="27"/>
        <v>0.16713888888888889</v>
      </c>
      <c r="I271">
        <f t="shared" si="28"/>
        <v>0.10149999999999999</v>
      </c>
      <c r="J271">
        <f t="shared" si="29"/>
        <v>5.5243055555555552E-2</v>
      </c>
    </row>
    <row r="272" spans="1:10" x14ac:dyDescent="0.35">
      <c r="A272">
        <v>2017</v>
      </c>
      <c r="B272">
        <f t="shared" si="21"/>
        <v>0.20800000000000002</v>
      </c>
      <c r="C272">
        <f t="shared" si="22"/>
        <v>0.52400000000000002</v>
      </c>
      <c r="D272">
        <f t="shared" si="23"/>
        <v>0.192</v>
      </c>
      <c r="E272">
        <f t="shared" si="24"/>
        <v>0.37333333333333329</v>
      </c>
      <c r="F272">
        <f t="shared" si="25"/>
        <v>0.30349999999999999</v>
      </c>
      <c r="G272">
        <f t="shared" si="26"/>
        <v>0.32116666666666666</v>
      </c>
      <c r="H272">
        <f t="shared" si="27"/>
        <v>0.11458333333333333</v>
      </c>
      <c r="I272">
        <f t="shared" si="28"/>
        <v>0.10666666666666666</v>
      </c>
      <c r="J272">
        <f t="shared" si="29"/>
        <v>5.697222222222223E-2</v>
      </c>
    </row>
    <row r="273" spans="1:10" x14ac:dyDescent="0.35">
      <c r="A273">
        <v>2018</v>
      </c>
      <c r="B273">
        <f t="shared" si="21"/>
        <v>0.23599999999999999</v>
      </c>
      <c r="C273">
        <f t="shared" si="22"/>
        <v>0.44600000000000001</v>
      </c>
      <c r="D273">
        <f t="shared" si="23"/>
        <v>0.3</v>
      </c>
      <c r="E273">
        <f t="shared" si="24"/>
        <v>0.31900000000000001</v>
      </c>
      <c r="F273">
        <f t="shared" si="25"/>
        <v>0.2588333333333333</v>
      </c>
      <c r="G273">
        <f t="shared" si="26"/>
        <v>0.33849999999999997</v>
      </c>
      <c r="H273">
        <f t="shared" si="27"/>
        <v>0.1041111111111111</v>
      </c>
      <c r="I273">
        <f t="shared" si="28"/>
        <v>4.2124999999999996E-2</v>
      </c>
      <c r="J273">
        <f t="shared" si="29"/>
        <v>7.729861111111111E-2</v>
      </c>
    </row>
    <row r="274" spans="1:10" x14ac:dyDescent="0.35">
      <c r="A274">
        <v>2019</v>
      </c>
      <c r="B274">
        <f t="shared" si="21"/>
        <v>0.42800000000000005</v>
      </c>
      <c r="C274">
        <f t="shared" si="22"/>
        <v>0.39200000000000002</v>
      </c>
      <c r="D274">
        <f t="shared" si="23"/>
        <v>0.6</v>
      </c>
      <c r="E274">
        <f t="shared" si="24"/>
        <v>0.23833333333333334</v>
      </c>
      <c r="F274">
        <f t="shared" si="25"/>
        <v>0.2533333333333333</v>
      </c>
      <c r="G274">
        <f t="shared" si="26"/>
        <v>0.37216666666666665</v>
      </c>
      <c r="H274">
        <f t="shared" si="27"/>
        <v>0.1016388888888889</v>
      </c>
      <c r="I274">
        <f t="shared" si="28"/>
        <v>9.6777777777777782E-2</v>
      </c>
      <c r="J274">
        <f t="shared" si="29"/>
        <v>6.7916666666666667E-2</v>
      </c>
    </row>
    <row r="275" spans="1:10" x14ac:dyDescent="0.35">
      <c r="A275">
        <v>2020</v>
      </c>
      <c r="B275">
        <f t="shared" si="21"/>
        <v>0.47400000000000003</v>
      </c>
      <c r="C275">
        <f t="shared" si="22"/>
        <v>0.22999999999999998</v>
      </c>
      <c r="D275">
        <f t="shared" si="23"/>
        <v>0.31133333333333335</v>
      </c>
      <c r="E275">
        <f t="shared" si="24"/>
        <v>0.252</v>
      </c>
      <c r="F275">
        <f t="shared" si="25"/>
        <v>0.29699999999999999</v>
      </c>
      <c r="G275">
        <f t="shared" si="26"/>
        <v>0.29191666666666666</v>
      </c>
      <c r="H275">
        <f t="shared" si="27"/>
        <v>0.11305555555555556</v>
      </c>
      <c r="I275">
        <f t="shared" si="28"/>
        <v>6.0319444444444446E-2</v>
      </c>
      <c r="J275">
        <f t="shared" si="29"/>
        <v>4.6319444444444448E-2</v>
      </c>
    </row>
    <row r="276" spans="1:10" x14ac:dyDescent="0.35">
      <c r="A276" t="s">
        <v>10</v>
      </c>
      <c r="B276">
        <f>AVERAGE(B216:B275)</f>
        <v>0.42909999999999998</v>
      </c>
      <c r="C276">
        <f t="shared" ref="C276:J276" si="30">AVERAGE(C216:C275)</f>
        <v>0.39896666666666669</v>
      </c>
      <c r="D276">
        <f t="shared" si="30"/>
        <v>0.38205555555555548</v>
      </c>
      <c r="E276">
        <f t="shared" si="30"/>
        <v>0.3369833333333333</v>
      </c>
      <c r="F276">
        <f t="shared" si="30"/>
        <v>0.29954999999999998</v>
      </c>
      <c r="G276">
        <f t="shared" si="30"/>
        <v>0.26921249999999997</v>
      </c>
      <c r="H276">
        <f t="shared" si="30"/>
        <v>0.11593148148148151</v>
      </c>
      <c r="I276">
        <f t="shared" si="30"/>
        <v>7.6004629629629603E-2</v>
      </c>
      <c r="J276">
        <f t="shared" si="30"/>
        <v>6.0631250000000018E-2</v>
      </c>
    </row>
    <row r="277" spans="1:10" x14ac:dyDescent="0.35">
      <c r="A277" t="s">
        <v>11</v>
      </c>
      <c r="B277">
        <f>_xlfn.STDEV.S(B216:B275)</f>
        <v>0.24613415798871485</v>
      </c>
      <c r="C277">
        <f t="shared" ref="C277:J277" si="31">_xlfn.STDEV.S(C216:C275)</f>
        <v>0.15777209122136135</v>
      </c>
      <c r="D277">
        <f t="shared" si="31"/>
        <v>0.16128010942898768</v>
      </c>
      <c r="E277">
        <f t="shared" si="31"/>
        <v>0.12103078043074879</v>
      </c>
      <c r="F277">
        <f t="shared" si="31"/>
        <v>8.0632482718214826E-2</v>
      </c>
      <c r="G277">
        <f t="shared" si="31"/>
        <v>5.808941826494491E-2</v>
      </c>
      <c r="H277">
        <f t="shared" si="31"/>
        <v>2.8820203671013355E-2</v>
      </c>
      <c r="I277">
        <f t="shared" si="31"/>
        <v>1.8310236025826661E-2</v>
      </c>
      <c r="J277">
        <f t="shared" si="31"/>
        <v>1.8306580498177426E-2</v>
      </c>
    </row>
    <row r="278" spans="1:10" x14ac:dyDescent="0.35">
      <c r="A278" t="s">
        <v>22</v>
      </c>
      <c r="B278">
        <f>(B277^2/1.645)^0.5</f>
        <v>0.19190616965237617</v>
      </c>
      <c r="C278">
        <f t="shared" ref="C278:J278" si="32">(C277^2/1.645)^0.5</f>
        <v>0.12301192955804595</v>
      </c>
      <c r="D278">
        <f t="shared" si="32"/>
        <v>0.1257470653181432</v>
      </c>
      <c r="E278">
        <f t="shared" si="32"/>
        <v>9.4365421168270736E-2</v>
      </c>
      <c r="F278">
        <f t="shared" si="32"/>
        <v>6.2867628916111251E-2</v>
      </c>
      <c r="G278">
        <f t="shared" si="32"/>
        <v>4.5291225921887182E-2</v>
      </c>
      <c r="H278">
        <f t="shared" si="32"/>
        <v>2.2470570278827807E-2</v>
      </c>
      <c r="I278">
        <f t="shared" si="32"/>
        <v>1.4276146349863598E-2</v>
      </c>
      <c r="J278">
        <f t="shared" si="32"/>
        <v>1.4273296203768658E-2</v>
      </c>
    </row>
    <row r="279" spans="1:10" x14ac:dyDescent="0.35">
      <c r="A279" t="s">
        <v>23</v>
      </c>
      <c r="B279">
        <f>(B276-0.577*B278)</f>
        <v>0.31837014011057896</v>
      </c>
      <c r="C279">
        <f t="shared" ref="C279:J279" si="33">(C276-0.577*C278)</f>
        <v>0.32798878331167419</v>
      </c>
      <c r="D279">
        <f t="shared" si="33"/>
        <v>0.30949949886698686</v>
      </c>
      <c r="E279">
        <f t="shared" si="33"/>
        <v>0.28253448531924108</v>
      </c>
      <c r="F279">
        <f t="shared" si="33"/>
        <v>0.2632753781154038</v>
      </c>
      <c r="G279">
        <f t="shared" si="33"/>
        <v>0.24307946264307106</v>
      </c>
      <c r="H279">
        <f t="shared" si="33"/>
        <v>0.10296596243059787</v>
      </c>
      <c r="I279">
        <f t="shared" si="33"/>
        <v>6.7767293185758304E-2</v>
      </c>
      <c r="J279">
        <f t="shared" si="33"/>
        <v>5.2395558090425502E-2</v>
      </c>
    </row>
    <row r="281" spans="1:10" x14ac:dyDescent="0.35">
      <c r="A281" t="s">
        <v>29</v>
      </c>
      <c r="B281">
        <v>5</v>
      </c>
      <c r="C281">
        <v>10</v>
      </c>
      <c r="D281">
        <v>15</v>
      </c>
      <c r="E281">
        <v>30</v>
      </c>
      <c r="F281">
        <v>60</v>
      </c>
      <c r="G281">
        <v>120</v>
      </c>
      <c r="H281">
        <v>360</v>
      </c>
      <c r="I281">
        <v>720</v>
      </c>
      <c r="J281">
        <v>1440</v>
      </c>
    </row>
    <row r="282" spans="1:10" x14ac:dyDescent="0.35">
      <c r="A282" t="s">
        <v>28</v>
      </c>
      <c r="B282">
        <f>5/60</f>
        <v>8.3333333333333329E-2</v>
      </c>
      <c r="C282">
        <f>10/60</f>
        <v>0.16666666666666666</v>
      </c>
      <c r="D282">
        <f>15/60</f>
        <v>0.25</v>
      </c>
      <c r="E282">
        <f>30/60</f>
        <v>0.5</v>
      </c>
      <c r="F282">
        <v>1</v>
      </c>
      <c r="G282">
        <v>2</v>
      </c>
      <c r="H282">
        <v>6</v>
      </c>
      <c r="I282">
        <v>12</v>
      </c>
      <c r="J282">
        <v>24</v>
      </c>
    </row>
    <row r="283" spans="1:10" x14ac:dyDescent="0.35">
      <c r="A283">
        <v>2</v>
      </c>
      <c r="B283">
        <f t="shared" ref="B283:J283" si="34">B279-B278*LN(LN(2))</f>
        <v>0.38870623082751171</v>
      </c>
      <c r="C283">
        <f t="shared" si="34"/>
        <v>0.37307424488037955</v>
      </c>
      <c r="D283">
        <f t="shared" si="34"/>
        <v>0.35558742303131285</v>
      </c>
      <c r="E283">
        <f t="shared" si="34"/>
        <v>0.3171206314335428</v>
      </c>
      <c r="F283">
        <f t="shared" si="34"/>
        <v>0.28631717639949206</v>
      </c>
      <c r="G283">
        <f t="shared" si="34"/>
        <v>0.25967928213242591</v>
      </c>
      <c r="H283">
        <f t="shared" si="34"/>
        <v>0.1112017167706266</v>
      </c>
      <c r="I283">
        <f t="shared" si="34"/>
        <v>7.2999685279098073E-2</v>
      </c>
      <c r="J283">
        <f t="shared" si="34"/>
        <v>5.7626905568395934E-2</v>
      </c>
    </row>
    <row r="284" spans="1:10" x14ac:dyDescent="0.35">
      <c r="A284">
        <v>5</v>
      </c>
      <c r="B284">
        <f>B279-B278*LN(LN(5/4))</f>
        <v>0.60621787767803337</v>
      </c>
      <c r="C284">
        <f t="shared" ref="C284:J284" si="35">C279-C278*LN(LN(5/4))</f>
        <v>0.51249929530423211</v>
      </c>
      <c r="D284">
        <f t="shared" si="35"/>
        <v>0.49811255035533053</v>
      </c>
      <c r="E284">
        <f t="shared" si="35"/>
        <v>0.42407695389693323</v>
      </c>
      <c r="F284">
        <f t="shared" si="35"/>
        <v>0.35757304859943784</v>
      </c>
      <c r="G284">
        <f t="shared" si="35"/>
        <v>0.31101358345266872</v>
      </c>
      <c r="H284">
        <f t="shared" si="35"/>
        <v>0.13667046931710161</v>
      </c>
      <c r="I284">
        <f t="shared" si="35"/>
        <v>8.9180655952749613E-2</v>
      </c>
      <c r="J284">
        <f t="shared" si="35"/>
        <v>7.3804645809320904E-2</v>
      </c>
    </row>
    <row r="285" spans="1:10" x14ac:dyDescent="0.35">
      <c r="A285">
        <v>10</v>
      </c>
      <c r="B285">
        <f>B279-B278*LN(LN(10/9))</f>
        <v>0.7502295142059654</v>
      </c>
      <c r="C285">
        <f t="shared" ref="C285:J285" si="36">C279-C278*LN(LN(10/9))</f>
        <v>0.60481081045876084</v>
      </c>
      <c r="D285">
        <f t="shared" si="36"/>
        <v>0.59247658616436016</v>
      </c>
      <c r="E285">
        <f t="shared" si="36"/>
        <v>0.49489134594439571</v>
      </c>
      <c r="F285">
        <f t="shared" si="36"/>
        <v>0.40475063617382367</v>
      </c>
      <c r="G285">
        <f t="shared" si="36"/>
        <v>0.34500135767161244</v>
      </c>
      <c r="H285">
        <f t="shared" si="36"/>
        <v>0.15353299961215006</v>
      </c>
      <c r="I285">
        <f t="shared" si="36"/>
        <v>9.9893866491422165E-2</v>
      </c>
      <c r="J285">
        <f t="shared" si="36"/>
        <v>8.4515717520439237E-2</v>
      </c>
    </row>
    <row r="286" spans="1:10" x14ac:dyDescent="0.35">
      <c r="A286">
        <v>25</v>
      </c>
      <c r="B286">
        <f>B279-B278*LN(LN(25/24))</f>
        <v>0.93218859872645454</v>
      </c>
      <c r="C286">
        <f t="shared" ref="C286:J286" si="37">C279-C278*LN(LN(25/24))</f>
        <v>0.72144665456959034</v>
      </c>
      <c r="D286">
        <f t="shared" si="37"/>
        <v>0.7117057955632784</v>
      </c>
      <c r="E286">
        <f t="shared" si="37"/>
        <v>0.58436551802167847</v>
      </c>
      <c r="F286">
        <f t="shared" si="37"/>
        <v>0.46435964313942013</v>
      </c>
      <c r="G286">
        <f t="shared" si="37"/>
        <v>0.38794500049709052</v>
      </c>
      <c r="H286">
        <f t="shared" si="37"/>
        <v>0.17483885134164495</v>
      </c>
      <c r="I286">
        <f t="shared" si="37"/>
        <v>0.11343003640720548</v>
      </c>
      <c r="J286">
        <f t="shared" si="37"/>
        <v>9.8049185021937879E-2</v>
      </c>
    </row>
    <row r="287" spans="1:10" x14ac:dyDescent="0.35">
      <c r="A287">
        <v>50</v>
      </c>
      <c r="B287">
        <f>B279-B278*LN(LN(50/49))</f>
        <v>1.067176242173578</v>
      </c>
      <c r="C287">
        <f t="shared" ref="C287:J287" si="38">C279-C278*LN(LN(50/49))</f>
        <v>0.80797378664149333</v>
      </c>
      <c r="D287">
        <f t="shared" si="38"/>
        <v>0.8001568341538321</v>
      </c>
      <c r="E287">
        <f t="shared" si="38"/>
        <v>0.6507425701481131</v>
      </c>
      <c r="F287">
        <f t="shared" si="38"/>
        <v>0.50858100971594289</v>
      </c>
      <c r="G287">
        <f t="shared" si="38"/>
        <v>0.41980304793298817</v>
      </c>
      <c r="H287">
        <f t="shared" si="38"/>
        <v>0.19064474926742006</v>
      </c>
      <c r="I287">
        <f t="shared" si="38"/>
        <v>0.12347194051464061</v>
      </c>
      <c r="J287">
        <f t="shared" si="38"/>
        <v>0.10808908432407921</v>
      </c>
    </row>
    <row r="288" spans="1:10" x14ac:dyDescent="0.35">
      <c r="A288">
        <v>75</v>
      </c>
      <c r="B288">
        <f>B279-B278*LN(LN(75/74))</f>
        <v>1.145636207003655</v>
      </c>
      <c r="C288">
        <f t="shared" ref="C288:K288" si="39">C279-C278*LN(LN(75/74))</f>
        <v>0.8582666546836577</v>
      </c>
      <c r="D288">
        <f t="shared" si="39"/>
        <v>0.85156795001435204</v>
      </c>
      <c r="E288">
        <f t="shared" si="39"/>
        <v>0.68932344349600783</v>
      </c>
      <c r="F288">
        <f t="shared" si="39"/>
        <v>0.53428415392773898</v>
      </c>
      <c r="G288">
        <f t="shared" si="39"/>
        <v>0.43832015970370053</v>
      </c>
      <c r="H288">
        <f t="shared" si="39"/>
        <v>0.19983173974814417</v>
      </c>
      <c r="I288">
        <f t="shared" si="39"/>
        <v>0.1293086780335454</v>
      </c>
      <c r="J288">
        <f t="shared" si="39"/>
        <v>0.1139246565737132</v>
      </c>
    </row>
    <row r="289" spans="1:10" x14ac:dyDescent="0.35">
      <c r="A289">
        <v>100</v>
      </c>
      <c r="B289">
        <f>B279-B278*LN(LN(100/99))</f>
        <v>1.2011671580506111</v>
      </c>
      <c r="C289">
        <f t="shared" ref="C289:J289" si="40">C279-C278*LN(LN(100/99))</f>
        <v>0.89386201595241355</v>
      </c>
      <c r="D289">
        <f t="shared" si="40"/>
        <v>0.88795476415966657</v>
      </c>
      <c r="E289">
        <f t="shared" si="40"/>
        <v>0.71662950454090746</v>
      </c>
      <c r="F289">
        <f t="shared" si="40"/>
        <v>0.55247585266312949</v>
      </c>
      <c r="G289">
        <f t="shared" si="40"/>
        <v>0.45142586054740352</v>
      </c>
      <c r="H289">
        <f t="shared" si="40"/>
        <v>0.20633393892397628</v>
      </c>
      <c r="I289">
        <f t="shared" si="40"/>
        <v>0.13343969677843254</v>
      </c>
      <c r="J289">
        <f t="shared" si="40"/>
        <v>0.11805485058574489</v>
      </c>
    </row>
    <row r="309" spans="1:5" x14ac:dyDescent="0.35">
      <c r="A309" t="s">
        <v>30</v>
      </c>
      <c r="B309" t="s">
        <v>31</v>
      </c>
      <c r="C309" t="s">
        <v>32</v>
      </c>
      <c r="D309" t="s">
        <v>22</v>
      </c>
      <c r="E309" t="s">
        <v>23</v>
      </c>
    </row>
    <row r="310" spans="1:5" x14ac:dyDescent="0.35">
      <c r="A310">
        <v>5</v>
      </c>
      <c r="B310">
        <f>E310-D310*LN(LN(2))</f>
        <v>0.38870623082751171</v>
      </c>
      <c r="C310">
        <v>2</v>
      </c>
      <c r="D310">
        <f>(B277^2/1.645)^0.5</f>
        <v>0.19190616965237617</v>
      </c>
      <c r="E310">
        <f>(B276-0.577*B278)</f>
        <v>0.31837014011057896</v>
      </c>
    </row>
    <row r="311" spans="1:5" x14ac:dyDescent="0.35">
      <c r="A311">
        <v>10</v>
      </c>
      <c r="B311">
        <f t="shared" ref="B311:B318" si="41">E311-D311*LN(LN(2))</f>
        <v>0.37307424488037955</v>
      </c>
      <c r="C311">
        <v>2</v>
      </c>
      <c r="D311">
        <f>(C277^2/1.645)^0.5</f>
        <v>0.12301192955804595</v>
      </c>
      <c r="E311">
        <f>(C276-0.577*C278)</f>
        <v>0.32798878331167419</v>
      </c>
    </row>
    <row r="312" spans="1:5" x14ac:dyDescent="0.35">
      <c r="A312">
        <v>15</v>
      </c>
      <c r="B312">
        <f t="shared" si="41"/>
        <v>0.35558742303131285</v>
      </c>
      <c r="C312">
        <v>2</v>
      </c>
      <c r="D312">
        <f>(D277^2/1.645)^0.5</f>
        <v>0.1257470653181432</v>
      </c>
      <c r="E312">
        <f>(D276-0.577*D278)</f>
        <v>0.30949949886698686</v>
      </c>
    </row>
    <row r="313" spans="1:5" x14ac:dyDescent="0.35">
      <c r="A313">
        <v>30</v>
      </c>
      <c r="B313">
        <f t="shared" si="41"/>
        <v>0.3171206314335428</v>
      </c>
      <c r="C313">
        <v>2</v>
      </c>
      <c r="D313">
        <f>(E277^2/1.645)^0.5</f>
        <v>9.4365421168270736E-2</v>
      </c>
      <c r="E313">
        <f>(E276-0.577*E278)</f>
        <v>0.28253448531924108</v>
      </c>
    </row>
    <row r="314" spans="1:5" x14ac:dyDescent="0.35">
      <c r="A314">
        <v>60</v>
      </c>
      <c r="B314">
        <f t="shared" si="41"/>
        <v>0.28631717639949206</v>
      </c>
      <c r="C314">
        <v>2</v>
      </c>
      <c r="D314">
        <f>(F277^2/1.645)^0.5</f>
        <v>6.2867628916111251E-2</v>
      </c>
      <c r="E314">
        <f>(F276-0.577*F278)</f>
        <v>0.2632753781154038</v>
      </c>
    </row>
    <row r="315" spans="1:5" x14ac:dyDescent="0.35">
      <c r="A315">
        <v>120</v>
      </c>
      <c r="B315">
        <f t="shared" si="41"/>
        <v>0.25967928213242591</v>
      </c>
      <c r="C315">
        <v>2</v>
      </c>
      <c r="D315">
        <f>(G277^2/1.645)^0.5</f>
        <v>4.5291225921887182E-2</v>
      </c>
      <c r="E315">
        <f>(G276-0.577*G278)</f>
        <v>0.24307946264307106</v>
      </c>
    </row>
    <row r="316" spans="1:5" x14ac:dyDescent="0.35">
      <c r="A316">
        <v>360</v>
      </c>
      <c r="B316">
        <f t="shared" si="41"/>
        <v>0.1112017167706266</v>
      </c>
      <c r="C316">
        <v>2</v>
      </c>
      <c r="D316">
        <f>(H277^2/1.645)^0.5</f>
        <v>2.2470570278827807E-2</v>
      </c>
      <c r="E316">
        <f>(H276-0.577*H278)</f>
        <v>0.10296596243059787</v>
      </c>
    </row>
    <row r="317" spans="1:5" x14ac:dyDescent="0.35">
      <c r="A317">
        <v>720</v>
      </c>
      <c r="B317">
        <f t="shared" si="41"/>
        <v>7.2999685279098073E-2</v>
      </c>
      <c r="C317">
        <v>2</v>
      </c>
      <c r="D317">
        <f>(I277^2/1.645)^0.5</f>
        <v>1.4276146349863598E-2</v>
      </c>
      <c r="E317">
        <f>(I276-0.577*I278)</f>
        <v>6.7767293185758304E-2</v>
      </c>
    </row>
    <row r="318" spans="1:5" x14ac:dyDescent="0.35">
      <c r="A318">
        <v>1440</v>
      </c>
      <c r="B318">
        <f t="shared" si="41"/>
        <v>5.7626905568395934E-2</v>
      </c>
      <c r="C318">
        <v>2</v>
      </c>
      <c r="D318">
        <f>(J277^2/1.645)^0.5</f>
        <v>1.4273296203768658E-2</v>
      </c>
      <c r="E318">
        <f>(J276-0.577*J278)</f>
        <v>5.2395558090425502E-2</v>
      </c>
    </row>
    <row r="319" spans="1:5" x14ac:dyDescent="0.35">
      <c r="A319">
        <v>5</v>
      </c>
      <c r="B319">
        <f>E310-D310*LN(LN(5/4))</f>
        <v>0.60621787767803337</v>
      </c>
      <c r="C319">
        <v>5</v>
      </c>
    </row>
    <row r="320" spans="1:5" x14ac:dyDescent="0.35">
      <c r="A320">
        <v>10</v>
      </c>
      <c r="B320">
        <f t="shared" ref="B320:B327" si="42">E311-D311*LN(LN(5/4))</f>
        <v>0.51249929530423211</v>
      </c>
      <c r="C320">
        <v>5</v>
      </c>
    </row>
    <row r="321" spans="1:3" x14ac:dyDescent="0.35">
      <c r="A321">
        <v>15</v>
      </c>
      <c r="B321">
        <f t="shared" si="42"/>
        <v>0.49811255035533053</v>
      </c>
      <c r="C321">
        <v>5</v>
      </c>
    </row>
    <row r="322" spans="1:3" x14ac:dyDescent="0.35">
      <c r="A322">
        <v>30</v>
      </c>
      <c r="B322">
        <f t="shared" si="42"/>
        <v>0.42407695389693323</v>
      </c>
      <c r="C322">
        <v>5</v>
      </c>
    </row>
    <row r="323" spans="1:3" x14ac:dyDescent="0.35">
      <c r="A323">
        <v>60</v>
      </c>
      <c r="B323">
        <f t="shared" si="42"/>
        <v>0.35757304859943784</v>
      </c>
      <c r="C323">
        <v>5</v>
      </c>
    </row>
    <row r="324" spans="1:3" x14ac:dyDescent="0.35">
      <c r="A324">
        <v>120</v>
      </c>
      <c r="B324">
        <f t="shared" si="42"/>
        <v>0.31101358345266872</v>
      </c>
      <c r="C324">
        <v>5</v>
      </c>
    </row>
    <row r="325" spans="1:3" x14ac:dyDescent="0.35">
      <c r="A325">
        <v>360</v>
      </c>
      <c r="B325">
        <f t="shared" si="42"/>
        <v>0.13667046931710161</v>
      </c>
      <c r="C325">
        <v>5</v>
      </c>
    </row>
    <row r="326" spans="1:3" x14ac:dyDescent="0.35">
      <c r="A326">
        <v>720</v>
      </c>
      <c r="B326">
        <f t="shared" si="42"/>
        <v>8.9180655952749613E-2</v>
      </c>
      <c r="C326">
        <v>5</v>
      </c>
    </row>
    <row r="327" spans="1:3" x14ac:dyDescent="0.35">
      <c r="A327">
        <v>1440</v>
      </c>
      <c r="B327">
        <f t="shared" si="42"/>
        <v>7.3804645809320904E-2</v>
      </c>
      <c r="C327">
        <v>5</v>
      </c>
    </row>
    <row r="328" spans="1:3" x14ac:dyDescent="0.35">
      <c r="A328">
        <v>5</v>
      </c>
      <c r="B328">
        <f>E310-D310*LN(LN(10/9))</f>
        <v>0.7502295142059654</v>
      </c>
      <c r="C328">
        <v>10</v>
      </c>
    </row>
    <row r="329" spans="1:3" x14ac:dyDescent="0.35">
      <c r="A329">
        <v>10</v>
      </c>
      <c r="B329">
        <f t="shared" ref="B329:B336" si="43">E311-D311*LN(LN(10/9))</f>
        <v>0.60481081045876084</v>
      </c>
      <c r="C329">
        <v>10</v>
      </c>
    </row>
    <row r="330" spans="1:3" x14ac:dyDescent="0.35">
      <c r="A330">
        <v>15</v>
      </c>
      <c r="B330">
        <f t="shared" si="43"/>
        <v>0.59247658616436016</v>
      </c>
      <c r="C330">
        <v>10</v>
      </c>
    </row>
    <row r="331" spans="1:3" x14ac:dyDescent="0.35">
      <c r="A331">
        <v>30</v>
      </c>
      <c r="B331">
        <f t="shared" si="43"/>
        <v>0.49489134594439571</v>
      </c>
      <c r="C331">
        <v>10</v>
      </c>
    </row>
    <row r="332" spans="1:3" x14ac:dyDescent="0.35">
      <c r="A332">
        <v>60</v>
      </c>
      <c r="B332">
        <f t="shared" si="43"/>
        <v>0.40475063617382367</v>
      </c>
      <c r="C332">
        <v>10</v>
      </c>
    </row>
    <row r="333" spans="1:3" x14ac:dyDescent="0.35">
      <c r="A333">
        <v>120</v>
      </c>
      <c r="B333">
        <f t="shared" si="43"/>
        <v>0.34500135767161244</v>
      </c>
      <c r="C333">
        <v>10</v>
      </c>
    </row>
    <row r="334" spans="1:3" x14ac:dyDescent="0.35">
      <c r="A334">
        <v>360</v>
      </c>
      <c r="B334">
        <f t="shared" si="43"/>
        <v>0.15353299961215006</v>
      </c>
      <c r="C334">
        <v>10</v>
      </c>
    </row>
    <row r="335" spans="1:3" x14ac:dyDescent="0.35">
      <c r="A335">
        <v>720</v>
      </c>
      <c r="B335">
        <f t="shared" si="43"/>
        <v>9.9893866491422165E-2</v>
      </c>
      <c r="C335">
        <v>10</v>
      </c>
    </row>
    <row r="336" spans="1:3" x14ac:dyDescent="0.35">
      <c r="A336">
        <v>1440</v>
      </c>
      <c r="B336">
        <f t="shared" si="43"/>
        <v>8.4515717520439237E-2</v>
      </c>
      <c r="C336">
        <v>10</v>
      </c>
    </row>
    <row r="337" spans="1:3" x14ac:dyDescent="0.35">
      <c r="A337">
        <v>5</v>
      </c>
      <c r="B337">
        <f>E310-D310*LN(LN(25/24))</f>
        <v>0.93218859872645454</v>
      </c>
      <c r="C337">
        <v>25</v>
      </c>
    </row>
    <row r="338" spans="1:3" x14ac:dyDescent="0.35">
      <c r="A338">
        <v>10</v>
      </c>
      <c r="B338">
        <f t="shared" ref="B338:B345" si="44">E311-D311*LN(LN(25/24))</f>
        <v>0.72144665456959034</v>
      </c>
      <c r="C338">
        <v>25</v>
      </c>
    </row>
    <row r="339" spans="1:3" x14ac:dyDescent="0.35">
      <c r="A339">
        <v>15</v>
      </c>
      <c r="B339">
        <f t="shared" si="44"/>
        <v>0.7117057955632784</v>
      </c>
      <c r="C339">
        <v>25</v>
      </c>
    </row>
    <row r="340" spans="1:3" x14ac:dyDescent="0.35">
      <c r="A340">
        <v>30</v>
      </c>
      <c r="B340">
        <f t="shared" si="44"/>
        <v>0.58436551802167847</v>
      </c>
      <c r="C340">
        <v>25</v>
      </c>
    </row>
    <row r="341" spans="1:3" x14ac:dyDescent="0.35">
      <c r="A341">
        <v>60</v>
      </c>
      <c r="B341">
        <f t="shared" si="44"/>
        <v>0.46435964313942013</v>
      </c>
      <c r="C341">
        <v>25</v>
      </c>
    </row>
    <row r="342" spans="1:3" x14ac:dyDescent="0.35">
      <c r="A342">
        <v>120</v>
      </c>
      <c r="B342">
        <f t="shared" si="44"/>
        <v>0.38794500049709052</v>
      </c>
      <c r="C342">
        <v>25</v>
      </c>
    </row>
    <row r="343" spans="1:3" x14ac:dyDescent="0.35">
      <c r="A343">
        <v>360</v>
      </c>
      <c r="B343">
        <f t="shared" si="44"/>
        <v>0.17483885134164495</v>
      </c>
      <c r="C343">
        <v>25</v>
      </c>
    </row>
    <row r="344" spans="1:3" x14ac:dyDescent="0.35">
      <c r="A344">
        <v>720</v>
      </c>
      <c r="B344">
        <f t="shared" si="44"/>
        <v>0.11343003640720548</v>
      </c>
      <c r="C344">
        <v>25</v>
      </c>
    </row>
    <row r="345" spans="1:3" x14ac:dyDescent="0.35">
      <c r="A345">
        <v>1440</v>
      </c>
      <c r="B345">
        <f t="shared" si="44"/>
        <v>9.8049185021937879E-2</v>
      </c>
      <c r="C345">
        <v>25</v>
      </c>
    </row>
    <row r="346" spans="1:3" x14ac:dyDescent="0.35">
      <c r="A346">
        <v>5</v>
      </c>
      <c r="B346">
        <f>E310-D310*LN(LN(50/49))</f>
        <v>1.067176242173578</v>
      </c>
      <c r="C346">
        <v>50</v>
      </c>
    </row>
    <row r="347" spans="1:3" x14ac:dyDescent="0.35">
      <c r="A347">
        <v>10</v>
      </c>
      <c r="B347">
        <f t="shared" ref="B347:B354" si="45">E311-D311*LN(LN(50/49))</f>
        <v>0.80797378664149333</v>
      </c>
      <c r="C347">
        <v>50</v>
      </c>
    </row>
    <row r="348" spans="1:3" x14ac:dyDescent="0.35">
      <c r="A348">
        <v>15</v>
      </c>
      <c r="B348">
        <f t="shared" si="45"/>
        <v>0.8001568341538321</v>
      </c>
      <c r="C348">
        <v>50</v>
      </c>
    </row>
    <row r="349" spans="1:3" x14ac:dyDescent="0.35">
      <c r="A349">
        <v>30</v>
      </c>
      <c r="B349">
        <f t="shared" si="45"/>
        <v>0.6507425701481131</v>
      </c>
      <c r="C349">
        <v>50</v>
      </c>
    </row>
    <row r="350" spans="1:3" x14ac:dyDescent="0.35">
      <c r="A350">
        <v>60</v>
      </c>
      <c r="B350">
        <f t="shared" si="45"/>
        <v>0.50858100971594289</v>
      </c>
      <c r="C350">
        <v>50</v>
      </c>
    </row>
    <row r="351" spans="1:3" x14ac:dyDescent="0.35">
      <c r="A351">
        <v>120</v>
      </c>
      <c r="B351">
        <f t="shared" si="45"/>
        <v>0.41980304793298817</v>
      </c>
      <c r="C351">
        <v>50</v>
      </c>
    </row>
    <row r="352" spans="1:3" x14ac:dyDescent="0.35">
      <c r="A352">
        <v>360</v>
      </c>
      <c r="B352">
        <f t="shared" si="45"/>
        <v>0.19064474926742006</v>
      </c>
      <c r="C352">
        <v>50</v>
      </c>
    </row>
    <row r="353" spans="1:3" x14ac:dyDescent="0.35">
      <c r="A353">
        <v>720</v>
      </c>
      <c r="B353">
        <f t="shared" si="45"/>
        <v>0.12347194051464061</v>
      </c>
      <c r="C353">
        <v>50</v>
      </c>
    </row>
    <row r="354" spans="1:3" x14ac:dyDescent="0.35">
      <c r="A354">
        <v>1440</v>
      </c>
      <c r="B354">
        <f t="shared" si="45"/>
        <v>0.10808908432407921</v>
      </c>
      <c r="C354">
        <v>50</v>
      </c>
    </row>
    <row r="355" spans="1:3" x14ac:dyDescent="0.35">
      <c r="A355">
        <v>5</v>
      </c>
      <c r="B355">
        <f>E310-D310*LN(LN(75/74))</f>
        <v>1.145636207003655</v>
      </c>
      <c r="C355">
        <v>75</v>
      </c>
    </row>
    <row r="356" spans="1:3" x14ac:dyDescent="0.35">
      <c r="A356">
        <v>10</v>
      </c>
      <c r="B356">
        <f t="shared" ref="B356:B363" si="46">E311-D311*LN(LN(75/74))</f>
        <v>0.8582666546836577</v>
      </c>
      <c r="C356">
        <v>75</v>
      </c>
    </row>
    <row r="357" spans="1:3" x14ac:dyDescent="0.35">
      <c r="A357">
        <v>15</v>
      </c>
      <c r="B357">
        <f t="shared" si="46"/>
        <v>0.85156795001435204</v>
      </c>
      <c r="C357">
        <v>75</v>
      </c>
    </row>
    <row r="358" spans="1:3" x14ac:dyDescent="0.35">
      <c r="A358">
        <v>30</v>
      </c>
      <c r="B358">
        <f t="shared" si="46"/>
        <v>0.68932344349600783</v>
      </c>
      <c r="C358">
        <v>75</v>
      </c>
    </row>
    <row r="359" spans="1:3" x14ac:dyDescent="0.35">
      <c r="A359">
        <v>60</v>
      </c>
      <c r="B359">
        <f t="shared" si="46"/>
        <v>0.53428415392773898</v>
      </c>
      <c r="C359">
        <v>75</v>
      </c>
    </row>
    <row r="360" spans="1:3" x14ac:dyDescent="0.35">
      <c r="A360">
        <v>120</v>
      </c>
      <c r="B360">
        <f t="shared" si="46"/>
        <v>0.43832015970370053</v>
      </c>
      <c r="C360">
        <v>75</v>
      </c>
    </row>
    <row r="361" spans="1:3" x14ac:dyDescent="0.35">
      <c r="A361">
        <v>360</v>
      </c>
      <c r="B361">
        <f t="shared" si="46"/>
        <v>0.19983173974814417</v>
      </c>
      <c r="C361">
        <v>75</v>
      </c>
    </row>
    <row r="362" spans="1:3" x14ac:dyDescent="0.35">
      <c r="A362">
        <v>720</v>
      </c>
      <c r="B362">
        <f t="shared" si="46"/>
        <v>0.1293086780335454</v>
      </c>
      <c r="C362">
        <v>75</v>
      </c>
    </row>
    <row r="363" spans="1:3" x14ac:dyDescent="0.35">
      <c r="A363">
        <v>1440</v>
      </c>
      <c r="B363">
        <f t="shared" si="46"/>
        <v>0.1139246565737132</v>
      </c>
      <c r="C363">
        <v>75</v>
      </c>
    </row>
    <row r="364" spans="1:3" x14ac:dyDescent="0.35">
      <c r="A364">
        <v>5</v>
      </c>
      <c r="B364">
        <f>E310-D310*LN(LN(100/99))</f>
        <v>1.2011671580506111</v>
      </c>
      <c r="C364">
        <v>100</v>
      </c>
    </row>
    <row r="365" spans="1:3" x14ac:dyDescent="0.35">
      <c r="A365">
        <v>10</v>
      </c>
      <c r="B365">
        <f t="shared" ref="B365:B372" si="47">E311-D311*LN(LN(100/99))</f>
        <v>0.89386201595241355</v>
      </c>
      <c r="C365">
        <v>100</v>
      </c>
    </row>
    <row r="366" spans="1:3" x14ac:dyDescent="0.35">
      <c r="A366">
        <v>15</v>
      </c>
      <c r="B366">
        <f t="shared" si="47"/>
        <v>0.88795476415966657</v>
      </c>
      <c r="C366">
        <v>100</v>
      </c>
    </row>
    <row r="367" spans="1:3" x14ac:dyDescent="0.35">
      <c r="A367">
        <v>30</v>
      </c>
      <c r="B367">
        <f t="shared" si="47"/>
        <v>0.71662950454090746</v>
      </c>
      <c r="C367">
        <v>100</v>
      </c>
    </row>
    <row r="368" spans="1:3" x14ac:dyDescent="0.35">
      <c r="A368">
        <v>60</v>
      </c>
      <c r="B368">
        <f t="shared" si="47"/>
        <v>0.55247585266312949</v>
      </c>
      <c r="C368">
        <v>100</v>
      </c>
    </row>
    <row r="369" spans="1:3" x14ac:dyDescent="0.35">
      <c r="A369">
        <v>120</v>
      </c>
      <c r="B369">
        <f t="shared" si="47"/>
        <v>0.45142586054740352</v>
      </c>
      <c r="C369">
        <v>100</v>
      </c>
    </row>
    <row r="370" spans="1:3" x14ac:dyDescent="0.35">
      <c r="A370">
        <v>360</v>
      </c>
      <c r="B370">
        <f t="shared" si="47"/>
        <v>0.20633393892397628</v>
      </c>
      <c r="C370">
        <v>100</v>
      </c>
    </row>
    <row r="371" spans="1:3" x14ac:dyDescent="0.35">
      <c r="A371">
        <v>720</v>
      </c>
      <c r="B371">
        <f t="shared" si="47"/>
        <v>0.13343969677843254</v>
      </c>
      <c r="C371">
        <v>100</v>
      </c>
    </row>
    <row r="372" spans="1:3" x14ac:dyDescent="0.35">
      <c r="A372">
        <v>1440</v>
      </c>
      <c r="B372">
        <f t="shared" si="47"/>
        <v>0.11805485058574489</v>
      </c>
      <c r="C372">
        <v>100</v>
      </c>
    </row>
  </sheetData>
  <mergeCells count="11">
    <mergeCell ref="A214:J214"/>
    <mergeCell ref="A139:J139"/>
    <mergeCell ref="A143:J143"/>
    <mergeCell ref="A208:J208"/>
    <mergeCell ref="A209:J209"/>
    <mergeCell ref="A213:J213"/>
    <mergeCell ref="A69:J69"/>
    <mergeCell ref="A132:A133"/>
    <mergeCell ref="A134:J134"/>
    <mergeCell ref="A135:J135"/>
    <mergeCell ref="A65:J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anujp</dc:creator>
  <cp:lastModifiedBy>anujp</cp:lastModifiedBy>
  <dcterms:created xsi:type="dcterms:W3CDTF">2023-02-16T15:58:11Z</dcterms:created>
  <dcterms:modified xsi:type="dcterms:W3CDTF">2023-02-17T10:41:11Z</dcterms:modified>
</cp:coreProperties>
</file>