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YUSH-Data Scientist\Desktop\PRT-02 - Excel(Assignments)\"/>
    </mc:Choice>
  </mc:AlternateContent>
  <xr:revisionPtr revIDLastSave="0" documentId="13_ncr:1_{801683E2-8D04-46AC-9A45-A4142D09FF38}" xr6:coauthVersionLast="47" xr6:coauthVersionMax="47" xr10:uidLastSave="{00000000-0000-0000-0000-000000000000}"/>
  <bookViews>
    <workbookView xWindow="-108" yWindow="-108" windowWidth="23256" windowHeight="12576" firstSheet="3" activeTab="7" xr2:uid="{00000000-000D-0000-FFFF-FFFF00000000}"/>
  </bookViews>
  <sheets>
    <sheet name="ElectronicProducts(Formula Ans)" sheetId="1" r:id="rId1"/>
    <sheet name="Answers" sheetId="20" r:id="rId2"/>
    <sheet name="Pivot Table Ques(2,3,6,7,8,10)" sheetId="16" r:id="rId3"/>
    <sheet name="Q.11-Dashboard" sheetId="18" r:id="rId4"/>
    <sheet name="Pivot Table Ques(12,13,14,15) " sheetId="21" r:id="rId5"/>
    <sheet name="Pivot for dashboard" sheetId="19" state="hidden" r:id="rId6"/>
    <sheet name="Questions" sheetId="3" r:id="rId7"/>
    <sheet name="Assignment_Ques_Today" sheetId="4" r:id="rId8"/>
  </sheets>
  <definedNames>
    <definedName name="_xlnm._FilterDatabase" localSheetId="0" hidden="1">'ElectronicProducts(Formula Ans)'!$A$1:$E$101</definedName>
    <definedName name="Slicer_Product_category1">#N/A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8" i="1" l="1"/>
  <c r="F117" i="1"/>
  <c r="F110" i="1"/>
  <c r="F108" i="1"/>
  <c r="C14" i="20"/>
  <c r="F120" i="1"/>
  <c r="F119" i="1"/>
  <c r="F114" i="1"/>
  <c r="F111" i="1" a="1"/>
  <c r="F111" i="1" s="1"/>
  <c r="F107" i="1"/>
  <c r="F106" i="1"/>
  <c r="C9" i="20"/>
  <c r="C6" i="20"/>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<sst xmlns="http://schemas.openxmlformats.org/spreadsheetml/2006/main" count="416" uniqueCount="93">
  <si>
    <t>Product price</t>
  </si>
  <si>
    <t>Product category</t>
  </si>
  <si>
    <t>iPhone 13</t>
  </si>
  <si>
    <t>Smartphone</t>
  </si>
  <si>
    <t>Garmin Fenix 6</t>
  </si>
  <si>
    <t>Smartwatch</t>
  </si>
  <si>
    <t>Bowers &amp; Wilkins PX7</t>
  </si>
  <si>
    <t>Headphones</t>
  </si>
  <si>
    <t>Fitbit Versa 3</t>
  </si>
  <si>
    <t>Jabra Elite 85H</t>
  </si>
  <si>
    <t>Sennheiser PXC 550-II</t>
  </si>
  <si>
    <t>Asus Zenbook</t>
  </si>
  <si>
    <t>Laptop</t>
  </si>
  <si>
    <t>Lenovo Tab M10</t>
  </si>
  <si>
    <t>Tablet</t>
  </si>
  <si>
    <t>Microsoft Surface Go</t>
  </si>
  <si>
    <t>Lenovo Thinkpad</t>
  </si>
  <si>
    <t>HP Spectre</t>
  </si>
  <si>
    <t>iPad Pro</t>
  </si>
  <si>
    <t>Dell XPS 15</t>
  </si>
  <si>
    <t>Bose QC 35 II</t>
  </si>
  <si>
    <t>Samsung Galaxy S22</t>
  </si>
  <si>
    <t>OnePlus 9</t>
  </si>
  <si>
    <t>Macbook Pro</t>
  </si>
  <si>
    <t>Sony WH-1000XM4</t>
  </si>
  <si>
    <t>Samsung Galaxy Tab S8</t>
  </si>
  <si>
    <t>Apple Watch Series 7</t>
  </si>
  <si>
    <t>Nokia 9</t>
  </si>
  <si>
    <t>Samsung Galaxy Watch 4</t>
  </si>
  <si>
    <t>Google Pixel 6</t>
  </si>
  <si>
    <t>Fossil Gen 6</t>
  </si>
  <si>
    <t>Calculate the total revenue generated from the sales of these products.</t>
  </si>
  <si>
    <t>Identify the top-selling product in each product category.</t>
  </si>
  <si>
    <t>calculate the average price for each product category.</t>
  </si>
  <si>
    <t>Find the missing values for the column "No of product sold"</t>
  </si>
  <si>
    <t>Replace the missing values with average quantity sold.</t>
  </si>
  <si>
    <t>create a bar chart to visualize the total sales for each product category.</t>
  </si>
  <si>
    <t>Find the first sold product of each category?</t>
  </si>
  <si>
    <t>find the product category with the highest sales.</t>
  </si>
  <si>
    <t>find the product with the highest price in the dataset using an index match formula.</t>
  </si>
  <si>
    <t>count the number of products in each category.</t>
  </si>
  <si>
    <t>Create an interactive dashboard and visualize revenue for each category</t>
  </si>
  <si>
    <t xml:space="preserve"> create a pivot chart to visualize the distribution of product prices in each category.</t>
  </si>
  <si>
    <t>calculate the total number of products sold for each product category using a pivot table.</t>
  </si>
  <si>
    <t>find the top 5 products with the highest sales in pivot table.</t>
  </si>
  <si>
    <t>Identify the product with least sale in each category in pivot table.</t>
  </si>
  <si>
    <t>calculate the total sales revenue for "Tablet" products?</t>
  </si>
  <si>
    <t>create a formula that finds the product with the highest sales and displays its name</t>
  </si>
  <si>
    <t>calculate the average price for "Laptop" products sold more than 200 units.</t>
  </si>
  <si>
    <t>create a formula that checks if a product's price is above average for its category and returns "Above Average" or "Below Average"</t>
  </si>
  <si>
    <t>Calculate the total sales revenue for "Headphones" and "Smartwatch" products sold more than 300 units</t>
  </si>
  <si>
    <t>Find product name with the highest sales among products in the "Smartphone" category?</t>
  </si>
  <si>
    <t>Categorize products into three groups based on their sales: "Low," "Medium," and "High"</t>
  </si>
  <si>
    <t>create a formula that checks if a product's name contains "Pro" and returns "Yes" or "No"</t>
  </si>
  <si>
    <t>Find the name of the product with the highest sales among "Smartwatch" products</t>
  </si>
  <si>
    <t>create a formula that checks if the product's price is within a specified range (e.g., between 500 and 1000) and returns "Within Range" or "Outside Range"?</t>
  </si>
  <si>
    <t>use the IF and COUNTIF functions to determine if there are multiple products with the same sales quantity, and if so, return "Multiple" or "Single"</t>
  </si>
  <si>
    <t>count the number of "Tablet" products with prices greater than 800 and quantity sold more than 200</t>
  </si>
  <si>
    <t>calculate the total sales revenue for "Laptop" products sold between two specific prices, say 800 and 1500</t>
  </si>
  <si>
    <t>find the highest product price for "Headphones" products</t>
  </si>
  <si>
    <t>counts the number of unique product names in the dataset</t>
  </si>
  <si>
    <t>Rank the "Smartphone" products based on their sales in descending order.</t>
  </si>
  <si>
    <t>Formula based question</t>
  </si>
  <si>
    <t>Product name</t>
  </si>
  <si>
    <t>Number of products sold</t>
  </si>
  <si>
    <t>Id number</t>
  </si>
  <si>
    <t>IF([@[Number of products sold]]&lt; 100, "Low", IF(AND([@[Number of products sold]] &gt;= 100, [@[Number of products sold]] &lt; 500), "Medium", "High"))</t>
  </si>
  <si>
    <t>IF(FIND("Pro",B2),"Yes","No")</t>
  </si>
  <si>
    <t>IF(COUNTIF(Shop_sales[Number of products sold], C2) &gt; 1, "Multiple", "Single")</t>
  </si>
  <si>
    <t>Sum of Product price</t>
  </si>
  <si>
    <t>IF(D2 &gt; AVERAGEIFS(Shop_sales[Product price], Shop_sales[Product name], B2), "Above Average", "Below Average")</t>
  </si>
  <si>
    <t>Count of Product name</t>
  </si>
  <si>
    <t>Sum of Number of products sold</t>
  </si>
  <si>
    <t>Row Labels</t>
  </si>
  <si>
    <t>Grand Total</t>
  </si>
  <si>
    <t>Max of Number of products sold</t>
  </si>
  <si>
    <t>Min of Id number</t>
  </si>
  <si>
    <t>Average of Product price</t>
  </si>
  <si>
    <t>ANSWERS</t>
  </si>
  <si>
    <t xml:space="preserve">Replaced missing values in 'no. of product sold' column with average i.e. 237. Blank values replaced with the help of Find and Replace feature in excel. </t>
  </si>
  <si>
    <t>Ans.2) Pivot Table Ques(2,3,6,7,8,10) worksheet</t>
  </si>
  <si>
    <t>Ans.3) Pivot Table Ques(2,3,6,7,8,10) worksheet</t>
  </si>
  <si>
    <t>Ans.6) Pivot Table Ques(2,3,6,7,8,10) worksheet</t>
  </si>
  <si>
    <t>Ans.7) Pivot Table Ques(2,3,6,7,8,10) worksheet</t>
  </si>
  <si>
    <t>Ans.8) Pivot Table Ques(2,3,6,7,8,10) worksheet</t>
  </si>
  <si>
    <t>Ans10) Pivot Table Ques(2,3,6,7,8,10) worksheet</t>
  </si>
  <si>
    <t>Ans.11) Dashboard created in Dashboard worskheet</t>
  </si>
  <si>
    <t>Ans12.) Pivot Table Ques(12,13,14,15)  worskheet</t>
  </si>
  <si>
    <t>Ans.13) Pivot Table Ques(12,13,14,15) worksheet</t>
  </si>
  <si>
    <t>Ans.14) Pivot Table Ques(12,13,14,15) worksheet</t>
  </si>
  <si>
    <t>Ans.15) Pivot Table Ques(12,13,14,15)  worksheet</t>
  </si>
  <si>
    <t>Min of Number of products sold</t>
  </si>
  <si>
    <t>IF(AND(D2&gt;500, D2&lt;1000), "Within Range", "Outside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</si>
</sst>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_-[$$-409]* #,##0_ ;_-[$$-409]* \-#,##0\ ;_-[$$-409]* &quot;-&quot;??_ ;_-@_ "/>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374151"/>
      <name val="Segoe UI"/>
      <family val="2"/>
    </font>
    <font>
      <b/>
      <u/>
      <sz val="11"/>
      <color theme="1"/>
      <name val="Calibri"/>
      <family val="2"/>
      <scheme val="minor"/>
    </font>
    <font>
      <sz val="12"/>
      <color theme="1"/>
      <name val="Arial"/>
      <family val="2"/>
    </font>
    <font>
      <b/>
      <sz val="12"/>
      <color theme="1"/>
      <name val="Calibri"/>
      <family val="2"/>
      <scheme val="minor"/>
    </font>
    <font>
      <b/>
      <sz val="12"/>
      <color theme="1"/>
      <name val="Agency FB"/>
      <family val="2"/>
    </font>
    <font>
      <sz val="12"/>
      <color theme="1"/>
      <name val="Calibri"/>
      <family val="2"/>
      <scheme val="minor"/>
    </font>
    <font>
      <b/>
      <sz val="14"/>
      <color theme="1"/>
      <name val="Calibri"/>
      <family val="2"/>
      <scheme val="minor"/>
    </font>
    <font>
      <sz val="26"/>
      <color theme="1" tint="4.9989318521683403E-2"/>
      <name val="Arial"/>
      <family val="2"/>
    </font>
    <font>
      <i/>
      <sz val="12"/>
      <color theme="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0" fontId="16" fillId="0" borderId="10" xfId="0" applyFont="1" applyBorder="1" applyAlignment="1">
      <alignment horizontal="center" vertical="center"/>
    </xf>
    <xf numFmtId="0" fontId="0" fillId="0" borderId="0" xfId="0" applyAlignment="1">
      <alignment horizontal="center" vertical="center"/>
    </xf>
    <xf numFmtId="0" fontId="18" fillId="0" borderId="0" xfId="0" applyFont="1"/>
    <xf numFmtId="0" fontId="18" fillId="0" borderId="0" xfId="0" applyFont="1" applyAlignment="1">
      <alignment wrapText="1"/>
    </xf>
    <xf numFmtId="0" fontId="19" fillId="0" borderId="0" xfId="0" applyFont="1"/>
    <xf numFmtId="0" fontId="22" fillId="0" borderId="10" xfId="0" applyFont="1" applyBorder="1" applyAlignment="1">
      <alignment horizontal="center" vertical="top"/>
    </xf>
    <xf numFmtId="0" fontId="21" fillId="0" borderId="10" xfId="0" applyFont="1" applyBorder="1"/>
    <xf numFmtId="0" fontId="16" fillId="0" borderId="10" xfId="0" applyFont="1" applyBorder="1" applyAlignment="1">
      <alignment horizontal="center" vertical="center" wrapText="1"/>
    </xf>
    <xf numFmtId="0" fontId="0" fillId="0" borderId="0" xfId="0" applyAlignment="1">
      <alignment horizontal="left" vertical="center"/>
    </xf>
    <xf numFmtId="0" fontId="0" fillId="0" borderId="0" xfId="0" pivotButton="1"/>
    <xf numFmtId="0" fontId="0" fillId="0" borderId="0" xfId="0" applyAlignment="1">
      <alignment horizontal="left"/>
    </xf>
    <xf numFmtId="164" fontId="0" fillId="0" borderId="0" xfId="0" applyNumberFormat="1" applyAlignment="1">
      <alignment horizontal="center" vertical="center"/>
    </xf>
    <xf numFmtId="0" fontId="0" fillId="0" borderId="10" xfId="0" pivotButton="1" applyBorder="1"/>
    <xf numFmtId="0" fontId="0" fillId="0" borderId="10" xfId="0" applyBorder="1"/>
    <xf numFmtId="0" fontId="0" fillId="0" borderId="0" xfId="0" applyAlignment="1">
      <alignment horizontal="left" indent="1"/>
    </xf>
    <xf numFmtId="165" fontId="0" fillId="0" borderId="0" xfId="0" applyNumberFormat="1"/>
    <xf numFmtId="1" fontId="0" fillId="0" borderId="0" xfId="0" applyNumberFormat="1" applyAlignment="1">
      <alignment horizontal="center" vertical="center"/>
    </xf>
    <xf numFmtId="0" fontId="0" fillId="0" borderId="11" xfId="0" pivotButton="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4" fillId="0" borderId="10" xfId="0" applyFont="1" applyBorder="1"/>
    <xf numFmtId="0" fontId="23" fillId="0" borderId="10" xfId="0" pivotButton="1" applyFont="1" applyBorder="1"/>
    <xf numFmtId="0" fontId="0" fillId="0" borderId="10" xfId="0" applyBorder="1" applyAlignment="1">
      <alignment wrapText="1"/>
    </xf>
    <xf numFmtId="0" fontId="0" fillId="0" borderId="20" xfId="0" applyBorder="1"/>
    <xf numFmtId="0" fontId="0" fillId="0" borderId="21" xfId="0" applyBorder="1"/>
    <xf numFmtId="0" fontId="0" fillId="0" borderId="19" xfId="0" applyBorder="1"/>
    <xf numFmtId="0" fontId="0" fillId="0" borderId="19" xfId="0" applyBorder="1" applyAlignment="1">
      <alignment horizontal="left"/>
    </xf>
    <xf numFmtId="0" fontId="0" fillId="0" borderId="10" xfId="0" applyBorder="1" applyAlignment="1">
      <alignment horizontal="left" indent="1"/>
    </xf>
    <xf numFmtId="0" fontId="0" fillId="0" borderId="20" xfId="0" applyBorder="1" applyAlignment="1">
      <alignment horizontal="left"/>
    </xf>
    <xf numFmtId="164" fontId="21" fillId="0" borderId="10" xfId="0" applyNumberFormat="1" applyFont="1" applyBorder="1"/>
    <xf numFmtId="164" fontId="21" fillId="0" borderId="0" xfId="0" applyNumberFormat="1" applyFont="1"/>
    <xf numFmtId="0" fontId="18" fillId="0" borderId="10" xfId="0" applyFont="1" applyBorder="1"/>
    <xf numFmtId="1" fontId="24" fillId="0" borderId="10" xfId="0" applyNumberFormat="1" applyFont="1" applyBorder="1"/>
    <xf numFmtId="0" fontId="26" fillId="0" borderId="10" xfId="0" applyFont="1" applyBorder="1"/>
    <xf numFmtId="0" fontId="0" fillId="0" borderId="0" xfId="0" applyBorder="1"/>
    <xf numFmtId="0" fontId="0" fillId="0" borderId="11" xfId="0" applyBorder="1"/>
    <xf numFmtId="0" fontId="0" fillId="0" borderId="12" xfId="0" applyBorder="1"/>
    <xf numFmtId="2" fontId="0" fillId="0" borderId="10" xfId="0" applyNumberFormat="1" applyBorder="1"/>
    <xf numFmtId="0" fontId="0" fillId="0" borderId="14" xfId="0" applyBorder="1" applyAlignment="1">
      <alignment horizontal="left"/>
    </xf>
    <xf numFmtId="0" fontId="0" fillId="0" borderId="14" xfId="0" applyBorder="1" applyAlignment="1">
      <alignment horizontal="left" indent="1"/>
    </xf>
    <xf numFmtId="0" fontId="0" fillId="0" borderId="19" xfId="0" applyNumberFormat="1" applyBorder="1"/>
    <xf numFmtId="0" fontId="0" fillId="0" borderId="20" xfId="0" applyNumberFormat="1" applyBorder="1"/>
    <xf numFmtId="0" fontId="0" fillId="0" borderId="21" xfId="0" applyNumberFormat="1" applyBorder="1"/>
    <xf numFmtId="0" fontId="0" fillId="0" borderId="10" xfId="0" applyBorder="1" applyAlignment="1">
      <alignment horizontal="left"/>
    </xf>
    <xf numFmtId="0" fontId="24" fillId="0" borderId="0" xfId="0" applyFont="1"/>
    <xf numFmtId="0" fontId="20" fillId="0" borderId="10" xfId="0" applyFont="1" applyBorder="1" applyAlignment="1">
      <alignment horizontal="left" vertical="top" wrapText="1"/>
    </xf>
    <xf numFmtId="0" fontId="25" fillId="33" borderId="0" xfId="0" applyFont="1" applyFill="1" applyAlignment="1">
      <alignment horizontal="center" vertical="center" wrapText="1"/>
    </xf>
    <xf numFmtId="0" fontId="22" fillId="0" borderId="0" xfId="0" applyFont="1" applyBorder="1" applyAlignment="1">
      <alignment horizontal="center" vertical="top"/>
    </xf>
    <xf numFmtId="0" fontId="20" fillId="0" borderId="0" xfId="0" applyFont="1" applyBorder="1" applyAlignment="1">
      <alignment horizontal="left" vertical="top" wrapText="1"/>
    </xf>
    <xf numFmtId="0" fontId="26" fillId="0" borderId="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4">
    <dxf>
      <numFmt numFmtId="165" formatCode="_-[$$-409]* #,##0_ ;_-[$$-409]* \-#,##0\ ;_-[$$-409]* &quot;-&quot;??_ ;_-@_ "/>
    </dxf>
    <dxf>
      <numFmt numFmtId="164" formatCode="_-[$$-409]* #,##0.00_ ;_-[$$-409]* \-#,##0.00\ ;_-[$$-409]* &quot;-&quot;??_ ;_-@_ "/>
    </dxf>
    <dxf>
      <numFmt numFmtId="165" formatCode="_-[$$-409]* #,##0_ ;_-[$$-409]* \-#,##0\ ;_-[$$-409]* &quot;-&quot;??_ ;_-@_ "/>
    </dxf>
    <dxf>
      <numFmt numFmtId="164" formatCode="_-[$$-409]* #,##0.00_ ;_-[$$-409]* \-#,##0.00\ ;_-[$$-409]* &quot;-&quot;??_ ;_-@_ "/>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4"/>
      </font>
    </dxf>
    <dxf>
      <font>
        <sz val="14"/>
      </font>
    </dxf>
    <dxf>
      <font>
        <sz val="12"/>
      </font>
    </dxf>
    <dxf>
      <font>
        <sz val="11"/>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font>
        <sz val="11"/>
      </font>
    </dxf>
    <dxf>
      <font>
        <sz val="11"/>
      </font>
    </dxf>
    <dxf>
      <font>
        <sz val="1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_-[$$-409]* #,##0.00_ ;_-[$$-409]* \-#,##0.00\ ;_-[$$-409]* &quot;-&quot;??_ ;_-@_ "/>
      <alignment horizontal="center" vertical="center" textRotation="0" wrapText="0" indent="0" justifyLastLine="0" shrinkToFit="0" readingOrder="0"/>
    </dxf>
    <dxf>
      <numFmt numFmtId="164" formatCode="_-[$$-409]* #,##0.00_ ;_-[$$-409]* \-#,##0.00\ ;_-[$$-409]* &quot;-&quot;??_ ;_-@_ "/>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[Task-1-PRT-02- (PRactice Copy).xlsx]Pivot Table Ques(2,3,6,7,8,10)!PivotTable14</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Ans-6: Total Sales for each product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Ques(2,3,6,7,8,10)'!$I$5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Ques(2,3,6,7,8,10)'!$H$6:$H$11</c:f>
              <c:strCache>
                <c:ptCount val="5"/>
                <c:pt idx="0">
                  <c:v>Headphones</c:v>
                </c:pt>
                <c:pt idx="1">
                  <c:v>Laptop</c:v>
                </c:pt>
                <c:pt idx="2">
                  <c:v>Smartphone</c:v>
                </c:pt>
                <c:pt idx="3">
                  <c:v>Smartwatch</c:v>
                </c:pt>
                <c:pt idx="4">
                  <c:v>Tablet</c:v>
                </c:pt>
              </c:strCache>
            </c:strRef>
          </c:cat>
          <c:val>
            <c:numRef>
              <c:f>'Pivot Table Ques(2,3,6,7,8,10)'!$I$6:$I$11</c:f>
              <c:numCache>
                <c:formatCode>General</c:formatCode>
                <c:ptCount val="5"/>
                <c:pt idx="0">
                  <c:v>4761</c:v>
                </c:pt>
                <c:pt idx="1">
                  <c:v>5106</c:v>
                </c:pt>
                <c:pt idx="2">
                  <c:v>4725</c:v>
                </c:pt>
                <c:pt idx="3">
                  <c:v>2881</c:v>
                </c:pt>
                <c:pt idx="4">
                  <c:v>5309</c:v>
                </c:pt>
              </c:numCache>
            </c:numRef>
          </c:val>
          <c:extLst>
            <c:ext xmlns:c16="http://schemas.microsoft.com/office/drawing/2014/chart" uri="{C3380CC4-5D6E-409C-BE32-E72D297353CC}">
              <c16:uniqueId val="{00000000-0154-4E72-8C10-5196D6467842}"/>
            </c:ext>
          </c:extLst>
        </c:ser>
        <c:dLbls>
          <c:dLblPos val="inEnd"/>
          <c:showLegendKey val="0"/>
          <c:showVal val="1"/>
          <c:showCatName val="0"/>
          <c:showSerName val="0"/>
          <c:showPercent val="0"/>
          <c:showBubbleSize val="0"/>
        </c:dLbls>
        <c:gapWidth val="65"/>
        <c:axId val="1493929135"/>
        <c:axId val="1328889455"/>
      </c:barChart>
      <c:catAx>
        <c:axId val="14939291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8889455"/>
        <c:crosses val="autoZero"/>
        <c:auto val="1"/>
        <c:lblAlgn val="ctr"/>
        <c:lblOffset val="100"/>
        <c:noMultiLvlLbl val="0"/>
      </c:catAx>
      <c:valAx>
        <c:axId val="132888945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392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[Task-1-PRT-02- (PRactice Copy).xlsx]Pivot for dashboard!PivotTable13</c:name>
    <c:fmtId val="4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21206495529522"/>
          <c:y val="0.16030008110300081"/>
          <c:w val="0.8386876640419948"/>
          <c:h val="0.74562746262556601"/>
        </c:manualLayout>
      </c:layout>
      <c:bar3DChart>
        <c:barDir val="col"/>
        <c:grouping val="stacked"/>
        <c:varyColors val="1"/>
        <c:ser>
          <c:idx val="0"/>
          <c:order val="0"/>
          <c:tx>
            <c:strRef>
              <c:f>'Pivot for dashboard'!$H$3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B15-4076-8D5E-C57359D30D2F}"/>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B15-4076-8D5E-C57359D30D2F}"/>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B15-4076-8D5E-C57359D30D2F}"/>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B15-4076-8D5E-C57359D30D2F}"/>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B15-4076-8D5E-C57359D30D2F}"/>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for dashboard'!$G$4:$G$9</c:f>
              <c:strCache>
                <c:ptCount val="5"/>
                <c:pt idx="0">
                  <c:v>Headphones</c:v>
                </c:pt>
                <c:pt idx="1">
                  <c:v>Laptop</c:v>
                </c:pt>
                <c:pt idx="2">
                  <c:v>Smartphone</c:v>
                </c:pt>
                <c:pt idx="3">
                  <c:v>Smartwatch</c:v>
                </c:pt>
                <c:pt idx="4">
                  <c:v>Tablet</c:v>
                </c:pt>
              </c:strCache>
            </c:strRef>
          </c:cat>
          <c:val>
            <c:numRef>
              <c:f>'Pivot for dashboard'!$H$4:$H$9</c:f>
              <c:numCache>
                <c:formatCode>_-[$$-409]* #,##0_ ;_-[$$-409]* \-#,##0\ ;_-[$$-409]* "-"??_ ;_-@_ </c:formatCode>
                <c:ptCount val="5"/>
                <c:pt idx="0">
                  <c:v>24216.219999999998</c:v>
                </c:pt>
                <c:pt idx="1">
                  <c:v>18830.509999999998</c:v>
                </c:pt>
                <c:pt idx="2">
                  <c:v>18325.289999999997</c:v>
                </c:pt>
                <c:pt idx="3">
                  <c:v>16261.65</c:v>
                </c:pt>
                <c:pt idx="4">
                  <c:v>19878.84</c:v>
                </c:pt>
              </c:numCache>
            </c:numRef>
          </c:val>
          <c:extLst>
            <c:ext xmlns:c16="http://schemas.microsoft.com/office/drawing/2014/chart" uri="{C3380CC4-5D6E-409C-BE32-E72D297353CC}">
              <c16:uniqueId val="{0000000A-CB15-4076-8D5E-C57359D30D2F}"/>
            </c:ext>
          </c:extLst>
        </c:ser>
        <c:dLbls>
          <c:showLegendKey val="0"/>
          <c:showVal val="1"/>
          <c:showCatName val="0"/>
          <c:showSerName val="0"/>
          <c:showPercent val="0"/>
          <c:showBubbleSize val="0"/>
        </c:dLbls>
        <c:gapWidth val="150"/>
        <c:shape val="box"/>
        <c:axId val="1493923855"/>
        <c:axId val="1489635695"/>
        <c:axId val="0"/>
      </c:bar3DChart>
      <c:catAx>
        <c:axId val="1493923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9635695"/>
        <c:crosses val="autoZero"/>
        <c:auto val="1"/>
        <c:lblAlgn val="ctr"/>
        <c:lblOffset val="100"/>
        <c:noMultiLvlLbl val="0"/>
      </c:catAx>
      <c:valAx>
        <c:axId val="1489635695"/>
        <c:scaling>
          <c:orientation val="minMax"/>
        </c:scaling>
        <c:delete val="0"/>
        <c:axPos val="l"/>
        <c:majorGridlines>
          <c:spPr>
            <a:ln w="9525" cap="flat" cmpd="sng" algn="ctr">
              <a:solidFill>
                <a:schemeClr val="dk1">
                  <a:lumMod val="50000"/>
                  <a:lumOff val="5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392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[Task-1-PRT-02- (PRactice Copy).xlsx]Pivot for dashboard!PivotTable11</c:name>
    <c:fmtId val="3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u="sng">
                <a:solidFill>
                  <a:srgbClr val="7030A0"/>
                </a:solidFill>
              </a:rPr>
              <a:t>Revenue for each product</a:t>
            </a:r>
          </a:p>
        </c:rich>
      </c:tx>
      <c:layout>
        <c:manualLayout>
          <c:xMode val="edge"/>
          <c:yMode val="edge"/>
          <c:x val="0.25074847888332136"/>
          <c:y val="2.152276302249783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8"/>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9"/>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1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11"/>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1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13"/>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14"/>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15"/>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16"/>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17"/>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18"/>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19"/>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2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21"/>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2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23"/>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24"/>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25"/>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26"/>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27"/>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28"/>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29"/>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
        <c:idx val="3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pivotFmt>
    </c:pivotFmts>
    <c:plotArea>
      <c:layout>
        <c:manualLayout>
          <c:layoutTarget val="inner"/>
          <c:xMode val="edge"/>
          <c:yMode val="edge"/>
          <c:x val="0.25314845223492793"/>
          <c:y val="0.13292314479365802"/>
          <c:w val="0.62005615347076593"/>
          <c:h val="0.81558203993600975"/>
        </c:manualLayout>
      </c:layout>
      <c:barChart>
        <c:barDir val="bar"/>
        <c:grouping val="clustered"/>
        <c:varyColors val="1"/>
        <c:ser>
          <c:idx val="0"/>
          <c:order val="0"/>
          <c:tx>
            <c:strRef>
              <c:f>'Pivot for dashboard'!$B$3</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invertIfNegative val="1"/>
          <c:dPt>
            <c:idx val="0"/>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innerShdw>
              </a:effectLst>
            </c:spPr>
            <c:extLst>
              <c:ext xmlns:c16="http://schemas.microsoft.com/office/drawing/2014/chart" uri="{C3380CC4-5D6E-409C-BE32-E72D297353CC}">
                <c16:uniqueId val="{00000001-A9A2-47E4-9FF0-C334368DD729}"/>
              </c:ext>
            </c:extLst>
          </c:dPt>
          <c:dPt>
            <c:idx val="1"/>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2"/>
                </a:innerShdw>
              </a:effectLst>
            </c:spPr>
            <c:extLst>
              <c:ext xmlns:c16="http://schemas.microsoft.com/office/drawing/2014/chart" uri="{C3380CC4-5D6E-409C-BE32-E72D297353CC}">
                <c16:uniqueId val="{00000003-A9A2-47E4-9FF0-C334368DD729}"/>
              </c:ext>
            </c:extLst>
          </c:dPt>
          <c:dPt>
            <c:idx val="2"/>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3"/>
                </a:innerShdw>
              </a:effectLst>
            </c:spPr>
            <c:extLst>
              <c:ext xmlns:c16="http://schemas.microsoft.com/office/drawing/2014/chart" uri="{C3380CC4-5D6E-409C-BE32-E72D297353CC}">
                <c16:uniqueId val="{00000005-A9A2-47E4-9FF0-C334368DD729}"/>
              </c:ext>
            </c:extLst>
          </c:dPt>
          <c:dPt>
            <c:idx val="3"/>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4"/>
                </a:innerShdw>
              </a:effectLst>
            </c:spPr>
            <c:extLst>
              <c:ext xmlns:c16="http://schemas.microsoft.com/office/drawing/2014/chart" uri="{C3380CC4-5D6E-409C-BE32-E72D297353CC}">
                <c16:uniqueId val="{00000007-A9A2-47E4-9FF0-C334368DD729}"/>
              </c:ext>
            </c:extLst>
          </c:dPt>
          <c:dPt>
            <c:idx val="4"/>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5"/>
                </a:innerShdw>
              </a:effectLst>
            </c:spPr>
            <c:extLst>
              <c:ext xmlns:c16="http://schemas.microsoft.com/office/drawing/2014/chart" uri="{C3380CC4-5D6E-409C-BE32-E72D297353CC}">
                <c16:uniqueId val="{00000009-A9A2-47E4-9FF0-C334368DD729}"/>
              </c:ext>
            </c:extLst>
          </c:dPt>
          <c:dPt>
            <c:idx val="5"/>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6"/>
                </a:innerShdw>
              </a:effectLst>
            </c:spPr>
            <c:extLst>
              <c:ext xmlns:c16="http://schemas.microsoft.com/office/drawing/2014/chart" uri="{C3380CC4-5D6E-409C-BE32-E72D297353CC}">
                <c16:uniqueId val="{0000000B-A9A2-47E4-9FF0-C334368DD729}"/>
              </c:ext>
            </c:extLst>
          </c:dPt>
          <c:dPt>
            <c:idx val="6"/>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lumMod val="60000"/>
                  </a:schemeClr>
                </a:innerShdw>
              </a:effectLst>
            </c:spPr>
            <c:extLst>
              <c:ext xmlns:c16="http://schemas.microsoft.com/office/drawing/2014/chart" uri="{C3380CC4-5D6E-409C-BE32-E72D297353CC}">
                <c16:uniqueId val="{0000000D-A9A2-47E4-9FF0-C334368DD729}"/>
              </c:ext>
            </c:extLst>
          </c:dPt>
          <c:dPt>
            <c:idx val="7"/>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2">
                    <a:lumMod val="60000"/>
                  </a:schemeClr>
                </a:innerShdw>
              </a:effectLst>
            </c:spPr>
            <c:extLst>
              <c:ext xmlns:c16="http://schemas.microsoft.com/office/drawing/2014/chart" uri="{C3380CC4-5D6E-409C-BE32-E72D297353CC}">
                <c16:uniqueId val="{0000000F-A9A2-47E4-9FF0-C334368DD729}"/>
              </c:ext>
            </c:extLst>
          </c:dPt>
          <c:dPt>
            <c:idx val="8"/>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3">
                    <a:lumMod val="60000"/>
                  </a:schemeClr>
                </a:innerShdw>
              </a:effectLst>
            </c:spPr>
            <c:extLst>
              <c:ext xmlns:c16="http://schemas.microsoft.com/office/drawing/2014/chart" uri="{C3380CC4-5D6E-409C-BE32-E72D297353CC}">
                <c16:uniqueId val="{00000011-A9A2-47E4-9FF0-C334368DD729}"/>
              </c:ext>
            </c:extLst>
          </c:dPt>
          <c:dPt>
            <c:idx val="9"/>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4">
                    <a:lumMod val="60000"/>
                  </a:schemeClr>
                </a:innerShdw>
              </a:effectLst>
            </c:spPr>
            <c:extLst>
              <c:ext xmlns:c16="http://schemas.microsoft.com/office/drawing/2014/chart" uri="{C3380CC4-5D6E-409C-BE32-E72D297353CC}">
                <c16:uniqueId val="{00000013-A9A2-47E4-9FF0-C334368DD729}"/>
              </c:ext>
            </c:extLst>
          </c:dPt>
          <c:dPt>
            <c:idx val="10"/>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5">
                    <a:lumMod val="60000"/>
                  </a:schemeClr>
                </a:innerShdw>
              </a:effectLst>
            </c:spPr>
            <c:extLst>
              <c:ext xmlns:c16="http://schemas.microsoft.com/office/drawing/2014/chart" uri="{C3380CC4-5D6E-409C-BE32-E72D297353CC}">
                <c16:uniqueId val="{00000015-A9A2-47E4-9FF0-C334368DD729}"/>
              </c:ext>
            </c:extLst>
          </c:dPt>
          <c:dPt>
            <c:idx val="11"/>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6">
                    <a:lumMod val="60000"/>
                  </a:schemeClr>
                </a:innerShdw>
              </a:effectLst>
            </c:spPr>
            <c:extLst>
              <c:ext xmlns:c16="http://schemas.microsoft.com/office/drawing/2014/chart" uri="{C3380CC4-5D6E-409C-BE32-E72D297353CC}">
                <c16:uniqueId val="{00000017-A9A2-47E4-9FF0-C334368DD729}"/>
              </c:ext>
            </c:extLst>
          </c:dPt>
          <c:dPt>
            <c:idx val="12"/>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lumMod val="80000"/>
                    <a:lumOff val="20000"/>
                  </a:schemeClr>
                </a:innerShdw>
              </a:effectLst>
            </c:spPr>
            <c:extLst>
              <c:ext xmlns:c16="http://schemas.microsoft.com/office/drawing/2014/chart" uri="{C3380CC4-5D6E-409C-BE32-E72D297353CC}">
                <c16:uniqueId val="{00000019-A9A2-47E4-9FF0-C334368DD729}"/>
              </c:ext>
            </c:extLst>
          </c:dPt>
          <c:dPt>
            <c:idx val="13"/>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2">
                    <a:lumMod val="80000"/>
                    <a:lumOff val="20000"/>
                  </a:schemeClr>
                </a:innerShdw>
              </a:effectLst>
            </c:spPr>
            <c:extLst>
              <c:ext xmlns:c16="http://schemas.microsoft.com/office/drawing/2014/chart" uri="{C3380CC4-5D6E-409C-BE32-E72D297353CC}">
                <c16:uniqueId val="{0000001B-A9A2-47E4-9FF0-C334368DD729}"/>
              </c:ext>
            </c:extLst>
          </c:dPt>
          <c:dPt>
            <c:idx val="14"/>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3">
                    <a:lumMod val="80000"/>
                    <a:lumOff val="20000"/>
                  </a:schemeClr>
                </a:innerShdw>
              </a:effectLst>
            </c:spPr>
            <c:extLst>
              <c:ext xmlns:c16="http://schemas.microsoft.com/office/drawing/2014/chart" uri="{C3380CC4-5D6E-409C-BE32-E72D297353CC}">
                <c16:uniqueId val="{0000001D-A9A2-47E4-9FF0-C334368DD729}"/>
              </c:ext>
            </c:extLst>
          </c:dPt>
          <c:dPt>
            <c:idx val="15"/>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4">
                    <a:lumMod val="80000"/>
                    <a:lumOff val="20000"/>
                  </a:schemeClr>
                </a:innerShdw>
              </a:effectLst>
            </c:spPr>
            <c:extLst>
              <c:ext xmlns:c16="http://schemas.microsoft.com/office/drawing/2014/chart" uri="{C3380CC4-5D6E-409C-BE32-E72D297353CC}">
                <c16:uniqueId val="{0000001F-A9A2-47E4-9FF0-C334368DD729}"/>
              </c:ext>
            </c:extLst>
          </c:dPt>
          <c:dPt>
            <c:idx val="16"/>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5">
                    <a:lumMod val="80000"/>
                    <a:lumOff val="20000"/>
                  </a:schemeClr>
                </a:innerShdw>
              </a:effectLst>
            </c:spPr>
            <c:extLst>
              <c:ext xmlns:c16="http://schemas.microsoft.com/office/drawing/2014/chart" uri="{C3380CC4-5D6E-409C-BE32-E72D297353CC}">
                <c16:uniqueId val="{00000021-A9A2-47E4-9FF0-C334368DD729}"/>
              </c:ext>
            </c:extLst>
          </c:dPt>
          <c:dPt>
            <c:idx val="17"/>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6">
                    <a:lumMod val="80000"/>
                    <a:lumOff val="20000"/>
                  </a:schemeClr>
                </a:innerShdw>
              </a:effectLst>
            </c:spPr>
            <c:extLst>
              <c:ext xmlns:c16="http://schemas.microsoft.com/office/drawing/2014/chart" uri="{C3380CC4-5D6E-409C-BE32-E72D297353CC}">
                <c16:uniqueId val="{00000023-A9A2-47E4-9FF0-C334368DD729}"/>
              </c:ext>
            </c:extLst>
          </c:dPt>
          <c:dPt>
            <c:idx val="18"/>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1">
                    <a:lumMod val="80000"/>
                  </a:schemeClr>
                </a:innerShdw>
              </a:effectLst>
            </c:spPr>
            <c:extLst>
              <c:ext xmlns:c16="http://schemas.microsoft.com/office/drawing/2014/chart" uri="{C3380CC4-5D6E-409C-BE32-E72D297353CC}">
                <c16:uniqueId val="{00000025-A9A2-47E4-9FF0-C334368DD729}"/>
              </c:ext>
            </c:extLst>
          </c:dPt>
          <c:dPt>
            <c:idx val="19"/>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2">
                    <a:lumMod val="80000"/>
                  </a:schemeClr>
                </a:innerShdw>
              </a:effectLst>
            </c:spPr>
            <c:extLst>
              <c:ext xmlns:c16="http://schemas.microsoft.com/office/drawing/2014/chart" uri="{C3380CC4-5D6E-409C-BE32-E72D297353CC}">
                <c16:uniqueId val="{00000027-A9A2-47E4-9FF0-C334368DD729}"/>
              </c:ext>
            </c:extLst>
          </c:dPt>
          <c:dPt>
            <c:idx val="20"/>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3">
                    <a:lumMod val="80000"/>
                  </a:schemeClr>
                </a:innerShdw>
              </a:effectLst>
            </c:spPr>
            <c:extLst>
              <c:ext xmlns:c16="http://schemas.microsoft.com/office/drawing/2014/chart" uri="{C3380CC4-5D6E-409C-BE32-E72D297353CC}">
                <c16:uniqueId val="{00000029-A9A2-47E4-9FF0-C334368DD729}"/>
              </c:ext>
            </c:extLst>
          </c:dPt>
          <c:dPt>
            <c:idx val="21"/>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4">
                    <a:lumMod val="80000"/>
                  </a:schemeClr>
                </a:innerShdw>
              </a:effectLst>
            </c:spPr>
            <c:extLst>
              <c:ext xmlns:c16="http://schemas.microsoft.com/office/drawing/2014/chart" uri="{C3380CC4-5D6E-409C-BE32-E72D297353CC}">
                <c16:uniqueId val="{0000002B-A9A2-47E4-9FF0-C334368DD729}"/>
              </c:ext>
            </c:extLst>
          </c:dPt>
          <c:dPt>
            <c:idx val="22"/>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5">
                    <a:lumMod val="80000"/>
                  </a:schemeClr>
                </a:innerShdw>
              </a:effectLst>
            </c:spPr>
            <c:extLst>
              <c:ext xmlns:c16="http://schemas.microsoft.com/office/drawing/2014/chart" uri="{C3380CC4-5D6E-409C-BE32-E72D297353CC}">
                <c16:uniqueId val="{0000002D-A9A2-47E4-9FF0-C334368DD729}"/>
              </c:ext>
            </c:extLst>
          </c:dPt>
          <c:dPt>
            <c:idx val="23"/>
            <c:invertIfNegative val="1"/>
            <c:bubble3D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blurRad="114300">
                  <a:schemeClr val="accent6">
                    <a:lumMod val="80000"/>
                  </a:schemeClr>
                </a:innerShdw>
              </a:effectLst>
            </c:spPr>
            <c:extLst>
              <c:ext xmlns:c16="http://schemas.microsoft.com/office/drawing/2014/chart" uri="{C3380CC4-5D6E-409C-BE32-E72D297353CC}">
                <c16:uniqueId val="{0000002F-A9A2-47E4-9FF0-C334368DD729}"/>
              </c:ext>
            </c:extLst>
          </c:dPt>
          <c:cat>
            <c:multiLvlStrRef>
              <c:f>'Pivot for dashboard'!$A$4:$A$33</c:f>
              <c:multiLvlStrCache>
                <c:ptCount val="24"/>
                <c:lvl>
                  <c:pt idx="0">
                    <c:v>Bose QC 35 II</c:v>
                  </c:pt>
                  <c:pt idx="1">
                    <c:v>Bowers &amp; Wilkins PX7</c:v>
                  </c:pt>
                  <c:pt idx="2">
                    <c:v>Jabra Elite 85H</c:v>
                  </c:pt>
                  <c:pt idx="3">
                    <c:v>Sennheiser PXC 550-II</c:v>
                  </c:pt>
                  <c:pt idx="4">
                    <c:v>Sony WH-1000XM4</c:v>
                  </c:pt>
                  <c:pt idx="5">
                    <c:v>Asus Zenbook</c:v>
                  </c:pt>
                  <c:pt idx="6">
                    <c:v>Dell XPS 15</c:v>
                  </c:pt>
                  <c:pt idx="7">
                    <c:v>HP Spectre</c:v>
                  </c:pt>
                  <c:pt idx="8">
                    <c:v>Lenovo Thinkpad</c:v>
                  </c:pt>
                  <c:pt idx="9">
                    <c:v>Macbook Pro</c:v>
                  </c:pt>
                  <c:pt idx="10">
                    <c:v>Google Pixel 6</c:v>
                  </c:pt>
                  <c:pt idx="11">
                    <c:v>iPhone 13</c:v>
                  </c:pt>
                  <c:pt idx="12">
                    <c:v>Nokia 9</c:v>
                  </c:pt>
                  <c:pt idx="13">
                    <c:v>OnePlus 9</c:v>
                  </c:pt>
                  <c:pt idx="14">
                    <c:v>Samsung Galaxy S22</c:v>
                  </c:pt>
                  <c:pt idx="15">
                    <c:v>Apple Watch Series 7</c:v>
                  </c:pt>
                  <c:pt idx="16">
                    <c:v>Fitbit Versa 3</c:v>
                  </c:pt>
                  <c:pt idx="17">
                    <c:v>Fossil Gen 6</c:v>
                  </c:pt>
                  <c:pt idx="18">
                    <c:v>Garmin Fenix 6</c:v>
                  </c:pt>
                  <c:pt idx="19">
                    <c:v>Samsung Galaxy Watch 4</c:v>
                  </c:pt>
                  <c:pt idx="20">
                    <c:v>iPad Pro</c:v>
                  </c:pt>
                  <c:pt idx="21">
                    <c:v>Lenovo Tab M10</c:v>
                  </c:pt>
                  <c:pt idx="22">
                    <c:v>Microsoft Surface Go</c:v>
                  </c:pt>
                  <c:pt idx="23">
                    <c:v>Samsung Galaxy Tab S8</c:v>
                  </c:pt>
                </c:lvl>
                <c:lvl>
                  <c:pt idx="0">
                    <c:v>Headphones</c:v>
                  </c:pt>
                  <c:pt idx="5">
                    <c:v>Laptop</c:v>
                  </c:pt>
                  <c:pt idx="10">
                    <c:v>Smartphone</c:v>
                  </c:pt>
                  <c:pt idx="15">
                    <c:v>Smartwatch</c:v>
                  </c:pt>
                  <c:pt idx="20">
                    <c:v>Tablet</c:v>
                  </c:pt>
                </c:lvl>
              </c:multiLvlStrCache>
            </c:multiLvlStrRef>
          </c:cat>
          <c:val>
            <c:numRef>
              <c:f>'Pivot for dashboard'!$B$4:$B$33</c:f>
              <c:numCache>
                <c:formatCode>_-[$$-409]* #,##0_ ;_-[$$-409]* \-#,##0\ ;_-[$$-409]* "-"??_ ;_-@_ </c:formatCode>
                <c:ptCount val="24"/>
                <c:pt idx="0">
                  <c:v>6309.7699999999995</c:v>
                </c:pt>
                <c:pt idx="1">
                  <c:v>5425.11</c:v>
                </c:pt>
                <c:pt idx="2">
                  <c:v>4369.5200000000004</c:v>
                </c:pt>
                <c:pt idx="3">
                  <c:v>3073.26</c:v>
                </c:pt>
                <c:pt idx="4">
                  <c:v>5038.5600000000004</c:v>
                </c:pt>
                <c:pt idx="5">
                  <c:v>1631.97</c:v>
                </c:pt>
                <c:pt idx="6">
                  <c:v>3427.78</c:v>
                </c:pt>
                <c:pt idx="7">
                  <c:v>2668.77</c:v>
                </c:pt>
                <c:pt idx="8">
                  <c:v>6029.7199999999993</c:v>
                </c:pt>
                <c:pt idx="9">
                  <c:v>5072.2699999999995</c:v>
                </c:pt>
                <c:pt idx="10">
                  <c:v>2799.12</c:v>
                </c:pt>
                <c:pt idx="11">
                  <c:v>5450.96</c:v>
                </c:pt>
                <c:pt idx="12">
                  <c:v>2563.73</c:v>
                </c:pt>
                <c:pt idx="13">
                  <c:v>4171.1899999999996</c:v>
                </c:pt>
                <c:pt idx="14">
                  <c:v>3340.29</c:v>
                </c:pt>
                <c:pt idx="15">
                  <c:v>4881.3</c:v>
                </c:pt>
                <c:pt idx="16">
                  <c:v>3307.5400000000004</c:v>
                </c:pt>
                <c:pt idx="17">
                  <c:v>1449.4</c:v>
                </c:pt>
                <c:pt idx="18">
                  <c:v>1684.49</c:v>
                </c:pt>
                <c:pt idx="19">
                  <c:v>4938.92</c:v>
                </c:pt>
                <c:pt idx="20">
                  <c:v>6846.81</c:v>
                </c:pt>
                <c:pt idx="21">
                  <c:v>4621.87</c:v>
                </c:pt>
                <c:pt idx="22">
                  <c:v>5665.88</c:v>
                </c:pt>
                <c:pt idx="23">
                  <c:v>2744.2799999999997</c:v>
                </c:pt>
              </c:numCache>
            </c:numRef>
          </c:val>
          <c:extLst>
            <c:ext xmlns:c16="http://schemas.microsoft.com/office/drawing/2014/chart" uri="{C3380CC4-5D6E-409C-BE32-E72D297353CC}">
              <c16:uniqueId val="{00000000-0861-43C3-A327-A0CE5BBC7256}"/>
            </c:ext>
          </c:extLst>
        </c:ser>
        <c:dLbls>
          <c:showLegendKey val="0"/>
          <c:showVal val="0"/>
          <c:showCatName val="0"/>
          <c:showSerName val="0"/>
          <c:showPercent val="0"/>
          <c:showBubbleSize val="0"/>
        </c:dLbls>
        <c:gapWidth val="227"/>
        <c:overlap val="-48"/>
        <c:axId val="1322974047"/>
        <c:axId val="1360199599"/>
      </c:barChart>
      <c:catAx>
        <c:axId val="132297404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0199599"/>
        <c:crosses val="autoZero"/>
        <c:auto val="1"/>
        <c:lblAlgn val="ctr"/>
        <c:lblOffset val="100"/>
        <c:noMultiLvlLbl val="0"/>
      </c:catAx>
      <c:valAx>
        <c:axId val="1360199599"/>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7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60000"/>
          <a:lumOff val="40000"/>
        </a:schemeClr>
      </a:solid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[Task-1-PRT-02- (PRactice Copy).xlsx]Pivot for dashboard!PivotTable13</c:name>
    <c:fmtId val="38"/>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for dashboard'!$H$3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for dashboard'!$G$4:$G$9</c:f>
              <c:strCache>
                <c:ptCount val="5"/>
                <c:pt idx="0">
                  <c:v>Headphones</c:v>
                </c:pt>
                <c:pt idx="1">
                  <c:v>Laptop</c:v>
                </c:pt>
                <c:pt idx="2">
                  <c:v>Smartphone</c:v>
                </c:pt>
                <c:pt idx="3">
                  <c:v>Smartwatch</c:v>
                </c:pt>
                <c:pt idx="4">
                  <c:v>Tablet</c:v>
                </c:pt>
              </c:strCache>
            </c:strRef>
          </c:cat>
          <c:val>
            <c:numRef>
              <c:f>'Pivot for dashboard'!$H$4:$H$9</c:f>
              <c:numCache>
                <c:formatCode>_-[$$-409]* #,##0_ ;_-[$$-409]* \-#,##0\ ;_-[$$-409]* "-"??_ ;_-@_ </c:formatCode>
                <c:ptCount val="5"/>
                <c:pt idx="0">
                  <c:v>24216.219999999998</c:v>
                </c:pt>
                <c:pt idx="1">
                  <c:v>18830.509999999998</c:v>
                </c:pt>
                <c:pt idx="2">
                  <c:v>18325.289999999997</c:v>
                </c:pt>
                <c:pt idx="3">
                  <c:v>16261.65</c:v>
                </c:pt>
                <c:pt idx="4">
                  <c:v>19878.84</c:v>
                </c:pt>
              </c:numCache>
            </c:numRef>
          </c:val>
          <c:extLst>
            <c:ext xmlns:c16="http://schemas.microsoft.com/office/drawing/2014/chart" uri="{C3380CC4-5D6E-409C-BE32-E72D297353CC}">
              <c16:uniqueId val="{00000000-1F5C-4C5E-8A44-103C781E1E6E}"/>
            </c:ext>
          </c:extLst>
        </c:ser>
        <c:dLbls>
          <c:showLegendKey val="0"/>
          <c:showVal val="0"/>
          <c:showCatName val="0"/>
          <c:showSerName val="0"/>
          <c:showPercent val="0"/>
          <c:showBubbleSize val="0"/>
        </c:dLbls>
        <c:axId val="1367981615"/>
        <c:axId val="1489641647"/>
      </c:radarChart>
      <c:catAx>
        <c:axId val="13679816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89641647"/>
        <c:crosses val="autoZero"/>
        <c:auto val="1"/>
        <c:lblAlgn val="ctr"/>
        <c:lblOffset val="100"/>
        <c:noMultiLvlLbl val="0"/>
      </c:catAx>
      <c:valAx>
        <c:axId val="148964164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798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[Task-1-PRT-02- (PRactice Copy).xlsx]Pivot for dashboard!PivotTable13</c:name>
    <c:fmtId val="47"/>
  </c:pivotSource>
  <c:chart>
    <c:autoTitleDeleted val="1"/>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for dashboard'!$H$3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for dashboard'!$G$4:$G$9</c:f>
              <c:strCache>
                <c:ptCount val="5"/>
                <c:pt idx="0">
                  <c:v>Headphones</c:v>
                </c:pt>
                <c:pt idx="1">
                  <c:v>Laptop</c:v>
                </c:pt>
                <c:pt idx="2">
                  <c:v>Smartphone</c:v>
                </c:pt>
                <c:pt idx="3">
                  <c:v>Smartwatch</c:v>
                </c:pt>
                <c:pt idx="4">
                  <c:v>Tablet</c:v>
                </c:pt>
              </c:strCache>
            </c:strRef>
          </c:cat>
          <c:val>
            <c:numRef>
              <c:f>'Pivot for dashboard'!$H$4:$H$9</c:f>
              <c:numCache>
                <c:formatCode>_-[$$-409]* #,##0_ ;_-[$$-409]* \-#,##0\ ;_-[$$-409]* "-"??_ ;_-@_ </c:formatCode>
                <c:ptCount val="5"/>
                <c:pt idx="0">
                  <c:v>24216.219999999998</c:v>
                </c:pt>
                <c:pt idx="1">
                  <c:v>18830.509999999998</c:v>
                </c:pt>
                <c:pt idx="2">
                  <c:v>18325.289999999997</c:v>
                </c:pt>
                <c:pt idx="3">
                  <c:v>16261.65</c:v>
                </c:pt>
                <c:pt idx="4">
                  <c:v>19878.84</c:v>
                </c:pt>
              </c:numCache>
            </c:numRef>
          </c:val>
          <c:smooth val="0"/>
          <c:extLst>
            <c:ext xmlns:c16="http://schemas.microsoft.com/office/drawing/2014/chart" uri="{C3380CC4-5D6E-409C-BE32-E72D297353CC}">
              <c16:uniqueId val="{00000000-0151-4718-9712-A50B861E4E52}"/>
            </c:ext>
          </c:extLst>
        </c:ser>
        <c:dLbls>
          <c:dLblPos val="t"/>
          <c:showLegendKey val="0"/>
          <c:showVal val="1"/>
          <c:showCatName val="0"/>
          <c:showSerName val="0"/>
          <c:showPercent val="0"/>
          <c:showBubbleSize val="0"/>
        </c:dLbls>
        <c:marker val="1"/>
        <c:smooth val="0"/>
        <c:axId val="1626780703"/>
        <c:axId val="1366140767"/>
      </c:lineChart>
      <c:catAx>
        <c:axId val="16267807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6140767"/>
        <c:crosses val="autoZero"/>
        <c:auto val="1"/>
        <c:lblAlgn val="ctr"/>
        <c:lblOffset val="100"/>
        <c:noMultiLvlLbl val="0"/>
      </c:catAx>
      <c:valAx>
        <c:axId val="136614076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2678070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[Task-1-PRT-02- (PRactice Copy).xlsx]Pivot Table Ques(12,13,14,15) !PivotTable8</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a:t>
            </a:r>
            <a:r>
              <a:rPr lang="en-US" baseline="0"/>
              <a:t> of product price in each category</a:t>
            </a:r>
          </a:p>
        </c:rich>
      </c:tx>
      <c:overlay val="0"/>
      <c:spPr>
        <a:noFill/>
        <a:ln>
          <a:solidFill>
            <a:schemeClr val="accent4">
              <a:lumMod val="75000"/>
            </a:schemeClr>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8.9299851032134503E-2"/>
          <c:y val="0.14296296296296299"/>
          <c:w val="0.89042987869759527"/>
          <c:h val="0.7787362690774764"/>
        </c:manualLayout>
      </c:layout>
      <c:barChart>
        <c:barDir val="col"/>
        <c:grouping val="clustered"/>
        <c:varyColors val="1"/>
        <c:ser>
          <c:idx val="0"/>
          <c:order val="0"/>
          <c:tx>
            <c:strRef>
              <c:f>'Pivot Table Ques(12,13,14,15) '!$J$8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46A-4BBA-AED6-AAAAC2C3AC4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46A-4BBA-AED6-AAAAC2C3AC4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46A-4BBA-AED6-AAAAC2C3AC4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46A-4BBA-AED6-AAAAC2C3AC4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46A-4BBA-AED6-AAAAC2C3AC4B}"/>
              </c:ext>
            </c:extLst>
          </c:dPt>
          <c:dLbls>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46A-4BBA-AED6-AAAAC2C3AC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Ques(12,13,14,15) '!$I$9:$I$14</c:f>
              <c:strCache>
                <c:ptCount val="5"/>
                <c:pt idx="0">
                  <c:v>Headphones</c:v>
                </c:pt>
                <c:pt idx="1">
                  <c:v>Laptop</c:v>
                </c:pt>
                <c:pt idx="2">
                  <c:v>Smartphone</c:v>
                </c:pt>
                <c:pt idx="3">
                  <c:v>Smartwatch</c:v>
                </c:pt>
                <c:pt idx="4">
                  <c:v>Tablet</c:v>
                </c:pt>
              </c:strCache>
            </c:strRef>
          </c:cat>
          <c:val>
            <c:numRef>
              <c:f>'Pivot Table Ques(12,13,14,15) '!$J$9:$J$14</c:f>
              <c:numCache>
                <c:formatCode>General</c:formatCode>
                <c:ptCount val="5"/>
                <c:pt idx="0">
                  <c:v>24216.219999999998</c:v>
                </c:pt>
                <c:pt idx="1">
                  <c:v>18830.509999999998</c:v>
                </c:pt>
                <c:pt idx="2">
                  <c:v>18325.289999999997</c:v>
                </c:pt>
                <c:pt idx="3">
                  <c:v>16261.65</c:v>
                </c:pt>
                <c:pt idx="4">
                  <c:v>19878.84</c:v>
                </c:pt>
              </c:numCache>
            </c:numRef>
          </c:val>
          <c:extLst>
            <c:ext xmlns:c16="http://schemas.microsoft.com/office/drawing/2014/chart" uri="{C3380CC4-5D6E-409C-BE32-E72D297353CC}">
              <c16:uniqueId val="{0000000A-946A-4BBA-AED6-AAAAC2C3AC4B}"/>
            </c:ext>
          </c:extLst>
        </c:ser>
        <c:dLbls>
          <c:showLegendKey val="0"/>
          <c:showVal val="0"/>
          <c:showCatName val="0"/>
          <c:showSerName val="0"/>
          <c:showPercent val="0"/>
          <c:showBubbleSize val="0"/>
        </c:dLbls>
        <c:gapWidth val="100"/>
        <c:overlap val="-24"/>
        <c:axId val="1281685407"/>
        <c:axId val="1278988639"/>
      </c:barChart>
      <c:catAx>
        <c:axId val="1281685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8988639"/>
        <c:crosses val="autoZero"/>
        <c:auto val="1"/>
        <c:lblAlgn val="ctr"/>
        <c:lblOffset val="100"/>
        <c:noMultiLvlLbl val="0"/>
      </c:catAx>
      <c:valAx>
        <c:axId val="1278988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1685407"/>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[Task-1-PRT-02- (PRactice Copy).xlsx]Pivot for dashboard!PivotTable13</c:name>
    <c:fmtId val="35"/>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for dashboard'!$H$3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for dashboard'!$G$4:$G$9</c:f>
              <c:strCache>
                <c:ptCount val="5"/>
                <c:pt idx="0">
                  <c:v>Headphones</c:v>
                </c:pt>
                <c:pt idx="1">
                  <c:v>Laptop</c:v>
                </c:pt>
                <c:pt idx="2">
                  <c:v>Smartphone</c:v>
                </c:pt>
                <c:pt idx="3">
                  <c:v>Smartwatch</c:v>
                </c:pt>
                <c:pt idx="4">
                  <c:v>Tablet</c:v>
                </c:pt>
              </c:strCache>
            </c:strRef>
          </c:cat>
          <c:val>
            <c:numRef>
              <c:f>'Pivot for dashboard'!$H$4:$H$9</c:f>
              <c:numCache>
                <c:formatCode>_-[$$-409]* #,##0_ ;_-[$$-409]* \-#,##0\ ;_-[$$-409]* "-"??_ ;_-@_ </c:formatCode>
                <c:ptCount val="5"/>
                <c:pt idx="0">
                  <c:v>24216.219999999998</c:v>
                </c:pt>
                <c:pt idx="1">
                  <c:v>18830.509999999998</c:v>
                </c:pt>
                <c:pt idx="2">
                  <c:v>18325.289999999997</c:v>
                </c:pt>
                <c:pt idx="3">
                  <c:v>16261.65</c:v>
                </c:pt>
                <c:pt idx="4">
                  <c:v>19878.84</c:v>
                </c:pt>
              </c:numCache>
            </c:numRef>
          </c:val>
          <c:extLst>
            <c:ext xmlns:c16="http://schemas.microsoft.com/office/drawing/2014/chart" uri="{C3380CC4-5D6E-409C-BE32-E72D297353CC}">
              <c16:uniqueId val="{00000000-3B5D-4ADF-B2AC-8C83557AACCD}"/>
            </c:ext>
          </c:extLst>
        </c:ser>
        <c:dLbls>
          <c:showLegendKey val="0"/>
          <c:showVal val="0"/>
          <c:showCatName val="0"/>
          <c:showSerName val="0"/>
          <c:showPercent val="0"/>
          <c:showBubbleSize val="0"/>
        </c:dLbls>
        <c:axId val="1367981615"/>
        <c:axId val="1489641647"/>
      </c:radarChart>
      <c:catAx>
        <c:axId val="13679816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641647"/>
        <c:crosses val="autoZero"/>
        <c:auto val="1"/>
        <c:lblAlgn val="ctr"/>
        <c:lblOffset val="100"/>
        <c:noMultiLvlLbl val="0"/>
      </c:catAx>
      <c:valAx>
        <c:axId val="148964164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98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[Task-1-PRT-02- (PRactice Copy).xlsx]Pivot for dashboard!PivotTable11</c:name>
    <c:fmtId val="3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Revenue Generated by each product</a:t>
            </a:r>
          </a:p>
        </c:rich>
      </c:tx>
      <c:layout>
        <c:manualLayout>
          <c:xMode val="edge"/>
          <c:yMode val="edge"/>
          <c:x val="2.7263614661232682E-2"/>
          <c:y val="5.318659233809695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14845223492793"/>
          <c:y val="0.13292314479365802"/>
          <c:w val="0.62005615347076593"/>
          <c:h val="0.81558203993600975"/>
        </c:manualLayout>
      </c:layout>
      <c:barChart>
        <c:barDir val="bar"/>
        <c:grouping val="clustered"/>
        <c:varyColors val="0"/>
        <c:ser>
          <c:idx val="0"/>
          <c:order val="0"/>
          <c:tx>
            <c:strRef>
              <c:f>'Pivot for dashboard'!$B$3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multiLvlStrRef>
              <c:f>'Pivot for dashboard'!$A$4:$A$33</c:f>
              <c:multiLvlStrCache>
                <c:ptCount val="24"/>
                <c:lvl>
                  <c:pt idx="0">
                    <c:v>Bose QC 35 II</c:v>
                  </c:pt>
                  <c:pt idx="1">
                    <c:v>Bowers &amp; Wilkins PX7</c:v>
                  </c:pt>
                  <c:pt idx="2">
                    <c:v>Jabra Elite 85H</c:v>
                  </c:pt>
                  <c:pt idx="3">
                    <c:v>Sennheiser PXC 550-II</c:v>
                  </c:pt>
                  <c:pt idx="4">
                    <c:v>Sony WH-1000XM4</c:v>
                  </c:pt>
                  <c:pt idx="5">
                    <c:v>Asus Zenbook</c:v>
                  </c:pt>
                  <c:pt idx="6">
                    <c:v>Dell XPS 15</c:v>
                  </c:pt>
                  <c:pt idx="7">
                    <c:v>HP Spectre</c:v>
                  </c:pt>
                  <c:pt idx="8">
                    <c:v>Lenovo Thinkpad</c:v>
                  </c:pt>
                  <c:pt idx="9">
                    <c:v>Macbook Pro</c:v>
                  </c:pt>
                  <c:pt idx="10">
                    <c:v>Google Pixel 6</c:v>
                  </c:pt>
                  <c:pt idx="11">
                    <c:v>iPhone 13</c:v>
                  </c:pt>
                  <c:pt idx="12">
                    <c:v>Nokia 9</c:v>
                  </c:pt>
                  <c:pt idx="13">
                    <c:v>OnePlus 9</c:v>
                  </c:pt>
                  <c:pt idx="14">
                    <c:v>Samsung Galaxy S22</c:v>
                  </c:pt>
                  <c:pt idx="15">
                    <c:v>Apple Watch Series 7</c:v>
                  </c:pt>
                  <c:pt idx="16">
                    <c:v>Fitbit Versa 3</c:v>
                  </c:pt>
                  <c:pt idx="17">
                    <c:v>Fossil Gen 6</c:v>
                  </c:pt>
                  <c:pt idx="18">
                    <c:v>Garmin Fenix 6</c:v>
                  </c:pt>
                  <c:pt idx="19">
                    <c:v>Samsung Galaxy Watch 4</c:v>
                  </c:pt>
                  <c:pt idx="20">
                    <c:v>iPad Pro</c:v>
                  </c:pt>
                  <c:pt idx="21">
                    <c:v>Lenovo Tab M10</c:v>
                  </c:pt>
                  <c:pt idx="22">
                    <c:v>Microsoft Surface Go</c:v>
                  </c:pt>
                  <c:pt idx="23">
                    <c:v>Samsung Galaxy Tab S8</c:v>
                  </c:pt>
                </c:lvl>
                <c:lvl>
                  <c:pt idx="0">
                    <c:v>Headphones</c:v>
                  </c:pt>
                  <c:pt idx="5">
                    <c:v>Laptop</c:v>
                  </c:pt>
                  <c:pt idx="10">
                    <c:v>Smartphone</c:v>
                  </c:pt>
                  <c:pt idx="15">
                    <c:v>Smartwatch</c:v>
                  </c:pt>
                  <c:pt idx="20">
                    <c:v>Tablet</c:v>
                  </c:pt>
                </c:lvl>
              </c:multiLvlStrCache>
            </c:multiLvlStrRef>
          </c:cat>
          <c:val>
            <c:numRef>
              <c:f>'Pivot for dashboard'!$B$4:$B$33</c:f>
              <c:numCache>
                <c:formatCode>_-[$$-409]* #,##0_ ;_-[$$-409]* \-#,##0\ ;_-[$$-409]* "-"??_ ;_-@_ </c:formatCode>
                <c:ptCount val="24"/>
                <c:pt idx="0">
                  <c:v>6309.7699999999995</c:v>
                </c:pt>
                <c:pt idx="1">
                  <c:v>5425.11</c:v>
                </c:pt>
                <c:pt idx="2">
                  <c:v>4369.5200000000004</c:v>
                </c:pt>
                <c:pt idx="3">
                  <c:v>3073.26</c:v>
                </c:pt>
                <c:pt idx="4">
                  <c:v>5038.5600000000004</c:v>
                </c:pt>
                <c:pt idx="5">
                  <c:v>1631.97</c:v>
                </c:pt>
                <c:pt idx="6">
                  <c:v>3427.78</c:v>
                </c:pt>
                <c:pt idx="7">
                  <c:v>2668.77</c:v>
                </c:pt>
                <c:pt idx="8">
                  <c:v>6029.7199999999993</c:v>
                </c:pt>
                <c:pt idx="9">
                  <c:v>5072.2699999999995</c:v>
                </c:pt>
                <c:pt idx="10">
                  <c:v>2799.12</c:v>
                </c:pt>
                <c:pt idx="11">
                  <c:v>5450.96</c:v>
                </c:pt>
                <c:pt idx="12">
                  <c:v>2563.73</c:v>
                </c:pt>
                <c:pt idx="13">
                  <c:v>4171.1899999999996</c:v>
                </c:pt>
                <c:pt idx="14">
                  <c:v>3340.29</c:v>
                </c:pt>
                <c:pt idx="15">
                  <c:v>4881.3</c:v>
                </c:pt>
                <c:pt idx="16">
                  <c:v>3307.5400000000004</c:v>
                </c:pt>
                <c:pt idx="17">
                  <c:v>1449.4</c:v>
                </c:pt>
                <c:pt idx="18">
                  <c:v>1684.49</c:v>
                </c:pt>
                <c:pt idx="19">
                  <c:v>4938.92</c:v>
                </c:pt>
                <c:pt idx="20">
                  <c:v>6846.81</c:v>
                </c:pt>
                <c:pt idx="21">
                  <c:v>4621.87</c:v>
                </c:pt>
                <c:pt idx="22">
                  <c:v>5665.88</c:v>
                </c:pt>
                <c:pt idx="23">
                  <c:v>2744.2799999999997</c:v>
                </c:pt>
              </c:numCache>
            </c:numRef>
          </c:val>
          <c:extLst>
            <c:ext xmlns:c16="http://schemas.microsoft.com/office/drawing/2014/chart" uri="{C3380CC4-5D6E-409C-BE32-E72D297353CC}">
              <c16:uniqueId val="{00000000-F853-4029-82A4-1DBDC37F7EAE}"/>
            </c:ext>
          </c:extLst>
        </c:ser>
        <c:dLbls>
          <c:showLegendKey val="0"/>
          <c:showVal val="0"/>
          <c:showCatName val="0"/>
          <c:showSerName val="0"/>
          <c:showPercent val="0"/>
          <c:showBubbleSize val="0"/>
        </c:dLbls>
        <c:gapWidth val="227"/>
        <c:overlap val="-48"/>
        <c:axId val="1322974047"/>
        <c:axId val="1360199599"/>
      </c:barChart>
      <c:catAx>
        <c:axId val="132297404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99599"/>
        <c:crosses val="autoZero"/>
        <c:auto val="1"/>
        <c:lblAlgn val="ctr"/>
        <c:lblOffset val="100"/>
        <c:noMultiLvlLbl val="0"/>
      </c:catAx>
      <c:valAx>
        <c:axId val="1360199599"/>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7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[Task-1-PRT-02- (PRactice Copy).xlsx]Pivot for dashboard!PivotTable13</c:name>
    <c:fmtId val="45"/>
  </c:pivotSource>
  <c:chart>
    <c:autoTitleDeleted val="1"/>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for dashboard'!$H$3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for dashboard'!$G$4:$G$9</c:f>
              <c:strCache>
                <c:ptCount val="5"/>
                <c:pt idx="0">
                  <c:v>Headphones</c:v>
                </c:pt>
                <c:pt idx="1">
                  <c:v>Laptop</c:v>
                </c:pt>
                <c:pt idx="2">
                  <c:v>Smartphone</c:v>
                </c:pt>
                <c:pt idx="3">
                  <c:v>Smartwatch</c:v>
                </c:pt>
                <c:pt idx="4">
                  <c:v>Tablet</c:v>
                </c:pt>
              </c:strCache>
            </c:strRef>
          </c:cat>
          <c:val>
            <c:numRef>
              <c:f>'Pivot for dashboard'!$H$4:$H$9</c:f>
              <c:numCache>
                <c:formatCode>_-[$$-409]* #,##0_ ;_-[$$-409]* \-#,##0\ ;_-[$$-409]* "-"??_ ;_-@_ </c:formatCode>
                <c:ptCount val="5"/>
                <c:pt idx="0">
                  <c:v>24216.219999999998</c:v>
                </c:pt>
                <c:pt idx="1">
                  <c:v>18830.509999999998</c:v>
                </c:pt>
                <c:pt idx="2">
                  <c:v>18325.289999999997</c:v>
                </c:pt>
                <c:pt idx="3">
                  <c:v>16261.65</c:v>
                </c:pt>
                <c:pt idx="4">
                  <c:v>19878.84</c:v>
                </c:pt>
              </c:numCache>
            </c:numRef>
          </c:val>
          <c:smooth val="0"/>
          <c:extLst>
            <c:ext xmlns:c16="http://schemas.microsoft.com/office/drawing/2014/chart" uri="{C3380CC4-5D6E-409C-BE32-E72D297353CC}">
              <c16:uniqueId val="{00000000-5FC3-4909-B7A1-8DE9E0999BF6}"/>
            </c:ext>
          </c:extLst>
        </c:ser>
        <c:dLbls>
          <c:dLblPos val="ctr"/>
          <c:showLegendKey val="0"/>
          <c:showVal val="1"/>
          <c:showCatName val="0"/>
          <c:showSerName val="0"/>
          <c:showPercent val="0"/>
          <c:showBubbleSize val="0"/>
        </c:dLbls>
        <c:marker val="1"/>
        <c:smooth val="0"/>
        <c:axId val="1626780703"/>
        <c:axId val="1366140767"/>
      </c:lineChart>
      <c:catAx>
        <c:axId val="16267807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6140767"/>
        <c:crosses val="autoZero"/>
        <c:auto val="1"/>
        <c:lblAlgn val="ctr"/>
        <c:lblOffset val="100"/>
        <c:noMultiLvlLbl val="0"/>
      </c:catAx>
      <c:valAx>
        <c:axId val="136614076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26780703"/>
        <c:crosses val="autoZero"/>
        <c:crossBetween val="between"/>
      </c:valAx>
      <c:dTable>
        <c:showHorzBorder val="1"/>
        <c:showVertBorder val="1"/>
        <c:showOutline val="1"/>
        <c:showKeys val="0"/>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xdr:col>
      <xdr:colOff>236220</xdr:colOff>
      <xdr:row>103</xdr:row>
      <xdr:rowOff>60960</xdr:rowOff>
    </xdr:from>
    <xdr:ext cx="5455920" cy="264560"/>
    <xdr:sp macro="" textlink="">
      <xdr:nvSpPr>
        <xdr:cNvPr id="2" name="TextBox 1">
          <a:extLst>
            <a:ext uri="{FF2B5EF4-FFF2-40B4-BE49-F238E27FC236}">
              <a16:creationId xmlns:a16="http://schemas.microsoft.com/office/drawing/2014/main" id="{1C420CCE-210C-809D-3B83-55F11F41449D}"/>
            </a:ext>
          </a:extLst>
        </xdr:cNvPr>
        <xdr:cNvSpPr txBox="1"/>
      </xdr:nvSpPr>
      <xdr:spPr>
        <a:xfrm>
          <a:off x="1036320" y="19080480"/>
          <a:ext cx="5455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twoCellAnchor>
    <xdr:from>
      <xdr:col>0</xdr:col>
      <xdr:colOff>22860</xdr:colOff>
      <xdr:row>101</xdr:row>
      <xdr:rowOff>167640</xdr:rowOff>
    </xdr:from>
    <xdr:to>
      <xdr:col>3</xdr:col>
      <xdr:colOff>944880</xdr:colOff>
      <xdr:row>104</xdr:row>
      <xdr:rowOff>167640</xdr:rowOff>
    </xdr:to>
    <xdr:sp macro="" textlink="">
      <xdr:nvSpPr>
        <xdr:cNvPr id="1027" name="Text Box 3">
          <a:extLst>
            <a:ext uri="{FF2B5EF4-FFF2-40B4-BE49-F238E27FC236}">
              <a16:creationId xmlns:a16="http://schemas.microsoft.com/office/drawing/2014/main" id="{521D9E28-FBD6-CF77-22AE-6074C0D612B5}"/>
            </a:ext>
          </a:extLst>
        </xdr:cNvPr>
        <xdr:cNvSpPr txBox="1">
          <a:spLocks noChangeArrowheads="1"/>
        </xdr:cNvSpPr>
      </xdr:nvSpPr>
      <xdr:spPr bwMode="auto">
        <a:xfrm>
          <a:off x="22860" y="18821400"/>
          <a:ext cx="4930140" cy="548640"/>
        </a:xfrm>
        <a:prstGeom prst="rect">
          <a:avLst/>
        </a:prstGeom>
        <a:solidFill>
          <a:schemeClr val="accent6">
            <a:lumMod val="20000"/>
            <a:lumOff val="80000"/>
          </a:schemeClr>
        </a:solidFill>
        <a:ln w="9525">
          <a:solidFill>
            <a:srgbClr val="000000"/>
          </a:solidFill>
          <a:miter lim="800000"/>
          <a:headEnd/>
          <a:tailEnd/>
        </a:ln>
      </xdr:spPr>
      <xdr:txBody>
        <a:bodyPr vertOverflow="clip" wrap="square" lIns="36576" tIns="32004" rIns="0" bIns="0" anchor="t" upright="1"/>
        <a:lstStyle/>
        <a:p>
          <a:pPr algn="l" rtl="0">
            <a:defRPr sz="1000"/>
          </a:pPr>
          <a:r>
            <a:rPr lang="en-GB" sz="2800" b="0" i="0" u="sng" strike="noStrike" baseline="0">
              <a:solidFill>
                <a:schemeClr val="tx1"/>
              </a:solidFill>
              <a:latin typeface="Berlin Sans FB Demi" panose="020E0802020502020306" pitchFamily="34" charset="0"/>
              <a:cs typeface="Calibri"/>
            </a:rPr>
            <a:t>Formula based question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32</xdr:row>
      <xdr:rowOff>99060</xdr:rowOff>
    </xdr:from>
    <xdr:to>
      <xdr:col>4</xdr:col>
      <xdr:colOff>220980</xdr:colOff>
      <xdr:row>35</xdr:row>
      <xdr:rowOff>15240</xdr:rowOff>
    </xdr:to>
    <xdr:sp macro="" textlink="">
      <xdr:nvSpPr>
        <xdr:cNvPr id="4" name="TextBox 3">
          <a:extLst>
            <a:ext uri="{FF2B5EF4-FFF2-40B4-BE49-F238E27FC236}">
              <a16:creationId xmlns:a16="http://schemas.microsoft.com/office/drawing/2014/main" id="{24503E51-CBE5-5642-8AD2-8814E71350CB}"/>
            </a:ext>
          </a:extLst>
        </xdr:cNvPr>
        <xdr:cNvSpPr txBox="1"/>
      </xdr:nvSpPr>
      <xdr:spPr>
        <a:xfrm>
          <a:off x="0" y="6004560"/>
          <a:ext cx="5905500" cy="46482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a:t>Q.7) Find the first sold product of each category?</a:t>
          </a:r>
        </a:p>
      </xdr:txBody>
    </xdr:sp>
    <xdr:clientData/>
  </xdr:twoCellAnchor>
  <xdr:twoCellAnchor>
    <xdr:from>
      <xdr:col>6</xdr:col>
      <xdr:colOff>830580</xdr:colOff>
      <xdr:row>2</xdr:row>
      <xdr:rowOff>0</xdr:rowOff>
    </xdr:from>
    <xdr:to>
      <xdr:col>10</xdr:col>
      <xdr:colOff>1318260</xdr:colOff>
      <xdr:row>4</xdr:row>
      <xdr:rowOff>15240</xdr:rowOff>
    </xdr:to>
    <xdr:sp macro="" textlink="">
      <xdr:nvSpPr>
        <xdr:cNvPr id="8" name="TextBox 7">
          <a:extLst>
            <a:ext uri="{FF2B5EF4-FFF2-40B4-BE49-F238E27FC236}">
              <a16:creationId xmlns:a16="http://schemas.microsoft.com/office/drawing/2014/main" id="{DC36314F-85D9-4729-B34D-DD2DFBCC90C7}"/>
            </a:ext>
          </a:extLst>
        </xdr:cNvPr>
        <xdr:cNvSpPr txBox="1"/>
      </xdr:nvSpPr>
      <xdr:spPr>
        <a:xfrm>
          <a:off x="6400800" y="365760"/>
          <a:ext cx="663702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Q.6) Create a bar chart to visualize the total sales for each product category.</a:t>
          </a:r>
        </a:p>
      </xdr:txBody>
    </xdr:sp>
    <xdr:clientData/>
  </xdr:twoCellAnchor>
  <xdr:twoCellAnchor>
    <xdr:from>
      <xdr:col>6</xdr:col>
      <xdr:colOff>883920</xdr:colOff>
      <xdr:row>11</xdr:row>
      <xdr:rowOff>38100</xdr:rowOff>
    </xdr:from>
    <xdr:to>
      <xdr:col>10</xdr:col>
      <xdr:colOff>1120140</xdr:colOff>
      <xdr:row>26</xdr:row>
      <xdr:rowOff>38100</xdr:rowOff>
    </xdr:to>
    <xdr:graphicFrame macro="">
      <xdr:nvGraphicFramePr>
        <xdr:cNvPr id="10" name="Chart 9">
          <a:extLst>
            <a:ext uri="{FF2B5EF4-FFF2-40B4-BE49-F238E27FC236}">
              <a16:creationId xmlns:a16="http://schemas.microsoft.com/office/drawing/2014/main" id="{5983EF09-4D30-8F76-9B96-DA5B6AB63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48</xdr:row>
      <xdr:rowOff>91440</xdr:rowOff>
    </xdr:from>
    <xdr:to>
      <xdr:col>4</xdr:col>
      <xdr:colOff>358140</xdr:colOff>
      <xdr:row>51</xdr:row>
      <xdr:rowOff>7620</xdr:rowOff>
    </xdr:to>
    <xdr:sp macro="" textlink="">
      <xdr:nvSpPr>
        <xdr:cNvPr id="11" name="TextBox 10">
          <a:extLst>
            <a:ext uri="{FF2B5EF4-FFF2-40B4-BE49-F238E27FC236}">
              <a16:creationId xmlns:a16="http://schemas.microsoft.com/office/drawing/2014/main" id="{EA489E4C-CFD9-48CF-9E07-F222AA355286}"/>
            </a:ext>
          </a:extLst>
        </xdr:cNvPr>
        <xdr:cNvSpPr txBox="1"/>
      </xdr:nvSpPr>
      <xdr:spPr>
        <a:xfrm>
          <a:off x="0" y="8923020"/>
          <a:ext cx="6042660" cy="46482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a:t>Q.8) Find the product category with the highest sales.</a:t>
          </a:r>
        </a:p>
      </xdr:txBody>
    </xdr:sp>
    <xdr:clientData/>
  </xdr:twoCellAnchor>
  <xdr:twoCellAnchor>
    <xdr:from>
      <xdr:col>0</xdr:col>
      <xdr:colOff>0</xdr:colOff>
      <xdr:row>56</xdr:row>
      <xdr:rowOff>129540</xdr:rowOff>
    </xdr:from>
    <xdr:to>
      <xdr:col>4</xdr:col>
      <xdr:colOff>365760</xdr:colOff>
      <xdr:row>58</xdr:row>
      <xdr:rowOff>175260</xdr:rowOff>
    </xdr:to>
    <xdr:sp macro="" textlink="">
      <xdr:nvSpPr>
        <xdr:cNvPr id="13" name="TextBox 12">
          <a:extLst>
            <a:ext uri="{FF2B5EF4-FFF2-40B4-BE49-F238E27FC236}">
              <a16:creationId xmlns:a16="http://schemas.microsoft.com/office/drawing/2014/main" id="{91BE7076-6B63-4FFC-9A26-C7A1968EE30F}"/>
            </a:ext>
          </a:extLst>
        </xdr:cNvPr>
        <xdr:cNvSpPr txBox="1"/>
      </xdr:nvSpPr>
      <xdr:spPr>
        <a:xfrm>
          <a:off x="0" y="10652760"/>
          <a:ext cx="6050280" cy="41148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a:t>Q.10) Count the number of products in each category.</a:t>
          </a:r>
        </a:p>
      </xdr:txBody>
    </xdr:sp>
    <xdr:clientData/>
  </xdr:twoCellAnchor>
  <xdr:twoCellAnchor>
    <xdr:from>
      <xdr:col>0</xdr:col>
      <xdr:colOff>38100</xdr:colOff>
      <xdr:row>2</xdr:row>
      <xdr:rowOff>60960</xdr:rowOff>
    </xdr:from>
    <xdr:to>
      <xdr:col>5</xdr:col>
      <xdr:colOff>594360</xdr:colOff>
      <xdr:row>4</xdr:row>
      <xdr:rowOff>160020</xdr:rowOff>
    </xdr:to>
    <xdr:sp macro="" textlink="">
      <xdr:nvSpPr>
        <xdr:cNvPr id="14" name="TextBox 13">
          <a:extLst>
            <a:ext uri="{FF2B5EF4-FFF2-40B4-BE49-F238E27FC236}">
              <a16:creationId xmlns:a16="http://schemas.microsoft.com/office/drawing/2014/main" id="{C1F8EEEB-31E0-4F67-8738-9575235381A5}"/>
            </a:ext>
          </a:extLst>
        </xdr:cNvPr>
        <xdr:cNvSpPr txBox="1"/>
      </xdr:nvSpPr>
      <xdr:spPr>
        <a:xfrm>
          <a:off x="38100" y="426720"/>
          <a:ext cx="6477000" cy="46482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a:t>Q.2) Identify the top-selling product in each product category.</a:t>
          </a:r>
        </a:p>
      </xdr:txBody>
    </xdr:sp>
    <xdr:clientData/>
  </xdr:twoCellAnchor>
  <xdr:twoCellAnchor>
    <xdr:from>
      <xdr:col>0</xdr:col>
      <xdr:colOff>0</xdr:colOff>
      <xdr:row>20</xdr:row>
      <xdr:rowOff>45720</xdr:rowOff>
    </xdr:from>
    <xdr:to>
      <xdr:col>4</xdr:col>
      <xdr:colOff>220980</xdr:colOff>
      <xdr:row>22</xdr:row>
      <xdr:rowOff>144780</xdr:rowOff>
    </xdr:to>
    <xdr:sp macro="" textlink="">
      <xdr:nvSpPr>
        <xdr:cNvPr id="15" name="TextBox 14">
          <a:extLst>
            <a:ext uri="{FF2B5EF4-FFF2-40B4-BE49-F238E27FC236}">
              <a16:creationId xmlns:a16="http://schemas.microsoft.com/office/drawing/2014/main" id="{06A562BD-97E3-43DB-B4B4-45C255E43976}"/>
            </a:ext>
          </a:extLst>
        </xdr:cNvPr>
        <xdr:cNvSpPr txBox="1"/>
      </xdr:nvSpPr>
      <xdr:spPr>
        <a:xfrm>
          <a:off x="0" y="3703320"/>
          <a:ext cx="5532120" cy="46482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a:t>Q.3) Calculate the average price for each product category.</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327660</xdr:colOff>
      <xdr:row>3</xdr:row>
      <xdr:rowOff>7620</xdr:rowOff>
    </xdr:from>
    <xdr:to>
      <xdr:col>7</xdr:col>
      <xdr:colOff>1485900</xdr:colOff>
      <xdr:row>12</xdr:row>
      <xdr:rowOff>68580</xdr:rowOff>
    </xdr:to>
    <mc:AlternateContent xmlns:mc="http://schemas.openxmlformats.org/markup-compatibility/2006" xmlns:a14="http://schemas.microsoft.com/office/drawing/2010/main">
      <mc:Choice Requires="a14">
        <xdr:graphicFrame macro="">
          <xdr:nvGraphicFramePr>
            <xdr:cNvPr id="10" name="Product category 2">
              <a:extLst>
                <a:ext uri="{FF2B5EF4-FFF2-40B4-BE49-F238E27FC236}">
                  <a16:creationId xmlns:a16="http://schemas.microsoft.com/office/drawing/2014/main" id="{8AF838A1-3A9A-45A9-805E-7AEC8DDB1380}"/>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11430000" y="556260"/>
              <a:ext cx="1158240" cy="1706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0</xdr:row>
      <xdr:rowOff>22860</xdr:rowOff>
    </xdr:from>
    <xdr:to>
      <xdr:col>7</xdr:col>
      <xdr:colOff>1493520</xdr:colOff>
      <xdr:row>2</xdr:row>
      <xdr:rowOff>152400</xdr:rowOff>
    </xdr:to>
    <xdr:sp macro="" textlink="">
      <xdr:nvSpPr>
        <xdr:cNvPr id="11" name="TextBox 10">
          <a:extLst>
            <a:ext uri="{FF2B5EF4-FFF2-40B4-BE49-F238E27FC236}">
              <a16:creationId xmlns:a16="http://schemas.microsoft.com/office/drawing/2014/main" id="{DD5DDFFE-4CBA-9FA6-D862-30B586367C49}"/>
            </a:ext>
          </a:extLst>
        </xdr:cNvPr>
        <xdr:cNvSpPr txBox="1"/>
      </xdr:nvSpPr>
      <xdr:spPr>
        <a:xfrm>
          <a:off x="45720" y="22860"/>
          <a:ext cx="12550140" cy="495300"/>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r>
            <a:rPr lang="en-GB" sz="2000" b="1">
              <a:latin typeface="Agency FB" panose="020B0503020202020204" pitchFamily="34" charset="0"/>
            </a:rPr>
            <a:t>          </a:t>
          </a:r>
          <a:r>
            <a:rPr lang="en-GB" sz="2800" b="1">
              <a:latin typeface="Agency FB" panose="020B0503020202020204" pitchFamily="34" charset="0"/>
            </a:rPr>
            <a:t>ELECTRICA</a:t>
          </a:r>
          <a:r>
            <a:rPr lang="en-GB" sz="2800" b="1" baseline="0">
              <a:latin typeface="Agency FB" panose="020B0503020202020204" pitchFamily="34" charset="0"/>
            </a:rPr>
            <a:t>  SHOP  DATA - </a:t>
          </a:r>
          <a:r>
            <a:rPr lang="en-GB" sz="2800" b="1" baseline="0">
              <a:latin typeface="Aptos Narrow" panose="020B0004020202020204" pitchFamily="34" charset="0"/>
            </a:rPr>
            <a:t>Revenue for each category</a:t>
          </a:r>
          <a:endParaRPr lang="en-GB" sz="2000" b="1">
            <a:latin typeface="Aptos Narrow" panose="020B0004020202020204" pitchFamily="34" charset="0"/>
          </a:endParaRPr>
        </a:p>
      </xdr:txBody>
    </xdr:sp>
    <xdr:clientData/>
  </xdr:twoCellAnchor>
  <xdr:twoCellAnchor editAs="oneCell">
    <xdr:from>
      <xdr:col>0</xdr:col>
      <xdr:colOff>160020</xdr:colOff>
      <xdr:row>0</xdr:row>
      <xdr:rowOff>22860</xdr:rowOff>
    </xdr:from>
    <xdr:to>
      <xdr:col>0</xdr:col>
      <xdr:colOff>655320</xdr:colOff>
      <xdr:row>2</xdr:row>
      <xdr:rowOff>152400</xdr:rowOff>
    </xdr:to>
    <xdr:pic>
      <xdr:nvPicPr>
        <xdr:cNvPr id="14" name="Picture 13" descr="Lightning Logo PNG Transparent Images Free Download | Vector Files | Pngtree">
          <a:extLst>
            <a:ext uri="{FF2B5EF4-FFF2-40B4-BE49-F238E27FC236}">
              <a16:creationId xmlns:a16="http://schemas.microsoft.com/office/drawing/2014/main" id="{F2F9C91D-4CF9-A66E-7F78-5AC3CB5DD2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020" y="22860"/>
          <a:ext cx="4953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937260</xdr:colOff>
      <xdr:row>2</xdr:row>
      <xdr:rowOff>167640</xdr:rowOff>
    </xdr:from>
    <xdr:to>
      <xdr:col>7</xdr:col>
      <xdr:colOff>304800</xdr:colOff>
      <xdr:row>19</xdr:row>
      <xdr:rowOff>45720</xdr:rowOff>
    </xdr:to>
    <xdr:graphicFrame macro="">
      <xdr:nvGraphicFramePr>
        <xdr:cNvPr id="21" name="Chart 20">
          <a:extLst>
            <a:ext uri="{FF2B5EF4-FFF2-40B4-BE49-F238E27FC236}">
              <a16:creationId xmlns:a16="http://schemas.microsoft.com/office/drawing/2014/main" id="{65A36BF8-9AFD-4C7A-AFA6-D5896AE44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3</xdr:row>
      <xdr:rowOff>0</xdr:rowOff>
    </xdr:from>
    <xdr:to>
      <xdr:col>4</xdr:col>
      <xdr:colOff>891540</xdr:colOff>
      <xdr:row>27</xdr:row>
      <xdr:rowOff>22860</xdr:rowOff>
    </xdr:to>
    <xdr:graphicFrame macro="">
      <xdr:nvGraphicFramePr>
        <xdr:cNvPr id="20" name="Chart 19">
          <a:extLst>
            <a:ext uri="{FF2B5EF4-FFF2-40B4-BE49-F238E27FC236}">
              <a16:creationId xmlns:a16="http://schemas.microsoft.com/office/drawing/2014/main" id="{A7FA2DD5-0124-42DA-B03D-D39A998E5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1356360</xdr:colOff>
      <xdr:row>8</xdr:row>
      <xdr:rowOff>175260</xdr:rowOff>
    </xdr:from>
    <xdr:to>
      <xdr:col>4</xdr:col>
      <xdr:colOff>1402080</xdr:colOff>
      <xdr:row>19</xdr:row>
      <xdr:rowOff>91440</xdr:rowOff>
    </xdr:to>
    <xdr:graphicFrame macro="">
      <xdr:nvGraphicFramePr>
        <xdr:cNvPr id="17" name="Chart 16">
          <a:extLst>
            <a:ext uri="{FF2B5EF4-FFF2-40B4-BE49-F238E27FC236}">
              <a16:creationId xmlns:a16="http://schemas.microsoft.com/office/drawing/2014/main" id="{620C65AF-2EAE-4609-B68D-72C44AAB0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960120</xdr:colOff>
      <xdr:row>19</xdr:row>
      <xdr:rowOff>60960</xdr:rowOff>
    </xdr:from>
    <xdr:to>
      <xdr:col>7</xdr:col>
      <xdr:colOff>289560</xdr:colOff>
      <xdr:row>27</xdr:row>
      <xdr:rowOff>0</xdr:rowOff>
    </xdr:to>
    <xdr:graphicFrame macro="">
      <xdr:nvGraphicFramePr>
        <xdr:cNvPr id="22" name="Chart 21">
          <a:extLst>
            <a:ext uri="{FF2B5EF4-FFF2-40B4-BE49-F238E27FC236}">
              <a16:creationId xmlns:a16="http://schemas.microsoft.com/office/drawing/2014/main" id="{F6B1BAFE-89A0-45BC-8D72-8B4A61C90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30480</xdr:colOff>
      <xdr:row>12</xdr:row>
      <xdr:rowOff>179070</xdr:rowOff>
    </xdr:from>
    <xdr:to>
      <xdr:col>14</xdr:col>
      <xdr:colOff>441960</xdr:colOff>
      <xdr:row>33</xdr:row>
      <xdr:rowOff>45720</xdr:rowOff>
    </xdr:to>
    <xdr:graphicFrame macro="">
      <xdr:nvGraphicFramePr>
        <xdr:cNvPr id="2" name="Chart 1">
          <a:extLst>
            <a:ext uri="{FF2B5EF4-FFF2-40B4-BE49-F238E27FC236}">
              <a16:creationId xmlns:a16="http://schemas.microsoft.com/office/drawing/2014/main" id="{7CE060FA-6278-4359-9B81-67A182056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53340</xdr:rowOff>
    </xdr:from>
    <xdr:to>
      <xdr:col>2</xdr:col>
      <xdr:colOff>1493520</xdr:colOff>
      <xdr:row>4</xdr:row>
      <xdr:rowOff>167640</xdr:rowOff>
    </xdr:to>
    <xdr:sp macro="" textlink="">
      <xdr:nvSpPr>
        <xdr:cNvPr id="3" name="TextBox 2">
          <a:extLst>
            <a:ext uri="{FF2B5EF4-FFF2-40B4-BE49-F238E27FC236}">
              <a16:creationId xmlns:a16="http://schemas.microsoft.com/office/drawing/2014/main" id="{F05622E4-5F52-4086-AC1B-2B243369E9F0}"/>
            </a:ext>
          </a:extLst>
        </xdr:cNvPr>
        <xdr:cNvSpPr txBox="1"/>
      </xdr:nvSpPr>
      <xdr:spPr>
        <a:xfrm>
          <a:off x="0" y="236220"/>
          <a:ext cx="5128260" cy="66294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a:t>Q.12) Calculate the total number of products sold for each product category using a pivot table.</a:t>
          </a:r>
        </a:p>
      </xdr:txBody>
    </xdr:sp>
    <xdr:clientData/>
  </xdr:twoCellAnchor>
  <xdr:twoCellAnchor>
    <xdr:from>
      <xdr:col>4</xdr:col>
      <xdr:colOff>441960</xdr:colOff>
      <xdr:row>4</xdr:row>
      <xdr:rowOff>106680</xdr:rowOff>
    </xdr:from>
    <xdr:to>
      <xdr:col>14</xdr:col>
      <xdr:colOff>228600</xdr:colOff>
      <xdr:row>6</xdr:row>
      <xdr:rowOff>144780</xdr:rowOff>
    </xdr:to>
    <xdr:sp macro="" textlink="">
      <xdr:nvSpPr>
        <xdr:cNvPr id="4" name="TextBox 3">
          <a:extLst>
            <a:ext uri="{FF2B5EF4-FFF2-40B4-BE49-F238E27FC236}">
              <a16:creationId xmlns:a16="http://schemas.microsoft.com/office/drawing/2014/main" id="{13238E27-412C-4394-B88E-B032F450815F}"/>
            </a:ext>
          </a:extLst>
        </xdr:cNvPr>
        <xdr:cNvSpPr txBox="1"/>
      </xdr:nvSpPr>
      <xdr:spPr>
        <a:xfrm>
          <a:off x="6659880" y="838200"/>
          <a:ext cx="8397240" cy="40386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a:t>Q.13) Create a pivot chart to visualize the distribution of product prices in each category.</a:t>
          </a:r>
        </a:p>
      </xdr:txBody>
    </xdr:sp>
    <xdr:clientData/>
  </xdr:twoCellAnchor>
  <xdr:twoCellAnchor>
    <xdr:from>
      <xdr:col>0</xdr:col>
      <xdr:colOff>0</xdr:colOff>
      <xdr:row>26</xdr:row>
      <xdr:rowOff>30480</xdr:rowOff>
    </xdr:from>
    <xdr:to>
      <xdr:col>4</xdr:col>
      <xdr:colOff>15240</xdr:colOff>
      <xdr:row>28</xdr:row>
      <xdr:rowOff>160020</xdr:rowOff>
    </xdr:to>
    <xdr:sp macro="" textlink="">
      <xdr:nvSpPr>
        <xdr:cNvPr id="5" name="TextBox 4">
          <a:extLst>
            <a:ext uri="{FF2B5EF4-FFF2-40B4-BE49-F238E27FC236}">
              <a16:creationId xmlns:a16="http://schemas.microsoft.com/office/drawing/2014/main" id="{949C841D-FB37-4017-97ED-8D1EE0C12C71}"/>
            </a:ext>
          </a:extLst>
        </xdr:cNvPr>
        <xdr:cNvSpPr txBox="1"/>
      </xdr:nvSpPr>
      <xdr:spPr>
        <a:xfrm>
          <a:off x="0" y="4785360"/>
          <a:ext cx="6233160" cy="4953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a:t>Q.15) Identify the product with least sale in each category in pivot table.</a:t>
          </a:r>
        </a:p>
      </xdr:txBody>
    </xdr:sp>
    <xdr:clientData/>
  </xdr:twoCellAnchor>
  <xdr:twoCellAnchor>
    <xdr:from>
      <xdr:col>0</xdr:col>
      <xdr:colOff>0</xdr:colOff>
      <xdr:row>14</xdr:row>
      <xdr:rowOff>144780</xdr:rowOff>
    </xdr:from>
    <xdr:to>
      <xdr:col>3</xdr:col>
      <xdr:colOff>106680</xdr:colOff>
      <xdr:row>16</xdr:row>
      <xdr:rowOff>160020</xdr:rowOff>
    </xdr:to>
    <xdr:sp macro="" textlink="">
      <xdr:nvSpPr>
        <xdr:cNvPr id="6" name="TextBox 5">
          <a:extLst>
            <a:ext uri="{FF2B5EF4-FFF2-40B4-BE49-F238E27FC236}">
              <a16:creationId xmlns:a16="http://schemas.microsoft.com/office/drawing/2014/main" id="{9DCABFF7-707F-46B8-98D1-A4E8A132AC5E}"/>
            </a:ext>
          </a:extLst>
        </xdr:cNvPr>
        <xdr:cNvSpPr txBox="1"/>
      </xdr:nvSpPr>
      <xdr:spPr>
        <a:xfrm>
          <a:off x="0" y="2705100"/>
          <a:ext cx="5715000" cy="3810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a:t>Q.14) Find the top 5 products with the highest sales in pivot table.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304800</xdr:colOff>
      <xdr:row>3</xdr:row>
      <xdr:rowOff>60961</xdr:rowOff>
    </xdr:from>
    <xdr:to>
      <xdr:col>4</xdr:col>
      <xdr:colOff>1066800</xdr:colOff>
      <xdr:row>12</xdr:row>
      <xdr:rowOff>114301</xdr:rowOff>
    </xdr:to>
    <mc:AlternateContent xmlns:mc="http://schemas.openxmlformats.org/markup-compatibility/2006" xmlns:a14="http://schemas.microsoft.com/office/drawing/2010/main">
      <mc:Choice Requires="a14">
        <xdr:graphicFrame macro="">
          <xdr:nvGraphicFramePr>
            <xdr:cNvPr id="2" name="Product category 1">
              <a:extLst>
                <a:ext uri="{FF2B5EF4-FFF2-40B4-BE49-F238E27FC236}">
                  <a16:creationId xmlns:a16="http://schemas.microsoft.com/office/drawing/2014/main" id="{60C84748-0271-4615-A059-93DE7F246E33}"/>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3970020" y="609601"/>
              <a:ext cx="1828800" cy="1699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754380</xdr:colOff>
      <xdr:row>7</xdr:row>
      <xdr:rowOff>60960</xdr:rowOff>
    </xdr:from>
    <xdr:to>
      <xdr:col>7</xdr:col>
      <xdr:colOff>1021080</xdr:colOff>
      <xdr:row>27</xdr:row>
      <xdr:rowOff>30480</xdr:rowOff>
    </xdr:to>
    <xdr:graphicFrame macro="">
      <xdr:nvGraphicFramePr>
        <xdr:cNvPr id="8" name="Chart 7">
          <a:extLst>
            <a:ext uri="{FF2B5EF4-FFF2-40B4-BE49-F238E27FC236}">
              <a16:creationId xmlns:a16="http://schemas.microsoft.com/office/drawing/2014/main" id="{E5416929-AD09-074D-F161-EFBEC8275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815340</xdr:colOff>
      <xdr:row>6</xdr:row>
      <xdr:rowOff>121920</xdr:rowOff>
    </xdr:from>
    <xdr:to>
      <xdr:col>12</xdr:col>
      <xdr:colOff>586740</xdr:colOff>
      <xdr:row>31</xdr:row>
      <xdr:rowOff>38100</xdr:rowOff>
    </xdr:to>
    <xdr:graphicFrame macro="">
      <xdr:nvGraphicFramePr>
        <xdr:cNvPr id="10" name="Chart 9">
          <a:extLst>
            <a:ext uri="{FF2B5EF4-FFF2-40B4-BE49-F238E27FC236}">
              <a16:creationId xmlns:a16="http://schemas.microsoft.com/office/drawing/2014/main" id="{63F0761E-ABEB-4D1D-9EF4-8232755A4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xdr:colOff>
      <xdr:row>10</xdr:row>
      <xdr:rowOff>76200</xdr:rowOff>
    </xdr:from>
    <xdr:to>
      <xdr:col>6</xdr:col>
      <xdr:colOff>342900</xdr:colOff>
      <xdr:row>25</xdr:row>
      <xdr:rowOff>76200</xdr:rowOff>
    </xdr:to>
    <xdr:graphicFrame macro="">
      <xdr:nvGraphicFramePr>
        <xdr:cNvPr id="13" name="Chart 12">
          <a:extLst>
            <a:ext uri="{FF2B5EF4-FFF2-40B4-BE49-F238E27FC236}">
              <a16:creationId xmlns:a16="http://schemas.microsoft.com/office/drawing/2014/main" id="{D96BAC60-79F6-04F0-933C-284939862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160020</xdr:colOff>
      <xdr:row>1</xdr:row>
      <xdr:rowOff>53340</xdr:rowOff>
    </xdr:from>
    <xdr:to>
      <xdr:col>11</xdr:col>
      <xdr:colOff>358140</xdr:colOff>
      <xdr:row>5</xdr:row>
      <xdr:rowOff>106680</xdr:rowOff>
    </xdr:to>
    <xdr:sp macro="" textlink="">
      <xdr:nvSpPr>
        <xdr:cNvPr id="2" name="TextBox 1">
          <a:extLst>
            <a:ext uri="{FF2B5EF4-FFF2-40B4-BE49-F238E27FC236}">
              <a16:creationId xmlns:a16="http://schemas.microsoft.com/office/drawing/2014/main" id="{1C4734F6-D750-4A5D-9F7E-B56FBAAED92C}"/>
            </a:ext>
          </a:extLst>
        </xdr:cNvPr>
        <xdr:cNvSpPr txBox="1"/>
      </xdr:nvSpPr>
      <xdr:spPr>
        <a:xfrm>
          <a:off x="7071360" y="236220"/>
          <a:ext cx="5684520" cy="102870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GB" sz="1800"/>
            <a:t>Answers</a:t>
          </a:r>
          <a:r>
            <a:rPr lang="en-GB" sz="1800" baseline="0"/>
            <a:t> are in 'Answers Worksheet, Pivot Table Ques(2,3,6,7,8,10) worksheet, Dashboard worksheet, </a:t>
          </a:r>
        </a:p>
        <a:p>
          <a:r>
            <a:rPr lang="en-GB" sz="1800" baseline="0"/>
            <a:t>Pivot Table Ques(12,13,14,15) worksheet.</a:t>
          </a:r>
        </a:p>
        <a:p>
          <a:endParaRPr lang="en-GB" sz="24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60960</xdr:colOff>
      <xdr:row>1</xdr:row>
      <xdr:rowOff>15240</xdr:rowOff>
    </xdr:from>
    <xdr:to>
      <xdr:col>9</xdr:col>
      <xdr:colOff>45720</xdr:colOff>
      <xdr:row>6</xdr:row>
      <xdr:rowOff>152400</xdr:rowOff>
    </xdr:to>
    <xdr:sp macro="" textlink="">
      <xdr:nvSpPr>
        <xdr:cNvPr id="2" name="TextBox 1">
          <a:extLst>
            <a:ext uri="{FF2B5EF4-FFF2-40B4-BE49-F238E27FC236}">
              <a16:creationId xmlns:a16="http://schemas.microsoft.com/office/drawing/2014/main" id="{0F20C6B3-2C61-1133-4DFB-B4613944D7EF}"/>
            </a:ext>
          </a:extLst>
        </xdr:cNvPr>
        <xdr:cNvSpPr txBox="1"/>
      </xdr:nvSpPr>
      <xdr:spPr>
        <a:xfrm>
          <a:off x="8290560" y="198120"/>
          <a:ext cx="4404360" cy="160020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GB" sz="2400"/>
            <a:t>Answers</a:t>
          </a:r>
          <a:r>
            <a:rPr lang="en-GB" sz="2400" baseline="0"/>
            <a:t> are in </a:t>
          </a:r>
          <a:r>
            <a:rPr lang="en-GB" sz="2400"/>
            <a:t>ElectronicProducts(Formula Ans) worksheet below Shop_sales</a:t>
          </a:r>
          <a:r>
            <a:rPr lang="en-GB" sz="2400" baseline="0"/>
            <a:t> Table</a:t>
          </a:r>
        </a:p>
        <a:p>
          <a:endParaRPr lang="en-GB" sz="2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Data Scientist" refreshedDate="45205.911499652779" createdVersion="8" refreshedVersion="8" minRefreshableVersion="3" recordCount="100" xr:uid="{9C19EDBA-6E7A-468D-B855-622BBA743E7F}">
  <cacheSource type="worksheet">
    <worksheetSource name="Shop_sales"/>
  </cacheSource>
  <cacheFields count="5">
    <cacheField name="Id number" numFmtId="0">
      <sharedItems containsSemiMixedTypes="0" containsString="0" containsNumber="1" containsInteger="1" minValue="1" maxValue="100"/>
    </cacheField>
    <cacheField name="Product name" numFmtId="0">
      <sharedItems count="24">
        <s v="iPhone 13"/>
        <s v="Garmin Fenix 6"/>
        <s v="Bowers &amp; Wilkins PX7"/>
        <s v="Fitbit Versa 3"/>
        <s v="Jabra Elite 85H"/>
        <s v="Sennheiser PXC 550-II"/>
        <s v="Asus Zenbook"/>
        <s v="Lenovo Tab M10"/>
        <s v="Microsoft Surface Go"/>
        <s v="Lenovo Thinkpad"/>
        <s v="HP Spectre"/>
        <s v="iPad Pro"/>
        <s v="Dell XPS 15"/>
        <s v="Bose QC 35 II"/>
        <s v="Samsung Galaxy S22"/>
        <s v="OnePlus 9"/>
        <s v="Macbook Pro"/>
        <s v="Sony WH-1000XM4"/>
        <s v="Samsung Galaxy Tab S8"/>
        <s v="Apple Watch Series 7"/>
        <s v="Nokia 9"/>
        <s v="Samsung Galaxy Watch 4"/>
        <s v="Google Pixel 6"/>
        <s v="Fossil Gen 6"/>
      </sharedItems>
    </cacheField>
    <cacheField name="Number of products sold" numFmtId="2">
      <sharedItems containsString="0" containsBlank="1" containsNumber="1" containsInteger="1" minValue="1" maxValue="498"/>
    </cacheField>
    <cacheField name="Product price" numFmtId="164">
      <sharedItems containsSemiMixedTypes="0" containsString="0" containsNumber="1" minValue="68.08" maxValue="1940.9"/>
    </cacheField>
    <cacheField name="Product category" numFmtId="0">
      <sharedItems count="5">
        <s v="Smartphone"/>
        <s v="Smartwatch"/>
        <s v="Headphones"/>
        <s v="Laptop"/>
        <s v="Tablet"/>
      </sharedItems>
    </cacheField>
  </cacheFields>
  <extLst>
    <ext xmlns:x14="http://schemas.microsoft.com/office/spreadsheetml/2009/9/main" uri="{725AE2AE-9491-48be-B2B4-4EB974FC3084}">
      <x14:pivotCacheDefinition pivotCacheId="23739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n v="385"/>
    <n v="68.08"/>
    <x v="0"/>
  </r>
  <r>
    <n v="2"/>
    <x v="1"/>
    <n v="259"/>
    <n v="1258.06"/>
    <x v="1"/>
  </r>
  <r>
    <n v="3"/>
    <x v="2"/>
    <n v="153"/>
    <n v="1230.9000000000001"/>
    <x v="2"/>
  </r>
  <r>
    <n v="4"/>
    <x v="3"/>
    <n v="451"/>
    <n v="845.5"/>
    <x v="1"/>
  </r>
  <r>
    <n v="5"/>
    <x v="4"/>
    <n v="183"/>
    <n v="1608.76"/>
    <x v="2"/>
  </r>
  <r>
    <n v="6"/>
    <x v="5"/>
    <n v="345"/>
    <n v="1512.27"/>
    <x v="2"/>
  </r>
  <r>
    <n v="7"/>
    <x v="6"/>
    <m/>
    <n v="500.74"/>
    <x v="3"/>
  </r>
  <r>
    <n v="8"/>
    <x v="7"/>
    <n v="377"/>
    <n v="744.44"/>
    <x v="4"/>
  </r>
  <r>
    <n v="9"/>
    <x v="8"/>
    <n v="404"/>
    <n v="1016.09"/>
    <x v="4"/>
  </r>
  <r>
    <n v="10"/>
    <x v="7"/>
    <n v="258"/>
    <n v="199.79"/>
    <x v="4"/>
  </r>
  <r>
    <n v="11"/>
    <x v="8"/>
    <n v="86"/>
    <n v="425.73"/>
    <x v="4"/>
  </r>
  <r>
    <n v="12"/>
    <x v="9"/>
    <n v="386"/>
    <n v="1186.54"/>
    <x v="3"/>
  </r>
  <r>
    <n v="13"/>
    <x v="10"/>
    <n v="56"/>
    <n v="771.14"/>
    <x v="3"/>
  </r>
  <r>
    <n v="14"/>
    <x v="11"/>
    <n v="427"/>
    <n v="99.21"/>
    <x v="4"/>
  </r>
  <r>
    <n v="15"/>
    <x v="12"/>
    <n v="32"/>
    <n v="968"/>
    <x v="3"/>
  </r>
  <r>
    <n v="16"/>
    <x v="12"/>
    <m/>
    <n v="820.83"/>
    <x v="3"/>
  </r>
  <r>
    <n v="17"/>
    <x v="13"/>
    <n v="187"/>
    <n v="341.63"/>
    <x v="2"/>
  </r>
  <r>
    <n v="18"/>
    <x v="14"/>
    <n v="218"/>
    <n v="618.17999999999995"/>
    <x v="0"/>
  </r>
  <r>
    <n v="19"/>
    <x v="11"/>
    <n v="480"/>
    <n v="1323.18"/>
    <x v="4"/>
  </r>
  <r>
    <n v="20"/>
    <x v="15"/>
    <n v="1"/>
    <n v="1484.93"/>
    <x v="0"/>
  </r>
  <r>
    <n v="21"/>
    <x v="15"/>
    <n v="217"/>
    <n v="871.37"/>
    <x v="0"/>
  </r>
  <r>
    <n v="22"/>
    <x v="6"/>
    <n v="205"/>
    <n v="672.06"/>
    <x v="3"/>
  </r>
  <r>
    <n v="23"/>
    <x v="16"/>
    <n v="498"/>
    <n v="979.43"/>
    <x v="3"/>
  </r>
  <r>
    <n v="24"/>
    <x v="17"/>
    <m/>
    <n v="677.92"/>
    <x v="2"/>
  </r>
  <r>
    <n v="25"/>
    <x v="15"/>
    <n v="78"/>
    <n v="798.68"/>
    <x v="0"/>
  </r>
  <r>
    <n v="26"/>
    <x v="13"/>
    <n v="40"/>
    <n v="536.98"/>
    <x v="2"/>
  </r>
  <r>
    <n v="27"/>
    <x v="18"/>
    <n v="259"/>
    <n v="1662.27"/>
    <x v="4"/>
  </r>
  <r>
    <n v="28"/>
    <x v="13"/>
    <n v="112"/>
    <n v="1521.41"/>
    <x v="2"/>
  </r>
  <r>
    <n v="29"/>
    <x v="0"/>
    <n v="95"/>
    <n v="1912.29"/>
    <x v="0"/>
  </r>
  <r>
    <n v="30"/>
    <x v="19"/>
    <n v="52"/>
    <n v="1732.86"/>
    <x v="1"/>
  </r>
  <r>
    <n v="31"/>
    <x v="20"/>
    <n v="259"/>
    <n v="354.01"/>
    <x v="0"/>
  </r>
  <r>
    <n v="32"/>
    <x v="8"/>
    <n v="28"/>
    <n v="235.45"/>
    <x v="4"/>
  </r>
  <r>
    <n v="33"/>
    <x v="21"/>
    <n v="196"/>
    <n v="1330.62"/>
    <x v="1"/>
  </r>
  <r>
    <n v="34"/>
    <x v="8"/>
    <n v="70"/>
    <n v="417.39"/>
    <x v="4"/>
  </r>
  <r>
    <n v="35"/>
    <x v="6"/>
    <n v="442"/>
    <n v="459.17"/>
    <x v="3"/>
  </r>
  <r>
    <n v="36"/>
    <x v="8"/>
    <n v="89"/>
    <n v="1080.3499999999999"/>
    <x v="4"/>
  </r>
  <r>
    <n v="37"/>
    <x v="7"/>
    <n v="498"/>
    <n v="1421.37"/>
    <x v="4"/>
  </r>
  <r>
    <n v="38"/>
    <x v="9"/>
    <n v="281"/>
    <n v="1495.24"/>
    <x v="3"/>
  </r>
  <r>
    <n v="39"/>
    <x v="9"/>
    <n v="361"/>
    <n v="1241.02"/>
    <x v="3"/>
  </r>
  <r>
    <n v="40"/>
    <x v="9"/>
    <n v="3"/>
    <n v="870.61"/>
    <x v="3"/>
  </r>
  <r>
    <n v="41"/>
    <x v="21"/>
    <n v="299"/>
    <n v="1728.55"/>
    <x v="1"/>
  </r>
  <r>
    <n v="42"/>
    <x v="9"/>
    <n v="395"/>
    <n v="1140.57"/>
    <x v="3"/>
  </r>
  <r>
    <n v="43"/>
    <x v="14"/>
    <n v="155"/>
    <n v="290.35000000000002"/>
    <x v="0"/>
  </r>
  <r>
    <n v="44"/>
    <x v="4"/>
    <n v="45"/>
    <n v="877.63"/>
    <x v="2"/>
  </r>
  <r>
    <n v="45"/>
    <x v="20"/>
    <n v="17"/>
    <n v="442.26"/>
    <x v="0"/>
  </r>
  <r>
    <n v="46"/>
    <x v="5"/>
    <n v="220"/>
    <n v="1145.4000000000001"/>
    <x v="2"/>
  </r>
  <r>
    <n v="47"/>
    <x v="17"/>
    <m/>
    <n v="1461.15"/>
    <x v="2"/>
  </r>
  <r>
    <n v="48"/>
    <x v="1"/>
    <n v="374"/>
    <n v="426.43"/>
    <x v="1"/>
  </r>
  <r>
    <n v="49"/>
    <x v="11"/>
    <n v="333"/>
    <n v="404.55"/>
    <x v="4"/>
  </r>
  <r>
    <n v="50"/>
    <x v="22"/>
    <n v="194"/>
    <n v="832.01"/>
    <x v="0"/>
  </r>
  <r>
    <n v="51"/>
    <x v="3"/>
    <n v="215"/>
    <n v="1790.72"/>
    <x v="1"/>
  </r>
  <r>
    <n v="52"/>
    <x v="7"/>
    <n v="5"/>
    <n v="1453.74"/>
    <x v="4"/>
  </r>
  <r>
    <n v="53"/>
    <x v="21"/>
    <n v="166"/>
    <n v="1879.75"/>
    <x v="1"/>
  </r>
  <r>
    <n v="54"/>
    <x v="22"/>
    <n v="369"/>
    <n v="615.07000000000005"/>
    <x v="0"/>
  </r>
  <r>
    <n v="55"/>
    <x v="8"/>
    <n v="217"/>
    <n v="1175.1300000000001"/>
    <x v="4"/>
  </r>
  <r>
    <n v="56"/>
    <x v="0"/>
    <n v="83"/>
    <n v="836.5"/>
    <x v="0"/>
  </r>
  <r>
    <n v="57"/>
    <x v="12"/>
    <n v="331"/>
    <n v="407.32"/>
    <x v="3"/>
  </r>
  <r>
    <n v="58"/>
    <x v="10"/>
    <n v="318"/>
    <n v="1260.19"/>
    <x v="3"/>
  </r>
  <r>
    <n v="59"/>
    <x v="23"/>
    <n v="143"/>
    <n v="1449.4"/>
    <x v="1"/>
  </r>
  <r>
    <n v="60"/>
    <x v="2"/>
    <n v="351"/>
    <n v="1162.8"/>
    <x v="2"/>
  </r>
  <r>
    <n v="61"/>
    <x v="2"/>
    <n v="477"/>
    <n v="1511.2"/>
    <x v="2"/>
  </r>
  <r>
    <n v="62"/>
    <x v="17"/>
    <n v="265"/>
    <n v="820.71"/>
    <x v="2"/>
  </r>
  <r>
    <n v="63"/>
    <x v="15"/>
    <n v="75"/>
    <n v="830.08"/>
    <x v="0"/>
  </r>
  <r>
    <n v="64"/>
    <x v="22"/>
    <n v="47"/>
    <n v="1207.2"/>
    <x v="0"/>
  </r>
  <r>
    <n v="65"/>
    <x v="0"/>
    <n v="327"/>
    <n v="854.43"/>
    <x v="0"/>
  </r>
  <r>
    <n v="66"/>
    <x v="11"/>
    <n v="280"/>
    <n v="1192.52"/>
    <x v="4"/>
  </r>
  <r>
    <n v="67"/>
    <x v="20"/>
    <n v="434"/>
    <n v="1767.46"/>
    <x v="0"/>
  </r>
  <r>
    <n v="68"/>
    <x v="11"/>
    <n v="213"/>
    <n v="851.29"/>
    <x v="4"/>
  </r>
  <r>
    <n v="69"/>
    <x v="13"/>
    <n v="281"/>
    <n v="1940.9"/>
    <x v="2"/>
  </r>
  <r>
    <n v="70"/>
    <x v="2"/>
    <n v="340"/>
    <n v="307.82"/>
    <x v="2"/>
  </r>
  <r>
    <n v="71"/>
    <x v="11"/>
    <n v="335"/>
    <n v="1241.6400000000001"/>
    <x v="4"/>
  </r>
  <r>
    <n v="72"/>
    <x v="7"/>
    <n v="398"/>
    <n v="802.53"/>
    <x v="4"/>
  </r>
  <r>
    <n v="73"/>
    <x v="19"/>
    <n v="239"/>
    <n v="958.99"/>
    <x v="1"/>
  </r>
  <r>
    <n v="74"/>
    <x v="16"/>
    <n v="484"/>
    <n v="80.23"/>
    <x v="3"/>
  </r>
  <r>
    <n v="75"/>
    <x v="0"/>
    <n v="163"/>
    <n v="1779.66"/>
    <x v="0"/>
  </r>
  <r>
    <n v="76"/>
    <x v="16"/>
    <n v="477"/>
    <n v="1389.2"/>
    <x v="3"/>
  </r>
  <r>
    <n v="77"/>
    <x v="17"/>
    <n v="439"/>
    <n v="1138.28"/>
    <x v="2"/>
  </r>
  <r>
    <n v="78"/>
    <x v="13"/>
    <n v="150"/>
    <n v="920.78"/>
    <x v="2"/>
  </r>
  <r>
    <n v="79"/>
    <x v="14"/>
    <n v="311"/>
    <n v="520.46"/>
    <x v="0"/>
  </r>
  <r>
    <n v="80"/>
    <x v="3"/>
    <n v="70"/>
    <n v="671.32"/>
    <x v="1"/>
  </r>
  <r>
    <n v="81"/>
    <x v="16"/>
    <n v="203"/>
    <n v="1525.22"/>
    <x v="3"/>
  </r>
  <r>
    <n v="82"/>
    <x v="11"/>
    <n v="73"/>
    <n v="1734.42"/>
    <x v="4"/>
  </r>
  <r>
    <n v="83"/>
    <x v="9"/>
    <n v="328"/>
    <n v="95.74"/>
    <x v="3"/>
  </r>
  <r>
    <n v="84"/>
    <x v="19"/>
    <n v="361"/>
    <n v="913.09"/>
    <x v="1"/>
  </r>
  <r>
    <n v="85"/>
    <x v="4"/>
    <n v="477"/>
    <n v="1883.13"/>
    <x v="2"/>
  </r>
  <r>
    <n v="86"/>
    <x v="2"/>
    <n v="51"/>
    <n v="1212.3900000000001"/>
    <x v="2"/>
  </r>
  <r>
    <n v="87"/>
    <x v="15"/>
    <n v="155"/>
    <n v="186.13"/>
    <x v="0"/>
  </r>
  <r>
    <n v="88"/>
    <x v="19"/>
    <n v="56"/>
    <n v="1276.3599999999999"/>
    <x v="1"/>
  </r>
  <r>
    <n v="89"/>
    <x v="12"/>
    <n v="191"/>
    <n v="1231.6300000000001"/>
    <x v="3"/>
  </r>
  <r>
    <n v="90"/>
    <x v="17"/>
    <n v="240"/>
    <n v="940.5"/>
    <x v="2"/>
  </r>
  <r>
    <n v="91"/>
    <x v="13"/>
    <n v="113"/>
    <n v="1048.07"/>
    <x v="2"/>
  </r>
  <r>
    <n v="92"/>
    <x v="16"/>
    <n v="88"/>
    <n v="419.32"/>
    <x v="3"/>
  </r>
  <r>
    <n v="93"/>
    <x v="22"/>
    <n v="284"/>
    <n v="144.84"/>
    <x v="0"/>
  </r>
  <r>
    <n v="94"/>
    <x v="10"/>
    <n v="3"/>
    <n v="637.44000000000005"/>
    <x v="3"/>
  </r>
  <r>
    <n v="95"/>
    <x v="18"/>
    <n v="139"/>
    <n v="1082.01"/>
    <x v="4"/>
  </r>
  <r>
    <n v="96"/>
    <x v="14"/>
    <n v="441"/>
    <n v="893.17"/>
    <x v="0"/>
  </r>
  <r>
    <n v="97"/>
    <x v="16"/>
    <n v="24"/>
    <n v="678.87"/>
    <x v="3"/>
  </r>
  <r>
    <n v="98"/>
    <x v="8"/>
    <n v="340"/>
    <n v="1315.74"/>
    <x v="4"/>
  </r>
  <r>
    <n v="99"/>
    <x v="14"/>
    <n v="417"/>
    <n v="1018.13"/>
    <x v="0"/>
  </r>
  <r>
    <n v="100"/>
    <x v="5"/>
    <n v="292"/>
    <n v="415.5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E85256-3C2F-4AB1-9B83-75E04E43F5D8}" name="PivotTable1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60:B66" firstHeaderRow="1" firstDataRow="1" firstDataCol="1"/>
  <pivotFields count="5">
    <pivotField compact="0" outline="0" showAll="0"/>
    <pivotField dataField="1" compact="0" outline="0" showAll="0"/>
    <pivotField compact="0" outline="0" showAll="0"/>
    <pivotField compact="0" numFmtId="164" outline="0" showAll="0"/>
    <pivotField axis="axisRow" compact="0" outline="0" showAll="0">
      <items count="6">
        <item x="2"/>
        <item x="3"/>
        <item x="0"/>
        <item x="1"/>
        <item x="4"/>
        <item t="default"/>
      </items>
    </pivotField>
  </pivotFields>
  <rowFields count="1">
    <field x="4"/>
  </rowFields>
  <rowItems count="6">
    <i>
      <x/>
    </i>
    <i>
      <x v="1"/>
    </i>
    <i>
      <x v="2"/>
    </i>
    <i>
      <x v="3"/>
    </i>
    <i>
      <x v="4"/>
    </i>
    <i t="grand">
      <x/>
    </i>
  </rowItems>
  <colItems count="1">
    <i/>
  </colItems>
  <dataFields count="1">
    <dataField name="Count of Product name" fld="1" subtotal="count" baseField="0" baseItem="0"/>
  </dataFields>
  <formats count="6">
    <format dxfId="42">
      <pivotArea type="all" dataOnly="0" outline="0" fieldPosition="0"/>
    </format>
    <format dxfId="41">
      <pivotArea outline="0" collapsedLevelsAreSubtotals="1" fieldPosition="0"/>
    </format>
    <format dxfId="40">
      <pivotArea field="4" type="button" dataOnly="0" labelOnly="1" outline="0" axis="axisRow" fieldPosition="0"/>
    </format>
    <format dxfId="39">
      <pivotArea dataOnly="0" labelOnly="1" outline="0" fieldPosition="0">
        <references count="1">
          <reference field="4" count="0"/>
        </references>
      </pivotArea>
    </format>
    <format dxfId="38">
      <pivotArea dataOnly="0" labelOnly="1" grandRow="1" outline="0" fieldPosition="0"/>
    </format>
    <format dxfId="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884C6D-6EE7-4BBB-B2F5-E624B5864714}"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chartFormat="21">
  <location ref="A18:B24" firstHeaderRow="1" firstDataRow="1" firstDataCol="1"/>
  <pivotFields count="5">
    <pivotField compact="0" outline="0" showAll="0"/>
    <pivotField axis="axisRow" compact="0" outline="0" showAll="0" measureFilter="1" sortType="descending">
      <items count="25">
        <item x="19"/>
        <item x="6"/>
        <item x="13"/>
        <item x="2"/>
        <item x="12"/>
        <item x="3"/>
        <item x="23"/>
        <item x="1"/>
        <item x="22"/>
        <item x="10"/>
        <item x="11"/>
        <item x="0"/>
        <item x="4"/>
        <item x="7"/>
        <item x="9"/>
        <item x="16"/>
        <item x="8"/>
        <item x="20"/>
        <item x="15"/>
        <item x="14"/>
        <item x="18"/>
        <item x="21"/>
        <item x="5"/>
        <item x="17"/>
        <item t="default"/>
      </items>
      <autoSortScope>
        <pivotArea dataOnly="0" outline="0" fieldPosition="0">
          <references count="1">
            <reference field="4294967294" count="1" selected="0">
              <x v="0"/>
            </reference>
          </references>
        </pivotArea>
      </autoSortScope>
    </pivotField>
    <pivotField dataField="1" compact="0" outline="0" showAll="0"/>
    <pivotField compact="0" numFmtId="164" outline="0" showAll="0"/>
    <pivotField compact="0" outline="0" showAll="0">
      <items count="6">
        <item x="2"/>
        <item x="3"/>
        <item x="0"/>
        <item x="1"/>
        <item x="4"/>
        <item t="default"/>
      </items>
    </pivotField>
  </pivotFields>
  <rowFields count="1">
    <field x="1"/>
  </rowFields>
  <rowItems count="6">
    <i>
      <x v="10"/>
    </i>
    <i>
      <x v="15"/>
    </i>
    <i>
      <x v="14"/>
    </i>
    <i>
      <x v="19"/>
    </i>
    <i>
      <x v="13"/>
    </i>
    <i t="grand">
      <x/>
    </i>
  </rowItems>
  <colItems count="1">
    <i/>
  </colItems>
  <dataFields count="1">
    <dataField name="Sum of Number of products sold" fld="2" baseField="0" baseItem="0"/>
  </dataFields>
  <formats count="6">
    <format dxfId="36">
      <pivotArea type="all" dataOnly="0" outline="0" fieldPosition="0"/>
    </format>
    <format dxfId="35">
      <pivotArea outline="0" collapsedLevelsAreSubtotals="1" fieldPosition="0"/>
    </format>
    <format dxfId="34">
      <pivotArea field="1" type="button" dataOnly="0" labelOnly="1" outline="0" axis="axisRow" fieldPosition="0"/>
    </format>
    <format dxfId="33">
      <pivotArea dataOnly="0" labelOnly="1" outline="0" fieldPosition="0">
        <references count="1">
          <reference field="1" count="5">
            <x v="10"/>
            <x v="13"/>
            <x v="14"/>
            <x v="15"/>
            <x v="19"/>
          </reference>
        </references>
      </pivotArea>
    </format>
    <format dxfId="32">
      <pivotArea dataOnly="0" labelOnly="1" grandRow="1" outline="0" fieldPosition="0"/>
    </format>
    <format dxfId="31">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6B7AAA7-EF58-4400-9F0F-1127C852F79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3:B33" firstHeaderRow="1" firstDataRow="1" firstDataCol="1"/>
  <pivotFields count="5">
    <pivotField showAll="0"/>
    <pivotField axis="axisRow" showAll="0">
      <items count="25">
        <item x="19"/>
        <item x="6"/>
        <item x="13"/>
        <item x="2"/>
        <item x="12"/>
        <item x="3"/>
        <item x="23"/>
        <item x="1"/>
        <item x="22"/>
        <item x="10"/>
        <item x="11"/>
        <item x="0"/>
        <item x="4"/>
        <item x="7"/>
        <item x="9"/>
        <item x="16"/>
        <item x="8"/>
        <item x="20"/>
        <item x="15"/>
        <item x="14"/>
        <item x="18"/>
        <item x="21"/>
        <item x="5"/>
        <item x="17"/>
        <item t="default"/>
      </items>
    </pivotField>
    <pivotField showAll="0"/>
    <pivotField dataField="1" numFmtId="164" showAll="0"/>
    <pivotField axis="axisRow" multipleItemSelectionAllowed="1" showAll="0">
      <items count="6">
        <item x="2"/>
        <item x="3"/>
        <item x="0"/>
        <item x="1"/>
        <item x="4"/>
        <item t="default"/>
      </items>
    </pivotField>
  </pivotFields>
  <rowFields count="2">
    <field x="4"/>
    <field x="1"/>
  </rowFields>
  <rowItems count="30">
    <i>
      <x/>
    </i>
    <i r="1">
      <x v="2"/>
    </i>
    <i r="1">
      <x v="3"/>
    </i>
    <i r="1">
      <x v="12"/>
    </i>
    <i r="1">
      <x v="22"/>
    </i>
    <i r="1">
      <x v="23"/>
    </i>
    <i>
      <x v="1"/>
    </i>
    <i r="1">
      <x v="1"/>
    </i>
    <i r="1">
      <x v="4"/>
    </i>
    <i r="1">
      <x v="9"/>
    </i>
    <i r="1">
      <x v="14"/>
    </i>
    <i r="1">
      <x v="15"/>
    </i>
    <i>
      <x v="2"/>
    </i>
    <i r="1">
      <x v="8"/>
    </i>
    <i r="1">
      <x v="11"/>
    </i>
    <i r="1">
      <x v="17"/>
    </i>
    <i r="1">
      <x v="18"/>
    </i>
    <i r="1">
      <x v="19"/>
    </i>
    <i>
      <x v="3"/>
    </i>
    <i r="1">
      <x/>
    </i>
    <i r="1">
      <x v="5"/>
    </i>
    <i r="1">
      <x v="6"/>
    </i>
    <i r="1">
      <x v="7"/>
    </i>
    <i r="1">
      <x v="21"/>
    </i>
    <i>
      <x v="4"/>
    </i>
    <i r="1">
      <x v="10"/>
    </i>
    <i r="1">
      <x v="13"/>
    </i>
    <i r="1">
      <x v="16"/>
    </i>
    <i r="1">
      <x v="20"/>
    </i>
    <i t="grand">
      <x/>
    </i>
  </rowItems>
  <colItems count="1">
    <i/>
  </colItems>
  <dataFields count="1">
    <dataField name="Sum of Product price" fld="3" baseField="0" baseItem="0" numFmtId="165"/>
  </dataFields>
  <formats count="2">
    <format dxfId="1">
      <pivotArea collapsedLevelsAreSubtotals="1" fieldPosition="0">
        <references count="1">
          <reference field="4" count="1">
            <x v="0"/>
          </reference>
        </references>
      </pivotArea>
    </format>
    <format dxfId="0">
      <pivotArea outline="0" collapsedLevelsAreSubtotals="1" fieldPosition="0"/>
    </format>
  </formats>
  <chartFormats count="27">
    <chartFormat chart="17" format="0"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9" format="6" series="1">
      <pivotArea type="data" outline="0" fieldPosition="0">
        <references count="1">
          <reference field="4294967294" count="1" selected="0">
            <x v="0"/>
          </reference>
        </references>
      </pivotArea>
    </chartFormat>
    <chartFormat chart="39" format="7">
      <pivotArea type="data" outline="0" fieldPosition="0">
        <references count="3">
          <reference field="4294967294" count="1" selected="0">
            <x v="0"/>
          </reference>
          <reference field="1" count="1" selected="0">
            <x v="2"/>
          </reference>
          <reference field="4" count="1" selected="0">
            <x v="0"/>
          </reference>
        </references>
      </pivotArea>
    </chartFormat>
    <chartFormat chart="39" format="8">
      <pivotArea type="data" outline="0" fieldPosition="0">
        <references count="3">
          <reference field="4294967294" count="1" selected="0">
            <x v="0"/>
          </reference>
          <reference field="1" count="1" selected="0">
            <x v="3"/>
          </reference>
          <reference field="4" count="1" selected="0">
            <x v="0"/>
          </reference>
        </references>
      </pivotArea>
    </chartFormat>
    <chartFormat chart="39" format="9">
      <pivotArea type="data" outline="0" fieldPosition="0">
        <references count="3">
          <reference field="4294967294" count="1" selected="0">
            <x v="0"/>
          </reference>
          <reference field="1" count="1" selected="0">
            <x v="12"/>
          </reference>
          <reference field="4" count="1" selected="0">
            <x v="0"/>
          </reference>
        </references>
      </pivotArea>
    </chartFormat>
    <chartFormat chart="39" format="10">
      <pivotArea type="data" outline="0" fieldPosition="0">
        <references count="3">
          <reference field="4294967294" count="1" selected="0">
            <x v="0"/>
          </reference>
          <reference field="1" count="1" selected="0">
            <x v="22"/>
          </reference>
          <reference field="4" count="1" selected="0">
            <x v="0"/>
          </reference>
        </references>
      </pivotArea>
    </chartFormat>
    <chartFormat chart="39" format="11">
      <pivotArea type="data" outline="0" fieldPosition="0">
        <references count="3">
          <reference field="4294967294" count="1" selected="0">
            <x v="0"/>
          </reference>
          <reference field="1" count="1" selected="0">
            <x v="23"/>
          </reference>
          <reference field="4" count="1" selected="0">
            <x v="0"/>
          </reference>
        </references>
      </pivotArea>
    </chartFormat>
    <chartFormat chart="39" format="12">
      <pivotArea type="data" outline="0" fieldPosition="0">
        <references count="3">
          <reference field="4294967294" count="1" selected="0">
            <x v="0"/>
          </reference>
          <reference field="1" count="1" selected="0">
            <x v="1"/>
          </reference>
          <reference field="4" count="1" selected="0">
            <x v="1"/>
          </reference>
        </references>
      </pivotArea>
    </chartFormat>
    <chartFormat chart="39" format="13">
      <pivotArea type="data" outline="0" fieldPosition="0">
        <references count="3">
          <reference field="4294967294" count="1" selected="0">
            <x v="0"/>
          </reference>
          <reference field="1" count="1" selected="0">
            <x v="4"/>
          </reference>
          <reference field="4" count="1" selected="0">
            <x v="1"/>
          </reference>
        </references>
      </pivotArea>
    </chartFormat>
    <chartFormat chart="39" format="14">
      <pivotArea type="data" outline="0" fieldPosition="0">
        <references count="3">
          <reference field="4294967294" count="1" selected="0">
            <x v="0"/>
          </reference>
          <reference field="1" count="1" selected="0">
            <x v="9"/>
          </reference>
          <reference field="4" count="1" selected="0">
            <x v="1"/>
          </reference>
        </references>
      </pivotArea>
    </chartFormat>
    <chartFormat chart="39" format="15">
      <pivotArea type="data" outline="0" fieldPosition="0">
        <references count="3">
          <reference field="4294967294" count="1" selected="0">
            <x v="0"/>
          </reference>
          <reference field="1" count="1" selected="0">
            <x v="14"/>
          </reference>
          <reference field="4" count="1" selected="0">
            <x v="1"/>
          </reference>
        </references>
      </pivotArea>
    </chartFormat>
    <chartFormat chart="39" format="16">
      <pivotArea type="data" outline="0" fieldPosition="0">
        <references count="3">
          <reference field="4294967294" count="1" selected="0">
            <x v="0"/>
          </reference>
          <reference field="1" count="1" selected="0">
            <x v="15"/>
          </reference>
          <reference field="4" count="1" selected="0">
            <x v="1"/>
          </reference>
        </references>
      </pivotArea>
    </chartFormat>
    <chartFormat chart="39" format="17">
      <pivotArea type="data" outline="0" fieldPosition="0">
        <references count="3">
          <reference field="4294967294" count="1" selected="0">
            <x v="0"/>
          </reference>
          <reference field="1" count="1" selected="0">
            <x v="8"/>
          </reference>
          <reference field="4" count="1" selected="0">
            <x v="2"/>
          </reference>
        </references>
      </pivotArea>
    </chartFormat>
    <chartFormat chart="39" format="18">
      <pivotArea type="data" outline="0" fieldPosition="0">
        <references count="3">
          <reference field="4294967294" count="1" selected="0">
            <x v="0"/>
          </reference>
          <reference field="1" count="1" selected="0">
            <x v="11"/>
          </reference>
          <reference field="4" count="1" selected="0">
            <x v="2"/>
          </reference>
        </references>
      </pivotArea>
    </chartFormat>
    <chartFormat chart="39" format="19">
      <pivotArea type="data" outline="0" fieldPosition="0">
        <references count="3">
          <reference field="4294967294" count="1" selected="0">
            <x v="0"/>
          </reference>
          <reference field="1" count="1" selected="0">
            <x v="17"/>
          </reference>
          <reference field="4" count="1" selected="0">
            <x v="2"/>
          </reference>
        </references>
      </pivotArea>
    </chartFormat>
    <chartFormat chart="39" format="20">
      <pivotArea type="data" outline="0" fieldPosition="0">
        <references count="3">
          <reference field="4294967294" count="1" selected="0">
            <x v="0"/>
          </reference>
          <reference field="1" count="1" selected="0">
            <x v="18"/>
          </reference>
          <reference field="4" count="1" selected="0">
            <x v="2"/>
          </reference>
        </references>
      </pivotArea>
    </chartFormat>
    <chartFormat chart="39" format="21">
      <pivotArea type="data" outline="0" fieldPosition="0">
        <references count="3">
          <reference field="4294967294" count="1" selected="0">
            <x v="0"/>
          </reference>
          <reference field="1" count="1" selected="0">
            <x v="19"/>
          </reference>
          <reference field="4" count="1" selected="0">
            <x v="2"/>
          </reference>
        </references>
      </pivotArea>
    </chartFormat>
    <chartFormat chart="39" format="22">
      <pivotArea type="data" outline="0" fieldPosition="0">
        <references count="3">
          <reference field="4294967294" count="1" selected="0">
            <x v="0"/>
          </reference>
          <reference field="1" count="1" selected="0">
            <x v="0"/>
          </reference>
          <reference field="4" count="1" selected="0">
            <x v="3"/>
          </reference>
        </references>
      </pivotArea>
    </chartFormat>
    <chartFormat chart="39" format="23">
      <pivotArea type="data" outline="0" fieldPosition="0">
        <references count="3">
          <reference field="4294967294" count="1" selected="0">
            <x v="0"/>
          </reference>
          <reference field="1" count="1" selected="0">
            <x v="5"/>
          </reference>
          <reference field="4" count="1" selected="0">
            <x v="3"/>
          </reference>
        </references>
      </pivotArea>
    </chartFormat>
    <chartFormat chart="39" format="24">
      <pivotArea type="data" outline="0" fieldPosition="0">
        <references count="3">
          <reference field="4294967294" count="1" selected="0">
            <x v="0"/>
          </reference>
          <reference field="1" count="1" selected="0">
            <x v="6"/>
          </reference>
          <reference field="4" count="1" selected="0">
            <x v="3"/>
          </reference>
        </references>
      </pivotArea>
    </chartFormat>
    <chartFormat chart="39" format="25">
      <pivotArea type="data" outline="0" fieldPosition="0">
        <references count="3">
          <reference field="4294967294" count="1" selected="0">
            <x v="0"/>
          </reference>
          <reference field="1" count="1" selected="0">
            <x v="7"/>
          </reference>
          <reference field="4" count="1" selected="0">
            <x v="3"/>
          </reference>
        </references>
      </pivotArea>
    </chartFormat>
    <chartFormat chart="39" format="26">
      <pivotArea type="data" outline="0" fieldPosition="0">
        <references count="3">
          <reference field="4294967294" count="1" selected="0">
            <x v="0"/>
          </reference>
          <reference field="1" count="1" selected="0">
            <x v="21"/>
          </reference>
          <reference field="4" count="1" selected="0">
            <x v="3"/>
          </reference>
        </references>
      </pivotArea>
    </chartFormat>
    <chartFormat chart="39" format="27">
      <pivotArea type="data" outline="0" fieldPosition="0">
        <references count="3">
          <reference field="4294967294" count="1" selected="0">
            <x v="0"/>
          </reference>
          <reference field="1" count="1" selected="0">
            <x v="10"/>
          </reference>
          <reference field="4" count="1" selected="0">
            <x v="4"/>
          </reference>
        </references>
      </pivotArea>
    </chartFormat>
    <chartFormat chart="39" format="28">
      <pivotArea type="data" outline="0" fieldPosition="0">
        <references count="3">
          <reference field="4294967294" count="1" selected="0">
            <x v="0"/>
          </reference>
          <reference field="1" count="1" selected="0">
            <x v="13"/>
          </reference>
          <reference field="4" count="1" selected="0">
            <x v="4"/>
          </reference>
        </references>
      </pivotArea>
    </chartFormat>
    <chartFormat chart="39" format="29">
      <pivotArea type="data" outline="0" fieldPosition="0">
        <references count="3">
          <reference field="4294967294" count="1" selected="0">
            <x v="0"/>
          </reference>
          <reference field="1" count="1" selected="0">
            <x v="16"/>
          </reference>
          <reference field="4" count="1" selected="0">
            <x v="4"/>
          </reference>
        </references>
      </pivotArea>
    </chartFormat>
    <chartFormat chart="39" format="30">
      <pivotArea type="data" outline="0" fieldPosition="0">
        <references count="3">
          <reference field="4294967294" count="1" selected="0">
            <x v="0"/>
          </reference>
          <reference field="1" count="1" selected="0">
            <x v="2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B984133-EF92-4ECA-B614-D0A93D51328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G3:H9" firstHeaderRow="1" firstDataRow="1" firstDataCol="1"/>
  <pivotFields count="5">
    <pivotField showAll="0"/>
    <pivotField showAll="0">
      <items count="25">
        <item x="19"/>
        <item x="6"/>
        <item x="13"/>
        <item x="2"/>
        <item x="12"/>
        <item x="3"/>
        <item x="23"/>
        <item x="1"/>
        <item x="22"/>
        <item x="10"/>
        <item x="11"/>
        <item x="0"/>
        <item x="4"/>
        <item x="7"/>
        <item x="9"/>
        <item x="16"/>
        <item x="8"/>
        <item x="20"/>
        <item x="15"/>
        <item x="14"/>
        <item x="18"/>
        <item x="21"/>
        <item x="5"/>
        <item x="17"/>
        <item t="default"/>
      </items>
    </pivotField>
    <pivotField showAll="0"/>
    <pivotField dataField="1" numFmtId="164" showAll="0"/>
    <pivotField axis="axisRow" multipleItemSelectionAllowed="1" showAll="0">
      <items count="6">
        <item x="2"/>
        <item x="3"/>
        <item x="0"/>
        <item x="1"/>
        <item x="4"/>
        <item t="default"/>
      </items>
    </pivotField>
  </pivotFields>
  <rowFields count="1">
    <field x="4"/>
  </rowFields>
  <rowItems count="6">
    <i>
      <x/>
    </i>
    <i>
      <x v="1"/>
    </i>
    <i>
      <x v="2"/>
    </i>
    <i>
      <x v="3"/>
    </i>
    <i>
      <x v="4"/>
    </i>
    <i t="grand">
      <x/>
    </i>
  </rowItems>
  <colItems count="1">
    <i/>
  </colItems>
  <dataFields count="1">
    <dataField name="Sum of Product price" fld="3" baseField="0" baseItem="0" numFmtId="165"/>
  </dataFields>
  <formats count="2">
    <format dxfId="3">
      <pivotArea collapsedLevelsAreSubtotals="1" fieldPosition="0">
        <references count="1">
          <reference field="4" count="1">
            <x v="0"/>
          </reference>
        </references>
      </pivotArea>
    </format>
    <format dxfId="2">
      <pivotArea outline="0" collapsedLevelsAreSubtotals="1" fieldPosition="0"/>
    </format>
  </formats>
  <chartFormats count="14">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4" format="7" series="1">
      <pivotArea type="data" outline="0" fieldPosition="0">
        <references count="1">
          <reference field="4294967294" count="1" selected="0">
            <x v="0"/>
          </reference>
        </references>
      </pivotArea>
    </chartFormat>
    <chartFormat chart="44" format="8">
      <pivotArea type="data" outline="0" fieldPosition="0">
        <references count="2">
          <reference field="4294967294" count="1" selected="0">
            <x v="0"/>
          </reference>
          <reference field="4" count="1" selected="0">
            <x v="0"/>
          </reference>
        </references>
      </pivotArea>
    </chartFormat>
    <chartFormat chart="44" format="9">
      <pivotArea type="data" outline="0" fieldPosition="0">
        <references count="2">
          <reference field="4294967294" count="1" selected="0">
            <x v="0"/>
          </reference>
          <reference field="4" count="1" selected="0">
            <x v="1"/>
          </reference>
        </references>
      </pivotArea>
    </chartFormat>
    <chartFormat chart="44" format="10">
      <pivotArea type="data" outline="0" fieldPosition="0">
        <references count="2">
          <reference field="4294967294" count="1" selected="0">
            <x v="0"/>
          </reference>
          <reference field="4" count="1" selected="0">
            <x v="2"/>
          </reference>
        </references>
      </pivotArea>
    </chartFormat>
    <chartFormat chart="44" format="11">
      <pivotArea type="data" outline="0" fieldPosition="0">
        <references count="2">
          <reference field="4294967294" count="1" selected="0">
            <x v="0"/>
          </reference>
          <reference field="4" count="1" selected="0">
            <x v="3"/>
          </reference>
        </references>
      </pivotArea>
    </chartFormat>
    <chartFormat chart="44" format="12">
      <pivotArea type="data" outline="0" fieldPosition="0">
        <references count="2">
          <reference field="4294967294" count="1" selected="0">
            <x v="0"/>
          </reference>
          <reference field="4" count="1" selected="0">
            <x v="4"/>
          </reference>
        </references>
      </pivotArea>
    </chartFormat>
    <chartFormat chart="45"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928B3A-9F1F-4971-AC98-061D6F4F6120}"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52:B53" firstHeaderRow="1" firstDataRow="1" firstDataCol="1"/>
  <pivotFields count="5">
    <pivotField compact="0" outline="0" showAll="0" insertBlankRow="1" defaultSubtotal="0"/>
    <pivotField compact="0" outline="0" showAll="0" insertBlankRow="1" measureFilter="1" sortType="descending" defaultSubtotal="0">
      <items count="24">
        <item x="19"/>
        <item x="6"/>
        <item x="13"/>
        <item x="2"/>
        <item x="12"/>
        <item x="3"/>
        <item x="23"/>
        <item x="1"/>
        <item x="22"/>
        <item x="10"/>
        <item x="11"/>
        <item x="0"/>
        <item x="4"/>
        <item x="7"/>
        <item x="9"/>
        <item x="16"/>
        <item x="8"/>
        <item x="20"/>
        <item x="15"/>
        <item x="14"/>
        <item x="18"/>
        <item x="21"/>
        <item x="5"/>
        <item x="17"/>
      </items>
      <autoSortScope>
        <pivotArea dataOnly="0" outline="0" fieldPosition="0">
          <references count="1">
            <reference field="4294967294" count="1" selected="0">
              <x v="0"/>
            </reference>
          </references>
        </pivotArea>
      </autoSortScope>
    </pivotField>
    <pivotField dataField="1" compact="0" outline="0" showAll="0" insertBlankRow="1" defaultSubtotal="0"/>
    <pivotField compact="0" numFmtId="164" outline="0" showAll="0" insertBlankRow="1" defaultSubtotal="0"/>
    <pivotField axis="axisRow" compact="0" outline="0" showAll="0" insertBlankRow="1" measureFilter="1" sortType="descending" defaultSubtotal="0">
      <items count="5">
        <item x="2"/>
        <item x="3"/>
        <item x="0"/>
        <item x="1"/>
        <item x="4"/>
      </items>
      <autoSortScope>
        <pivotArea dataOnly="0" outline="0" fieldPosition="0">
          <references count="1">
            <reference field="4294967294" count="1" selected="0">
              <x v="0"/>
            </reference>
          </references>
        </pivotArea>
      </autoSortScope>
    </pivotField>
  </pivotFields>
  <rowFields count="1">
    <field x="4"/>
  </rowFields>
  <rowItems count="1">
    <i>
      <x v="4"/>
    </i>
  </rowItems>
  <colItems count="1">
    <i/>
  </colItems>
  <dataFields count="1">
    <dataField name="Sum of Number of products sold" fld="2" baseField="0" baseItem="0"/>
  </dataFields>
  <formats count="12">
    <format dxfId="54">
      <pivotArea dataOnly="0" outline="0" axis="axisValues" fieldPosition="0"/>
    </format>
    <format dxfId="53">
      <pivotArea type="all" dataOnly="0" outline="0" fieldPosition="0"/>
    </format>
    <format dxfId="52">
      <pivotArea outline="0" collapsedLevelsAreSubtotals="1" fieldPosition="0"/>
    </format>
    <format dxfId="51">
      <pivotArea field="4" type="button" dataOnly="0" labelOnly="1" outline="0" axis="axisRow" fieldPosition="0"/>
    </format>
    <format dxfId="50">
      <pivotArea dataOnly="0" labelOnly="1" outline="0" fieldPosition="0">
        <references count="1">
          <reference field="4" count="1">
            <x v="4"/>
          </reference>
        </references>
      </pivotArea>
    </format>
    <format dxfId="49">
      <pivotArea dataOnly="0" labelOnly="1" outline="0" axis="axisValues" fieldPosition="0"/>
    </format>
    <format dxfId="48">
      <pivotArea outline="0" collapsedLevelsAreSubtotals="1" fieldPosition="0"/>
    </format>
    <format dxfId="47">
      <pivotArea dataOnly="0" labelOnly="1" outline="0" fieldPosition="0">
        <references count="1">
          <reference field="4" count="1">
            <x v="4"/>
          </reference>
        </references>
      </pivotArea>
    </format>
    <format dxfId="46">
      <pivotArea dataOnly="0" labelOnly="1" outline="0" axis="axisValues" fieldPosition="0"/>
    </format>
    <format dxfId="45">
      <pivotArea field="4" type="button" dataOnly="0" labelOnly="1" outline="0" axis="axisRow" fieldPosition="0"/>
    </format>
    <format dxfId="44">
      <pivotArea outline="0" collapsedLevelsAreSubtotals="1" fieldPosition="0"/>
    </format>
    <format dxfId="43">
      <pivotArea dataOnly="0" labelOnly="1" outline="0" fieldPosition="0">
        <references count="1">
          <reference field="4" count="1">
            <x v="4"/>
          </reference>
        </references>
      </pivotArea>
    </format>
  </formats>
  <chartFormats count="2">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1" filterVal="1"/>
        </filterColumn>
      </autoFilter>
    </filter>
    <filter fld="4"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DEDE46-2B12-4DAA-9BFD-950CC2006A18}" name="PivotTable1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H5:I11" firstHeaderRow="1" firstDataRow="1" firstDataCol="1"/>
  <pivotFields count="5">
    <pivotField compact="0" outline="0" showAll="0"/>
    <pivotField compact="0" outline="0" showAll="0"/>
    <pivotField dataField="1" compact="0" outline="0" showAll="0"/>
    <pivotField compact="0" numFmtId="164" outline="0" showAll="0"/>
    <pivotField axis="axisRow" compact="0" outline="0" showAll="0">
      <items count="6">
        <item x="2"/>
        <item x="3"/>
        <item x="0"/>
        <item x="1"/>
        <item x="4"/>
        <item t="default"/>
      </items>
    </pivotField>
  </pivotFields>
  <rowFields count="1">
    <field x="4"/>
  </rowFields>
  <rowItems count="6">
    <i>
      <x/>
    </i>
    <i>
      <x v="1"/>
    </i>
    <i>
      <x v="2"/>
    </i>
    <i>
      <x v="3"/>
    </i>
    <i>
      <x v="4"/>
    </i>
    <i t="grand">
      <x/>
    </i>
  </rowItems>
  <colItems count="1">
    <i/>
  </colItems>
  <dataFields count="1">
    <dataField name="Sum of Number of products sold" fld="2" baseField="0" baseItem="0"/>
  </dataFields>
  <formats count="6">
    <format dxfId="60">
      <pivotArea type="all" dataOnly="0" outline="0" fieldPosition="0"/>
    </format>
    <format dxfId="59">
      <pivotArea outline="0" collapsedLevelsAreSubtotals="1" fieldPosition="0"/>
    </format>
    <format dxfId="58">
      <pivotArea field="4" type="button" dataOnly="0" labelOnly="1" outline="0" axis="axisRow" fieldPosition="0"/>
    </format>
    <format dxfId="57">
      <pivotArea dataOnly="0" labelOnly="1" outline="0" fieldPosition="0">
        <references count="1">
          <reference field="4" count="0"/>
        </references>
      </pivotArea>
    </format>
    <format dxfId="56">
      <pivotArea dataOnly="0" labelOnly="1" grandRow="1" outline="0" fieldPosition="0"/>
    </format>
    <format dxfId="55">
      <pivotArea dataOnly="0" labelOnly="1" outline="0" axis="axisValues" fieldPosition="0"/>
    </format>
  </formats>
  <chartFormats count="2">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2ECC21-B8D8-4174-9BAB-49A93C282B44}" name="PivotTable2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24:B30" firstHeaderRow="1" firstDataRow="1" firstDataCol="1"/>
  <pivotFields count="5">
    <pivotField compact="0" outline="0" showAll="0"/>
    <pivotField compact="0" outline="0" showAll="0"/>
    <pivotField compact="0" outline="0" showAll="0"/>
    <pivotField dataField="1" compact="0" numFmtId="164" outline="0" showAll="0"/>
    <pivotField axis="axisRow" compact="0" outline="0" showAll="0">
      <items count="6">
        <item x="2"/>
        <item x="3"/>
        <item x="0"/>
        <item x="1"/>
        <item x="4"/>
        <item t="default"/>
      </items>
    </pivotField>
  </pivotFields>
  <rowFields count="1">
    <field x="4"/>
  </rowFields>
  <rowItems count="6">
    <i>
      <x/>
    </i>
    <i>
      <x v="1"/>
    </i>
    <i>
      <x v="2"/>
    </i>
    <i>
      <x v="3"/>
    </i>
    <i>
      <x v="4"/>
    </i>
    <i t="grand">
      <x/>
    </i>
  </rowItems>
  <colItems count="1">
    <i/>
  </colItems>
  <dataFields count="1">
    <dataField name="Average of Product price" fld="3" subtotal="average" baseField="0" baseItem="0"/>
  </dataFields>
  <formats count="11">
    <format dxfId="71">
      <pivotArea type="all" dataOnly="0" outline="0" fieldPosition="0"/>
    </format>
    <format dxfId="70">
      <pivotArea outline="0" collapsedLevelsAreSubtotals="1" fieldPosition="0"/>
    </format>
    <format dxfId="69">
      <pivotArea field="4" type="button" dataOnly="0" labelOnly="1" outline="0" axis="axisRow" fieldPosition="0"/>
    </format>
    <format dxfId="68">
      <pivotArea dataOnly="0" labelOnly="1" outline="0" fieldPosition="0">
        <references count="1">
          <reference field="4" count="0"/>
        </references>
      </pivotArea>
    </format>
    <format dxfId="67">
      <pivotArea dataOnly="0" labelOnly="1" grandRow="1" outline="0" fieldPosition="0"/>
    </format>
    <format dxfId="66">
      <pivotArea dataOnly="0" labelOnly="1" outline="0" axis="axisValues" fieldPosition="0"/>
    </format>
    <format dxfId="65">
      <pivotArea outline="0" fieldPosition="0">
        <references count="1">
          <reference field="4" count="0" selected="0"/>
        </references>
      </pivotArea>
    </format>
    <format dxfId="64">
      <pivotArea outline="0" fieldPosition="0">
        <references count="1">
          <reference field="4" count="0" selected="0"/>
        </references>
      </pivotArea>
    </format>
    <format dxfId="63">
      <pivotArea field="4" type="button" dataOnly="0" labelOnly="1" outline="0" axis="axisRow" fieldPosition="0"/>
    </format>
    <format dxfId="62">
      <pivotArea dataOnly="0" labelOnly="1" outline="0" fieldPosition="0">
        <references count="1">
          <reference field="4" count="0"/>
        </references>
      </pivotArea>
    </format>
    <format dxfId="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79DC88-52EE-4391-BE77-6B73DA1BEE15}"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6:C17" firstHeaderRow="1" firstDataRow="1" firstDataCol="2"/>
  <pivotFields count="5">
    <pivotField compact="0" outline="0" subtotalTop="0" showAll="0" insertBlankRow="1" defaultSubtotal="0"/>
    <pivotField axis="axisRow" compact="0" outline="0" subtotalTop="0" showAll="0" insertBlankRow="1" measureFilter="1" sortType="descending" defaultSubtotal="0">
      <items count="24">
        <item x="19"/>
        <item x="6"/>
        <item x="13"/>
        <item x="2"/>
        <item x="12"/>
        <item x="3"/>
        <item x="23"/>
        <item x="1"/>
        <item x="22"/>
        <item x="10"/>
        <item x="11"/>
        <item x="0"/>
        <item x="4"/>
        <item x="7"/>
        <item x="9"/>
        <item x="16"/>
        <item x="8"/>
        <item x="20"/>
        <item x="15"/>
        <item x="14"/>
        <item x="18"/>
        <item x="21"/>
        <item x="5"/>
        <item x="17"/>
      </items>
      <autoSortScope>
        <pivotArea dataOnly="0" outline="0" fieldPosition="0">
          <references count="1">
            <reference field="4294967294" count="1" selected="0">
              <x v="0"/>
            </reference>
          </references>
        </pivotArea>
      </autoSortScope>
    </pivotField>
    <pivotField dataField="1" compact="0" outline="0" subtotalTop="0" showAll="0" insertBlankRow="1" defaultSubtotal="0"/>
    <pivotField compact="0" numFmtId="164" outline="0" subtotalTop="0" showAll="0" insertBlankRow="1" defaultSubtotal="0"/>
    <pivotField axis="axisRow" compact="0" outline="0" subtotalTop="0" showAll="0" insertBlankRow="1" defaultSubtotal="0">
      <items count="5">
        <item x="2"/>
        <item x="3"/>
        <item x="0"/>
        <item x="1"/>
        <item x="4"/>
      </items>
    </pivotField>
  </pivotFields>
  <rowFields count="2">
    <field x="4"/>
    <field x="1"/>
  </rowFields>
  <rowItems count="11">
    <i>
      <x/>
      <x v="12"/>
    </i>
    <i r="1">
      <x v="3"/>
    </i>
    <i t="blank">
      <x/>
    </i>
    <i>
      <x v="1"/>
      <x v="15"/>
    </i>
    <i t="blank">
      <x v="1"/>
    </i>
    <i>
      <x v="2"/>
      <x v="19"/>
    </i>
    <i t="blank">
      <x v="2"/>
    </i>
    <i>
      <x v="3"/>
      <x v="5"/>
    </i>
    <i t="blank">
      <x v="3"/>
    </i>
    <i>
      <x v="4"/>
      <x v="13"/>
    </i>
    <i t="blank">
      <x v="4"/>
    </i>
  </rowItems>
  <colItems count="1">
    <i/>
  </colItems>
  <dataFields count="1">
    <dataField name="Max of Number of products sold" fld="2" subtotal="max" baseField="0" baseItem="0"/>
  </dataFields>
  <formats count="37">
    <format dxfId="108">
      <pivotArea type="all" dataOnly="0" outline="0" fieldPosition="0"/>
    </format>
    <format dxfId="107">
      <pivotArea dataOnly="0" labelOnly="1" outline="0" fieldPosition="0">
        <references count="1">
          <reference field="4" count="0"/>
        </references>
      </pivotArea>
    </format>
    <format dxfId="106">
      <pivotArea dataOnly="0" labelOnly="1" grandRow="1" outline="0" fieldPosition="0"/>
    </format>
    <format dxfId="105">
      <pivotArea outline="0" fieldPosition="0">
        <references count="2">
          <reference field="1" count="2" selected="0">
            <x v="3"/>
            <x v="12"/>
          </reference>
          <reference field="4" count="1" selected="0">
            <x v="0"/>
          </reference>
        </references>
      </pivotArea>
    </format>
    <format dxfId="104">
      <pivotArea dataOnly="0" labelOnly="1" outline="0" fieldPosition="0">
        <references count="1">
          <reference field="4" count="1">
            <x v="0"/>
          </reference>
        </references>
      </pivotArea>
    </format>
    <format dxfId="103">
      <pivotArea dataOnly="0" labelOnly="1" outline="0" fieldPosition="0">
        <references count="2">
          <reference field="1" count="2">
            <x v="3"/>
            <x v="12"/>
          </reference>
          <reference field="4" count="1" selected="0">
            <x v="0"/>
          </reference>
        </references>
      </pivotArea>
    </format>
    <format dxfId="102">
      <pivotArea type="all" dataOnly="0" outline="0" fieldPosition="0"/>
    </format>
    <format dxfId="101">
      <pivotArea outline="0" collapsedLevelsAreSubtotals="1" fieldPosition="0"/>
    </format>
    <format dxfId="100">
      <pivotArea outline="0" fieldPosition="0">
        <references count="1">
          <reference field="4" count="4" selected="0">
            <x v="0"/>
            <x v="1"/>
            <x v="2"/>
            <x v="3"/>
          </reference>
        </references>
      </pivotArea>
    </format>
    <format dxfId="99">
      <pivotArea outline="0" fieldPosition="0">
        <references count="2">
          <reference field="1" count="1" selected="0">
            <x v="13"/>
          </reference>
          <reference field="4" count="1" selected="0">
            <x v="4"/>
          </reference>
        </references>
      </pivotArea>
    </format>
    <format dxfId="98">
      <pivotArea field="4" type="button" dataOnly="0" labelOnly="1" outline="0" axis="axisRow" fieldPosition="0"/>
    </format>
    <format dxfId="97">
      <pivotArea field="1" type="button" dataOnly="0" labelOnly="1" outline="0" axis="axisRow" fieldPosition="1"/>
    </format>
    <format dxfId="96">
      <pivotArea dataOnly="0" labelOnly="1" outline="0" fieldPosition="0">
        <references count="1">
          <reference field="4" count="0"/>
        </references>
      </pivotArea>
    </format>
    <format dxfId="95">
      <pivotArea dataOnly="0" labelOnly="1" outline="0" fieldPosition="0">
        <references count="2">
          <reference field="1" count="2">
            <x v="3"/>
            <x v="12"/>
          </reference>
          <reference field="4" count="1" selected="0">
            <x v="0"/>
          </reference>
        </references>
      </pivotArea>
    </format>
    <format dxfId="94">
      <pivotArea dataOnly="0" labelOnly="1" outline="0" fieldPosition="0">
        <references count="2">
          <reference field="1" count="1">
            <x v="15"/>
          </reference>
          <reference field="4" count="1" selected="0">
            <x v="1"/>
          </reference>
        </references>
      </pivotArea>
    </format>
    <format dxfId="93">
      <pivotArea dataOnly="0" labelOnly="1" outline="0" fieldPosition="0">
        <references count="2">
          <reference field="1" count="1">
            <x v="19"/>
          </reference>
          <reference field="4" count="1" selected="0">
            <x v="2"/>
          </reference>
        </references>
      </pivotArea>
    </format>
    <format dxfId="92">
      <pivotArea dataOnly="0" labelOnly="1" outline="0" fieldPosition="0">
        <references count="2">
          <reference field="1" count="1">
            <x v="5"/>
          </reference>
          <reference field="4" count="1" selected="0">
            <x v="3"/>
          </reference>
        </references>
      </pivotArea>
    </format>
    <format dxfId="91">
      <pivotArea dataOnly="0" labelOnly="1" outline="0" fieldPosition="0">
        <references count="2">
          <reference field="1" count="1">
            <x v="13"/>
          </reference>
          <reference field="4" count="1" selected="0">
            <x v="4"/>
          </reference>
        </references>
      </pivotArea>
    </format>
    <format dxfId="90">
      <pivotArea dataOnly="0" labelOnly="1" outline="0" axis="axisValues" fieldPosition="0"/>
    </format>
    <format dxfId="89">
      <pivotArea field="4" type="button" dataOnly="0" labelOnly="1" outline="0" axis="axisRow" fieldPosition="0"/>
    </format>
    <format dxfId="88">
      <pivotArea field="1" type="button" dataOnly="0" labelOnly="1" outline="0" axis="axisRow" fieldPosition="1"/>
    </format>
    <format dxfId="87">
      <pivotArea dataOnly="0" labelOnly="1" outline="0" axis="axisValues" fieldPosition="0"/>
    </format>
    <format dxfId="86">
      <pivotArea outline="0" fieldPosition="0">
        <references count="2">
          <reference field="1" count="2" selected="0">
            <x v="3"/>
            <x v="12"/>
          </reference>
          <reference field="4" count="1" selected="0">
            <x v="0"/>
          </reference>
        </references>
      </pivotArea>
    </format>
    <format dxfId="85">
      <pivotArea dataOnly="0" labelOnly="1" outline="0" fieldPosition="0">
        <references count="1">
          <reference field="4" count="1">
            <x v="0"/>
          </reference>
        </references>
      </pivotArea>
    </format>
    <format dxfId="84">
      <pivotArea dataOnly="0" labelOnly="1" outline="0" fieldPosition="0">
        <references count="2">
          <reference field="1" count="2">
            <x v="3"/>
            <x v="12"/>
          </reference>
          <reference field="4" count="1" selected="0">
            <x v="0"/>
          </reference>
        </references>
      </pivotArea>
    </format>
    <format dxfId="83">
      <pivotArea outline="0" fieldPosition="0">
        <references count="1">
          <reference field="4" count="1" selected="0">
            <x v="0"/>
          </reference>
        </references>
      </pivotArea>
    </format>
    <format dxfId="82">
      <pivotArea outline="0" fieldPosition="0">
        <references count="2">
          <reference field="1" count="1" selected="0">
            <x v="15"/>
          </reference>
          <reference field="4" count="1" selected="0">
            <x v="1"/>
          </reference>
        </references>
      </pivotArea>
    </format>
    <format dxfId="81">
      <pivotArea dataOnly="0" labelOnly="1" outline="0" fieldPosition="0">
        <references count="1">
          <reference field="4" count="1">
            <x v="1"/>
          </reference>
        </references>
      </pivotArea>
    </format>
    <format dxfId="80">
      <pivotArea dataOnly="0" labelOnly="1" outline="0" fieldPosition="0">
        <references count="2">
          <reference field="1" count="1">
            <x v="15"/>
          </reference>
          <reference field="4" count="1" selected="0">
            <x v="1"/>
          </reference>
        </references>
      </pivotArea>
    </format>
    <format dxfId="79">
      <pivotArea outline="0" fieldPosition="0">
        <references count="1">
          <reference field="4" count="1" selected="0">
            <x v="1"/>
          </reference>
        </references>
      </pivotArea>
    </format>
    <format dxfId="78">
      <pivotArea outline="0" fieldPosition="0">
        <references count="2">
          <reference field="1" count="1" selected="0">
            <x v="19"/>
          </reference>
          <reference field="4" count="1" selected="0">
            <x v="2"/>
          </reference>
        </references>
      </pivotArea>
    </format>
    <format dxfId="77">
      <pivotArea dataOnly="0" labelOnly="1" outline="0" fieldPosition="0">
        <references count="1">
          <reference field="4" count="1">
            <x v="2"/>
          </reference>
        </references>
      </pivotArea>
    </format>
    <format dxfId="76">
      <pivotArea dataOnly="0" labelOnly="1" outline="0" fieldPosition="0">
        <references count="2">
          <reference field="1" count="1">
            <x v="19"/>
          </reference>
          <reference field="4" count="1" selected="0">
            <x v="2"/>
          </reference>
        </references>
      </pivotArea>
    </format>
    <format dxfId="75">
      <pivotArea outline="0" fieldPosition="0">
        <references count="1">
          <reference field="4" count="1" selected="0">
            <x v="2"/>
          </reference>
        </references>
      </pivotArea>
    </format>
    <format dxfId="74">
      <pivotArea outline="0" fieldPosition="0">
        <references count="2">
          <reference field="1" count="1" selected="0">
            <x v="5"/>
          </reference>
          <reference field="4" count="1" selected="0">
            <x v="3"/>
          </reference>
        </references>
      </pivotArea>
    </format>
    <format dxfId="73">
      <pivotArea dataOnly="0" labelOnly="1" outline="0" fieldPosition="0">
        <references count="1">
          <reference field="4" count="1">
            <x v="3"/>
          </reference>
        </references>
      </pivotArea>
    </format>
    <format dxfId="72">
      <pivotArea dataOnly="0" labelOnly="1" outline="0" fieldPosition="0">
        <references count="2">
          <reference field="1" count="1">
            <x v="5"/>
          </reference>
          <reference field="4" count="1" selected="0">
            <x v="3"/>
          </reference>
        </references>
      </pivotArea>
    </format>
  </formats>
  <chartFormats count="2">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ECC426-3A90-4DFF-B334-A7165FE7CB2D}"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chartFormat="21">
  <location ref="A36:B46" firstHeaderRow="1" firstDataRow="1" firstDataCol="1"/>
  <pivotFields count="5">
    <pivotField dataField="1" showAll="0" defaultSubtotal="0"/>
    <pivotField axis="axisRow" showAll="0" measureFilter="1" sortType="ascending" defaultSubtotal="0">
      <items count="24">
        <item x="19"/>
        <item x="6"/>
        <item x="13"/>
        <item x="2"/>
        <item x="12"/>
        <item x="3"/>
        <item x="23"/>
        <item x="1"/>
        <item x="22"/>
        <item x="10"/>
        <item x="11"/>
        <item x="0"/>
        <item x="4"/>
        <item x="7"/>
        <item x="9"/>
        <item x="16"/>
        <item x="8"/>
        <item x="20"/>
        <item x="15"/>
        <item x="14"/>
        <item x="18"/>
        <item x="21"/>
        <item x="5"/>
        <item x="17"/>
      </items>
      <autoSortScope>
        <pivotArea dataOnly="0" outline="0" fieldPosition="0">
          <references count="1">
            <reference field="4294967294" count="1" selected="0">
              <x v="0"/>
            </reference>
          </references>
        </pivotArea>
      </autoSortScope>
    </pivotField>
    <pivotField showAll="0" defaultSubtotal="0"/>
    <pivotField numFmtId="164" showAll="0" defaultSubtotal="0"/>
    <pivotField axis="axisRow" showAll="0" defaultSubtotal="0">
      <items count="5">
        <item x="2"/>
        <item x="3"/>
        <item x="0"/>
        <item x="1"/>
        <item x="4"/>
      </items>
    </pivotField>
  </pivotFields>
  <rowFields count="2">
    <field x="4"/>
    <field x="1"/>
  </rowFields>
  <rowItems count="10">
    <i>
      <x/>
    </i>
    <i r="1">
      <x v="3"/>
    </i>
    <i>
      <x v="1"/>
    </i>
    <i r="1">
      <x v="1"/>
    </i>
    <i>
      <x v="2"/>
    </i>
    <i r="1">
      <x v="11"/>
    </i>
    <i>
      <x v="3"/>
    </i>
    <i r="1">
      <x v="7"/>
    </i>
    <i>
      <x v="4"/>
    </i>
    <i r="1">
      <x v="13"/>
    </i>
  </rowItems>
  <colItems count="1">
    <i/>
  </colItems>
  <dataFields count="1">
    <dataField name="Min of Id number" fld="0" subtotal="min" baseField="0" baseItem="0"/>
  </dataFields>
  <formats count="13">
    <format dxfId="121">
      <pivotArea type="all" dataOnly="0" outline="0" fieldPosition="0"/>
    </format>
    <format dxfId="120">
      <pivotArea outline="0" collapsedLevelsAreSubtotals="1" fieldPosition="0"/>
    </format>
    <format dxfId="119">
      <pivotArea field="4" type="button" dataOnly="0" labelOnly="1" outline="0" axis="axisRow" fieldPosition="0"/>
    </format>
    <format dxfId="118">
      <pivotArea field="1" type="button" dataOnly="0" labelOnly="1" outline="0" axis="axisRow" fieldPosition="1"/>
    </format>
    <format dxfId="117">
      <pivotArea dataOnly="0" labelOnly="1" outline="0" fieldPosition="0">
        <references count="1">
          <reference field="4" count="0"/>
        </references>
      </pivotArea>
    </format>
    <format dxfId="116">
      <pivotArea dataOnly="0" labelOnly="1" grandRow="1" outline="0" fieldPosition="0"/>
    </format>
    <format dxfId="115">
      <pivotArea dataOnly="0" labelOnly="1" outline="0" fieldPosition="0">
        <references count="2">
          <reference field="1" count="1">
            <x v="3"/>
          </reference>
          <reference field="4" count="1" selected="0">
            <x v="0"/>
          </reference>
        </references>
      </pivotArea>
    </format>
    <format dxfId="114">
      <pivotArea dataOnly="0" labelOnly="1" outline="0" fieldPosition="0">
        <references count="2">
          <reference field="1" count="1">
            <x v="1"/>
          </reference>
          <reference field="4" count="1" selected="0">
            <x v="1"/>
          </reference>
        </references>
      </pivotArea>
    </format>
    <format dxfId="113">
      <pivotArea dataOnly="0" labelOnly="1" outline="0" fieldPosition="0">
        <references count="2">
          <reference field="1" count="1">
            <x v="11"/>
          </reference>
          <reference field="4" count="1" selected="0">
            <x v="2"/>
          </reference>
        </references>
      </pivotArea>
    </format>
    <format dxfId="112">
      <pivotArea dataOnly="0" labelOnly="1" outline="0" fieldPosition="0">
        <references count="2">
          <reference field="1" count="1">
            <x v="7"/>
          </reference>
          <reference field="4" count="1" selected="0">
            <x v="3"/>
          </reference>
        </references>
      </pivotArea>
    </format>
    <format dxfId="111">
      <pivotArea dataOnly="0" labelOnly="1" outline="0" fieldPosition="0">
        <references count="2">
          <reference field="1" count="1">
            <x v="13"/>
          </reference>
          <reference field="4" count="1" selected="0">
            <x v="4"/>
          </reference>
        </references>
      </pivotArea>
    </format>
    <format dxfId="110">
      <pivotArea dataOnly="0" labelOnly="1" outline="0" axis="axisValues" fieldPosition="0"/>
    </format>
    <format dxfId="109">
      <pivotArea outline="0" collapsedLevelsAreSubtotals="1" fieldPosition="0"/>
    </format>
  </formats>
  <pivotTableStyleInfo name="PivotStyleLight16" showRowHeaders="1" showColHeaders="1" showRowStripes="0" showColStripes="0" showLastColumn="1"/>
  <filters count="1">
    <filter fld="1" type="count" evalOrder="-1" id="6"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25AE02-63BA-4794-9809-920A26421B6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21">
  <location ref="A30:B47" firstHeaderRow="1" firstDataRow="1" firstDataCol="1"/>
  <pivotFields count="5">
    <pivotField showAll="0" insertBlankRow="1" defaultSubtotal="0"/>
    <pivotField axis="axisRow" showAll="0" insertBlankRow="1" measureFilter="1" sortType="ascending" defaultSubtotal="0">
      <items count="24">
        <item x="19"/>
        <item x="6"/>
        <item x="13"/>
        <item x="2"/>
        <item x="12"/>
        <item x="3"/>
        <item x="23"/>
        <item x="1"/>
        <item x="22"/>
        <item x="10"/>
        <item x="11"/>
        <item x="0"/>
        <item x="4"/>
        <item x="7"/>
        <item x="9"/>
        <item x="16"/>
        <item x="8"/>
        <item x="20"/>
        <item x="15"/>
        <item x="14"/>
        <item x="18"/>
        <item x="21"/>
        <item x="5"/>
        <item x="17"/>
      </items>
      <autoSortScope>
        <pivotArea dataOnly="0" outline="0" fieldPosition="0">
          <references count="1">
            <reference field="4294967294" count="1" selected="0">
              <x v="0"/>
            </reference>
          </references>
        </pivotArea>
      </autoSortScope>
    </pivotField>
    <pivotField dataField="1" showAll="0" insertBlankRow="1" defaultSubtotal="0"/>
    <pivotField numFmtId="164" showAll="0" insertBlankRow="1" defaultSubtotal="0"/>
    <pivotField axis="axisRow" showAll="0" insertBlankRow="1" defaultSubtotal="0">
      <items count="5">
        <item x="2"/>
        <item x="3"/>
        <item x="0"/>
        <item x="1"/>
        <item x="4"/>
      </items>
    </pivotField>
  </pivotFields>
  <rowFields count="2">
    <field x="4"/>
    <field x="1"/>
  </rowFields>
  <rowItems count="17">
    <i>
      <x/>
    </i>
    <i r="1">
      <x v="2"/>
    </i>
    <i t="blank">
      <x/>
    </i>
    <i>
      <x v="1"/>
    </i>
    <i r="1">
      <x v="9"/>
    </i>
    <i r="1">
      <x v="14"/>
    </i>
    <i t="blank">
      <x v="1"/>
    </i>
    <i>
      <x v="2"/>
    </i>
    <i r="1">
      <x v="18"/>
    </i>
    <i t="blank">
      <x v="2"/>
    </i>
    <i>
      <x v="3"/>
    </i>
    <i r="1">
      <x/>
    </i>
    <i t="blank">
      <x v="3"/>
    </i>
    <i>
      <x v="4"/>
    </i>
    <i r="1">
      <x v="13"/>
    </i>
    <i t="blank">
      <x v="4"/>
    </i>
    <i t="grand">
      <x/>
    </i>
  </rowItems>
  <colItems count="1">
    <i/>
  </colItems>
  <dataFields count="1">
    <dataField name="Min of Number of products sold" fld="2" subtotal="min" baseField="0" baseItem="0"/>
  </dataFields>
  <formats count="19">
    <format dxfId="22">
      <pivotArea type="all" dataOnly="0" outline="0" fieldPosition="0"/>
    </format>
    <format dxfId="21">
      <pivotArea outline="0" collapsedLevelsAreSubtotals="1" fieldPosition="0"/>
    </format>
    <format dxfId="20">
      <pivotArea field="4" type="button" dataOnly="0" labelOnly="1" outline="0" axis="axisRow" fieldPosition="0"/>
    </format>
    <format dxfId="19">
      <pivotArea dataOnly="0" labelOnly="1" fieldPosition="0">
        <references count="1">
          <reference field="4" count="0"/>
        </references>
      </pivotArea>
    </format>
    <format dxfId="18">
      <pivotArea dataOnly="0" labelOnly="1" grandRow="1" outline="0" fieldPosition="0"/>
    </format>
    <format dxfId="17">
      <pivotArea dataOnly="0" labelOnly="1" fieldPosition="0">
        <references count="2">
          <reference field="1" count="1">
            <x v="12"/>
          </reference>
          <reference field="4" count="1" selected="0">
            <x v="0"/>
          </reference>
        </references>
      </pivotArea>
    </format>
    <format dxfId="16">
      <pivotArea dataOnly="0" labelOnly="1" fieldPosition="0">
        <references count="2">
          <reference field="1" count="1">
            <x v="9"/>
          </reference>
          <reference field="4" count="1" selected="0">
            <x v="1"/>
          </reference>
        </references>
      </pivotArea>
    </format>
    <format dxfId="15">
      <pivotArea dataOnly="0" labelOnly="1" fieldPosition="0">
        <references count="2">
          <reference field="1" count="1">
            <x v="18"/>
          </reference>
          <reference field="4" count="1" selected="0">
            <x v="2"/>
          </reference>
        </references>
      </pivotArea>
    </format>
    <format dxfId="14">
      <pivotArea dataOnly="0" labelOnly="1" fieldPosition="0">
        <references count="2">
          <reference field="1" count="1">
            <x v="6"/>
          </reference>
          <reference field="4" count="1" selected="0">
            <x v="3"/>
          </reference>
        </references>
      </pivotArea>
    </format>
    <format dxfId="13">
      <pivotArea dataOnly="0" labelOnly="1" fieldPosition="0">
        <references count="2">
          <reference field="1" count="1">
            <x v="20"/>
          </reference>
          <reference field="4" count="1" selected="0">
            <x v="4"/>
          </reference>
        </references>
      </pivotArea>
    </format>
    <format dxfId="12">
      <pivotArea dataOnly="0" labelOnly="1" outline="0" axis="axisValues" fieldPosition="0"/>
    </format>
    <format dxfId="11">
      <pivotArea field="4" type="button" dataOnly="0" labelOnly="1" outline="0" axis="axisRow" fieldPosition="0"/>
    </format>
    <format dxfId="10">
      <pivotArea dataOnly="0" labelOnly="1" fieldPosition="0">
        <references count="1">
          <reference field="4" count="0"/>
        </references>
      </pivotArea>
    </format>
    <format dxfId="9">
      <pivotArea dataOnly="0" labelOnly="1" grandRow="1" outline="0" fieldPosition="0"/>
    </format>
    <format dxfId="8">
      <pivotArea dataOnly="0" labelOnly="1" fieldPosition="0">
        <references count="2">
          <reference field="1" count="1">
            <x v="12"/>
          </reference>
          <reference field="4" count="1" selected="0">
            <x v="0"/>
          </reference>
        </references>
      </pivotArea>
    </format>
    <format dxfId="7">
      <pivotArea dataOnly="0" labelOnly="1" fieldPosition="0">
        <references count="2">
          <reference field="1" count="1">
            <x v="9"/>
          </reference>
          <reference field="4" count="1" selected="0">
            <x v="1"/>
          </reference>
        </references>
      </pivotArea>
    </format>
    <format dxfId="6">
      <pivotArea dataOnly="0" labelOnly="1" fieldPosition="0">
        <references count="2">
          <reference field="1" count="1">
            <x v="18"/>
          </reference>
          <reference field="4" count="1" selected="0">
            <x v="2"/>
          </reference>
        </references>
      </pivotArea>
    </format>
    <format dxfId="5">
      <pivotArea dataOnly="0" labelOnly="1" fieldPosition="0">
        <references count="2">
          <reference field="1" count="1">
            <x v="6"/>
          </reference>
          <reference field="4" count="1" selected="0">
            <x v="3"/>
          </reference>
        </references>
      </pivotArea>
    </format>
    <format dxfId="4">
      <pivotArea dataOnly="0" labelOnly="1" fieldPosition="0">
        <references count="2">
          <reference field="1" count="1">
            <x v="20"/>
          </reference>
          <reference field="4" count="1" selected="0">
            <x v="4"/>
          </reference>
        </references>
      </pivotArea>
    </format>
  </formats>
  <pivotTableStyleInfo name="PivotStyleLight16" showRowHeaders="1" showColHeaders="1" showRowStripes="0" showColStripes="0" showLastColumn="1"/>
  <filters count="1">
    <filter fld="1" type="count" evalOrder="-1" id="4"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B66509-4DC2-49DE-9B1F-B1827B073412}"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6:B12" firstHeaderRow="1" firstDataRow="1" firstDataCol="1"/>
  <pivotFields count="5">
    <pivotField compact="0" outline="0" showAll="0"/>
    <pivotField compact="0" outline="0" showAll="0"/>
    <pivotField dataField="1" compact="0" outline="0" showAll="0"/>
    <pivotField compact="0" numFmtId="164" outline="0" showAll="0"/>
    <pivotField axis="axisRow" compact="0" outline="0" showAll="0">
      <items count="6">
        <item x="2"/>
        <item x="3"/>
        <item x="0"/>
        <item x="1"/>
        <item x="4"/>
        <item t="default"/>
      </items>
    </pivotField>
  </pivotFields>
  <rowFields count="1">
    <field x="4"/>
  </rowFields>
  <rowItems count="6">
    <i>
      <x/>
    </i>
    <i>
      <x v="1"/>
    </i>
    <i>
      <x v="2"/>
    </i>
    <i>
      <x v="3"/>
    </i>
    <i>
      <x v="4"/>
    </i>
    <i t="grand">
      <x/>
    </i>
  </rowItems>
  <colItems count="1">
    <i/>
  </colItems>
  <dataFields count="1">
    <dataField name="Sum of Number of products sold" fld="2" baseField="0" baseItem="0"/>
  </dataFields>
  <formats count="4">
    <format dxfId="26">
      <pivotArea outline="0" fieldPosition="0">
        <references count="1">
          <reference field="4" count="0" selected="0"/>
        </references>
      </pivotArea>
    </format>
    <format dxfId="25">
      <pivotArea field="4" type="button" dataOnly="0" labelOnly="1" outline="0" axis="axisRow" fieldPosition="0"/>
    </format>
    <format dxfId="24">
      <pivotArea dataOnly="0" labelOnly="1" outline="0" fieldPosition="0">
        <references count="1">
          <reference field="4" count="0"/>
        </references>
      </pivotArea>
    </format>
    <format dxfId="23">
      <pivotArea dataOnly="0" labelOnly="1" outline="0" axis="axisValues" fieldPosition="0"/>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BE82B0-8AEA-4B11-AD85-86F9389366B4}"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4">
  <location ref="I8:J14" firstHeaderRow="1" firstDataRow="1" firstDataCol="1"/>
  <pivotFields count="5">
    <pivotField compact="0" outline="0" showAll="0"/>
    <pivotField compact="0" outline="0" showAll="0"/>
    <pivotField compact="0" outline="0" showAll="0"/>
    <pivotField dataField="1" compact="0" numFmtId="164" outline="0" showAll="0"/>
    <pivotField axis="axisRow" compact="0" outline="0" showAll="0">
      <items count="6">
        <item x="2"/>
        <item x="3"/>
        <item x="0"/>
        <item x="1"/>
        <item x="4"/>
        <item t="default"/>
      </items>
    </pivotField>
  </pivotFields>
  <rowFields count="1">
    <field x="4"/>
  </rowFields>
  <rowItems count="6">
    <i>
      <x/>
    </i>
    <i>
      <x v="1"/>
    </i>
    <i>
      <x v="2"/>
    </i>
    <i>
      <x v="3"/>
    </i>
    <i>
      <x v="4"/>
    </i>
    <i t="grand">
      <x/>
    </i>
  </rowItems>
  <colItems count="1">
    <i/>
  </colItems>
  <dataFields count="1">
    <dataField name="Sum of Product price" fld="3" baseField="0" baseItem="0"/>
  </dataFields>
  <formats count="4">
    <format dxfId="30">
      <pivotArea outline="0" fieldPosition="0">
        <references count="1">
          <reference field="4" count="0" selected="0"/>
        </references>
      </pivotArea>
    </format>
    <format dxfId="29">
      <pivotArea field="4" type="button" dataOnly="0" labelOnly="1" outline="0" axis="axisRow" fieldPosition="0"/>
    </format>
    <format dxfId="28">
      <pivotArea dataOnly="0" labelOnly="1" outline="0" fieldPosition="0">
        <references count="1">
          <reference field="4" count="0"/>
        </references>
      </pivotArea>
    </format>
    <format dxfId="27">
      <pivotArea dataOnly="0" labelOnly="1" outline="0" axis="axisValues" fieldPosition="0"/>
    </format>
  </formats>
  <chartFormats count="8">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4" count="1" selected="0">
            <x v="3"/>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4" count="1" selected="0">
            <x v="0"/>
          </reference>
        </references>
      </pivotArea>
    </chartFormat>
    <chartFormat chart="21" format="4">
      <pivotArea type="data" outline="0" fieldPosition="0">
        <references count="2">
          <reference field="4294967294" count="1" selected="0">
            <x v="0"/>
          </reference>
          <reference field="4" count="1" selected="0">
            <x v="1"/>
          </reference>
        </references>
      </pivotArea>
    </chartFormat>
    <chartFormat chart="21" format="5">
      <pivotArea type="data" outline="0" fieldPosition="0">
        <references count="2">
          <reference field="4294967294" count="1" selected="0">
            <x v="0"/>
          </reference>
          <reference field="4" count="1" selected="0">
            <x v="2"/>
          </reference>
        </references>
      </pivotArea>
    </chartFormat>
    <chartFormat chart="21" format="6">
      <pivotArea type="data" outline="0" fieldPosition="0">
        <references count="2">
          <reference field="4294967294" count="1" selected="0">
            <x v="0"/>
          </reference>
          <reference field="4" count="1" selected="0">
            <x v="3"/>
          </reference>
        </references>
      </pivotArea>
    </chartFormat>
    <chartFormat chart="21" format="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8C9B21BC-2408-4BB3-A807-17EF7530AA4B}" sourceName="Product category">
  <pivotTables>
    <pivotTable tabId="19" name="PivotTable11"/>
    <pivotTable tabId="19" name="PivotTable13"/>
  </pivotTables>
  <data>
    <tabular pivotCacheId="23739229">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2" xr10:uid="{BDD79DEC-B069-4202-8394-8E5E34A12158}" cache="Slicer_Product_category1" caption="Product category"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0A4F7EC8-2B6A-45BE-93BA-204A7E2071F2}" cache="Slicer_Product_category1" caption="Product 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4359ED-A689-466B-891E-3F424C56C593}" name="Shop_sales" displayName="Shop_sales" ref="A1:E102" totalsRowCount="1" headerRowDxfId="133" dataDxfId="132">
  <autoFilter ref="A1:E101" xr:uid="{3C4359ED-A689-466B-891E-3F424C56C593}"/>
  <tableColumns count="5">
    <tableColumn id="1" xr3:uid="{FFC9F47D-46A5-4B68-B347-56B556BD55ED}" name="Id number" dataDxfId="131" totalsRowDxfId="130"/>
    <tableColumn id="2" xr3:uid="{BD85658D-32B3-4694-AA7E-A35BBEEE6AD1}" name="Product name" dataDxfId="129" totalsRowDxfId="128"/>
    <tableColumn id="3" xr3:uid="{714CB9FB-B1A3-41AD-B1D8-DA153963E0C4}" name="Number of products sold" dataDxfId="127" totalsRowDxfId="126"/>
    <tableColumn id="4" xr3:uid="{0566290E-3332-4EBA-992E-209A4726E02C}" name="Product price" dataDxfId="125" totalsRowDxfId="124"/>
    <tableColumn id="5" xr3:uid="{BCDF0E37-6E7A-452D-9CC0-F829B50AD4BC}" name="Product category" dataDxfId="123" totalsRowDxfId="12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4.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1"/>
  <sheetViews>
    <sheetView topLeftCell="A61" workbookViewId="0">
      <selection activeCell="J120" sqref="J120"/>
    </sheetView>
  </sheetViews>
  <sheetFormatPr defaultRowHeight="14.4" x14ac:dyDescent="0.3"/>
  <cols>
    <col min="1" max="1" width="11.6640625" customWidth="1"/>
    <col min="2" max="2" width="23" customWidth="1"/>
    <col min="3" max="3" width="16.6640625" customWidth="1"/>
    <col min="4" max="4" width="14.109375" customWidth="1"/>
    <col min="5" max="5" width="13.6640625" customWidth="1"/>
    <col min="6" max="6" width="18.5546875" customWidth="1"/>
    <col min="7" max="7" width="9.77734375" customWidth="1"/>
  </cols>
  <sheetData>
    <row r="1" spans="1:5" ht="27.6" customHeight="1" x14ac:dyDescent="0.3">
      <c r="A1" s="1" t="s">
        <v>65</v>
      </c>
      <c r="B1" s="1" t="s">
        <v>63</v>
      </c>
      <c r="C1" s="8" t="s">
        <v>64</v>
      </c>
      <c r="D1" s="1" t="s">
        <v>0</v>
      </c>
      <c r="E1" s="8" t="s">
        <v>1</v>
      </c>
    </row>
    <row r="2" spans="1:5" x14ac:dyDescent="0.3">
      <c r="A2" s="2">
        <v>1</v>
      </c>
      <c r="B2" s="9" t="s">
        <v>2</v>
      </c>
      <c r="C2" s="17">
        <v>385</v>
      </c>
      <c r="D2" s="12">
        <v>68.08</v>
      </c>
      <c r="E2" s="2" t="s">
        <v>3</v>
      </c>
    </row>
    <row r="3" spans="1:5" x14ac:dyDescent="0.3">
      <c r="A3" s="2">
        <v>2</v>
      </c>
      <c r="B3" s="9" t="s">
        <v>4</v>
      </c>
      <c r="C3" s="17">
        <v>259</v>
      </c>
      <c r="D3" s="12">
        <v>1258.06</v>
      </c>
      <c r="E3" s="2" t="s">
        <v>5</v>
      </c>
    </row>
    <row r="4" spans="1:5" x14ac:dyDescent="0.3">
      <c r="A4" s="2">
        <v>3</v>
      </c>
      <c r="B4" s="9" t="s">
        <v>6</v>
      </c>
      <c r="C4" s="17">
        <v>153</v>
      </c>
      <c r="D4" s="12">
        <v>1230.9000000000001</v>
      </c>
      <c r="E4" s="2" t="s">
        <v>7</v>
      </c>
    </row>
    <row r="5" spans="1:5" x14ac:dyDescent="0.3">
      <c r="A5" s="2">
        <v>4</v>
      </c>
      <c r="B5" s="9" t="s">
        <v>8</v>
      </c>
      <c r="C5" s="17">
        <v>451</v>
      </c>
      <c r="D5" s="12">
        <v>845.5</v>
      </c>
      <c r="E5" s="2" t="s">
        <v>5</v>
      </c>
    </row>
    <row r="6" spans="1:5" x14ac:dyDescent="0.3">
      <c r="A6" s="2">
        <v>5</v>
      </c>
      <c r="B6" s="9" t="s">
        <v>9</v>
      </c>
      <c r="C6" s="17">
        <v>183</v>
      </c>
      <c r="D6" s="12">
        <v>1608.76</v>
      </c>
      <c r="E6" s="2" t="s">
        <v>7</v>
      </c>
    </row>
    <row r="7" spans="1:5" x14ac:dyDescent="0.3">
      <c r="A7" s="2">
        <v>6</v>
      </c>
      <c r="B7" s="9" t="s">
        <v>10</v>
      </c>
      <c r="C7" s="17">
        <v>345</v>
      </c>
      <c r="D7" s="12">
        <v>1512.27</v>
      </c>
      <c r="E7" s="2" t="s">
        <v>7</v>
      </c>
    </row>
    <row r="8" spans="1:5" x14ac:dyDescent="0.3">
      <c r="A8" s="2">
        <v>7</v>
      </c>
      <c r="B8" s="9" t="s">
        <v>11</v>
      </c>
      <c r="C8" s="17">
        <v>237</v>
      </c>
      <c r="D8" s="12">
        <v>500.74</v>
      </c>
      <c r="E8" s="2" t="s">
        <v>12</v>
      </c>
    </row>
    <row r="9" spans="1:5" x14ac:dyDescent="0.3">
      <c r="A9" s="2">
        <v>8</v>
      </c>
      <c r="B9" s="9" t="s">
        <v>13</v>
      </c>
      <c r="C9" s="17">
        <v>377</v>
      </c>
      <c r="D9" s="12">
        <v>744.44</v>
      </c>
      <c r="E9" s="2" t="s">
        <v>14</v>
      </c>
    </row>
    <row r="10" spans="1:5" x14ac:dyDescent="0.3">
      <c r="A10" s="2">
        <v>9</v>
      </c>
      <c r="B10" s="9" t="s">
        <v>15</v>
      </c>
      <c r="C10" s="17">
        <v>404</v>
      </c>
      <c r="D10" s="12">
        <v>1016.09</v>
      </c>
      <c r="E10" s="2" t="s">
        <v>14</v>
      </c>
    </row>
    <row r="11" spans="1:5" x14ac:dyDescent="0.3">
      <c r="A11" s="2">
        <v>10</v>
      </c>
      <c r="B11" s="9" t="s">
        <v>13</v>
      </c>
      <c r="C11" s="17">
        <v>258</v>
      </c>
      <c r="D11" s="12">
        <v>199.79</v>
      </c>
      <c r="E11" s="2" t="s">
        <v>14</v>
      </c>
    </row>
    <row r="12" spans="1:5" x14ac:dyDescent="0.3">
      <c r="A12" s="2">
        <v>11</v>
      </c>
      <c r="B12" s="9" t="s">
        <v>15</v>
      </c>
      <c r="C12" s="17">
        <v>86</v>
      </c>
      <c r="D12" s="12">
        <v>425.73</v>
      </c>
      <c r="E12" s="2" t="s">
        <v>14</v>
      </c>
    </row>
    <row r="13" spans="1:5" x14ac:dyDescent="0.3">
      <c r="A13" s="2">
        <v>12</v>
      </c>
      <c r="B13" s="9" t="s">
        <v>16</v>
      </c>
      <c r="C13" s="17">
        <v>386</v>
      </c>
      <c r="D13" s="12">
        <v>1186.54</v>
      </c>
      <c r="E13" s="2" t="s">
        <v>12</v>
      </c>
    </row>
    <row r="14" spans="1:5" x14ac:dyDescent="0.3">
      <c r="A14" s="2">
        <v>13</v>
      </c>
      <c r="B14" s="9" t="s">
        <v>17</v>
      </c>
      <c r="C14" s="17">
        <v>56</v>
      </c>
      <c r="D14" s="12">
        <v>771.14</v>
      </c>
      <c r="E14" s="2" t="s">
        <v>12</v>
      </c>
    </row>
    <row r="15" spans="1:5" x14ac:dyDescent="0.3">
      <c r="A15" s="2">
        <v>14</v>
      </c>
      <c r="B15" s="9" t="s">
        <v>18</v>
      </c>
      <c r="C15" s="17">
        <v>427</v>
      </c>
      <c r="D15" s="12">
        <v>99.21</v>
      </c>
      <c r="E15" s="2" t="s">
        <v>14</v>
      </c>
    </row>
    <row r="16" spans="1:5" x14ac:dyDescent="0.3">
      <c r="A16" s="2">
        <v>15</v>
      </c>
      <c r="B16" s="9" t="s">
        <v>19</v>
      </c>
      <c r="C16" s="17">
        <v>32</v>
      </c>
      <c r="D16" s="12">
        <v>968</v>
      </c>
      <c r="E16" s="2" t="s">
        <v>12</v>
      </c>
    </row>
    <row r="17" spans="1:5" x14ac:dyDescent="0.3">
      <c r="A17" s="2">
        <v>16</v>
      </c>
      <c r="B17" s="9" t="s">
        <v>19</v>
      </c>
      <c r="C17" s="17">
        <v>237</v>
      </c>
      <c r="D17" s="12">
        <v>820.83</v>
      </c>
      <c r="E17" s="2" t="s">
        <v>12</v>
      </c>
    </row>
    <row r="18" spans="1:5" x14ac:dyDescent="0.3">
      <c r="A18" s="2">
        <v>17</v>
      </c>
      <c r="B18" s="9" t="s">
        <v>20</v>
      </c>
      <c r="C18" s="17">
        <v>187</v>
      </c>
      <c r="D18" s="12">
        <v>341.63</v>
      </c>
      <c r="E18" s="2" t="s">
        <v>7</v>
      </c>
    </row>
    <row r="19" spans="1:5" x14ac:dyDescent="0.3">
      <c r="A19" s="2">
        <v>18</v>
      </c>
      <c r="B19" s="9" t="s">
        <v>21</v>
      </c>
      <c r="C19" s="17">
        <v>218</v>
      </c>
      <c r="D19" s="12">
        <v>618.17999999999995</v>
      </c>
      <c r="E19" s="2" t="s">
        <v>3</v>
      </c>
    </row>
    <row r="20" spans="1:5" x14ac:dyDescent="0.3">
      <c r="A20" s="2">
        <v>19</v>
      </c>
      <c r="B20" s="9" t="s">
        <v>18</v>
      </c>
      <c r="C20" s="17">
        <v>480</v>
      </c>
      <c r="D20" s="12">
        <v>1323.18</v>
      </c>
      <c r="E20" s="2" t="s">
        <v>14</v>
      </c>
    </row>
    <row r="21" spans="1:5" x14ac:dyDescent="0.3">
      <c r="A21" s="2">
        <v>20</v>
      </c>
      <c r="B21" s="9" t="s">
        <v>22</v>
      </c>
      <c r="C21" s="17">
        <v>1</v>
      </c>
      <c r="D21" s="12">
        <v>1484.93</v>
      </c>
      <c r="E21" s="2" t="s">
        <v>3</v>
      </c>
    </row>
    <row r="22" spans="1:5" x14ac:dyDescent="0.3">
      <c r="A22" s="2">
        <v>21</v>
      </c>
      <c r="B22" s="9" t="s">
        <v>22</v>
      </c>
      <c r="C22" s="17">
        <v>217</v>
      </c>
      <c r="D22" s="12">
        <v>871.37</v>
      </c>
      <c r="E22" s="2" t="s">
        <v>3</v>
      </c>
    </row>
    <row r="23" spans="1:5" x14ac:dyDescent="0.3">
      <c r="A23" s="2">
        <v>22</v>
      </c>
      <c r="B23" s="9" t="s">
        <v>11</v>
      </c>
      <c r="C23" s="17">
        <v>205</v>
      </c>
      <c r="D23" s="12">
        <v>672.06</v>
      </c>
      <c r="E23" s="2" t="s">
        <v>12</v>
      </c>
    </row>
    <row r="24" spans="1:5" x14ac:dyDescent="0.3">
      <c r="A24" s="2">
        <v>23</v>
      </c>
      <c r="B24" s="9" t="s">
        <v>23</v>
      </c>
      <c r="C24" s="17">
        <v>498</v>
      </c>
      <c r="D24" s="12">
        <v>979.43</v>
      </c>
      <c r="E24" s="2" t="s">
        <v>12</v>
      </c>
    </row>
    <row r="25" spans="1:5" x14ac:dyDescent="0.3">
      <c r="A25" s="2">
        <v>24</v>
      </c>
      <c r="B25" s="9" t="s">
        <v>24</v>
      </c>
      <c r="C25" s="17">
        <v>237</v>
      </c>
      <c r="D25" s="12">
        <v>677.92</v>
      </c>
      <c r="E25" s="2" t="s">
        <v>7</v>
      </c>
    </row>
    <row r="26" spans="1:5" x14ac:dyDescent="0.3">
      <c r="A26" s="2">
        <v>25</v>
      </c>
      <c r="B26" s="9" t="s">
        <v>22</v>
      </c>
      <c r="C26" s="17">
        <v>78</v>
      </c>
      <c r="D26" s="12">
        <v>798.68</v>
      </c>
      <c r="E26" s="2" t="s">
        <v>3</v>
      </c>
    </row>
    <row r="27" spans="1:5" x14ac:dyDescent="0.3">
      <c r="A27" s="2">
        <v>26</v>
      </c>
      <c r="B27" s="9" t="s">
        <v>20</v>
      </c>
      <c r="C27" s="17">
        <v>40</v>
      </c>
      <c r="D27" s="12">
        <v>536.98</v>
      </c>
      <c r="E27" s="2" t="s">
        <v>7</v>
      </c>
    </row>
    <row r="28" spans="1:5" x14ac:dyDescent="0.3">
      <c r="A28" s="2">
        <v>27</v>
      </c>
      <c r="B28" s="9" t="s">
        <v>25</v>
      </c>
      <c r="C28" s="17">
        <v>259</v>
      </c>
      <c r="D28" s="12">
        <v>1662.27</v>
      </c>
      <c r="E28" s="2" t="s">
        <v>14</v>
      </c>
    </row>
    <row r="29" spans="1:5" x14ac:dyDescent="0.3">
      <c r="A29" s="2">
        <v>28</v>
      </c>
      <c r="B29" s="9" t="s">
        <v>20</v>
      </c>
      <c r="C29" s="17">
        <v>112</v>
      </c>
      <c r="D29" s="12">
        <v>1521.41</v>
      </c>
      <c r="E29" s="2" t="s">
        <v>7</v>
      </c>
    </row>
    <row r="30" spans="1:5" x14ac:dyDescent="0.3">
      <c r="A30" s="2">
        <v>29</v>
      </c>
      <c r="B30" s="9" t="s">
        <v>2</v>
      </c>
      <c r="C30" s="17">
        <v>95</v>
      </c>
      <c r="D30" s="12">
        <v>1912.29</v>
      </c>
      <c r="E30" s="2" t="s">
        <v>3</v>
      </c>
    </row>
    <row r="31" spans="1:5" x14ac:dyDescent="0.3">
      <c r="A31" s="2">
        <v>30</v>
      </c>
      <c r="B31" s="9" t="s">
        <v>26</v>
      </c>
      <c r="C31" s="17">
        <v>52</v>
      </c>
      <c r="D31" s="12">
        <v>1732.86</v>
      </c>
      <c r="E31" s="2" t="s">
        <v>5</v>
      </c>
    </row>
    <row r="32" spans="1:5" x14ac:dyDescent="0.3">
      <c r="A32" s="2">
        <v>31</v>
      </c>
      <c r="B32" s="9" t="s">
        <v>27</v>
      </c>
      <c r="C32" s="17">
        <v>259</v>
      </c>
      <c r="D32" s="12">
        <v>354.01</v>
      </c>
      <c r="E32" s="2" t="s">
        <v>3</v>
      </c>
    </row>
    <row r="33" spans="1:5" x14ac:dyDescent="0.3">
      <c r="A33" s="2">
        <v>32</v>
      </c>
      <c r="B33" s="9" t="s">
        <v>15</v>
      </c>
      <c r="C33" s="17">
        <v>28</v>
      </c>
      <c r="D33" s="12">
        <v>235.45</v>
      </c>
      <c r="E33" s="2" t="s">
        <v>14</v>
      </c>
    </row>
    <row r="34" spans="1:5" x14ac:dyDescent="0.3">
      <c r="A34" s="2">
        <v>33</v>
      </c>
      <c r="B34" s="9" t="s">
        <v>28</v>
      </c>
      <c r="C34" s="17">
        <v>196</v>
      </c>
      <c r="D34" s="12">
        <v>1330.62</v>
      </c>
      <c r="E34" s="2" t="s">
        <v>5</v>
      </c>
    </row>
    <row r="35" spans="1:5" x14ac:dyDescent="0.3">
      <c r="A35" s="2">
        <v>34</v>
      </c>
      <c r="B35" s="9" t="s">
        <v>15</v>
      </c>
      <c r="C35" s="17">
        <v>70</v>
      </c>
      <c r="D35" s="12">
        <v>417.39</v>
      </c>
      <c r="E35" s="2" t="s">
        <v>14</v>
      </c>
    </row>
    <row r="36" spans="1:5" x14ac:dyDescent="0.3">
      <c r="A36" s="2">
        <v>35</v>
      </c>
      <c r="B36" s="9" t="s">
        <v>11</v>
      </c>
      <c r="C36" s="17">
        <v>442</v>
      </c>
      <c r="D36" s="12">
        <v>459.17</v>
      </c>
      <c r="E36" s="2" t="s">
        <v>12</v>
      </c>
    </row>
    <row r="37" spans="1:5" x14ac:dyDescent="0.3">
      <c r="A37" s="2">
        <v>36</v>
      </c>
      <c r="B37" s="9" t="s">
        <v>15</v>
      </c>
      <c r="C37" s="17">
        <v>89</v>
      </c>
      <c r="D37" s="12">
        <v>1080.3499999999999</v>
      </c>
      <c r="E37" s="2" t="s">
        <v>14</v>
      </c>
    </row>
    <row r="38" spans="1:5" x14ac:dyDescent="0.3">
      <c r="A38" s="2">
        <v>37</v>
      </c>
      <c r="B38" s="9" t="s">
        <v>13</v>
      </c>
      <c r="C38" s="17">
        <v>498</v>
      </c>
      <c r="D38" s="12">
        <v>1421.37</v>
      </c>
      <c r="E38" s="2" t="s">
        <v>14</v>
      </c>
    </row>
    <row r="39" spans="1:5" x14ac:dyDescent="0.3">
      <c r="A39" s="2">
        <v>38</v>
      </c>
      <c r="B39" s="9" t="s">
        <v>16</v>
      </c>
      <c r="C39" s="17">
        <v>281</v>
      </c>
      <c r="D39" s="12">
        <v>1495.24</v>
      </c>
      <c r="E39" s="2" t="s">
        <v>12</v>
      </c>
    </row>
    <row r="40" spans="1:5" x14ac:dyDescent="0.3">
      <c r="A40" s="2">
        <v>39</v>
      </c>
      <c r="B40" s="9" t="s">
        <v>16</v>
      </c>
      <c r="C40" s="17">
        <v>361</v>
      </c>
      <c r="D40" s="12">
        <v>1241.02</v>
      </c>
      <c r="E40" s="2" t="s">
        <v>12</v>
      </c>
    </row>
    <row r="41" spans="1:5" x14ac:dyDescent="0.3">
      <c r="A41" s="2">
        <v>40</v>
      </c>
      <c r="B41" s="9" t="s">
        <v>16</v>
      </c>
      <c r="C41" s="17">
        <v>3</v>
      </c>
      <c r="D41" s="12">
        <v>870.61</v>
      </c>
      <c r="E41" s="2" t="s">
        <v>12</v>
      </c>
    </row>
    <row r="42" spans="1:5" x14ac:dyDescent="0.3">
      <c r="A42" s="2">
        <v>41</v>
      </c>
      <c r="B42" s="9" t="s">
        <v>28</v>
      </c>
      <c r="C42" s="17">
        <v>299</v>
      </c>
      <c r="D42" s="12">
        <v>1728.55</v>
      </c>
      <c r="E42" s="2" t="s">
        <v>5</v>
      </c>
    </row>
    <row r="43" spans="1:5" x14ac:dyDescent="0.3">
      <c r="A43" s="2">
        <v>42</v>
      </c>
      <c r="B43" s="9" t="s">
        <v>16</v>
      </c>
      <c r="C43" s="17">
        <v>395</v>
      </c>
      <c r="D43" s="12">
        <v>1140.57</v>
      </c>
      <c r="E43" s="2" t="s">
        <v>12</v>
      </c>
    </row>
    <row r="44" spans="1:5" x14ac:dyDescent="0.3">
      <c r="A44" s="2">
        <v>43</v>
      </c>
      <c r="B44" s="9" t="s">
        <v>21</v>
      </c>
      <c r="C44" s="17">
        <v>155</v>
      </c>
      <c r="D44" s="12">
        <v>290.35000000000002</v>
      </c>
      <c r="E44" s="2" t="s">
        <v>3</v>
      </c>
    </row>
    <row r="45" spans="1:5" x14ac:dyDescent="0.3">
      <c r="A45" s="2">
        <v>44</v>
      </c>
      <c r="B45" s="9" t="s">
        <v>9</v>
      </c>
      <c r="C45" s="17">
        <v>45</v>
      </c>
      <c r="D45" s="12">
        <v>877.63</v>
      </c>
      <c r="E45" s="2" t="s">
        <v>7</v>
      </c>
    </row>
    <row r="46" spans="1:5" x14ac:dyDescent="0.3">
      <c r="A46" s="2">
        <v>45</v>
      </c>
      <c r="B46" s="9" t="s">
        <v>27</v>
      </c>
      <c r="C46" s="17">
        <v>17</v>
      </c>
      <c r="D46" s="12">
        <v>442.26</v>
      </c>
      <c r="E46" s="2" t="s">
        <v>3</v>
      </c>
    </row>
    <row r="47" spans="1:5" x14ac:dyDescent="0.3">
      <c r="A47" s="2">
        <v>46</v>
      </c>
      <c r="B47" s="9" t="s">
        <v>10</v>
      </c>
      <c r="C47" s="17">
        <v>220</v>
      </c>
      <c r="D47" s="12">
        <v>1145.4000000000001</v>
      </c>
      <c r="E47" s="2" t="s">
        <v>7</v>
      </c>
    </row>
    <row r="48" spans="1:5" x14ac:dyDescent="0.3">
      <c r="A48" s="2">
        <v>47</v>
      </c>
      <c r="B48" s="9" t="s">
        <v>24</v>
      </c>
      <c r="C48" s="17">
        <v>237</v>
      </c>
      <c r="D48" s="12">
        <v>1461.15</v>
      </c>
      <c r="E48" s="2" t="s">
        <v>7</v>
      </c>
    </row>
    <row r="49" spans="1:5" x14ac:dyDescent="0.3">
      <c r="A49" s="2">
        <v>48</v>
      </c>
      <c r="B49" s="9" t="s">
        <v>4</v>
      </c>
      <c r="C49" s="17">
        <v>374</v>
      </c>
      <c r="D49" s="12">
        <v>426.43</v>
      </c>
      <c r="E49" s="2" t="s">
        <v>5</v>
      </c>
    </row>
    <row r="50" spans="1:5" x14ac:dyDescent="0.3">
      <c r="A50" s="2">
        <v>49</v>
      </c>
      <c r="B50" s="9" t="s">
        <v>18</v>
      </c>
      <c r="C50" s="17">
        <v>333</v>
      </c>
      <c r="D50" s="12">
        <v>404.55</v>
      </c>
      <c r="E50" s="2" t="s">
        <v>14</v>
      </c>
    </row>
    <row r="51" spans="1:5" x14ac:dyDescent="0.3">
      <c r="A51" s="2">
        <v>50</v>
      </c>
      <c r="B51" s="9" t="s">
        <v>29</v>
      </c>
      <c r="C51" s="17">
        <v>194</v>
      </c>
      <c r="D51" s="12">
        <v>832.01</v>
      </c>
      <c r="E51" s="2" t="s">
        <v>3</v>
      </c>
    </row>
    <row r="52" spans="1:5" x14ac:dyDescent="0.3">
      <c r="A52" s="2">
        <v>51</v>
      </c>
      <c r="B52" s="9" t="s">
        <v>8</v>
      </c>
      <c r="C52" s="17">
        <v>215</v>
      </c>
      <c r="D52" s="12">
        <v>1790.72</v>
      </c>
      <c r="E52" s="2" t="s">
        <v>5</v>
      </c>
    </row>
    <row r="53" spans="1:5" x14ac:dyDescent="0.3">
      <c r="A53" s="2">
        <v>52</v>
      </c>
      <c r="B53" s="9" t="s">
        <v>13</v>
      </c>
      <c r="C53" s="17">
        <v>5</v>
      </c>
      <c r="D53" s="12">
        <v>1453.74</v>
      </c>
      <c r="E53" s="2" t="s">
        <v>14</v>
      </c>
    </row>
    <row r="54" spans="1:5" x14ac:dyDescent="0.3">
      <c r="A54" s="2">
        <v>53</v>
      </c>
      <c r="B54" s="9" t="s">
        <v>28</v>
      </c>
      <c r="C54" s="17">
        <v>166</v>
      </c>
      <c r="D54" s="12">
        <v>1879.75</v>
      </c>
      <c r="E54" s="2" t="s">
        <v>5</v>
      </c>
    </row>
    <row r="55" spans="1:5" x14ac:dyDescent="0.3">
      <c r="A55" s="2">
        <v>54</v>
      </c>
      <c r="B55" s="9" t="s">
        <v>29</v>
      </c>
      <c r="C55" s="17">
        <v>369</v>
      </c>
      <c r="D55" s="12">
        <v>615.07000000000005</v>
      </c>
      <c r="E55" s="2" t="s">
        <v>3</v>
      </c>
    </row>
    <row r="56" spans="1:5" x14ac:dyDescent="0.3">
      <c r="A56" s="2">
        <v>55</v>
      </c>
      <c r="B56" s="9" t="s">
        <v>15</v>
      </c>
      <c r="C56" s="17">
        <v>217</v>
      </c>
      <c r="D56" s="12">
        <v>1175.1300000000001</v>
      </c>
      <c r="E56" s="2" t="s">
        <v>14</v>
      </c>
    </row>
    <row r="57" spans="1:5" x14ac:dyDescent="0.3">
      <c r="A57" s="2">
        <v>56</v>
      </c>
      <c r="B57" s="9" t="s">
        <v>2</v>
      </c>
      <c r="C57" s="17">
        <v>83</v>
      </c>
      <c r="D57" s="12">
        <v>836.5</v>
      </c>
      <c r="E57" s="2" t="s">
        <v>3</v>
      </c>
    </row>
    <row r="58" spans="1:5" x14ac:dyDescent="0.3">
      <c r="A58" s="2">
        <v>57</v>
      </c>
      <c r="B58" s="9" t="s">
        <v>19</v>
      </c>
      <c r="C58" s="17">
        <v>331</v>
      </c>
      <c r="D58" s="12">
        <v>407.32</v>
      </c>
      <c r="E58" s="2" t="s">
        <v>12</v>
      </c>
    </row>
    <row r="59" spans="1:5" x14ac:dyDescent="0.3">
      <c r="A59" s="2">
        <v>58</v>
      </c>
      <c r="B59" s="9" t="s">
        <v>17</v>
      </c>
      <c r="C59" s="17">
        <v>318</v>
      </c>
      <c r="D59" s="12">
        <v>1260.19</v>
      </c>
      <c r="E59" s="2" t="s">
        <v>12</v>
      </c>
    </row>
    <row r="60" spans="1:5" x14ac:dyDescent="0.3">
      <c r="A60" s="2">
        <v>59</v>
      </c>
      <c r="B60" s="9" t="s">
        <v>30</v>
      </c>
      <c r="C60" s="17">
        <v>143</v>
      </c>
      <c r="D60" s="12">
        <v>1449.4</v>
      </c>
      <c r="E60" s="2" t="s">
        <v>5</v>
      </c>
    </row>
    <row r="61" spans="1:5" x14ac:dyDescent="0.3">
      <c r="A61" s="2">
        <v>60</v>
      </c>
      <c r="B61" s="9" t="s">
        <v>6</v>
      </c>
      <c r="C61" s="17">
        <v>351</v>
      </c>
      <c r="D61" s="12">
        <v>1162.8</v>
      </c>
      <c r="E61" s="2" t="s">
        <v>7</v>
      </c>
    </row>
    <row r="62" spans="1:5" x14ac:dyDescent="0.3">
      <c r="A62" s="2">
        <v>61</v>
      </c>
      <c r="B62" s="9" t="s">
        <v>6</v>
      </c>
      <c r="C62" s="17">
        <v>477</v>
      </c>
      <c r="D62" s="12">
        <v>1511.2</v>
      </c>
      <c r="E62" s="2" t="s">
        <v>7</v>
      </c>
    </row>
    <row r="63" spans="1:5" x14ac:dyDescent="0.3">
      <c r="A63" s="2">
        <v>62</v>
      </c>
      <c r="B63" s="9" t="s">
        <v>24</v>
      </c>
      <c r="C63" s="17">
        <v>265</v>
      </c>
      <c r="D63" s="12">
        <v>820.71</v>
      </c>
      <c r="E63" s="2" t="s">
        <v>7</v>
      </c>
    </row>
    <row r="64" spans="1:5" x14ac:dyDescent="0.3">
      <c r="A64" s="2">
        <v>63</v>
      </c>
      <c r="B64" s="9" t="s">
        <v>22</v>
      </c>
      <c r="C64" s="17">
        <v>75</v>
      </c>
      <c r="D64" s="12">
        <v>830.08</v>
      </c>
      <c r="E64" s="2" t="s">
        <v>3</v>
      </c>
    </row>
    <row r="65" spans="1:5" x14ac:dyDescent="0.3">
      <c r="A65" s="2">
        <v>64</v>
      </c>
      <c r="B65" s="9" t="s">
        <v>29</v>
      </c>
      <c r="C65" s="17">
        <v>47</v>
      </c>
      <c r="D65" s="12">
        <v>1207.2</v>
      </c>
      <c r="E65" s="2" t="s">
        <v>3</v>
      </c>
    </row>
    <row r="66" spans="1:5" x14ac:dyDescent="0.3">
      <c r="A66" s="2">
        <v>65</v>
      </c>
      <c r="B66" s="9" t="s">
        <v>2</v>
      </c>
      <c r="C66" s="17">
        <v>327</v>
      </c>
      <c r="D66" s="12">
        <v>854.43</v>
      </c>
      <c r="E66" s="2" t="s">
        <v>3</v>
      </c>
    </row>
    <row r="67" spans="1:5" x14ac:dyDescent="0.3">
      <c r="A67" s="2">
        <v>66</v>
      </c>
      <c r="B67" s="9" t="s">
        <v>18</v>
      </c>
      <c r="C67" s="17">
        <v>280</v>
      </c>
      <c r="D67" s="12">
        <v>1192.52</v>
      </c>
      <c r="E67" s="2" t="s">
        <v>14</v>
      </c>
    </row>
    <row r="68" spans="1:5" x14ac:dyDescent="0.3">
      <c r="A68" s="2">
        <v>67</v>
      </c>
      <c r="B68" s="9" t="s">
        <v>27</v>
      </c>
      <c r="C68" s="17">
        <v>434</v>
      </c>
      <c r="D68" s="12">
        <v>1767.46</v>
      </c>
      <c r="E68" s="2" t="s">
        <v>3</v>
      </c>
    </row>
    <row r="69" spans="1:5" x14ac:dyDescent="0.3">
      <c r="A69" s="2">
        <v>68</v>
      </c>
      <c r="B69" s="9" t="s">
        <v>18</v>
      </c>
      <c r="C69" s="17">
        <v>213</v>
      </c>
      <c r="D69" s="12">
        <v>851.29</v>
      </c>
      <c r="E69" s="2" t="s">
        <v>14</v>
      </c>
    </row>
    <row r="70" spans="1:5" x14ac:dyDescent="0.3">
      <c r="A70" s="2">
        <v>69</v>
      </c>
      <c r="B70" s="9" t="s">
        <v>20</v>
      </c>
      <c r="C70" s="17">
        <v>281</v>
      </c>
      <c r="D70" s="12">
        <v>1940.9</v>
      </c>
      <c r="E70" s="2" t="s">
        <v>7</v>
      </c>
    </row>
    <row r="71" spans="1:5" x14ac:dyDescent="0.3">
      <c r="A71" s="2">
        <v>70</v>
      </c>
      <c r="B71" s="9" t="s">
        <v>6</v>
      </c>
      <c r="C71" s="17">
        <v>340</v>
      </c>
      <c r="D71" s="12">
        <v>307.82</v>
      </c>
      <c r="E71" s="2" t="s">
        <v>7</v>
      </c>
    </row>
    <row r="72" spans="1:5" x14ac:dyDescent="0.3">
      <c r="A72" s="2">
        <v>71</v>
      </c>
      <c r="B72" s="9" t="s">
        <v>18</v>
      </c>
      <c r="C72" s="17">
        <v>335</v>
      </c>
      <c r="D72" s="12">
        <v>1241.6400000000001</v>
      </c>
      <c r="E72" s="2" t="s">
        <v>14</v>
      </c>
    </row>
    <row r="73" spans="1:5" x14ac:dyDescent="0.3">
      <c r="A73" s="2">
        <v>72</v>
      </c>
      <c r="B73" s="9" t="s">
        <v>13</v>
      </c>
      <c r="C73" s="17">
        <v>398</v>
      </c>
      <c r="D73" s="12">
        <v>802.53</v>
      </c>
      <c r="E73" s="2" t="s">
        <v>14</v>
      </c>
    </row>
    <row r="74" spans="1:5" x14ac:dyDescent="0.3">
      <c r="A74" s="2">
        <v>73</v>
      </c>
      <c r="B74" s="9" t="s">
        <v>26</v>
      </c>
      <c r="C74" s="17">
        <v>239</v>
      </c>
      <c r="D74" s="12">
        <v>958.99</v>
      </c>
      <c r="E74" s="2" t="s">
        <v>5</v>
      </c>
    </row>
    <row r="75" spans="1:5" x14ac:dyDescent="0.3">
      <c r="A75" s="2">
        <v>74</v>
      </c>
      <c r="B75" s="9" t="s">
        <v>23</v>
      </c>
      <c r="C75" s="17">
        <v>484</v>
      </c>
      <c r="D75" s="12">
        <v>80.23</v>
      </c>
      <c r="E75" s="2" t="s">
        <v>12</v>
      </c>
    </row>
    <row r="76" spans="1:5" x14ac:dyDescent="0.3">
      <c r="A76" s="2">
        <v>75</v>
      </c>
      <c r="B76" s="9" t="s">
        <v>2</v>
      </c>
      <c r="C76" s="17">
        <v>163</v>
      </c>
      <c r="D76" s="12">
        <v>1779.66</v>
      </c>
      <c r="E76" s="2" t="s">
        <v>3</v>
      </c>
    </row>
    <row r="77" spans="1:5" x14ac:dyDescent="0.3">
      <c r="A77" s="2">
        <v>76</v>
      </c>
      <c r="B77" s="9" t="s">
        <v>23</v>
      </c>
      <c r="C77" s="17">
        <v>477</v>
      </c>
      <c r="D77" s="12">
        <v>1389.2</v>
      </c>
      <c r="E77" s="2" t="s">
        <v>12</v>
      </c>
    </row>
    <row r="78" spans="1:5" x14ac:dyDescent="0.3">
      <c r="A78" s="2">
        <v>77</v>
      </c>
      <c r="B78" s="9" t="s">
        <v>24</v>
      </c>
      <c r="C78" s="17">
        <v>439</v>
      </c>
      <c r="D78" s="12">
        <v>1138.28</v>
      </c>
      <c r="E78" s="2" t="s">
        <v>7</v>
      </c>
    </row>
    <row r="79" spans="1:5" x14ac:dyDescent="0.3">
      <c r="A79" s="2">
        <v>78</v>
      </c>
      <c r="B79" s="9" t="s">
        <v>20</v>
      </c>
      <c r="C79" s="17">
        <v>150</v>
      </c>
      <c r="D79" s="12">
        <v>920.78</v>
      </c>
      <c r="E79" s="2" t="s">
        <v>7</v>
      </c>
    </row>
    <row r="80" spans="1:5" x14ac:dyDescent="0.3">
      <c r="A80" s="2">
        <v>79</v>
      </c>
      <c r="B80" s="9" t="s">
        <v>21</v>
      </c>
      <c r="C80" s="17">
        <v>311</v>
      </c>
      <c r="D80" s="12">
        <v>520.46</v>
      </c>
      <c r="E80" s="2" t="s">
        <v>3</v>
      </c>
    </row>
    <row r="81" spans="1:5" x14ac:dyDescent="0.3">
      <c r="A81" s="2">
        <v>80</v>
      </c>
      <c r="B81" s="9" t="s">
        <v>8</v>
      </c>
      <c r="C81" s="17">
        <v>70</v>
      </c>
      <c r="D81" s="12">
        <v>671.32</v>
      </c>
      <c r="E81" s="2" t="s">
        <v>5</v>
      </c>
    </row>
    <row r="82" spans="1:5" x14ac:dyDescent="0.3">
      <c r="A82" s="2">
        <v>81</v>
      </c>
      <c r="B82" s="9" t="s">
        <v>23</v>
      </c>
      <c r="C82" s="17">
        <v>203</v>
      </c>
      <c r="D82" s="12">
        <v>1525.22</v>
      </c>
      <c r="E82" s="2" t="s">
        <v>12</v>
      </c>
    </row>
    <row r="83" spans="1:5" x14ac:dyDescent="0.3">
      <c r="A83" s="2">
        <v>82</v>
      </c>
      <c r="B83" s="9" t="s">
        <v>18</v>
      </c>
      <c r="C83" s="17">
        <v>73</v>
      </c>
      <c r="D83" s="12">
        <v>1734.42</v>
      </c>
      <c r="E83" s="2" t="s">
        <v>14</v>
      </c>
    </row>
    <row r="84" spans="1:5" x14ac:dyDescent="0.3">
      <c r="A84" s="2">
        <v>83</v>
      </c>
      <c r="B84" s="9" t="s">
        <v>16</v>
      </c>
      <c r="C84" s="17">
        <v>328</v>
      </c>
      <c r="D84" s="12">
        <v>95.74</v>
      </c>
      <c r="E84" s="2" t="s">
        <v>12</v>
      </c>
    </row>
    <row r="85" spans="1:5" x14ac:dyDescent="0.3">
      <c r="A85" s="2">
        <v>84</v>
      </c>
      <c r="B85" s="9" t="s">
        <v>26</v>
      </c>
      <c r="C85" s="17">
        <v>361</v>
      </c>
      <c r="D85" s="12">
        <v>913.09</v>
      </c>
      <c r="E85" s="2" t="s">
        <v>5</v>
      </c>
    </row>
    <row r="86" spans="1:5" x14ac:dyDescent="0.3">
      <c r="A86" s="2">
        <v>85</v>
      </c>
      <c r="B86" s="9" t="s">
        <v>9</v>
      </c>
      <c r="C86" s="17">
        <v>477</v>
      </c>
      <c r="D86" s="12">
        <v>1883.13</v>
      </c>
      <c r="E86" s="2" t="s">
        <v>7</v>
      </c>
    </row>
    <row r="87" spans="1:5" x14ac:dyDescent="0.3">
      <c r="A87" s="2">
        <v>86</v>
      </c>
      <c r="B87" s="9" t="s">
        <v>6</v>
      </c>
      <c r="C87" s="17">
        <v>51</v>
      </c>
      <c r="D87" s="12">
        <v>1212.3900000000001</v>
      </c>
      <c r="E87" s="2" t="s">
        <v>7</v>
      </c>
    </row>
    <row r="88" spans="1:5" x14ac:dyDescent="0.3">
      <c r="A88" s="2">
        <v>87</v>
      </c>
      <c r="B88" s="9" t="s">
        <v>22</v>
      </c>
      <c r="C88" s="17">
        <v>155</v>
      </c>
      <c r="D88" s="12">
        <v>186.13</v>
      </c>
      <c r="E88" s="2" t="s">
        <v>3</v>
      </c>
    </row>
    <row r="89" spans="1:5" x14ac:dyDescent="0.3">
      <c r="A89" s="2">
        <v>88</v>
      </c>
      <c r="B89" s="9" t="s">
        <v>26</v>
      </c>
      <c r="C89" s="17">
        <v>56</v>
      </c>
      <c r="D89" s="12">
        <v>1276.3599999999999</v>
      </c>
      <c r="E89" s="2" t="s">
        <v>5</v>
      </c>
    </row>
    <row r="90" spans="1:5" x14ac:dyDescent="0.3">
      <c r="A90" s="2">
        <v>89</v>
      </c>
      <c r="B90" s="9" t="s">
        <v>19</v>
      </c>
      <c r="C90" s="17">
        <v>191</v>
      </c>
      <c r="D90" s="12">
        <v>1231.6300000000001</v>
      </c>
      <c r="E90" s="2" t="s">
        <v>12</v>
      </c>
    </row>
    <row r="91" spans="1:5" x14ac:dyDescent="0.3">
      <c r="A91" s="2">
        <v>90</v>
      </c>
      <c r="B91" s="9" t="s">
        <v>24</v>
      </c>
      <c r="C91" s="17">
        <v>240</v>
      </c>
      <c r="D91" s="12">
        <v>940.5</v>
      </c>
      <c r="E91" s="2" t="s">
        <v>7</v>
      </c>
    </row>
    <row r="92" spans="1:5" x14ac:dyDescent="0.3">
      <c r="A92" s="2">
        <v>91</v>
      </c>
      <c r="B92" s="9" t="s">
        <v>20</v>
      </c>
      <c r="C92" s="17">
        <v>113</v>
      </c>
      <c r="D92" s="12">
        <v>1048.07</v>
      </c>
      <c r="E92" s="2" t="s">
        <v>7</v>
      </c>
    </row>
    <row r="93" spans="1:5" x14ac:dyDescent="0.3">
      <c r="A93" s="2">
        <v>92</v>
      </c>
      <c r="B93" s="9" t="s">
        <v>23</v>
      </c>
      <c r="C93" s="17">
        <v>88</v>
      </c>
      <c r="D93" s="12">
        <v>419.32</v>
      </c>
      <c r="E93" s="2" t="s">
        <v>12</v>
      </c>
    </row>
    <row r="94" spans="1:5" x14ac:dyDescent="0.3">
      <c r="A94" s="2">
        <v>93</v>
      </c>
      <c r="B94" s="9" t="s">
        <v>29</v>
      </c>
      <c r="C94" s="17">
        <v>284</v>
      </c>
      <c r="D94" s="12">
        <v>144.84</v>
      </c>
      <c r="E94" s="2" t="s">
        <v>3</v>
      </c>
    </row>
    <row r="95" spans="1:5" x14ac:dyDescent="0.3">
      <c r="A95" s="2">
        <v>94</v>
      </c>
      <c r="B95" s="9" t="s">
        <v>17</v>
      </c>
      <c r="C95" s="17">
        <v>3</v>
      </c>
      <c r="D95" s="12">
        <v>637.44000000000005</v>
      </c>
      <c r="E95" s="2" t="s">
        <v>12</v>
      </c>
    </row>
    <row r="96" spans="1:5" x14ac:dyDescent="0.3">
      <c r="A96" s="2">
        <v>95</v>
      </c>
      <c r="B96" s="9" t="s">
        <v>25</v>
      </c>
      <c r="C96" s="17">
        <v>139</v>
      </c>
      <c r="D96" s="12">
        <v>1082.01</v>
      </c>
      <c r="E96" s="2" t="s">
        <v>14</v>
      </c>
    </row>
    <row r="97" spans="1:6" x14ac:dyDescent="0.3">
      <c r="A97" s="2">
        <v>96</v>
      </c>
      <c r="B97" s="9" t="s">
        <v>21</v>
      </c>
      <c r="C97" s="17">
        <v>441</v>
      </c>
      <c r="D97" s="12">
        <v>893.17</v>
      </c>
      <c r="E97" s="2" t="s">
        <v>3</v>
      </c>
    </row>
    <row r="98" spans="1:6" x14ac:dyDescent="0.3">
      <c r="A98" s="2">
        <v>97</v>
      </c>
      <c r="B98" s="9" t="s">
        <v>23</v>
      </c>
      <c r="C98" s="17">
        <v>24</v>
      </c>
      <c r="D98" s="12">
        <v>678.87</v>
      </c>
      <c r="E98" s="2" t="s">
        <v>12</v>
      </c>
    </row>
    <row r="99" spans="1:6" x14ac:dyDescent="0.3">
      <c r="A99" s="2">
        <v>98</v>
      </c>
      <c r="B99" s="9" t="s">
        <v>15</v>
      </c>
      <c r="C99" s="17">
        <v>340</v>
      </c>
      <c r="D99" s="12">
        <v>1315.74</v>
      </c>
      <c r="E99" s="2" t="s">
        <v>14</v>
      </c>
    </row>
    <row r="100" spans="1:6" x14ac:dyDescent="0.3">
      <c r="A100" s="2">
        <v>99</v>
      </c>
      <c r="B100" s="9" t="s">
        <v>21</v>
      </c>
      <c r="C100" s="17">
        <v>417</v>
      </c>
      <c r="D100" s="12">
        <v>1018.13</v>
      </c>
      <c r="E100" s="2" t="s">
        <v>3</v>
      </c>
    </row>
    <row r="101" spans="1:6" x14ac:dyDescent="0.3">
      <c r="A101" s="2">
        <v>100</v>
      </c>
      <c r="B101" s="9" t="s">
        <v>10</v>
      </c>
      <c r="C101" s="17">
        <v>292</v>
      </c>
      <c r="D101" s="12">
        <v>415.59</v>
      </c>
      <c r="E101" s="2" t="s">
        <v>7</v>
      </c>
    </row>
    <row r="102" spans="1:6" x14ac:dyDescent="0.3">
      <c r="A102" s="2"/>
      <c r="B102" s="9"/>
      <c r="C102" s="17"/>
      <c r="D102" s="12"/>
      <c r="E102" s="2"/>
    </row>
    <row r="106" spans="1:6" ht="35.4" customHeight="1" x14ac:dyDescent="0.3">
      <c r="A106" s="6">
        <v>1</v>
      </c>
      <c r="B106" s="50" t="s">
        <v>46</v>
      </c>
      <c r="C106" s="50"/>
      <c r="D106" s="50"/>
      <c r="E106" s="50"/>
      <c r="F106" s="7">
        <f>SUMIF(Shop_sales[Product category],E9,Shop_sales[Product price])</f>
        <v>19878.84</v>
      </c>
    </row>
    <row r="107" spans="1:6" ht="35.4" customHeight="1" x14ac:dyDescent="0.3">
      <c r="A107" s="6">
        <v>2</v>
      </c>
      <c r="B107" s="50" t="s">
        <v>47</v>
      </c>
      <c r="C107" s="50"/>
      <c r="D107" s="50"/>
      <c r="E107" s="50"/>
      <c r="F107" s="7" t="str">
        <f>INDEX(Shop_sales[Product category], MATCH(MAX(Shop_sales[Product price]), Shop_sales[Product price], 0))</f>
        <v>Headphones</v>
      </c>
    </row>
    <row r="108" spans="1:6" ht="35.4" customHeight="1" x14ac:dyDescent="0.3">
      <c r="A108" s="6">
        <v>3</v>
      </c>
      <c r="B108" s="50" t="s">
        <v>48</v>
      </c>
      <c r="C108" s="50"/>
      <c r="D108" s="50"/>
      <c r="E108" s="50"/>
      <c r="F108" s="7">
        <f>ROUND(IF(COUNTIFS(Shop_sales[Product category], "Laptop", Shop_sales[Number of products sold], "&gt;200") &gt; 0, AVERAGEIFS(Shop_sales[Product price], Shop_sales[Product category], "Laptop", Shop_sales[Number of products sold], "&gt;200"), 0),2)</f>
        <v>883.57</v>
      </c>
    </row>
    <row r="109" spans="1:6" ht="35.4" customHeight="1" x14ac:dyDescent="0.3">
      <c r="A109" s="6">
        <v>4</v>
      </c>
      <c r="B109" s="50" t="s">
        <v>49</v>
      </c>
      <c r="C109" s="50"/>
      <c r="D109" s="50"/>
      <c r="E109" s="50"/>
      <c r="F109" s="7" t="s">
        <v>70</v>
      </c>
    </row>
    <row r="110" spans="1:6" ht="35.4" customHeight="1" x14ac:dyDescent="0.3">
      <c r="A110" s="6">
        <v>5</v>
      </c>
      <c r="B110" s="50" t="s">
        <v>50</v>
      </c>
      <c r="C110" s="50"/>
      <c r="D110" s="50"/>
      <c r="E110" s="50"/>
      <c r="F110" s="35">
        <f>SUMIFS(Shop_sales[Product price], Shop_sales[Product category], "Headphones", Shop_sales[Number of products sold], "&gt;300") + SUMIFS(Shop_sales[Product price], Shop_sales[Product category], "Smartwatch", Shop_sales[Number of products sold], "&gt;300")</f>
        <v>9700.5199999999986</v>
      </c>
    </row>
    <row r="111" spans="1:6" ht="35.4" customHeight="1" x14ac:dyDescent="0.3">
      <c r="A111" s="6">
        <v>6</v>
      </c>
      <c r="B111" s="50" t="s">
        <v>51</v>
      </c>
      <c r="C111" s="50"/>
      <c r="D111" s="50"/>
      <c r="E111" s="50"/>
      <c r="F111" s="7" t="str" cm="1">
        <f t="array" ref="F111">INDEX(Shop_sales[Product name], MATCH(MAX(IF(Shop_sales[Product category]="Smartphone", Shop_sales[Number of products sold])), Shop_sales[Number of products sold], 0))</f>
        <v>Samsung Galaxy S22</v>
      </c>
    </row>
    <row r="112" spans="1:6" ht="35.4" customHeight="1" x14ac:dyDescent="0.3">
      <c r="A112" s="6">
        <v>7</v>
      </c>
      <c r="B112" s="50" t="s">
        <v>52</v>
      </c>
      <c r="C112" s="50"/>
      <c r="D112" s="50"/>
      <c r="E112" s="50"/>
      <c r="F112" s="7" t="s">
        <v>66</v>
      </c>
    </row>
    <row r="113" spans="1:6" ht="35.4" customHeight="1" x14ac:dyDescent="0.3">
      <c r="A113" s="6">
        <v>8</v>
      </c>
      <c r="B113" s="50" t="s">
        <v>53</v>
      </c>
      <c r="C113" s="50"/>
      <c r="D113" s="50"/>
      <c r="E113" s="50"/>
      <c r="F113" s="7" t="s">
        <v>67</v>
      </c>
    </row>
    <row r="114" spans="1:6" ht="35.4" customHeight="1" x14ac:dyDescent="0.3">
      <c r="A114" s="6">
        <v>9</v>
      </c>
      <c r="B114" s="50" t="s">
        <v>54</v>
      </c>
      <c r="C114" s="50"/>
      <c r="D114" s="50"/>
      <c r="E114" s="50"/>
      <c r="F114" s="7" t="str">
        <f>INDEX(Shop_sales[Product name], MATCH(_xlfn.MAXIFS(Shop_sales[Number of products sold], Shop_sales[Product category], "Smartwatch"), Shop_sales[Number of products sold], 0))</f>
        <v>Fitbit Versa 3</v>
      </c>
    </row>
    <row r="115" spans="1:6" ht="46.8" customHeight="1" x14ac:dyDescent="0.3">
      <c r="A115" s="6">
        <v>10</v>
      </c>
      <c r="B115" s="50" t="s">
        <v>55</v>
      </c>
      <c r="C115" s="50"/>
      <c r="D115" s="50"/>
      <c r="E115" s="50"/>
      <c r="F115" s="7" t="s">
        <v>92</v>
      </c>
    </row>
    <row r="116" spans="1:6" ht="45" customHeight="1" x14ac:dyDescent="0.3">
      <c r="A116" s="6">
        <v>11</v>
      </c>
      <c r="B116" s="50" t="s">
        <v>56</v>
      </c>
      <c r="C116" s="50"/>
      <c r="D116" s="50"/>
      <c r="E116" s="50"/>
      <c r="F116" s="7" t="s">
        <v>68</v>
      </c>
    </row>
    <row r="117" spans="1:6" ht="35.4" customHeight="1" x14ac:dyDescent="0.35">
      <c r="A117" s="6">
        <v>12</v>
      </c>
      <c r="B117" s="50" t="s">
        <v>57</v>
      </c>
      <c r="C117" s="50"/>
      <c r="D117" s="50"/>
      <c r="E117" s="50"/>
      <c r="F117" s="49">
        <f>COUNTIFS(Shop_sales[Product category], "Tablet", Shop_sales[Product price], "&gt;800", Shop_sales[Number of products sold], "&gt;200")</f>
        <v>10</v>
      </c>
    </row>
    <row r="118" spans="1:6" ht="35.4" customHeight="1" x14ac:dyDescent="0.3">
      <c r="A118" s="6">
        <v>13</v>
      </c>
      <c r="B118" s="50" t="s">
        <v>58</v>
      </c>
      <c r="C118" s="50"/>
      <c r="D118" s="50"/>
      <c r="E118" s="50"/>
      <c r="F118" s="7">
        <f>SUMIFS(Shop_sales[Product price], Shop_sales[Product category], "Laptop", Shop_sales[Product price], "&gt;=800", Shop_sales[Product price], "&lt;=1500")</f>
        <v>12583.260000000002</v>
      </c>
    </row>
    <row r="119" spans="1:6" ht="35.4" customHeight="1" x14ac:dyDescent="0.3">
      <c r="A119" s="6">
        <v>14</v>
      </c>
      <c r="B119" s="50" t="s">
        <v>59</v>
      </c>
      <c r="C119" s="50"/>
      <c r="D119" s="50"/>
      <c r="E119" s="50"/>
      <c r="F119" s="7">
        <f>_xlfn.MAXIFS(Shop_sales[Product price], Shop_sales[Product category], "Headphones")</f>
        <v>1940.9</v>
      </c>
    </row>
    <row r="120" spans="1:6" ht="35.4" customHeight="1" x14ac:dyDescent="0.3">
      <c r="A120" s="6">
        <v>15</v>
      </c>
      <c r="B120" s="50" t="s">
        <v>60</v>
      </c>
      <c r="C120" s="50"/>
      <c r="D120" s="50"/>
      <c r="E120" s="50"/>
      <c r="F120" s="7">
        <f>COUNTA(_xlfn.UNIQUE(Shop_sales[Product category]))</f>
        <v>5</v>
      </c>
    </row>
    <row r="121" spans="1:6" ht="35.4" customHeight="1" x14ac:dyDescent="0.3">
      <c r="A121" s="52"/>
      <c r="B121" s="53"/>
      <c r="C121" s="53"/>
      <c r="D121" s="53"/>
      <c r="E121" s="53"/>
      <c r="F121" s="54"/>
    </row>
  </sheetData>
  <mergeCells count="16">
    <mergeCell ref="B111:E111"/>
    <mergeCell ref="B106:E106"/>
    <mergeCell ref="B107:E107"/>
    <mergeCell ref="B108:E108"/>
    <mergeCell ref="B109:E109"/>
    <mergeCell ref="B110:E110"/>
    <mergeCell ref="B118:E118"/>
    <mergeCell ref="B119:E119"/>
    <mergeCell ref="B120:E120"/>
    <mergeCell ref="B121:E121"/>
    <mergeCell ref="B112:E112"/>
    <mergeCell ref="B113:E113"/>
    <mergeCell ref="B114:E114"/>
    <mergeCell ref="B115:E115"/>
    <mergeCell ref="B116:E116"/>
    <mergeCell ref="B117:E117"/>
  </mergeCells>
  <phoneticPr fontId="27"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BC108-0D23-41C5-8EA4-CCEFD9F7D354}">
  <dimension ref="A2:C20"/>
  <sheetViews>
    <sheetView workbookViewId="0">
      <selection activeCell="C12" sqref="C12"/>
    </sheetView>
  </sheetViews>
  <sheetFormatPr defaultRowHeight="14.4" x14ac:dyDescent="0.3"/>
  <cols>
    <col min="2" max="2" width="89.77734375" customWidth="1"/>
    <col min="3" max="3" width="14.5546875" customWidth="1"/>
  </cols>
  <sheetData>
    <row r="2" spans="1:3" x14ac:dyDescent="0.3">
      <c r="B2" s="51" t="s">
        <v>78</v>
      </c>
    </row>
    <row r="3" spans="1:3" x14ac:dyDescent="0.3">
      <c r="B3" s="51"/>
    </row>
    <row r="4" spans="1:3" x14ac:dyDescent="0.3">
      <c r="B4" s="51"/>
    </row>
    <row r="6" spans="1:3" ht="19.2" x14ac:dyDescent="0.45">
      <c r="A6" s="14">
        <v>1</v>
      </c>
      <c r="B6" s="36" t="s">
        <v>31</v>
      </c>
      <c r="C6" s="34">
        <f>SUM(Shop_sales[Product price])</f>
        <v>97512.510000000024</v>
      </c>
    </row>
    <row r="7" spans="1:3" ht="19.2" x14ac:dyDescent="0.45">
      <c r="A7" s="14">
        <v>2</v>
      </c>
      <c r="B7" s="36" t="s">
        <v>32</v>
      </c>
      <c r="C7" s="14" t="s">
        <v>80</v>
      </c>
    </row>
    <row r="8" spans="1:3" ht="19.2" x14ac:dyDescent="0.45">
      <c r="A8" s="14">
        <v>3</v>
      </c>
      <c r="B8" s="36" t="s">
        <v>33</v>
      </c>
      <c r="C8" s="14" t="s">
        <v>81</v>
      </c>
    </row>
    <row r="9" spans="1:3" ht="19.2" x14ac:dyDescent="0.45">
      <c r="A9" s="14">
        <v>4</v>
      </c>
      <c r="B9" s="36" t="s">
        <v>34</v>
      </c>
      <c r="C9" s="37">
        <f>AVERAGE(Shop_sales[Number of products sold])</f>
        <v>237.3</v>
      </c>
    </row>
    <row r="10" spans="1:3" ht="19.2" x14ac:dyDescent="0.45">
      <c r="A10" s="14">
        <v>5</v>
      </c>
      <c r="B10" s="36" t="s">
        <v>35</v>
      </c>
      <c r="C10" s="38" t="s">
        <v>79</v>
      </c>
    </row>
    <row r="11" spans="1:3" ht="19.2" x14ac:dyDescent="0.45">
      <c r="A11" s="14">
        <v>6</v>
      </c>
      <c r="B11" s="36" t="s">
        <v>36</v>
      </c>
      <c r="C11" s="14" t="s">
        <v>82</v>
      </c>
    </row>
    <row r="12" spans="1:3" ht="19.2" x14ac:dyDescent="0.45">
      <c r="A12" s="14">
        <v>7</v>
      </c>
      <c r="B12" s="36" t="s">
        <v>37</v>
      </c>
      <c r="C12" s="14" t="s">
        <v>83</v>
      </c>
    </row>
    <row r="13" spans="1:3" ht="19.2" x14ac:dyDescent="0.45">
      <c r="A13" s="14">
        <v>8</v>
      </c>
      <c r="B13" s="36" t="s">
        <v>38</v>
      </c>
      <c r="C13" s="14" t="s">
        <v>84</v>
      </c>
    </row>
    <row r="14" spans="1:3" ht="19.2" x14ac:dyDescent="0.45">
      <c r="A14" s="14">
        <v>9</v>
      </c>
      <c r="B14" s="36" t="s">
        <v>39</v>
      </c>
      <c r="C14" s="7" t="str">
        <f>INDEX(Shop_sales[Product name], MATCH(MAX(Shop_sales[Product price]), Shop_sales[Product price], 0))</f>
        <v>Bose QC 35 II</v>
      </c>
    </row>
    <row r="15" spans="1:3" ht="19.2" x14ac:dyDescent="0.45">
      <c r="A15" s="14">
        <v>10</v>
      </c>
      <c r="B15" s="36" t="s">
        <v>40</v>
      </c>
      <c r="C15" s="14" t="s">
        <v>85</v>
      </c>
    </row>
    <row r="16" spans="1:3" ht="19.2" x14ac:dyDescent="0.45">
      <c r="A16" s="14">
        <v>11</v>
      </c>
      <c r="B16" s="36" t="s">
        <v>41</v>
      </c>
      <c r="C16" s="14" t="s">
        <v>86</v>
      </c>
    </row>
    <row r="17" spans="1:3" ht="19.2" x14ac:dyDescent="0.45">
      <c r="A17" s="14">
        <v>12</v>
      </c>
      <c r="B17" s="36" t="s">
        <v>43</v>
      </c>
      <c r="C17" s="14" t="s">
        <v>87</v>
      </c>
    </row>
    <row r="18" spans="1:3" ht="19.2" x14ac:dyDescent="0.45">
      <c r="A18" s="14">
        <v>13</v>
      </c>
      <c r="B18" s="36" t="s">
        <v>42</v>
      </c>
      <c r="C18" s="14" t="s">
        <v>88</v>
      </c>
    </row>
    <row r="19" spans="1:3" ht="19.2" x14ac:dyDescent="0.45">
      <c r="A19" s="14">
        <v>14</v>
      </c>
      <c r="B19" s="36" t="s">
        <v>44</v>
      </c>
      <c r="C19" s="14" t="s">
        <v>89</v>
      </c>
    </row>
    <row r="20" spans="1:3" ht="19.2" x14ac:dyDescent="0.45">
      <c r="A20" s="14">
        <v>15</v>
      </c>
      <c r="B20" s="36" t="s">
        <v>45</v>
      </c>
      <c r="C20" s="14" t="s">
        <v>90</v>
      </c>
    </row>
  </sheetData>
  <mergeCells count="1">
    <mergeCell ref="B2:B4"/>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39ECF-A377-489D-95DC-C616EE3CFA1B}">
  <dimension ref="A5:I66"/>
  <sheetViews>
    <sheetView workbookViewId="0">
      <selection activeCell="C61" sqref="C61"/>
    </sheetView>
  </sheetViews>
  <sheetFormatPr defaultRowHeight="14.4" x14ac:dyDescent="0.3"/>
  <cols>
    <col min="1" max="1" width="26.6640625" customWidth="1"/>
    <col min="2" max="2" width="22.109375" bestFit="1" customWidth="1"/>
    <col min="3" max="3" width="28.6640625" bestFit="1" customWidth="1"/>
    <col min="7" max="7" width="19.21875" customWidth="1"/>
    <col min="8" max="8" width="28" customWidth="1"/>
    <col min="9" max="9" width="18.88671875" bestFit="1" customWidth="1"/>
    <col min="10" max="10" width="23.5546875" customWidth="1"/>
    <col min="11" max="11" width="20" customWidth="1"/>
  </cols>
  <sheetData>
    <row r="5" spans="1:9" x14ac:dyDescent="0.3">
      <c r="H5" s="18" t="s">
        <v>1</v>
      </c>
      <c r="I5" s="19" t="s">
        <v>72</v>
      </c>
    </row>
    <row r="6" spans="1:9" x14ac:dyDescent="0.3">
      <c r="A6" s="13" t="s">
        <v>1</v>
      </c>
      <c r="B6" s="13" t="s">
        <v>63</v>
      </c>
      <c r="C6" s="14" t="s">
        <v>75</v>
      </c>
      <c r="H6" s="20" t="s">
        <v>7</v>
      </c>
      <c r="I6" s="21">
        <v>4761</v>
      </c>
    </row>
    <row r="7" spans="1:9" x14ac:dyDescent="0.3">
      <c r="A7" s="40" t="s">
        <v>7</v>
      </c>
      <c r="B7" s="41" t="s">
        <v>9</v>
      </c>
      <c r="C7" s="19">
        <v>477</v>
      </c>
      <c r="H7" s="20" t="s">
        <v>12</v>
      </c>
      <c r="I7" s="21">
        <v>5106</v>
      </c>
    </row>
    <row r="8" spans="1:9" x14ac:dyDescent="0.3">
      <c r="A8" s="22"/>
      <c r="B8" s="23" t="s">
        <v>6</v>
      </c>
      <c r="C8" s="24">
        <v>477</v>
      </c>
      <c r="H8" s="20" t="s">
        <v>3</v>
      </c>
      <c r="I8" s="21">
        <v>4725</v>
      </c>
    </row>
    <row r="9" spans="1:9" x14ac:dyDescent="0.3">
      <c r="A9" s="40"/>
      <c r="B9" s="41"/>
      <c r="C9" s="19"/>
      <c r="H9" s="20" t="s">
        <v>5</v>
      </c>
      <c r="I9" s="21">
        <v>2881</v>
      </c>
    </row>
    <row r="10" spans="1:9" x14ac:dyDescent="0.3">
      <c r="A10" s="22" t="s">
        <v>12</v>
      </c>
      <c r="B10" s="23" t="s">
        <v>23</v>
      </c>
      <c r="C10" s="24">
        <v>498</v>
      </c>
      <c r="H10" s="20" t="s">
        <v>14</v>
      </c>
      <c r="I10" s="21">
        <v>5309</v>
      </c>
    </row>
    <row r="11" spans="1:9" x14ac:dyDescent="0.3">
      <c r="A11" s="40"/>
      <c r="B11" s="41"/>
      <c r="C11" s="19"/>
      <c r="H11" s="22" t="s">
        <v>74</v>
      </c>
      <c r="I11" s="24">
        <v>22782</v>
      </c>
    </row>
    <row r="12" spans="1:9" x14ac:dyDescent="0.3">
      <c r="A12" s="22" t="s">
        <v>3</v>
      </c>
      <c r="B12" s="23" t="s">
        <v>21</v>
      </c>
      <c r="C12" s="24">
        <v>441</v>
      </c>
    </row>
    <row r="13" spans="1:9" x14ac:dyDescent="0.3">
      <c r="A13" s="40"/>
      <c r="B13" s="41"/>
      <c r="C13" s="19"/>
    </row>
    <row r="14" spans="1:9" x14ac:dyDescent="0.3">
      <c r="A14" s="22" t="s">
        <v>5</v>
      </c>
      <c r="B14" s="23" t="s">
        <v>8</v>
      </c>
      <c r="C14" s="24">
        <v>451</v>
      </c>
    </row>
    <row r="15" spans="1:9" x14ac:dyDescent="0.3">
      <c r="A15" s="40"/>
      <c r="B15" s="41"/>
      <c r="C15" s="19"/>
    </row>
    <row r="16" spans="1:9" x14ac:dyDescent="0.3">
      <c r="A16" s="22" t="s">
        <v>14</v>
      </c>
      <c r="B16" s="23" t="s">
        <v>13</v>
      </c>
      <c r="C16" s="24">
        <v>498</v>
      </c>
    </row>
    <row r="17" spans="1:3" x14ac:dyDescent="0.3">
      <c r="A17" s="39"/>
      <c r="B17" s="39"/>
      <c r="C17" s="39"/>
    </row>
    <row r="24" spans="1:3" x14ac:dyDescent="0.3">
      <c r="A24" s="13" t="s">
        <v>1</v>
      </c>
      <c r="B24" s="14" t="s">
        <v>77</v>
      </c>
    </row>
    <row r="25" spans="1:3" x14ac:dyDescent="0.3">
      <c r="A25" s="14" t="s">
        <v>7</v>
      </c>
      <c r="B25" s="42">
        <v>1100.7372727272725</v>
      </c>
    </row>
    <row r="26" spans="1:3" ht="11.4" customHeight="1" x14ac:dyDescent="0.3">
      <c r="A26" s="14" t="s">
        <v>12</v>
      </c>
      <c r="B26" s="42">
        <v>855.93227272727268</v>
      </c>
    </row>
    <row r="27" spans="1:3" x14ac:dyDescent="0.3">
      <c r="A27" s="14" t="s">
        <v>3</v>
      </c>
      <c r="B27" s="42">
        <v>832.96772727272719</v>
      </c>
    </row>
    <row r="28" spans="1:3" x14ac:dyDescent="0.3">
      <c r="A28" s="14" t="s">
        <v>5</v>
      </c>
      <c r="B28" s="42">
        <v>1250.8961538461538</v>
      </c>
    </row>
    <row r="29" spans="1:3" x14ac:dyDescent="0.3">
      <c r="A29" s="14" t="s">
        <v>14</v>
      </c>
      <c r="B29" s="42">
        <v>946.61142857142863</v>
      </c>
    </row>
    <row r="30" spans="1:3" x14ac:dyDescent="0.3">
      <c r="A30" s="29" t="s">
        <v>74</v>
      </c>
      <c r="B30" s="29">
        <v>975.12509999999997</v>
      </c>
    </row>
    <row r="36" spans="1:2" x14ac:dyDescent="0.3">
      <c r="A36" s="13" t="s">
        <v>73</v>
      </c>
      <c r="B36" s="14" t="s">
        <v>76</v>
      </c>
    </row>
    <row r="37" spans="1:2" x14ac:dyDescent="0.3">
      <c r="A37" s="31" t="s">
        <v>7</v>
      </c>
      <c r="B37" s="14"/>
    </row>
    <row r="38" spans="1:2" x14ac:dyDescent="0.3">
      <c r="A38" s="32" t="s">
        <v>6</v>
      </c>
      <c r="B38" s="14">
        <v>3</v>
      </c>
    </row>
    <row r="39" spans="1:2" x14ac:dyDescent="0.3">
      <c r="A39" s="33" t="s">
        <v>12</v>
      </c>
      <c r="B39" s="14"/>
    </row>
    <row r="40" spans="1:2" x14ac:dyDescent="0.3">
      <c r="A40" s="32" t="s">
        <v>11</v>
      </c>
      <c r="B40" s="14">
        <v>7</v>
      </c>
    </row>
    <row r="41" spans="1:2" x14ac:dyDescent="0.3">
      <c r="A41" s="33" t="s">
        <v>3</v>
      </c>
      <c r="B41" s="14"/>
    </row>
    <row r="42" spans="1:2" x14ac:dyDescent="0.3">
      <c r="A42" s="32" t="s">
        <v>2</v>
      </c>
      <c r="B42" s="14">
        <v>1</v>
      </c>
    </row>
    <row r="43" spans="1:2" x14ac:dyDescent="0.3">
      <c r="A43" s="33" t="s">
        <v>5</v>
      </c>
      <c r="B43" s="14"/>
    </row>
    <row r="44" spans="1:2" x14ac:dyDescent="0.3">
      <c r="A44" s="32" t="s">
        <v>4</v>
      </c>
      <c r="B44" s="14">
        <v>2</v>
      </c>
    </row>
    <row r="45" spans="1:2" x14ac:dyDescent="0.3">
      <c r="A45" s="33" t="s">
        <v>14</v>
      </c>
      <c r="B45" s="14"/>
    </row>
    <row r="46" spans="1:2" x14ac:dyDescent="0.3">
      <c r="A46" s="32" t="s">
        <v>13</v>
      </c>
      <c r="B46" s="14">
        <v>8</v>
      </c>
    </row>
    <row r="52" spans="1:2" ht="28.8" x14ac:dyDescent="0.3">
      <c r="A52" s="26" t="s">
        <v>1</v>
      </c>
      <c r="B52" s="27" t="s">
        <v>72</v>
      </c>
    </row>
    <row r="53" spans="1:2" ht="18" x14ac:dyDescent="0.35">
      <c r="A53" s="25" t="s">
        <v>14</v>
      </c>
      <c r="B53" s="25">
        <v>5309</v>
      </c>
    </row>
    <row r="60" spans="1:2" x14ac:dyDescent="0.3">
      <c r="A60" s="13" t="s">
        <v>1</v>
      </c>
      <c r="B60" s="14" t="s">
        <v>71</v>
      </c>
    </row>
    <row r="61" spans="1:2" x14ac:dyDescent="0.3">
      <c r="A61" s="30" t="s">
        <v>7</v>
      </c>
      <c r="B61" s="30">
        <v>22</v>
      </c>
    </row>
    <row r="62" spans="1:2" x14ac:dyDescent="0.3">
      <c r="A62" s="28" t="s">
        <v>12</v>
      </c>
      <c r="B62" s="28">
        <v>22</v>
      </c>
    </row>
    <row r="63" spans="1:2" x14ac:dyDescent="0.3">
      <c r="A63" s="28" t="s">
        <v>3</v>
      </c>
      <c r="B63" s="28">
        <v>22</v>
      </c>
    </row>
    <row r="64" spans="1:2" x14ac:dyDescent="0.3">
      <c r="A64" s="28" t="s">
        <v>5</v>
      </c>
      <c r="B64" s="28">
        <v>13</v>
      </c>
    </row>
    <row r="65" spans="1:2" x14ac:dyDescent="0.3">
      <c r="A65" s="29" t="s">
        <v>14</v>
      </c>
      <c r="B65" s="28">
        <v>21</v>
      </c>
    </row>
    <row r="66" spans="1:2" x14ac:dyDescent="0.3">
      <c r="A66" s="14" t="s">
        <v>74</v>
      </c>
      <c r="B66" s="29">
        <v>100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0AB6-3129-4870-90E2-D600DA7F9965}">
  <dimension ref="A1"/>
  <sheetViews>
    <sheetView zoomScale="90" zoomScaleNormal="90" workbookViewId="0">
      <selection activeCell="I18" sqref="I18"/>
    </sheetView>
  </sheetViews>
  <sheetFormatPr defaultRowHeight="14.4" x14ac:dyDescent="0.3"/>
  <cols>
    <col min="1" max="2" width="18.88671875" customWidth="1"/>
    <col min="3" max="3" width="28.77734375" customWidth="1"/>
    <col min="4" max="4" width="18.88671875" customWidth="1"/>
    <col min="5" max="5" width="28.77734375" customWidth="1"/>
    <col min="6" max="6" width="18.88671875" customWidth="1"/>
    <col min="7" max="7" width="28.77734375" customWidth="1"/>
    <col min="8" max="8" width="23.6640625" customWidth="1"/>
    <col min="9" max="9" width="33.66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04B1E-C823-46C8-B3BC-F1DCE47F938D}">
  <dimension ref="A6:J47"/>
  <sheetViews>
    <sheetView workbookViewId="0">
      <selection activeCell="M37" sqref="M37"/>
    </sheetView>
  </sheetViews>
  <sheetFormatPr defaultRowHeight="14.4" x14ac:dyDescent="0.3"/>
  <cols>
    <col min="1" max="1" width="22.21875" bestFit="1" customWidth="1"/>
    <col min="2" max="2" width="28.33203125" bestFit="1" customWidth="1"/>
    <col min="3" max="3" width="28.77734375" customWidth="1"/>
    <col min="9" max="9" width="19.77734375" customWidth="1"/>
    <col min="10" max="10" width="23.5546875" customWidth="1"/>
    <col min="11" max="11" width="20" customWidth="1"/>
  </cols>
  <sheetData>
    <row r="6" spans="1:10" x14ac:dyDescent="0.3">
      <c r="A6" s="14" t="s">
        <v>1</v>
      </c>
      <c r="B6" s="14" t="s">
        <v>72</v>
      </c>
    </row>
    <row r="7" spans="1:10" x14ac:dyDescent="0.3">
      <c r="A7" s="14" t="s">
        <v>7</v>
      </c>
      <c r="B7" s="14">
        <v>4761</v>
      </c>
    </row>
    <row r="8" spans="1:10" x14ac:dyDescent="0.3">
      <c r="A8" s="14" t="s">
        <v>12</v>
      </c>
      <c r="B8" s="14">
        <v>5106</v>
      </c>
      <c r="I8" s="40" t="s">
        <v>1</v>
      </c>
      <c r="J8" s="19" t="s">
        <v>69</v>
      </c>
    </row>
    <row r="9" spans="1:10" x14ac:dyDescent="0.3">
      <c r="A9" s="14" t="s">
        <v>3</v>
      </c>
      <c r="B9" s="14">
        <v>4725</v>
      </c>
      <c r="I9" s="20" t="s">
        <v>7</v>
      </c>
      <c r="J9" s="21">
        <v>24216.219999999998</v>
      </c>
    </row>
    <row r="10" spans="1:10" x14ac:dyDescent="0.3">
      <c r="A10" s="14" t="s">
        <v>5</v>
      </c>
      <c r="B10" s="14">
        <v>2881</v>
      </c>
      <c r="I10" s="20" t="s">
        <v>12</v>
      </c>
      <c r="J10" s="21">
        <v>18830.509999999998</v>
      </c>
    </row>
    <row r="11" spans="1:10" x14ac:dyDescent="0.3">
      <c r="A11" s="14" t="s">
        <v>14</v>
      </c>
      <c r="B11" s="14">
        <v>5309</v>
      </c>
      <c r="I11" s="20" t="s">
        <v>3</v>
      </c>
      <c r="J11" s="21">
        <v>18325.289999999997</v>
      </c>
    </row>
    <row r="12" spans="1:10" x14ac:dyDescent="0.3">
      <c r="A12" t="s">
        <v>74</v>
      </c>
      <c r="B12">
        <v>22782</v>
      </c>
      <c r="I12" s="20" t="s">
        <v>5</v>
      </c>
      <c r="J12" s="21">
        <v>16261.65</v>
      </c>
    </row>
    <row r="13" spans="1:10" x14ac:dyDescent="0.3">
      <c r="I13" s="22" t="s">
        <v>14</v>
      </c>
      <c r="J13" s="24">
        <v>19878.84</v>
      </c>
    </row>
    <row r="14" spans="1:10" x14ac:dyDescent="0.3">
      <c r="I14" t="s">
        <v>74</v>
      </c>
      <c r="J14">
        <v>97512.50999999998</v>
      </c>
    </row>
    <row r="18" spans="1:2" x14ac:dyDescent="0.3">
      <c r="A18" s="14" t="s">
        <v>63</v>
      </c>
      <c r="B18" s="14" t="s">
        <v>72</v>
      </c>
    </row>
    <row r="19" spans="1:2" x14ac:dyDescent="0.3">
      <c r="A19" s="14" t="s">
        <v>18</v>
      </c>
      <c r="B19" s="14">
        <v>2141</v>
      </c>
    </row>
    <row r="20" spans="1:2" x14ac:dyDescent="0.3">
      <c r="A20" s="14" t="s">
        <v>23</v>
      </c>
      <c r="B20" s="14">
        <v>1774</v>
      </c>
    </row>
    <row r="21" spans="1:2" x14ac:dyDescent="0.3">
      <c r="A21" s="14" t="s">
        <v>16</v>
      </c>
      <c r="B21" s="14">
        <v>1754</v>
      </c>
    </row>
    <row r="22" spans="1:2" x14ac:dyDescent="0.3">
      <c r="A22" s="14" t="s">
        <v>21</v>
      </c>
      <c r="B22" s="14">
        <v>1542</v>
      </c>
    </row>
    <row r="23" spans="1:2" x14ac:dyDescent="0.3">
      <c r="A23" s="14" t="s">
        <v>13</v>
      </c>
      <c r="B23" s="14">
        <v>1536</v>
      </c>
    </row>
    <row r="24" spans="1:2" x14ac:dyDescent="0.3">
      <c r="A24" s="14" t="s">
        <v>74</v>
      </c>
      <c r="B24" s="14">
        <v>8747</v>
      </c>
    </row>
    <row r="30" spans="1:2" x14ac:dyDescent="0.3">
      <c r="A30" s="13" t="s">
        <v>73</v>
      </c>
      <c r="B30" s="14" t="s">
        <v>91</v>
      </c>
    </row>
    <row r="31" spans="1:2" x14ac:dyDescent="0.3">
      <c r="A31" s="48" t="s">
        <v>7</v>
      </c>
      <c r="B31" s="45"/>
    </row>
    <row r="32" spans="1:2" x14ac:dyDescent="0.3">
      <c r="A32" s="44" t="s">
        <v>20</v>
      </c>
      <c r="B32" s="46">
        <v>40</v>
      </c>
    </row>
    <row r="33" spans="1:2" x14ac:dyDescent="0.3">
      <c r="A33" s="43"/>
      <c r="B33" s="46"/>
    </row>
    <row r="34" spans="1:2" x14ac:dyDescent="0.3">
      <c r="A34" s="48" t="s">
        <v>12</v>
      </c>
      <c r="B34" s="46"/>
    </row>
    <row r="35" spans="1:2" x14ac:dyDescent="0.3">
      <c r="A35" s="32" t="s">
        <v>17</v>
      </c>
      <c r="B35" s="46">
        <v>3</v>
      </c>
    </row>
    <row r="36" spans="1:2" x14ac:dyDescent="0.3">
      <c r="A36" s="44" t="s">
        <v>16</v>
      </c>
      <c r="B36" s="46">
        <v>3</v>
      </c>
    </row>
    <row r="37" spans="1:2" x14ac:dyDescent="0.3">
      <c r="A37" s="43"/>
      <c r="B37" s="46"/>
    </row>
    <row r="38" spans="1:2" x14ac:dyDescent="0.3">
      <c r="A38" s="48" t="s">
        <v>3</v>
      </c>
      <c r="B38" s="46"/>
    </row>
    <row r="39" spans="1:2" x14ac:dyDescent="0.3">
      <c r="A39" s="32" t="s">
        <v>22</v>
      </c>
      <c r="B39" s="46">
        <v>1</v>
      </c>
    </row>
    <row r="40" spans="1:2" x14ac:dyDescent="0.3">
      <c r="A40" s="43"/>
      <c r="B40" s="46"/>
    </row>
    <row r="41" spans="1:2" x14ac:dyDescent="0.3">
      <c r="A41" s="48" t="s">
        <v>5</v>
      </c>
      <c r="B41" s="46"/>
    </row>
    <row r="42" spans="1:2" x14ac:dyDescent="0.3">
      <c r="A42" s="44" t="s">
        <v>26</v>
      </c>
      <c r="B42" s="46">
        <v>52</v>
      </c>
    </row>
    <row r="43" spans="1:2" x14ac:dyDescent="0.3">
      <c r="A43" s="43"/>
      <c r="B43" s="46"/>
    </row>
    <row r="44" spans="1:2" x14ac:dyDescent="0.3">
      <c r="A44" s="48" t="s">
        <v>14</v>
      </c>
      <c r="B44" s="46"/>
    </row>
    <row r="45" spans="1:2" x14ac:dyDescent="0.3">
      <c r="A45" s="44" t="s">
        <v>13</v>
      </c>
      <c r="B45" s="46">
        <v>5</v>
      </c>
    </row>
    <row r="46" spans="1:2" x14ac:dyDescent="0.3">
      <c r="A46" s="43"/>
      <c r="B46" s="46"/>
    </row>
    <row r="47" spans="1:2" x14ac:dyDescent="0.3">
      <c r="A47" s="48" t="s">
        <v>74</v>
      </c>
      <c r="B47" s="47">
        <v>1</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371F5-987C-4D87-BA01-085EB5F6B903}">
  <dimension ref="A3:H33"/>
  <sheetViews>
    <sheetView topLeftCell="A2" workbookViewId="0">
      <selection activeCell="G3" sqref="G3:H8"/>
    </sheetView>
  </sheetViews>
  <sheetFormatPr defaultRowHeight="14.4" x14ac:dyDescent="0.3"/>
  <cols>
    <col min="1" max="1" width="25.5546875" bestFit="1" customWidth="1"/>
    <col min="2" max="2" width="18.88671875" customWidth="1"/>
    <col min="3" max="3" width="9" customWidth="1"/>
    <col min="4" max="4" width="15.5546875" customWidth="1"/>
    <col min="5" max="5" width="28.77734375" customWidth="1"/>
    <col min="6" max="6" width="9" customWidth="1"/>
    <col min="7" max="7" width="12.5546875" customWidth="1"/>
    <col min="8" max="8" width="18.88671875" customWidth="1"/>
    <col min="9" max="9" width="33.6640625" customWidth="1"/>
  </cols>
  <sheetData>
    <row r="3" spans="1:8" x14ac:dyDescent="0.3">
      <c r="A3" s="10" t="s">
        <v>73</v>
      </c>
      <c r="B3" t="s">
        <v>69</v>
      </c>
      <c r="G3" s="10" t="s">
        <v>73</v>
      </c>
      <c r="H3" t="s">
        <v>69</v>
      </c>
    </row>
    <row r="4" spans="1:8" x14ac:dyDescent="0.3">
      <c r="A4" s="11" t="s">
        <v>7</v>
      </c>
      <c r="B4" s="16">
        <v>24216.22</v>
      </c>
      <c r="G4" s="11" t="s">
        <v>7</v>
      </c>
      <c r="H4" s="16">
        <v>24216.219999999998</v>
      </c>
    </row>
    <row r="5" spans="1:8" x14ac:dyDescent="0.3">
      <c r="A5" s="15" t="s">
        <v>20</v>
      </c>
      <c r="B5" s="16">
        <v>6309.7699999999995</v>
      </c>
      <c r="G5" s="11" t="s">
        <v>12</v>
      </c>
      <c r="H5" s="16">
        <v>18830.509999999998</v>
      </c>
    </row>
    <row r="6" spans="1:8" x14ac:dyDescent="0.3">
      <c r="A6" s="15" t="s">
        <v>6</v>
      </c>
      <c r="B6" s="16">
        <v>5425.11</v>
      </c>
      <c r="G6" s="11" t="s">
        <v>3</v>
      </c>
      <c r="H6" s="16">
        <v>18325.289999999997</v>
      </c>
    </row>
    <row r="7" spans="1:8" x14ac:dyDescent="0.3">
      <c r="A7" s="15" t="s">
        <v>9</v>
      </c>
      <c r="B7" s="16">
        <v>4369.5200000000004</v>
      </c>
      <c r="G7" s="11" t="s">
        <v>5</v>
      </c>
      <c r="H7" s="16">
        <v>16261.65</v>
      </c>
    </row>
    <row r="8" spans="1:8" x14ac:dyDescent="0.3">
      <c r="A8" s="15" t="s">
        <v>10</v>
      </c>
      <c r="B8" s="16">
        <v>3073.26</v>
      </c>
      <c r="G8" s="11" t="s">
        <v>14</v>
      </c>
      <c r="H8" s="16">
        <v>19878.84</v>
      </c>
    </row>
    <row r="9" spans="1:8" x14ac:dyDescent="0.3">
      <c r="A9" s="15" t="s">
        <v>24</v>
      </c>
      <c r="B9" s="16">
        <v>5038.5600000000004</v>
      </c>
      <c r="G9" s="11" t="s">
        <v>74</v>
      </c>
      <c r="H9" s="16">
        <v>97512.50999999998</v>
      </c>
    </row>
    <row r="10" spans="1:8" x14ac:dyDescent="0.3">
      <c r="A10" s="11" t="s">
        <v>12</v>
      </c>
      <c r="B10" s="16">
        <v>18830.509999999998</v>
      </c>
    </row>
    <row r="11" spans="1:8" x14ac:dyDescent="0.3">
      <c r="A11" s="15" t="s">
        <v>11</v>
      </c>
      <c r="B11" s="16">
        <v>1631.97</v>
      </c>
    </row>
    <row r="12" spans="1:8" x14ac:dyDescent="0.3">
      <c r="A12" s="15" t="s">
        <v>19</v>
      </c>
      <c r="B12" s="16">
        <v>3427.78</v>
      </c>
    </row>
    <row r="13" spans="1:8" x14ac:dyDescent="0.3">
      <c r="A13" s="15" t="s">
        <v>17</v>
      </c>
      <c r="B13" s="16">
        <v>2668.77</v>
      </c>
    </row>
    <row r="14" spans="1:8" x14ac:dyDescent="0.3">
      <c r="A14" s="15" t="s">
        <v>16</v>
      </c>
      <c r="B14" s="16">
        <v>6029.7199999999993</v>
      </c>
    </row>
    <row r="15" spans="1:8" x14ac:dyDescent="0.3">
      <c r="A15" s="15" t="s">
        <v>23</v>
      </c>
      <c r="B15" s="16">
        <v>5072.2699999999995</v>
      </c>
    </row>
    <row r="16" spans="1:8" x14ac:dyDescent="0.3">
      <c r="A16" s="11" t="s">
        <v>3</v>
      </c>
      <c r="B16" s="16">
        <v>18325.29</v>
      </c>
    </row>
    <row r="17" spans="1:2" x14ac:dyDescent="0.3">
      <c r="A17" s="15" t="s">
        <v>29</v>
      </c>
      <c r="B17" s="16">
        <v>2799.12</v>
      </c>
    </row>
    <row r="18" spans="1:2" x14ac:dyDescent="0.3">
      <c r="A18" s="15" t="s">
        <v>2</v>
      </c>
      <c r="B18" s="16">
        <v>5450.96</v>
      </c>
    </row>
    <row r="19" spans="1:2" x14ac:dyDescent="0.3">
      <c r="A19" s="15" t="s">
        <v>27</v>
      </c>
      <c r="B19" s="16">
        <v>2563.73</v>
      </c>
    </row>
    <row r="20" spans="1:2" x14ac:dyDescent="0.3">
      <c r="A20" s="15" t="s">
        <v>22</v>
      </c>
      <c r="B20" s="16">
        <v>4171.1899999999996</v>
      </c>
    </row>
    <row r="21" spans="1:2" x14ac:dyDescent="0.3">
      <c r="A21" s="15" t="s">
        <v>21</v>
      </c>
      <c r="B21" s="16">
        <v>3340.29</v>
      </c>
    </row>
    <row r="22" spans="1:2" x14ac:dyDescent="0.3">
      <c r="A22" s="11" t="s">
        <v>5</v>
      </c>
      <c r="B22" s="16">
        <v>16261.65</v>
      </c>
    </row>
    <row r="23" spans="1:2" x14ac:dyDescent="0.3">
      <c r="A23" s="15" t="s">
        <v>26</v>
      </c>
      <c r="B23" s="16">
        <v>4881.3</v>
      </c>
    </row>
    <row r="24" spans="1:2" x14ac:dyDescent="0.3">
      <c r="A24" s="15" t="s">
        <v>8</v>
      </c>
      <c r="B24" s="16">
        <v>3307.5400000000004</v>
      </c>
    </row>
    <row r="25" spans="1:2" x14ac:dyDescent="0.3">
      <c r="A25" s="15" t="s">
        <v>30</v>
      </c>
      <c r="B25" s="16">
        <v>1449.4</v>
      </c>
    </row>
    <row r="26" spans="1:2" x14ac:dyDescent="0.3">
      <c r="A26" s="15" t="s">
        <v>4</v>
      </c>
      <c r="B26" s="16">
        <v>1684.49</v>
      </c>
    </row>
    <row r="27" spans="1:2" x14ac:dyDescent="0.3">
      <c r="A27" s="15" t="s">
        <v>28</v>
      </c>
      <c r="B27" s="16">
        <v>4938.92</v>
      </c>
    </row>
    <row r="28" spans="1:2" x14ac:dyDescent="0.3">
      <c r="A28" s="11" t="s">
        <v>14</v>
      </c>
      <c r="B28" s="16">
        <v>19878.84</v>
      </c>
    </row>
    <row r="29" spans="1:2" x14ac:dyDescent="0.3">
      <c r="A29" s="15" t="s">
        <v>18</v>
      </c>
      <c r="B29" s="16">
        <v>6846.81</v>
      </c>
    </row>
    <row r="30" spans="1:2" x14ac:dyDescent="0.3">
      <c r="A30" s="15" t="s">
        <v>13</v>
      </c>
      <c r="B30" s="16">
        <v>4621.87</v>
      </c>
    </row>
    <row r="31" spans="1:2" x14ac:dyDescent="0.3">
      <c r="A31" s="15" t="s">
        <v>15</v>
      </c>
      <c r="B31" s="16">
        <v>5665.88</v>
      </c>
    </row>
    <row r="32" spans="1:2" x14ac:dyDescent="0.3">
      <c r="A32" s="15" t="s">
        <v>25</v>
      </c>
      <c r="B32" s="16">
        <v>2744.2799999999997</v>
      </c>
    </row>
    <row r="33" spans="1:2" x14ac:dyDescent="0.3">
      <c r="A33" s="11" t="s">
        <v>74</v>
      </c>
      <c r="B33" s="16">
        <v>97512.51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16"/>
  <sheetViews>
    <sheetView workbookViewId="0">
      <selection activeCell="M9" sqref="M9"/>
    </sheetView>
  </sheetViews>
  <sheetFormatPr defaultRowHeight="14.4" x14ac:dyDescent="0.3"/>
  <cols>
    <col min="2" max="2" width="91.88671875" customWidth="1"/>
  </cols>
  <sheetData>
    <row r="2" spans="1:2" ht="19.2" x14ac:dyDescent="0.45">
      <c r="A2">
        <v>1</v>
      </c>
      <c r="B2" s="3" t="s">
        <v>31</v>
      </c>
    </row>
    <row r="3" spans="1:2" ht="19.2" x14ac:dyDescent="0.45">
      <c r="A3">
        <v>2</v>
      </c>
      <c r="B3" s="3" t="s">
        <v>32</v>
      </c>
    </row>
    <row r="4" spans="1:2" ht="19.2" x14ac:dyDescent="0.45">
      <c r="A4">
        <v>3</v>
      </c>
      <c r="B4" s="3" t="s">
        <v>33</v>
      </c>
    </row>
    <row r="5" spans="1:2" ht="19.2" x14ac:dyDescent="0.45">
      <c r="A5">
        <v>4</v>
      </c>
      <c r="B5" s="3" t="s">
        <v>34</v>
      </c>
    </row>
    <row r="6" spans="1:2" ht="19.2" x14ac:dyDescent="0.45">
      <c r="A6">
        <v>5</v>
      </c>
      <c r="B6" s="3" t="s">
        <v>35</v>
      </c>
    </row>
    <row r="7" spans="1:2" ht="19.2" x14ac:dyDescent="0.45">
      <c r="A7">
        <v>6</v>
      </c>
      <c r="B7" s="3" t="s">
        <v>36</v>
      </c>
    </row>
    <row r="8" spans="1:2" ht="19.2" x14ac:dyDescent="0.45">
      <c r="A8">
        <v>7</v>
      </c>
      <c r="B8" s="3" t="s">
        <v>37</v>
      </c>
    </row>
    <row r="9" spans="1:2" ht="19.2" x14ac:dyDescent="0.45">
      <c r="A9">
        <v>8</v>
      </c>
      <c r="B9" s="3" t="s">
        <v>38</v>
      </c>
    </row>
    <row r="10" spans="1:2" ht="19.2" x14ac:dyDescent="0.45">
      <c r="A10">
        <v>9</v>
      </c>
      <c r="B10" s="3" t="s">
        <v>39</v>
      </c>
    </row>
    <row r="11" spans="1:2" ht="19.2" x14ac:dyDescent="0.45">
      <c r="A11">
        <v>10</v>
      </c>
      <c r="B11" s="3" t="s">
        <v>40</v>
      </c>
    </row>
    <row r="12" spans="1:2" ht="19.2" x14ac:dyDescent="0.45">
      <c r="A12">
        <v>11</v>
      </c>
      <c r="B12" s="3" t="s">
        <v>41</v>
      </c>
    </row>
    <row r="13" spans="1:2" ht="19.2" x14ac:dyDescent="0.45">
      <c r="A13">
        <v>12</v>
      </c>
      <c r="B13" s="3" t="s">
        <v>43</v>
      </c>
    </row>
    <row r="14" spans="1:2" ht="19.2" x14ac:dyDescent="0.45">
      <c r="A14">
        <v>13</v>
      </c>
      <c r="B14" s="3" t="s">
        <v>42</v>
      </c>
    </row>
    <row r="15" spans="1:2" ht="19.2" x14ac:dyDescent="0.45">
      <c r="A15">
        <v>14</v>
      </c>
      <c r="B15" s="3" t="s">
        <v>44</v>
      </c>
    </row>
    <row r="16" spans="1:2" ht="19.2" x14ac:dyDescent="0.45">
      <c r="A16">
        <v>15</v>
      </c>
      <c r="B16" s="3" t="s">
        <v>45</v>
      </c>
    </row>
  </sheetData>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tabSelected="1" workbookViewId="0">
      <selection activeCell="E11" sqref="E11"/>
    </sheetView>
  </sheetViews>
  <sheetFormatPr defaultRowHeight="14.4" x14ac:dyDescent="0.3"/>
  <cols>
    <col min="2" max="2" width="111.109375" customWidth="1"/>
    <col min="3" max="3" width="11.109375" customWidth="1"/>
  </cols>
  <sheetData>
    <row r="1" spans="1:2" x14ac:dyDescent="0.3">
      <c r="B1" s="5" t="s">
        <v>62</v>
      </c>
    </row>
    <row r="2" spans="1:2" ht="19.2" x14ac:dyDescent="0.45">
      <c r="A2">
        <v>1</v>
      </c>
      <c r="B2" s="3" t="s">
        <v>46</v>
      </c>
    </row>
    <row r="3" spans="1:2" ht="19.2" x14ac:dyDescent="0.45">
      <c r="A3">
        <v>2</v>
      </c>
      <c r="B3" s="3" t="s">
        <v>47</v>
      </c>
    </row>
    <row r="4" spans="1:2" ht="19.2" x14ac:dyDescent="0.45">
      <c r="A4">
        <v>3</v>
      </c>
      <c r="B4" s="3" t="s">
        <v>48</v>
      </c>
    </row>
    <row r="5" spans="1:2" ht="38.4" x14ac:dyDescent="0.45">
      <c r="A5">
        <v>4</v>
      </c>
      <c r="B5" s="4" t="s">
        <v>49</v>
      </c>
    </row>
    <row r="6" spans="1:2" ht="19.2" x14ac:dyDescent="0.45">
      <c r="A6">
        <v>5</v>
      </c>
      <c r="B6" s="3" t="s">
        <v>50</v>
      </c>
    </row>
    <row r="7" spans="1:2" ht="19.2" x14ac:dyDescent="0.45">
      <c r="A7">
        <v>6</v>
      </c>
      <c r="B7" s="3" t="s">
        <v>51</v>
      </c>
    </row>
    <row r="8" spans="1:2" ht="19.2" x14ac:dyDescent="0.45">
      <c r="A8">
        <v>7</v>
      </c>
      <c r="B8" s="3" t="s">
        <v>52</v>
      </c>
    </row>
    <row r="9" spans="1:2" ht="19.2" x14ac:dyDescent="0.45">
      <c r="A9">
        <v>8</v>
      </c>
      <c r="B9" s="3" t="s">
        <v>53</v>
      </c>
    </row>
    <row r="10" spans="1:2" ht="19.2" x14ac:dyDescent="0.45">
      <c r="A10">
        <v>9</v>
      </c>
      <c r="B10" s="3" t="s">
        <v>54</v>
      </c>
    </row>
    <row r="11" spans="1:2" ht="38.4" x14ac:dyDescent="0.45">
      <c r="A11">
        <v>10</v>
      </c>
      <c r="B11" s="4" t="s">
        <v>55</v>
      </c>
    </row>
    <row r="12" spans="1:2" ht="38.4" x14ac:dyDescent="0.45">
      <c r="A12">
        <v>11</v>
      </c>
      <c r="B12" s="4" t="s">
        <v>56</v>
      </c>
    </row>
    <row r="13" spans="1:2" ht="19.2" x14ac:dyDescent="0.45">
      <c r="A13">
        <v>12</v>
      </c>
      <c r="B13" s="3" t="s">
        <v>57</v>
      </c>
    </row>
    <row r="14" spans="1:2" ht="19.2" x14ac:dyDescent="0.45">
      <c r="A14">
        <v>13</v>
      </c>
      <c r="B14" s="3" t="s">
        <v>58</v>
      </c>
    </row>
    <row r="15" spans="1:2" ht="19.2" x14ac:dyDescent="0.45">
      <c r="A15">
        <v>14</v>
      </c>
      <c r="B15" s="3" t="s">
        <v>59</v>
      </c>
    </row>
    <row r="16" spans="1:2" ht="19.2" x14ac:dyDescent="0.45">
      <c r="A16">
        <v>15</v>
      </c>
      <c r="B16" s="3" t="s">
        <v>60</v>
      </c>
    </row>
    <row r="17" spans="1:2" ht="19.2" x14ac:dyDescent="0.45">
      <c r="A17">
        <v>16</v>
      </c>
      <c r="B17" s="3" t="s">
        <v>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ElectronicProducts(Formula Ans)</vt:lpstr>
      <vt:lpstr>Answers</vt:lpstr>
      <vt:lpstr>Pivot Table Ques(2,3,6,7,8,10)</vt:lpstr>
      <vt:lpstr>Q.11-Dashboard</vt:lpstr>
      <vt:lpstr>Pivot Table Ques(12,13,14,15) </vt:lpstr>
      <vt:lpstr>Pivot for dashboard</vt:lpstr>
      <vt:lpstr>Questions</vt:lpstr>
      <vt:lpstr>Assignment_Ques_Today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 bhoi</dc:creator>
  <cp:lastModifiedBy>Ayush Alawe</cp:lastModifiedBy>
  <dcterms:created xsi:type="dcterms:W3CDTF">2023-09-27T12:46:29Z</dcterms:created>
  <dcterms:modified xsi:type="dcterms:W3CDTF">2024-03-12T05:30:17Z</dcterms:modified>
</cp:coreProperties>
</file>