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F84BCC75-BCBC-4F8E-8711-575EB4D9F732}" xr6:coauthVersionLast="47" xr6:coauthVersionMax="47" xr10:uidLastSave="{00000000-0000-0000-0000-000000000000}"/>
  <bookViews>
    <workbookView xWindow="24" yWindow="24" windowWidth="23016" windowHeight="13656" activeTab="1" xr2:uid="{00000000-000D-0000-FFFF-FFFF00000000}"/>
  </bookViews>
  <sheets>
    <sheet name="Updated" sheetId="1" r:id="rId1"/>
    <sheet name="Sheet2" sheetId="5" r:id="rId2"/>
    <sheet name="Sheet1" sheetId="4" r:id="rId3"/>
    <sheet name="Summary " sheetId="2" r:id="rId4"/>
    <sheet name="Enquiry Pipeline 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1" l="1"/>
  <c r="P49" i="1"/>
  <c r="N49" i="1"/>
  <c r="M49" i="1"/>
  <c r="H49" i="1"/>
  <c r="E4" i="2" s="1"/>
  <c r="G49" i="1"/>
  <c r="E5" i="2" s="1"/>
  <c r="K34" i="1"/>
  <c r="K49" i="1" s="1"/>
  <c r="F4" i="2" s="1"/>
  <c r="J34" i="1"/>
  <c r="J49" i="1" s="1"/>
  <c r="E32" i="1"/>
  <c r="E49" i="1" s="1"/>
  <c r="D32" i="1"/>
  <c r="E3" i="1"/>
  <c r="D3" i="1"/>
  <c r="D49" i="1" l="1"/>
  <c r="F5" i="2"/>
  <c r="F8" i="2" s="1"/>
  <c r="D4" i="2"/>
  <c r="E8" i="2"/>
  <c r="D5" i="2"/>
  <c r="D8" i="2" l="1"/>
</calcChain>
</file>

<file path=xl/sharedStrings.xml><?xml version="1.0" encoding="utf-8"?>
<sst xmlns="http://schemas.openxmlformats.org/spreadsheetml/2006/main" count="295" uniqueCount="120">
  <si>
    <t>BRANCH</t>
  </si>
  <si>
    <t>Customer Manager</t>
  </si>
  <si>
    <t>Customer</t>
  </si>
  <si>
    <t>YEAR 2022</t>
  </si>
  <si>
    <t>YEAR 2023</t>
  </si>
  <si>
    <t>FC YEAR 2024</t>
  </si>
  <si>
    <t>ORDER In Hand</t>
  </si>
  <si>
    <t>Enquiry Pipeline</t>
  </si>
  <si>
    <t xml:space="preserve">REMARKS </t>
  </si>
  <si>
    <t>Qty in mt</t>
  </si>
  <si>
    <t>Sales (Rs. L)</t>
  </si>
  <si>
    <t xml:space="preserve">Works </t>
  </si>
  <si>
    <t>I&amp;S WN</t>
  </si>
  <si>
    <t xml:space="preserve">Rakesh Thakur </t>
  </si>
  <si>
    <t xml:space="preserve">JSW Dolvi </t>
  </si>
  <si>
    <t>WRW</t>
  </si>
  <si>
    <t>JSL Hisar</t>
  </si>
  <si>
    <t>Saarloha</t>
  </si>
  <si>
    <t xml:space="preserve">Gaurab Mukhopadhya </t>
  </si>
  <si>
    <t>SAIL Bokaro</t>
  </si>
  <si>
    <t xml:space="preserve">SAIL RSP </t>
  </si>
  <si>
    <t>Rakesh Thakur</t>
  </si>
  <si>
    <t>SMS India</t>
  </si>
  <si>
    <t>Aditya Viswakarma (Rakesh)</t>
  </si>
  <si>
    <t>AMNS</t>
  </si>
  <si>
    <t>Sarda</t>
  </si>
  <si>
    <t>ISMT</t>
  </si>
  <si>
    <t>Tenova</t>
  </si>
  <si>
    <t>DC</t>
  </si>
  <si>
    <t>I&amp;S CS</t>
  </si>
  <si>
    <t xml:space="preserve">Amiya </t>
  </si>
  <si>
    <t>BMM Ispat</t>
  </si>
  <si>
    <t xml:space="preserve">JSW Salem </t>
  </si>
  <si>
    <t xml:space="preserve">Electrosteel </t>
  </si>
  <si>
    <t>Jairaj Ispat Ltd.</t>
  </si>
  <si>
    <t>Basavraj</t>
  </si>
  <si>
    <t>JSW-T</t>
  </si>
  <si>
    <t>JVML</t>
  </si>
  <si>
    <t>KRW-M</t>
  </si>
  <si>
    <t>Supplied  bricks for RHF#2 for HSM#3 project in May -2024 and Third furnace requirement, The Order has been finalized and waiting for PO ( Total price -75Lakh)</t>
  </si>
  <si>
    <t>Prayash</t>
  </si>
  <si>
    <t>Jayaswals Neco</t>
  </si>
  <si>
    <t>Evonith</t>
  </si>
  <si>
    <t>SAIL Bhilai</t>
  </si>
  <si>
    <t>Sarda Energy &amp; Minerals</t>
  </si>
  <si>
    <t>Sunflag</t>
  </si>
  <si>
    <t>Pushpak</t>
  </si>
  <si>
    <t xml:space="preserve">Jindal Saw H </t>
  </si>
  <si>
    <t xml:space="preserve">Jindal Saw K </t>
  </si>
  <si>
    <t>SLR Metaliks</t>
  </si>
  <si>
    <t>Hospet Steels</t>
  </si>
  <si>
    <t>Arjas</t>
  </si>
  <si>
    <t>Kirloskar</t>
  </si>
  <si>
    <t>I&amp;S E</t>
  </si>
  <si>
    <t>Omprakash</t>
  </si>
  <si>
    <t>JSOL</t>
  </si>
  <si>
    <t>SARDA</t>
  </si>
  <si>
    <t>Tata Steel - M</t>
  </si>
  <si>
    <t>JSPL</t>
  </si>
  <si>
    <t>METSO</t>
  </si>
  <si>
    <t>WRW/SARDA</t>
  </si>
  <si>
    <t>Rishi</t>
  </si>
  <si>
    <t xml:space="preserve">WRW </t>
  </si>
  <si>
    <t>NEO METALIKS</t>
  </si>
  <si>
    <t>DCPP</t>
  </si>
  <si>
    <t>Sandip Karmakar</t>
  </si>
  <si>
    <t xml:space="preserve">Shyam Sel </t>
  </si>
  <si>
    <t>JSW- BPSL</t>
  </si>
  <si>
    <t xml:space="preserve">IISCO </t>
  </si>
  <si>
    <t>MSP (OML)</t>
  </si>
  <si>
    <t>I&amp;S JSR</t>
  </si>
  <si>
    <t>Sandeep Bachhar</t>
  </si>
  <si>
    <t>Tata Steel - J</t>
  </si>
  <si>
    <t>Tata Long</t>
  </si>
  <si>
    <t>ISWP</t>
  </si>
  <si>
    <t>Subhadip</t>
  </si>
  <si>
    <t>Tata Steel - KPO</t>
  </si>
  <si>
    <t>KRW MECH</t>
  </si>
  <si>
    <t>NINL Jajpur</t>
  </si>
  <si>
    <t>RFQ received  on 28.06.2024</t>
  </si>
  <si>
    <t xml:space="preserve">Tata Metaliks </t>
  </si>
  <si>
    <t>VISA</t>
  </si>
  <si>
    <t xml:space="preserve">Description </t>
  </si>
  <si>
    <t>CY 22</t>
  </si>
  <si>
    <t>CY 23</t>
  </si>
  <si>
    <t>FC24</t>
  </si>
  <si>
    <t>Sales (in Lakhs)</t>
  </si>
  <si>
    <t>Vol (in MT)</t>
  </si>
  <si>
    <r>
      <rPr>
        <sz val="9"/>
        <color rgb="FF000000"/>
        <rFont val="Arial"/>
      </rPr>
      <t>S.No</t>
    </r>
    <r>
      <rPr>
        <sz val="9"/>
        <color theme="1"/>
        <rFont val="Arial"/>
      </rPr>
      <t xml:space="preserve">. </t>
    </r>
  </si>
  <si>
    <t>Enquiry Date</t>
  </si>
  <si>
    <t xml:space="preserve">SMILES Number </t>
  </si>
  <si>
    <t xml:space="preserve">Offer date </t>
  </si>
  <si>
    <t xml:space="preserve">Customer Name </t>
  </si>
  <si>
    <t xml:space="preserve">Enquiry Description </t>
  </si>
  <si>
    <t>Calderys Offer</t>
  </si>
  <si>
    <t xml:space="preserve">Qty </t>
  </si>
  <si>
    <t>Offer Price (INR)</t>
  </si>
  <si>
    <t xml:space="preserve">Status </t>
  </si>
  <si>
    <t xml:space="preserve">Remarks </t>
  </si>
  <si>
    <t>15.04.2024</t>
  </si>
  <si>
    <t>cld2024-003863</t>
  </si>
  <si>
    <t>30.04.2024</t>
  </si>
  <si>
    <t xml:space="preserve">HIgh Al bricks for EOF Quench Chamber </t>
  </si>
  <si>
    <t xml:space="preserve">75-80% Al bricks </t>
  </si>
  <si>
    <t>49mt</t>
  </si>
  <si>
    <t xml:space="preserve">Won </t>
  </si>
  <si>
    <t>18.04.2024</t>
  </si>
  <si>
    <t xml:space="preserve">JSW Steel Vjnr </t>
  </si>
  <si>
    <t>TMC for Torpedo (ASC / Al Bricks + Monolithics)</t>
  </si>
  <si>
    <t xml:space="preserve">286mt per set for 350T Torpdeo 
309mt per set for 380T Torpedo 
</t>
  </si>
  <si>
    <t xml:space="preserve">Active </t>
  </si>
  <si>
    <t xml:space="preserve">TMC - Supply + Application and Maintnenance of Torpedo </t>
  </si>
  <si>
    <t>15.05.2024</t>
  </si>
  <si>
    <t xml:space="preserve">JSW - BPSL </t>
  </si>
  <si>
    <t>TMC for Torpedo (Bricks + Monolithics)</t>
  </si>
  <si>
    <t xml:space="preserve">Ongoing </t>
  </si>
  <si>
    <t>Sales ( Rs.L)</t>
  </si>
  <si>
    <t>Year</t>
  </si>
  <si>
    <t>QTY (MT)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</si>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</sst>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9"/>
      <color theme="1"/>
      <name val="Arial"/>
      <scheme val="minor"/>
    </font>
    <font>
      <b/>
      <sz val="9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9"/>
      <color theme="1"/>
      <name val="Arial"/>
      <scheme val="minor"/>
    </font>
    <font>
      <sz val="9"/>
      <color theme="1"/>
      <name val="Arial"/>
    </font>
    <font>
      <sz val="9"/>
      <color rgb="FF000000"/>
      <name val="Arial"/>
    </font>
    <font>
      <sz val="9"/>
      <color theme="1"/>
      <name val="Arial"/>
      <family val="2"/>
      <scheme val="minor"/>
    </font>
    <font>
      <sz val="14"/>
      <color rgb="FF000000"/>
      <name val="Times New Roman"/>
      <family val="1"/>
    </font>
    <font>
      <b/>
      <sz val="9"/>
      <color rgb="FF000000"/>
      <name val="Arial"/>
      <family val="2"/>
      <scheme val="minor"/>
    </font>
    <font>
      <sz val="9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E599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E59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4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0" fillId="8" borderId="0" xfId="0" applyFill="1"/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right" vertical="center" wrapText="1"/>
    </xf>
    <xf numFmtId="0" fontId="11" fillId="10" borderId="12" xfId="0" applyFont="1" applyFill="1" applyBorder="1" applyAlignment="1">
      <alignment horizontal="right" vertical="center" wrapText="1"/>
    </xf>
    <xf numFmtId="0" fontId="10" fillId="8" borderId="11" xfId="0" applyFont="1" applyFill="1" applyBorder="1" applyAlignment="1">
      <alignment horizontal="right" vertical="center" wrapText="1"/>
    </xf>
    <xf numFmtId="0" fontId="10" fillId="8" borderId="1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23"/>
  <sheetViews>
    <sheetView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R1" sqref="R1:S49"/>
    </sheetView>
  </sheetViews>
  <sheetFormatPr defaultColWidth="12.6640625" defaultRowHeight="15.75" customHeight="1" x14ac:dyDescent="0.25"/>
  <cols>
    <col min="1" max="1" width="8.21875" customWidth="1"/>
    <col min="2" max="2" width="22.33203125" customWidth="1"/>
    <col min="3" max="3" width="18.88671875" bestFit="1" customWidth="1"/>
    <col min="4" max="4" width="7.6640625" bestFit="1" customWidth="1"/>
    <col min="5" max="5" width="10.6640625" bestFit="1" customWidth="1"/>
    <col min="6" max="6" width="6.109375" bestFit="1" customWidth="1"/>
    <col min="7" max="7" width="7.6640625" bestFit="1" customWidth="1"/>
    <col min="8" max="8" width="10.6640625" bestFit="1" customWidth="1"/>
    <col min="9" max="9" width="6.109375" bestFit="1" customWidth="1"/>
    <col min="10" max="10" width="22.109375" customWidth="1"/>
    <col min="12" max="12" width="9.88671875" customWidth="1"/>
    <col min="13" max="13" width="13.6640625" customWidth="1"/>
    <col min="15" max="15" width="11.33203125" bestFit="1" customWidth="1"/>
    <col min="20" max="20" width="35.33203125" customWidth="1"/>
  </cols>
  <sheetData>
    <row r="1" spans="1:34" ht="13.8" thickBot="1" x14ac:dyDescent="0.3">
      <c r="A1" s="39" t="s">
        <v>0</v>
      </c>
      <c r="B1" s="39" t="s">
        <v>1</v>
      </c>
      <c r="C1" s="39" t="s">
        <v>2</v>
      </c>
      <c r="D1" s="46" t="s">
        <v>3</v>
      </c>
      <c r="E1" s="43"/>
      <c r="F1" s="38"/>
      <c r="G1" s="42" t="s">
        <v>4</v>
      </c>
      <c r="H1" s="43"/>
      <c r="I1" s="38"/>
      <c r="J1" s="37" t="s">
        <v>5</v>
      </c>
      <c r="K1" s="43"/>
      <c r="L1" s="38"/>
      <c r="M1" s="37" t="s">
        <v>6</v>
      </c>
      <c r="N1" s="43"/>
      <c r="O1" s="38"/>
      <c r="P1" s="37" t="s">
        <v>7</v>
      </c>
      <c r="Q1" s="38"/>
      <c r="R1" s="44" t="s">
        <v>119</v>
      </c>
      <c r="S1" s="45"/>
      <c r="T1" s="39" t="s">
        <v>8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8" thickBot="1" x14ac:dyDescent="0.3">
      <c r="A2" s="40"/>
      <c r="B2" s="40"/>
      <c r="C2" s="40"/>
      <c r="D2" s="3" t="s">
        <v>9</v>
      </c>
      <c r="E2" s="4" t="s">
        <v>10</v>
      </c>
      <c r="F2" s="4" t="s">
        <v>11</v>
      </c>
      <c r="G2" s="5" t="s">
        <v>9</v>
      </c>
      <c r="H2" s="5" t="s">
        <v>10</v>
      </c>
      <c r="I2" s="5" t="s">
        <v>11</v>
      </c>
      <c r="J2" s="6" t="s">
        <v>9</v>
      </c>
      <c r="K2" s="6" t="s">
        <v>10</v>
      </c>
      <c r="L2" s="6" t="s">
        <v>11</v>
      </c>
      <c r="M2" s="6" t="s">
        <v>9</v>
      </c>
      <c r="N2" s="6" t="s">
        <v>10</v>
      </c>
      <c r="O2" s="6" t="s">
        <v>11</v>
      </c>
      <c r="P2" s="6" t="s">
        <v>9</v>
      </c>
      <c r="Q2" s="6" t="s">
        <v>10</v>
      </c>
      <c r="R2" s="31" t="s">
        <v>9</v>
      </c>
      <c r="S2" s="32" t="s">
        <v>10</v>
      </c>
      <c r="T2" s="4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8" thickBot="1" x14ac:dyDescent="0.3">
      <c r="A3" s="39" t="s">
        <v>12</v>
      </c>
      <c r="B3" s="7" t="s">
        <v>13</v>
      </c>
      <c r="C3" s="7" t="s">
        <v>14</v>
      </c>
      <c r="D3" s="8">
        <f>6+10</f>
        <v>16</v>
      </c>
      <c r="E3" s="9">
        <f>4+3.4</f>
        <v>7.4</v>
      </c>
      <c r="F3" s="9"/>
      <c r="G3" s="10">
        <v>106</v>
      </c>
      <c r="H3" s="10">
        <v>59</v>
      </c>
      <c r="I3" s="10"/>
      <c r="J3" s="7">
        <v>30</v>
      </c>
      <c r="K3" s="7">
        <v>10</v>
      </c>
      <c r="L3" s="7" t="s">
        <v>15</v>
      </c>
      <c r="M3" s="7">
        <v>0</v>
      </c>
      <c r="N3" s="7">
        <v>0</v>
      </c>
      <c r="O3" s="7"/>
      <c r="P3" s="7">
        <v>0</v>
      </c>
      <c r="Q3" s="7">
        <v>0</v>
      </c>
      <c r="R3" s="33">
        <v>23.7</v>
      </c>
      <c r="S3" s="34">
        <v>13.6</v>
      </c>
      <c r="T3" s="11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8" thickBot="1" x14ac:dyDescent="0.3">
      <c r="A4" s="41"/>
      <c r="B4" s="7" t="s">
        <v>13</v>
      </c>
      <c r="C4" s="7" t="s">
        <v>16</v>
      </c>
      <c r="D4" s="8">
        <v>5</v>
      </c>
      <c r="E4" s="9">
        <v>1.3</v>
      </c>
      <c r="F4" s="9"/>
      <c r="G4" s="10">
        <v>0</v>
      </c>
      <c r="H4" s="10">
        <v>0</v>
      </c>
      <c r="I4" s="10"/>
      <c r="J4" s="7">
        <v>30</v>
      </c>
      <c r="K4" s="7">
        <v>14</v>
      </c>
      <c r="L4" s="7" t="s">
        <v>15</v>
      </c>
      <c r="M4" s="7">
        <v>0</v>
      </c>
      <c r="N4" s="7">
        <v>0</v>
      </c>
      <c r="O4" s="7"/>
      <c r="P4" s="7">
        <v>0</v>
      </c>
      <c r="Q4" s="7">
        <v>0</v>
      </c>
      <c r="R4" s="33">
        <v>0</v>
      </c>
      <c r="S4" s="34">
        <v>0</v>
      </c>
      <c r="T4" s="11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8" thickBot="1" x14ac:dyDescent="0.3">
      <c r="A5" s="41"/>
      <c r="B5" s="7" t="s">
        <v>13</v>
      </c>
      <c r="C5" s="7" t="s">
        <v>17</v>
      </c>
      <c r="D5" s="8">
        <v>0</v>
      </c>
      <c r="E5" s="8">
        <v>0</v>
      </c>
      <c r="F5" s="8"/>
      <c r="G5" s="10">
        <v>0</v>
      </c>
      <c r="H5" s="10">
        <v>0</v>
      </c>
      <c r="I5" s="10"/>
      <c r="J5" s="7">
        <v>0</v>
      </c>
      <c r="K5" s="7">
        <v>0</v>
      </c>
      <c r="L5" s="7"/>
      <c r="M5" s="7">
        <v>0</v>
      </c>
      <c r="N5" s="7">
        <v>0</v>
      </c>
      <c r="O5" s="7"/>
      <c r="P5" s="7">
        <v>0</v>
      </c>
      <c r="Q5" s="7">
        <v>0</v>
      </c>
      <c r="R5" s="33">
        <v>0</v>
      </c>
      <c r="S5" s="34">
        <v>0</v>
      </c>
      <c r="T5" s="1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8" thickBot="1" x14ac:dyDescent="0.3">
      <c r="A6" s="41"/>
      <c r="B6" s="7" t="s">
        <v>18</v>
      </c>
      <c r="C6" s="7" t="s">
        <v>19</v>
      </c>
      <c r="D6" s="8">
        <v>0</v>
      </c>
      <c r="E6" s="8">
        <v>0</v>
      </c>
      <c r="F6" s="8"/>
      <c r="G6" s="10">
        <v>0</v>
      </c>
      <c r="H6" s="10">
        <v>0</v>
      </c>
      <c r="I6" s="10"/>
      <c r="J6" s="7">
        <v>60</v>
      </c>
      <c r="K6" s="7">
        <v>30</v>
      </c>
      <c r="L6" s="7"/>
      <c r="M6" s="7">
        <v>0</v>
      </c>
      <c r="N6" s="7">
        <v>0</v>
      </c>
      <c r="O6" s="7"/>
      <c r="P6" s="7">
        <v>60</v>
      </c>
      <c r="Q6" s="7">
        <v>30</v>
      </c>
      <c r="R6" s="33">
        <v>0</v>
      </c>
      <c r="S6" s="34">
        <v>0</v>
      </c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8" thickBot="1" x14ac:dyDescent="0.3">
      <c r="A7" s="41"/>
      <c r="B7" s="7" t="s">
        <v>18</v>
      </c>
      <c r="C7" s="7" t="s">
        <v>20</v>
      </c>
      <c r="D7" s="8">
        <v>0</v>
      </c>
      <c r="E7" s="8">
        <v>0</v>
      </c>
      <c r="F7" s="8"/>
      <c r="G7" s="10">
        <v>0</v>
      </c>
      <c r="H7" s="10">
        <v>0</v>
      </c>
      <c r="I7" s="10"/>
      <c r="J7" s="7">
        <v>0</v>
      </c>
      <c r="K7" s="7">
        <v>0</v>
      </c>
      <c r="L7" s="7"/>
      <c r="M7" s="7">
        <v>0</v>
      </c>
      <c r="N7" s="7">
        <v>0</v>
      </c>
      <c r="O7" s="7"/>
      <c r="P7" s="7">
        <v>0</v>
      </c>
      <c r="Q7" s="7">
        <v>0</v>
      </c>
      <c r="R7" s="33">
        <v>0</v>
      </c>
      <c r="S7" s="34">
        <v>0</v>
      </c>
      <c r="T7" s="1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3.8" thickBot="1" x14ac:dyDescent="0.3">
      <c r="A8" s="41"/>
      <c r="B8" s="7" t="s">
        <v>21</v>
      </c>
      <c r="C8" s="7" t="s">
        <v>22</v>
      </c>
      <c r="D8" s="8">
        <v>0</v>
      </c>
      <c r="E8" s="9">
        <v>0</v>
      </c>
      <c r="F8" s="9"/>
      <c r="G8" s="10">
        <v>121</v>
      </c>
      <c r="H8" s="10">
        <v>75</v>
      </c>
      <c r="I8" s="10"/>
      <c r="J8" s="7">
        <v>0</v>
      </c>
      <c r="K8" s="7">
        <v>0</v>
      </c>
      <c r="L8" s="7"/>
      <c r="M8" s="7">
        <v>0</v>
      </c>
      <c r="N8" s="7">
        <v>0</v>
      </c>
      <c r="O8" s="7"/>
      <c r="P8" s="7">
        <v>0</v>
      </c>
      <c r="Q8" s="7">
        <v>0</v>
      </c>
      <c r="R8" s="33">
        <v>0</v>
      </c>
      <c r="S8" s="34">
        <v>0</v>
      </c>
      <c r="T8" s="1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3.8" thickBot="1" x14ac:dyDescent="0.3">
      <c r="A9" s="41"/>
      <c r="B9" s="7" t="s">
        <v>23</v>
      </c>
      <c r="C9" s="7" t="s">
        <v>24</v>
      </c>
      <c r="D9" s="8">
        <v>386</v>
      </c>
      <c r="E9" s="9">
        <v>316</v>
      </c>
      <c r="F9" s="9"/>
      <c r="G9" s="10">
        <v>189</v>
      </c>
      <c r="H9" s="10">
        <v>121</v>
      </c>
      <c r="I9" s="10"/>
      <c r="J9" s="7">
        <v>30</v>
      </c>
      <c r="K9" s="7">
        <v>14</v>
      </c>
      <c r="L9" s="7" t="s">
        <v>25</v>
      </c>
      <c r="M9" s="7">
        <v>0</v>
      </c>
      <c r="N9" s="7">
        <v>0</v>
      </c>
      <c r="O9" s="7"/>
      <c r="P9" s="7">
        <v>0</v>
      </c>
      <c r="Q9" s="7">
        <v>0</v>
      </c>
      <c r="R9" s="33">
        <v>0</v>
      </c>
      <c r="S9" s="34">
        <v>0</v>
      </c>
      <c r="T9" s="1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3.8" thickBot="1" x14ac:dyDescent="0.3">
      <c r="A10" s="41"/>
      <c r="B10" s="7" t="s">
        <v>21</v>
      </c>
      <c r="C10" s="7" t="s">
        <v>26</v>
      </c>
      <c r="D10" s="8">
        <v>15</v>
      </c>
      <c r="E10" s="9">
        <v>15</v>
      </c>
      <c r="F10" s="9"/>
      <c r="G10" s="10">
        <v>36</v>
      </c>
      <c r="H10" s="10">
        <v>20</v>
      </c>
      <c r="I10" s="10"/>
      <c r="J10" s="7">
        <v>0</v>
      </c>
      <c r="K10" s="7">
        <v>0</v>
      </c>
      <c r="L10" s="7"/>
      <c r="M10" s="7">
        <v>0</v>
      </c>
      <c r="N10" s="7">
        <v>0</v>
      </c>
      <c r="O10" s="7"/>
      <c r="P10" s="7">
        <v>0</v>
      </c>
      <c r="Q10" s="7">
        <v>0</v>
      </c>
      <c r="R10" s="33">
        <v>6</v>
      </c>
      <c r="S10" s="34">
        <v>3.8</v>
      </c>
      <c r="T10" s="1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3.8" thickBot="1" x14ac:dyDescent="0.3">
      <c r="A11" s="1"/>
      <c r="B11" s="7" t="s">
        <v>21</v>
      </c>
      <c r="C11" s="7" t="s">
        <v>27</v>
      </c>
      <c r="D11" s="8">
        <v>582</v>
      </c>
      <c r="E11" s="9">
        <v>281</v>
      </c>
      <c r="F11" s="9"/>
      <c r="G11" s="10">
        <v>0</v>
      </c>
      <c r="H11" s="10">
        <v>0</v>
      </c>
      <c r="I11" s="10"/>
      <c r="J11" s="7">
        <v>0</v>
      </c>
      <c r="K11" s="7">
        <v>0</v>
      </c>
      <c r="L11" s="7"/>
      <c r="M11" s="7">
        <v>0</v>
      </c>
      <c r="N11" s="7">
        <v>0</v>
      </c>
      <c r="O11" s="7"/>
      <c r="P11" s="7">
        <v>0</v>
      </c>
      <c r="Q11" s="7">
        <v>0</v>
      </c>
      <c r="R11" s="33">
        <v>11</v>
      </c>
      <c r="S11" s="34">
        <v>2.63</v>
      </c>
      <c r="T11" s="1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3.8" thickBot="1" x14ac:dyDescent="0.3">
      <c r="A12" s="1"/>
      <c r="B12" s="7" t="s">
        <v>21</v>
      </c>
      <c r="C12" s="7" t="s">
        <v>28</v>
      </c>
      <c r="D12" s="8">
        <v>0</v>
      </c>
      <c r="E12" s="9">
        <v>0</v>
      </c>
      <c r="F12" s="9"/>
      <c r="G12" s="10">
        <v>138</v>
      </c>
      <c r="H12" s="10">
        <v>160</v>
      </c>
      <c r="I12" s="10"/>
      <c r="J12" s="7">
        <v>0</v>
      </c>
      <c r="K12" s="7">
        <v>0</v>
      </c>
      <c r="L12" s="7"/>
      <c r="M12" s="7">
        <v>0</v>
      </c>
      <c r="N12" s="7">
        <v>0</v>
      </c>
      <c r="O12" s="7"/>
      <c r="P12" s="7">
        <v>0</v>
      </c>
      <c r="Q12" s="7">
        <v>0</v>
      </c>
      <c r="R12" s="33">
        <v>13.3</v>
      </c>
      <c r="S12" s="34">
        <v>3.2</v>
      </c>
      <c r="T12" s="1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8" thickBot="1" x14ac:dyDescent="0.3">
      <c r="A13" s="39" t="s">
        <v>29</v>
      </c>
      <c r="B13" s="7" t="s">
        <v>30</v>
      </c>
      <c r="C13" s="7" t="s">
        <v>31</v>
      </c>
      <c r="D13" s="8">
        <v>0</v>
      </c>
      <c r="E13" s="9">
        <v>0</v>
      </c>
      <c r="F13" s="9"/>
      <c r="G13" s="10">
        <v>3</v>
      </c>
      <c r="H13" s="10">
        <v>3</v>
      </c>
      <c r="I13" s="10"/>
      <c r="J13" s="7">
        <v>60</v>
      </c>
      <c r="K13" s="7">
        <v>25</v>
      </c>
      <c r="L13" s="7" t="s">
        <v>15</v>
      </c>
      <c r="M13" s="7">
        <v>0</v>
      </c>
      <c r="N13" s="7">
        <v>0</v>
      </c>
      <c r="O13" s="7"/>
      <c r="P13" s="7">
        <v>0</v>
      </c>
      <c r="Q13" s="7">
        <v>0</v>
      </c>
      <c r="R13" s="33">
        <v>315</v>
      </c>
      <c r="S13" s="34">
        <v>76</v>
      </c>
      <c r="T13" s="1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8" thickBot="1" x14ac:dyDescent="0.3">
      <c r="A14" s="41"/>
      <c r="B14" s="7" t="s">
        <v>30</v>
      </c>
      <c r="C14" s="7" t="s">
        <v>32</v>
      </c>
      <c r="D14" s="8">
        <v>0</v>
      </c>
      <c r="E14" s="9">
        <v>0</v>
      </c>
      <c r="F14" s="9"/>
      <c r="G14" s="10">
        <v>36</v>
      </c>
      <c r="H14" s="10">
        <v>6</v>
      </c>
      <c r="I14" s="10"/>
      <c r="J14" s="7">
        <v>0</v>
      </c>
      <c r="K14" s="7">
        <v>0</v>
      </c>
      <c r="L14" s="7"/>
      <c r="M14" s="7">
        <v>0</v>
      </c>
      <c r="N14" s="7">
        <v>0</v>
      </c>
      <c r="O14" s="7"/>
      <c r="P14" s="7">
        <v>0</v>
      </c>
      <c r="Q14" s="7">
        <v>0</v>
      </c>
      <c r="R14" s="33">
        <v>0</v>
      </c>
      <c r="S14" s="34">
        <v>0</v>
      </c>
      <c r="T14" s="1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8" thickBot="1" x14ac:dyDescent="0.3">
      <c r="A15" s="41"/>
      <c r="B15" s="7" t="s">
        <v>30</v>
      </c>
      <c r="C15" s="7" t="s">
        <v>33</v>
      </c>
      <c r="D15" s="8">
        <v>0</v>
      </c>
      <c r="E15" s="9">
        <v>0</v>
      </c>
      <c r="F15" s="9"/>
      <c r="G15" s="10">
        <v>0</v>
      </c>
      <c r="H15" s="10">
        <v>0</v>
      </c>
      <c r="I15" s="10"/>
      <c r="J15" s="7">
        <v>0</v>
      </c>
      <c r="K15" s="7">
        <v>0</v>
      </c>
      <c r="L15" s="7"/>
      <c r="M15" s="7">
        <v>0</v>
      </c>
      <c r="N15" s="7">
        <v>0</v>
      </c>
      <c r="O15" s="7"/>
      <c r="P15" s="7">
        <v>0</v>
      </c>
      <c r="Q15" s="7">
        <v>0</v>
      </c>
      <c r="R15" s="33">
        <v>0</v>
      </c>
      <c r="S15" s="34">
        <v>0</v>
      </c>
      <c r="T15" s="1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8" thickBot="1" x14ac:dyDescent="0.3">
      <c r="A16" s="41"/>
      <c r="B16" s="7" t="s">
        <v>30</v>
      </c>
      <c r="C16" s="7" t="s">
        <v>34</v>
      </c>
      <c r="D16" s="8">
        <v>0</v>
      </c>
      <c r="E16" s="9">
        <v>0</v>
      </c>
      <c r="F16" s="9"/>
      <c r="G16" s="10">
        <v>494</v>
      </c>
      <c r="H16" s="10">
        <v>86</v>
      </c>
      <c r="I16" s="10"/>
      <c r="J16" s="7">
        <v>100</v>
      </c>
      <c r="K16" s="7">
        <v>45</v>
      </c>
      <c r="L16" s="7" t="s">
        <v>15</v>
      </c>
      <c r="M16" s="7">
        <v>55</v>
      </c>
      <c r="N16" s="7">
        <v>35</v>
      </c>
      <c r="O16" s="7"/>
      <c r="P16" s="7">
        <v>0</v>
      </c>
      <c r="Q16" s="7">
        <v>0</v>
      </c>
      <c r="R16" s="33">
        <v>0</v>
      </c>
      <c r="S16" s="34">
        <v>0</v>
      </c>
      <c r="T16" s="11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7.25" customHeight="1" thickBot="1" x14ac:dyDescent="0.3">
      <c r="A17" s="41"/>
      <c r="B17" s="7" t="s">
        <v>35</v>
      </c>
      <c r="C17" s="7" t="s">
        <v>36</v>
      </c>
      <c r="D17" s="8">
        <v>25</v>
      </c>
      <c r="E17" s="9">
        <v>66</v>
      </c>
      <c r="F17" s="9"/>
      <c r="G17" s="10">
        <v>448</v>
      </c>
      <c r="H17" s="10">
        <v>178</v>
      </c>
      <c r="I17" s="10"/>
      <c r="J17" s="7">
        <v>0</v>
      </c>
      <c r="K17" s="7">
        <v>0</v>
      </c>
      <c r="L17" s="7"/>
      <c r="M17" s="7">
        <v>0</v>
      </c>
      <c r="N17" s="7">
        <v>0</v>
      </c>
      <c r="O17" s="7"/>
      <c r="P17" s="7">
        <v>0</v>
      </c>
      <c r="Q17" s="7">
        <v>0</v>
      </c>
      <c r="R17" s="33">
        <v>112</v>
      </c>
      <c r="S17" s="34">
        <v>13.94</v>
      </c>
      <c r="T17" s="11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60" customHeight="1" thickBot="1" x14ac:dyDescent="0.3">
      <c r="A18" s="41"/>
      <c r="B18" s="7" t="s">
        <v>35</v>
      </c>
      <c r="C18" s="7" t="s">
        <v>37</v>
      </c>
      <c r="D18" s="8">
        <v>0</v>
      </c>
      <c r="E18" s="9">
        <v>0</v>
      </c>
      <c r="F18" s="9"/>
      <c r="G18" s="10">
        <v>90</v>
      </c>
      <c r="H18" s="10">
        <v>120</v>
      </c>
      <c r="I18" s="10"/>
      <c r="J18" s="7">
        <v>0</v>
      </c>
      <c r="K18" s="7">
        <v>0</v>
      </c>
      <c r="L18" s="7" t="s">
        <v>38</v>
      </c>
      <c r="M18" s="7">
        <v>0</v>
      </c>
      <c r="N18" s="7">
        <v>0</v>
      </c>
      <c r="O18" s="7"/>
      <c r="P18" s="7">
        <v>32.42</v>
      </c>
      <c r="Q18" s="7">
        <v>75</v>
      </c>
      <c r="R18" s="33">
        <v>0</v>
      </c>
      <c r="S18" s="34">
        <v>0</v>
      </c>
      <c r="T18" s="13" t="s">
        <v>39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3.8" thickBot="1" x14ac:dyDescent="0.3">
      <c r="A19" s="41"/>
      <c r="B19" s="7" t="s">
        <v>40</v>
      </c>
      <c r="C19" s="7" t="s">
        <v>41</v>
      </c>
      <c r="D19" s="8">
        <v>0</v>
      </c>
      <c r="E19" s="9">
        <v>0</v>
      </c>
      <c r="F19" s="9"/>
      <c r="G19" s="10">
        <v>36</v>
      </c>
      <c r="H19" s="10">
        <v>10</v>
      </c>
      <c r="I19" s="10"/>
      <c r="J19" s="7">
        <v>35</v>
      </c>
      <c r="K19" s="7">
        <v>40</v>
      </c>
      <c r="L19" s="7" t="s">
        <v>38</v>
      </c>
      <c r="M19" s="7">
        <v>0</v>
      </c>
      <c r="N19" s="7">
        <v>0</v>
      </c>
      <c r="O19" s="7"/>
      <c r="P19" s="7">
        <v>45</v>
      </c>
      <c r="Q19" s="7">
        <v>50</v>
      </c>
      <c r="R19" s="33">
        <v>0</v>
      </c>
      <c r="S19" s="34">
        <v>0</v>
      </c>
      <c r="T19" s="1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8" thickBot="1" x14ac:dyDescent="0.3">
      <c r="A20" s="41"/>
      <c r="B20" s="7" t="s">
        <v>40</v>
      </c>
      <c r="C20" s="7" t="s">
        <v>42</v>
      </c>
      <c r="D20" s="8">
        <v>59</v>
      </c>
      <c r="E20" s="9">
        <v>62</v>
      </c>
      <c r="F20" s="9"/>
      <c r="G20" s="10">
        <v>118</v>
      </c>
      <c r="H20" s="10">
        <v>26</v>
      </c>
      <c r="I20" s="10"/>
      <c r="J20" s="7">
        <v>30</v>
      </c>
      <c r="K20" s="7">
        <v>35</v>
      </c>
      <c r="L20" s="7" t="s">
        <v>38</v>
      </c>
      <c r="M20" s="7">
        <v>0</v>
      </c>
      <c r="N20" s="7">
        <v>0</v>
      </c>
      <c r="O20" s="7"/>
      <c r="P20" s="7">
        <v>0</v>
      </c>
      <c r="Q20" s="7">
        <v>0</v>
      </c>
      <c r="R20" s="33">
        <v>0</v>
      </c>
      <c r="S20" s="34">
        <v>0</v>
      </c>
      <c r="T20" s="1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8" thickBot="1" x14ac:dyDescent="0.3">
      <c r="A21" s="41"/>
      <c r="B21" s="7" t="s">
        <v>40</v>
      </c>
      <c r="C21" s="7" t="s">
        <v>43</v>
      </c>
      <c r="D21" s="8">
        <v>0</v>
      </c>
      <c r="E21" s="8">
        <v>0</v>
      </c>
      <c r="F21" s="9"/>
      <c r="G21" s="10">
        <v>0</v>
      </c>
      <c r="H21" s="10">
        <v>0</v>
      </c>
      <c r="I21" s="10"/>
      <c r="J21" s="7">
        <v>0</v>
      </c>
      <c r="K21" s="7">
        <v>0</v>
      </c>
      <c r="L21" s="7"/>
      <c r="M21" s="7">
        <v>0</v>
      </c>
      <c r="N21" s="7">
        <v>0</v>
      </c>
      <c r="O21" s="7"/>
      <c r="P21" s="7">
        <v>0</v>
      </c>
      <c r="Q21" s="7">
        <v>0</v>
      </c>
      <c r="R21" s="33">
        <v>0</v>
      </c>
      <c r="S21" s="34">
        <v>0</v>
      </c>
      <c r="T21" s="1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s="24" customFormat="1" ht="13.8" thickBot="1" x14ac:dyDescent="0.3">
      <c r="A22" s="41"/>
      <c r="B22" s="22" t="s">
        <v>40</v>
      </c>
      <c r="C22" s="22" t="s">
        <v>44</v>
      </c>
      <c r="D22" s="25">
        <v>0</v>
      </c>
      <c r="E22" s="26">
        <v>0</v>
      </c>
      <c r="F22" s="26"/>
      <c r="G22" s="27">
        <v>5</v>
      </c>
      <c r="H22" s="27">
        <v>0.5</v>
      </c>
      <c r="I22" s="27"/>
      <c r="J22" s="22">
        <v>10</v>
      </c>
      <c r="K22" s="22"/>
      <c r="L22" s="22"/>
      <c r="M22" s="22">
        <v>0</v>
      </c>
      <c r="N22" s="22">
        <v>0</v>
      </c>
      <c r="O22" s="22"/>
      <c r="P22" s="22">
        <v>0</v>
      </c>
      <c r="Q22" s="22">
        <v>0</v>
      </c>
      <c r="R22" s="33">
        <v>0</v>
      </c>
      <c r="S22" s="34">
        <v>0</v>
      </c>
      <c r="T22" s="28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13.8" thickBot="1" x14ac:dyDescent="0.3">
      <c r="A23" s="41"/>
      <c r="B23" s="7" t="s">
        <v>40</v>
      </c>
      <c r="C23" s="7" t="s">
        <v>45</v>
      </c>
      <c r="D23" s="8">
        <v>95.8</v>
      </c>
      <c r="E23" s="9">
        <v>31.5</v>
      </c>
      <c r="F23" s="9"/>
      <c r="G23" s="10">
        <v>202</v>
      </c>
      <c r="H23" s="10">
        <v>71.64</v>
      </c>
      <c r="I23" s="10"/>
      <c r="J23" s="7">
        <v>40</v>
      </c>
      <c r="K23" s="7">
        <v>45</v>
      </c>
      <c r="L23" s="7" t="s">
        <v>38</v>
      </c>
      <c r="M23" s="7">
        <v>0</v>
      </c>
      <c r="N23" s="7">
        <v>0</v>
      </c>
      <c r="O23" s="7"/>
      <c r="P23" s="7">
        <v>0</v>
      </c>
      <c r="Q23" s="29">
        <v>0</v>
      </c>
      <c r="R23" s="33">
        <v>0</v>
      </c>
      <c r="S23" s="34">
        <v>0</v>
      </c>
      <c r="T23" s="1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8" thickBot="1" x14ac:dyDescent="0.3">
      <c r="A24" s="41"/>
      <c r="B24" s="7" t="s">
        <v>46</v>
      </c>
      <c r="C24" s="7" t="s">
        <v>47</v>
      </c>
      <c r="D24" s="8"/>
      <c r="E24" s="9"/>
      <c r="F24" s="9"/>
      <c r="G24" s="10">
        <v>0</v>
      </c>
      <c r="H24" s="10">
        <v>0</v>
      </c>
      <c r="I24" s="10"/>
      <c r="J24" s="7">
        <v>288</v>
      </c>
      <c r="K24" s="7">
        <v>65</v>
      </c>
      <c r="L24" s="7" t="s">
        <v>15</v>
      </c>
      <c r="M24" s="7">
        <v>0</v>
      </c>
      <c r="N24" s="7">
        <v>0</v>
      </c>
      <c r="O24" s="7"/>
      <c r="P24" s="7">
        <v>288</v>
      </c>
      <c r="Q24" s="7">
        <v>65</v>
      </c>
      <c r="R24" s="33">
        <v>0</v>
      </c>
      <c r="S24" s="34">
        <v>0</v>
      </c>
      <c r="T24" s="1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3.8" thickBot="1" x14ac:dyDescent="0.3">
      <c r="A25" s="41"/>
      <c r="B25" s="7" t="s">
        <v>46</v>
      </c>
      <c r="C25" s="7" t="s">
        <v>48</v>
      </c>
      <c r="D25" s="8">
        <v>34</v>
      </c>
      <c r="E25" s="9">
        <v>19</v>
      </c>
      <c r="F25" s="9"/>
      <c r="G25" s="10">
        <v>0</v>
      </c>
      <c r="H25" s="10">
        <v>0</v>
      </c>
      <c r="I25" s="10"/>
      <c r="J25" s="7">
        <v>33</v>
      </c>
      <c r="K25" s="7">
        <v>19</v>
      </c>
      <c r="L25" s="7" t="s">
        <v>15</v>
      </c>
      <c r="M25" s="7">
        <v>33</v>
      </c>
      <c r="N25" s="7">
        <v>19</v>
      </c>
      <c r="O25" s="7"/>
      <c r="P25" s="7">
        <v>0</v>
      </c>
      <c r="Q25" s="7">
        <v>0</v>
      </c>
      <c r="R25" s="33">
        <v>0</v>
      </c>
      <c r="S25" s="34">
        <v>0</v>
      </c>
      <c r="T25" s="1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3.8" thickBot="1" x14ac:dyDescent="0.3">
      <c r="A26" s="41"/>
      <c r="B26" s="7" t="s">
        <v>46</v>
      </c>
      <c r="C26" s="7" t="s">
        <v>49</v>
      </c>
      <c r="D26" s="8">
        <v>0</v>
      </c>
      <c r="E26" s="8">
        <v>0</v>
      </c>
      <c r="F26" s="9"/>
      <c r="G26" s="10">
        <v>0</v>
      </c>
      <c r="H26" s="10">
        <v>0</v>
      </c>
      <c r="I26" s="10"/>
      <c r="J26" s="7">
        <v>0</v>
      </c>
      <c r="K26" s="7">
        <v>0</v>
      </c>
      <c r="L26" s="7" t="s">
        <v>15</v>
      </c>
      <c r="M26" s="7">
        <v>0</v>
      </c>
      <c r="N26" s="7">
        <v>0</v>
      </c>
      <c r="O26" s="7"/>
      <c r="P26" s="7">
        <v>253</v>
      </c>
      <c r="Q26" s="7">
        <v>60</v>
      </c>
      <c r="R26" s="33">
        <v>0</v>
      </c>
      <c r="S26" s="34">
        <v>0</v>
      </c>
      <c r="T26" s="1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3.8" thickBot="1" x14ac:dyDescent="0.3">
      <c r="A27" s="41"/>
      <c r="B27" s="7" t="s">
        <v>46</v>
      </c>
      <c r="C27" s="7" t="s">
        <v>50</v>
      </c>
      <c r="D27" s="8">
        <v>0</v>
      </c>
      <c r="E27" s="8">
        <v>0</v>
      </c>
      <c r="F27" s="9"/>
      <c r="G27" s="10">
        <v>0</v>
      </c>
      <c r="H27" s="10">
        <v>0</v>
      </c>
      <c r="I27" s="10"/>
      <c r="J27" s="7">
        <v>40</v>
      </c>
      <c r="K27" s="7">
        <v>10</v>
      </c>
      <c r="L27" s="7" t="s">
        <v>15</v>
      </c>
      <c r="M27" s="7">
        <v>0</v>
      </c>
      <c r="N27" s="7">
        <v>0</v>
      </c>
      <c r="O27" s="7"/>
      <c r="P27" s="7">
        <v>40</v>
      </c>
      <c r="Q27" s="7">
        <v>10</v>
      </c>
      <c r="R27" s="33">
        <v>0</v>
      </c>
      <c r="S27" s="34">
        <v>0</v>
      </c>
      <c r="T27" s="1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3.8" thickBot="1" x14ac:dyDescent="0.3">
      <c r="A28" s="41"/>
      <c r="B28" s="7" t="s">
        <v>46</v>
      </c>
      <c r="C28" s="7" t="s">
        <v>51</v>
      </c>
      <c r="D28" s="8">
        <v>66.400000000000006</v>
      </c>
      <c r="E28" s="9">
        <v>41</v>
      </c>
      <c r="F28" s="9"/>
      <c r="G28" s="10">
        <v>0</v>
      </c>
      <c r="H28" s="10">
        <v>0</v>
      </c>
      <c r="I28" s="10"/>
      <c r="J28" s="7">
        <v>0</v>
      </c>
      <c r="K28" s="7">
        <v>0</v>
      </c>
      <c r="L28" s="7"/>
      <c r="M28" s="7">
        <v>0</v>
      </c>
      <c r="N28" s="7">
        <v>0</v>
      </c>
      <c r="O28" s="7"/>
      <c r="P28" s="7">
        <v>0</v>
      </c>
      <c r="Q28" s="7">
        <v>0</v>
      </c>
      <c r="R28" s="33">
        <v>305</v>
      </c>
      <c r="S28" s="34">
        <v>53</v>
      </c>
      <c r="T28" s="1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3.8" thickBot="1" x14ac:dyDescent="0.3">
      <c r="A29" s="40"/>
      <c r="B29" s="7" t="s">
        <v>46</v>
      </c>
      <c r="C29" s="7" t="s">
        <v>52</v>
      </c>
      <c r="D29" s="8">
        <v>0</v>
      </c>
      <c r="E29" s="9">
        <v>0</v>
      </c>
      <c r="F29" s="9"/>
      <c r="G29" s="10">
        <v>10</v>
      </c>
      <c r="H29" s="10">
        <v>2</v>
      </c>
      <c r="I29" s="10"/>
      <c r="J29" s="7">
        <v>0</v>
      </c>
      <c r="K29" s="7">
        <v>0</v>
      </c>
      <c r="L29" s="7"/>
      <c r="M29" s="7">
        <v>0</v>
      </c>
      <c r="N29" s="7">
        <v>0</v>
      </c>
      <c r="O29" s="7"/>
      <c r="P29" s="7">
        <v>0</v>
      </c>
      <c r="Q29" s="7">
        <v>0</v>
      </c>
      <c r="R29" s="33">
        <v>0</v>
      </c>
      <c r="S29" s="34">
        <v>0</v>
      </c>
      <c r="T29" s="1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3.8" thickBot="1" x14ac:dyDescent="0.3">
      <c r="A30" s="39" t="s">
        <v>53</v>
      </c>
      <c r="B30" s="7" t="s">
        <v>54</v>
      </c>
      <c r="C30" s="7" t="s">
        <v>55</v>
      </c>
      <c r="D30" s="8">
        <v>31</v>
      </c>
      <c r="E30" s="9">
        <v>6</v>
      </c>
      <c r="F30" s="9"/>
      <c r="G30" s="10">
        <v>413</v>
      </c>
      <c r="H30" s="10">
        <v>202</v>
      </c>
      <c r="I30" s="10"/>
      <c r="J30" s="7">
        <v>626</v>
      </c>
      <c r="K30" s="7">
        <v>180</v>
      </c>
      <c r="L30" s="7" t="s">
        <v>56</v>
      </c>
      <c r="M30" s="7">
        <v>626</v>
      </c>
      <c r="N30" s="7">
        <v>180</v>
      </c>
      <c r="O30" s="7"/>
      <c r="P30" s="7">
        <v>0</v>
      </c>
      <c r="Q30" s="7">
        <v>0</v>
      </c>
      <c r="R30" s="33">
        <v>823</v>
      </c>
      <c r="S30" s="34">
        <v>199</v>
      </c>
      <c r="T30" s="1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3.8" thickBot="1" x14ac:dyDescent="0.3">
      <c r="A31" s="41"/>
      <c r="B31" s="7" t="s">
        <v>54</v>
      </c>
      <c r="C31" s="7" t="s">
        <v>57</v>
      </c>
      <c r="D31" s="8">
        <v>0</v>
      </c>
      <c r="E31" s="9">
        <v>0</v>
      </c>
      <c r="F31" s="9"/>
      <c r="G31" s="10">
        <v>0</v>
      </c>
      <c r="H31" s="10">
        <v>0</v>
      </c>
      <c r="I31" s="10"/>
      <c r="J31" s="7">
        <v>0</v>
      </c>
      <c r="K31" s="7">
        <v>0</v>
      </c>
      <c r="L31" s="7"/>
      <c r="M31" s="7">
        <v>0</v>
      </c>
      <c r="N31" s="7">
        <v>0</v>
      </c>
      <c r="O31" s="7"/>
      <c r="P31" s="7">
        <v>0</v>
      </c>
      <c r="Q31" s="7">
        <v>0</v>
      </c>
      <c r="R31" s="33">
        <v>0</v>
      </c>
      <c r="S31" s="34">
        <v>0</v>
      </c>
      <c r="T31" s="1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3.8" thickBot="1" x14ac:dyDescent="0.3">
      <c r="A32" s="41"/>
      <c r="B32" s="7" t="s">
        <v>54</v>
      </c>
      <c r="C32" s="7" t="s">
        <v>58</v>
      </c>
      <c r="D32" s="8">
        <f>6.8+27</f>
        <v>33.799999999999997</v>
      </c>
      <c r="E32" s="9">
        <f>5.7+9.8</f>
        <v>15.5</v>
      </c>
      <c r="F32" s="9"/>
      <c r="G32" s="10">
        <v>0</v>
      </c>
      <c r="H32" s="10">
        <v>0</v>
      </c>
      <c r="I32" s="10"/>
      <c r="J32" s="7">
        <v>0</v>
      </c>
      <c r="K32" s="7">
        <v>0</v>
      </c>
      <c r="L32" s="7"/>
      <c r="M32" s="7">
        <v>0</v>
      </c>
      <c r="N32" s="7">
        <v>0</v>
      </c>
      <c r="O32" s="7"/>
      <c r="P32" s="7">
        <v>0</v>
      </c>
      <c r="Q32" s="7">
        <v>0</v>
      </c>
      <c r="R32" s="33">
        <v>17</v>
      </c>
      <c r="S32" s="34">
        <v>3.5</v>
      </c>
      <c r="T32" s="1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3.8" thickBot="1" x14ac:dyDescent="0.3">
      <c r="A33" s="41"/>
      <c r="B33" s="7" t="s">
        <v>54</v>
      </c>
      <c r="C33" s="7" t="s">
        <v>59</v>
      </c>
      <c r="D33" s="8">
        <v>0</v>
      </c>
      <c r="E33" s="9">
        <v>0</v>
      </c>
      <c r="F33" s="9"/>
      <c r="G33" s="10">
        <v>0</v>
      </c>
      <c r="H33" s="10">
        <v>0</v>
      </c>
      <c r="I33" s="10"/>
      <c r="J33" s="7">
        <v>487</v>
      </c>
      <c r="K33" s="7">
        <v>700</v>
      </c>
      <c r="L33" s="7" t="s">
        <v>60</v>
      </c>
      <c r="M33" s="7">
        <v>487</v>
      </c>
      <c r="N33" s="7">
        <v>700</v>
      </c>
      <c r="O33" s="7" t="s">
        <v>60</v>
      </c>
      <c r="P33" s="7">
        <v>0</v>
      </c>
      <c r="Q33" s="7">
        <v>0</v>
      </c>
      <c r="R33" s="33">
        <v>0</v>
      </c>
      <c r="S33" s="34">
        <v>0</v>
      </c>
      <c r="T33" s="1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3.8" thickBot="1" x14ac:dyDescent="0.3">
      <c r="A34" s="41"/>
      <c r="B34" s="7" t="s">
        <v>61</v>
      </c>
      <c r="C34" s="7" t="s">
        <v>58</v>
      </c>
      <c r="D34" s="8">
        <v>114</v>
      </c>
      <c r="E34" s="9">
        <v>52</v>
      </c>
      <c r="F34" s="9" t="s">
        <v>62</v>
      </c>
      <c r="G34" s="10">
        <v>7</v>
      </c>
      <c r="H34" s="10">
        <v>36</v>
      </c>
      <c r="I34" s="10" t="s">
        <v>15</v>
      </c>
      <c r="J34" s="7">
        <f>80+9</f>
        <v>89</v>
      </c>
      <c r="K34" s="7">
        <f>78+25</f>
        <v>103</v>
      </c>
      <c r="L34" s="7" t="s">
        <v>56</v>
      </c>
      <c r="M34" s="7">
        <v>9</v>
      </c>
      <c r="N34" s="7">
        <v>25</v>
      </c>
      <c r="O34" s="7" t="s">
        <v>56</v>
      </c>
      <c r="P34" s="7">
        <v>18</v>
      </c>
      <c r="Q34" s="7">
        <v>35</v>
      </c>
      <c r="R34" s="33">
        <v>0</v>
      </c>
      <c r="S34" s="34">
        <v>0</v>
      </c>
      <c r="T34" s="1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3.8" thickBot="1" x14ac:dyDescent="0.3">
      <c r="A35" s="41"/>
      <c r="B35" s="7" t="s">
        <v>61</v>
      </c>
      <c r="C35" s="7" t="s">
        <v>63</v>
      </c>
      <c r="D35" s="8">
        <v>0</v>
      </c>
      <c r="E35" s="9">
        <v>0</v>
      </c>
      <c r="F35" s="9"/>
      <c r="G35" s="10">
        <v>0</v>
      </c>
      <c r="H35" s="10">
        <v>0</v>
      </c>
      <c r="I35" s="10"/>
      <c r="J35" s="7">
        <v>75</v>
      </c>
      <c r="K35" s="7">
        <v>50</v>
      </c>
      <c r="L35" s="7" t="s">
        <v>56</v>
      </c>
      <c r="M35" s="7">
        <v>75</v>
      </c>
      <c r="N35" s="7">
        <v>50</v>
      </c>
      <c r="O35" s="7" t="s">
        <v>56</v>
      </c>
      <c r="P35" s="7">
        <v>0</v>
      </c>
      <c r="Q35" s="7">
        <v>0</v>
      </c>
      <c r="R35" s="33">
        <v>0</v>
      </c>
      <c r="S35" s="34">
        <v>0</v>
      </c>
      <c r="T35" s="1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3.8" thickBot="1" x14ac:dyDescent="0.3">
      <c r="A36" s="41"/>
      <c r="B36" s="7" t="s">
        <v>61</v>
      </c>
      <c r="C36" s="7" t="s">
        <v>64</v>
      </c>
      <c r="D36" s="8">
        <v>0</v>
      </c>
      <c r="E36" s="9">
        <v>0</v>
      </c>
      <c r="F36" s="9"/>
      <c r="G36" s="10">
        <v>0</v>
      </c>
      <c r="H36" s="10">
        <v>0</v>
      </c>
      <c r="I36" s="10"/>
      <c r="J36" s="7">
        <v>10</v>
      </c>
      <c r="K36" s="7">
        <v>6</v>
      </c>
      <c r="L36" s="7" t="s">
        <v>56</v>
      </c>
      <c r="M36" s="7">
        <v>10</v>
      </c>
      <c r="N36" s="7">
        <v>6</v>
      </c>
      <c r="O36" s="7" t="s">
        <v>56</v>
      </c>
      <c r="P36" s="7">
        <v>30</v>
      </c>
      <c r="Q36" s="7">
        <v>18</v>
      </c>
      <c r="R36" s="33">
        <v>0</v>
      </c>
      <c r="S36" s="34">
        <v>0</v>
      </c>
      <c r="T36" s="1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3.8" thickBot="1" x14ac:dyDescent="0.3">
      <c r="A37" s="41"/>
      <c r="B37" s="7" t="s">
        <v>65</v>
      </c>
      <c r="C37" s="7" t="s">
        <v>33</v>
      </c>
      <c r="D37" s="8">
        <v>0</v>
      </c>
      <c r="E37" s="9">
        <v>0</v>
      </c>
      <c r="F37" s="9"/>
      <c r="G37" s="10">
        <v>0</v>
      </c>
      <c r="H37" s="10">
        <v>0</v>
      </c>
      <c r="I37" s="10"/>
      <c r="J37" s="7">
        <v>0</v>
      </c>
      <c r="K37" s="7">
        <v>0</v>
      </c>
      <c r="L37" s="7"/>
      <c r="M37" s="7">
        <v>0</v>
      </c>
      <c r="N37" s="7">
        <v>0</v>
      </c>
      <c r="O37" s="7"/>
      <c r="P37" s="7">
        <v>0</v>
      </c>
      <c r="Q37" s="7">
        <v>0</v>
      </c>
      <c r="R37" s="33">
        <v>0</v>
      </c>
      <c r="S37" s="34">
        <v>0</v>
      </c>
      <c r="T37" s="1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3.8" thickBot="1" x14ac:dyDescent="0.3">
      <c r="A38" s="41"/>
      <c r="B38" s="7" t="s">
        <v>65</v>
      </c>
      <c r="C38" s="7" t="s">
        <v>66</v>
      </c>
      <c r="D38" s="8">
        <v>0</v>
      </c>
      <c r="E38" s="9">
        <v>0</v>
      </c>
      <c r="F38" s="9"/>
      <c r="G38" s="10">
        <v>32</v>
      </c>
      <c r="H38" s="10">
        <v>5.7</v>
      </c>
      <c r="I38" s="10"/>
      <c r="J38" s="7">
        <v>0</v>
      </c>
      <c r="K38" s="7">
        <v>0</v>
      </c>
      <c r="L38" s="7"/>
      <c r="M38" s="7">
        <v>0</v>
      </c>
      <c r="N38" s="7">
        <v>0</v>
      </c>
      <c r="O38" s="7"/>
      <c r="P38" s="7">
        <v>0</v>
      </c>
      <c r="Q38" s="7">
        <v>0</v>
      </c>
      <c r="R38" s="33">
        <v>2</v>
      </c>
      <c r="S38" s="34">
        <v>5.8</v>
      </c>
      <c r="T38" s="1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3.8" thickBot="1" x14ac:dyDescent="0.3">
      <c r="A39" s="41"/>
      <c r="B39" s="7" t="s">
        <v>65</v>
      </c>
      <c r="C39" s="7" t="s">
        <v>67</v>
      </c>
      <c r="D39" s="8">
        <v>0</v>
      </c>
      <c r="E39" s="9">
        <v>0</v>
      </c>
      <c r="F39" s="9"/>
      <c r="G39" s="10">
        <v>0</v>
      </c>
      <c r="H39" s="10">
        <v>0</v>
      </c>
      <c r="I39" s="10"/>
      <c r="J39" s="7">
        <v>0</v>
      </c>
      <c r="K39" s="7">
        <v>0</v>
      </c>
      <c r="L39" s="7"/>
      <c r="M39" s="7">
        <v>0</v>
      </c>
      <c r="N39" s="7">
        <v>0</v>
      </c>
      <c r="O39" s="7"/>
      <c r="P39" s="7">
        <v>0</v>
      </c>
      <c r="Q39" s="7">
        <v>0</v>
      </c>
      <c r="R39" s="33">
        <v>0</v>
      </c>
      <c r="S39" s="34">
        <v>0</v>
      </c>
      <c r="T39" s="1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3.8" thickBot="1" x14ac:dyDescent="0.3">
      <c r="A40" s="41"/>
      <c r="B40" s="7" t="s">
        <v>65</v>
      </c>
      <c r="C40" s="7" t="s">
        <v>68</v>
      </c>
      <c r="D40" s="8">
        <v>0</v>
      </c>
      <c r="E40" s="9">
        <v>0</v>
      </c>
      <c r="F40" s="9"/>
      <c r="G40" s="10">
        <v>0</v>
      </c>
      <c r="H40" s="10">
        <v>0</v>
      </c>
      <c r="I40" s="10"/>
      <c r="J40" s="7">
        <v>0</v>
      </c>
      <c r="K40" s="7">
        <v>0</v>
      </c>
      <c r="L40" s="7"/>
      <c r="M40" s="7">
        <v>0</v>
      </c>
      <c r="N40" s="7">
        <v>0</v>
      </c>
      <c r="O40" s="7"/>
      <c r="P40" s="7">
        <v>0</v>
      </c>
      <c r="Q40" s="7">
        <v>0</v>
      </c>
      <c r="R40" s="33">
        <v>0</v>
      </c>
      <c r="S40" s="34">
        <v>0</v>
      </c>
      <c r="T40" s="1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3.8" thickBot="1" x14ac:dyDescent="0.3">
      <c r="A41" s="40"/>
      <c r="B41" s="7" t="s">
        <v>65</v>
      </c>
      <c r="C41" s="7" t="s">
        <v>69</v>
      </c>
      <c r="D41" s="8">
        <v>0</v>
      </c>
      <c r="E41" s="9">
        <v>0</v>
      </c>
      <c r="F41" s="9"/>
      <c r="G41" s="10">
        <v>0</v>
      </c>
      <c r="H41" s="10">
        <v>0</v>
      </c>
      <c r="I41" s="10"/>
      <c r="J41" s="7">
        <v>0</v>
      </c>
      <c r="K41" s="7">
        <v>0</v>
      </c>
      <c r="L41" s="7"/>
      <c r="M41" s="7">
        <v>0</v>
      </c>
      <c r="N41" s="7">
        <v>0</v>
      </c>
      <c r="O41" s="7"/>
      <c r="P41" s="7">
        <v>0</v>
      </c>
      <c r="Q41" s="7">
        <v>0</v>
      </c>
      <c r="R41" s="33">
        <v>0</v>
      </c>
      <c r="S41" s="34">
        <v>0</v>
      </c>
      <c r="T41" s="1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3.8" thickBot="1" x14ac:dyDescent="0.3">
      <c r="A42" s="39" t="s">
        <v>70</v>
      </c>
      <c r="B42" s="7" t="s">
        <v>71</v>
      </c>
      <c r="C42" s="7" t="s">
        <v>72</v>
      </c>
      <c r="D42" s="8">
        <v>6</v>
      </c>
      <c r="E42" s="9">
        <v>12</v>
      </c>
      <c r="F42" s="9"/>
      <c r="G42" s="10">
        <v>111</v>
      </c>
      <c r="H42" s="10">
        <v>50</v>
      </c>
      <c r="I42" s="10"/>
      <c r="J42" s="7">
        <v>70</v>
      </c>
      <c r="K42" s="7">
        <v>44</v>
      </c>
      <c r="L42" s="7" t="s">
        <v>56</v>
      </c>
      <c r="M42" s="7">
        <v>65</v>
      </c>
      <c r="N42" s="7">
        <v>50</v>
      </c>
      <c r="O42" s="7" t="s">
        <v>56</v>
      </c>
      <c r="P42" s="7">
        <v>0</v>
      </c>
      <c r="Q42" s="7">
        <v>25</v>
      </c>
      <c r="R42" s="33">
        <v>37.5</v>
      </c>
      <c r="S42" s="34">
        <v>20</v>
      </c>
      <c r="T42" s="1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3.8" thickBot="1" x14ac:dyDescent="0.3">
      <c r="A43" s="41"/>
      <c r="B43" s="7" t="s">
        <v>71</v>
      </c>
      <c r="C43" s="7" t="s">
        <v>73</v>
      </c>
      <c r="D43" s="8">
        <v>58</v>
      </c>
      <c r="E43" s="9">
        <v>38</v>
      </c>
      <c r="F43" s="9"/>
      <c r="G43" s="10">
        <v>0</v>
      </c>
      <c r="H43" s="10">
        <v>0</v>
      </c>
      <c r="I43" s="10"/>
      <c r="J43" s="7">
        <v>8</v>
      </c>
      <c r="K43" s="7">
        <v>5</v>
      </c>
      <c r="L43" s="7"/>
      <c r="M43" s="7">
        <v>0</v>
      </c>
      <c r="N43" s="7">
        <v>2</v>
      </c>
      <c r="O43" s="7"/>
      <c r="P43" s="7">
        <v>0</v>
      </c>
      <c r="Q43" s="7">
        <v>5</v>
      </c>
      <c r="R43" s="33">
        <v>0</v>
      </c>
      <c r="S43" s="34">
        <v>0</v>
      </c>
      <c r="T43" s="1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3.8" thickBot="1" x14ac:dyDescent="0.3">
      <c r="A44" s="41"/>
      <c r="B44" s="7" t="s">
        <v>71</v>
      </c>
      <c r="C44" s="7" t="s">
        <v>74</v>
      </c>
      <c r="D44" s="8">
        <v>510</v>
      </c>
      <c r="E44" s="9">
        <v>209</v>
      </c>
      <c r="F44" s="9"/>
      <c r="G44" s="10">
        <v>0</v>
      </c>
      <c r="H44" s="10">
        <v>0</v>
      </c>
      <c r="I44" s="10"/>
      <c r="J44" s="7">
        <v>130</v>
      </c>
      <c r="K44" s="7">
        <v>117</v>
      </c>
      <c r="L44" s="7"/>
      <c r="M44" s="7">
        <v>0</v>
      </c>
      <c r="N44" s="7">
        <v>0</v>
      </c>
      <c r="O44" s="7"/>
      <c r="P44" s="7">
        <v>0</v>
      </c>
      <c r="Q44" s="7">
        <v>0</v>
      </c>
      <c r="R44" s="33">
        <v>0</v>
      </c>
      <c r="S44" s="34">
        <v>0</v>
      </c>
      <c r="T44" s="11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3.8" thickBot="1" x14ac:dyDescent="0.3">
      <c r="A45" s="41"/>
      <c r="B45" s="7" t="s">
        <v>75</v>
      </c>
      <c r="C45" s="7" t="s">
        <v>76</v>
      </c>
      <c r="D45" s="8">
        <v>52</v>
      </c>
      <c r="E45" s="9">
        <v>24</v>
      </c>
      <c r="F45" s="9"/>
      <c r="G45" s="10">
        <v>98</v>
      </c>
      <c r="H45" s="10">
        <v>40</v>
      </c>
      <c r="I45" s="10"/>
      <c r="J45" s="7">
        <v>180</v>
      </c>
      <c r="K45" s="7">
        <v>100.8</v>
      </c>
      <c r="L45" s="7" t="s">
        <v>77</v>
      </c>
      <c r="M45" s="7">
        <v>97.5</v>
      </c>
      <c r="N45" s="7">
        <v>54.6</v>
      </c>
      <c r="O45" s="7"/>
      <c r="P45" s="7">
        <v>0</v>
      </c>
      <c r="Q45" s="7">
        <v>0</v>
      </c>
      <c r="R45" s="33">
        <v>97.74</v>
      </c>
      <c r="S45" s="34">
        <v>50.7</v>
      </c>
      <c r="T45" s="11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3.8" thickBot="1" x14ac:dyDescent="0.3">
      <c r="A46" s="41"/>
      <c r="B46" s="7" t="s">
        <v>75</v>
      </c>
      <c r="C46" s="7" t="s">
        <v>78</v>
      </c>
      <c r="D46" s="8">
        <v>14</v>
      </c>
      <c r="E46" s="9">
        <v>5</v>
      </c>
      <c r="F46" s="9"/>
      <c r="G46" s="5">
        <v>124</v>
      </c>
      <c r="H46" s="5">
        <v>93</v>
      </c>
      <c r="I46" s="5"/>
      <c r="J46" s="7">
        <v>29</v>
      </c>
      <c r="K46" s="7">
        <v>10.32</v>
      </c>
      <c r="L46" s="7" t="s">
        <v>77</v>
      </c>
      <c r="M46" s="7">
        <v>0</v>
      </c>
      <c r="N46" s="7">
        <v>0</v>
      </c>
      <c r="O46" s="6"/>
      <c r="P46" s="7">
        <v>138</v>
      </c>
      <c r="Q46" s="7">
        <v>0</v>
      </c>
      <c r="R46" s="33">
        <v>5</v>
      </c>
      <c r="S46" s="34">
        <v>1.1000000000000001</v>
      </c>
      <c r="T46" s="11" t="s">
        <v>79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3.8" thickBot="1" x14ac:dyDescent="0.3">
      <c r="A47" s="41"/>
      <c r="B47" s="7" t="s">
        <v>75</v>
      </c>
      <c r="C47" s="7" t="s">
        <v>80</v>
      </c>
      <c r="D47" s="8">
        <v>0</v>
      </c>
      <c r="E47" s="8">
        <v>0</v>
      </c>
      <c r="F47" s="9"/>
      <c r="G47" s="5">
        <v>0</v>
      </c>
      <c r="H47" s="5">
        <v>0</v>
      </c>
      <c r="I47" s="5"/>
      <c r="J47" s="7">
        <v>0</v>
      </c>
      <c r="K47" s="7">
        <v>0</v>
      </c>
      <c r="L47" s="7" t="s">
        <v>77</v>
      </c>
      <c r="M47" s="7">
        <v>0</v>
      </c>
      <c r="N47" s="7">
        <v>0</v>
      </c>
      <c r="O47" s="6"/>
      <c r="P47" s="7">
        <v>0</v>
      </c>
      <c r="Q47" s="7">
        <v>0</v>
      </c>
      <c r="R47" s="33">
        <v>105.54</v>
      </c>
      <c r="S47" s="34">
        <v>39.299999999999997</v>
      </c>
      <c r="T47" s="11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3.8" thickBot="1" x14ac:dyDescent="0.3">
      <c r="A48" s="40"/>
      <c r="B48" s="7" t="s">
        <v>75</v>
      </c>
      <c r="C48" s="7" t="s">
        <v>81</v>
      </c>
      <c r="D48" s="8">
        <v>0</v>
      </c>
      <c r="E48" s="8">
        <v>0</v>
      </c>
      <c r="F48" s="9"/>
      <c r="G48" s="5">
        <v>0</v>
      </c>
      <c r="H48" s="5">
        <v>0</v>
      </c>
      <c r="I48" s="5"/>
      <c r="J48" s="7">
        <v>0</v>
      </c>
      <c r="K48" s="7">
        <v>0</v>
      </c>
      <c r="L48" s="7" t="s">
        <v>77</v>
      </c>
      <c r="M48" s="7">
        <v>0</v>
      </c>
      <c r="N48" s="7">
        <v>0</v>
      </c>
      <c r="O48" s="6"/>
      <c r="P48" s="7">
        <v>0</v>
      </c>
      <c r="Q48" s="7">
        <v>0</v>
      </c>
      <c r="R48" s="33">
        <v>0</v>
      </c>
      <c r="S48" s="34">
        <v>0</v>
      </c>
      <c r="T48" s="11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3.8" thickBot="1" x14ac:dyDescent="0.3">
      <c r="A49" s="6"/>
      <c r="B49" s="6"/>
      <c r="C49" s="6"/>
      <c r="D49" s="3">
        <f>SUM(D3:D48)</f>
        <v>2103</v>
      </c>
      <c r="E49" s="4">
        <f t="shared" ref="E49" si="0">SUM(E9:E45)</f>
        <v>1188</v>
      </c>
      <c r="F49" s="9"/>
      <c r="G49" s="5">
        <f t="shared" ref="G49:H49" si="1">SUM(G9:G45)</f>
        <v>2466</v>
      </c>
      <c r="H49" s="5">
        <f t="shared" si="1"/>
        <v>1137.8399999999999</v>
      </c>
      <c r="I49" s="5"/>
      <c r="J49" s="6">
        <f>SUM(J9:J45)</f>
        <v>2341</v>
      </c>
      <c r="K49" s="6">
        <f t="shared" ref="K49" si="2">SUM(K9:K45)</f>
        <v>1603.8</v>
      </c>
      <c r="L49" s="6"/>
      <c r="M49" s="6">
        <f t="shared" ref="M49:N49" si="3">SUM(M9:M45)</f>
        <v>1457.5</v>
      </c>
      <c r="N49" s="6">
        <f t="shared" si="3"/>
        <v>1121.5999999999999</v>
      </c>
      <c r="O49" s="6"/>
      <c r="P49" s="6">
        <f t="shared" ref="P49:Q49" si="4">SUM(P9:P45)</f>
        <v>706.42000000000007</v>
      </c>
      <c r="Q49" s="6">
        <f t="shared" si="4"/>
        <v>343</v>
      </c>
      <c r="R49" s="35">
        <v>1873.78</v>
      </c>
      <c r="S49" s="36">
        <v>485.57</v>
      </c>
      <c r="T49" s="11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3.2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3.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3.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3.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3.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3.2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3.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3.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ht="13.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ht="13.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ht="13.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ht="13.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ht="13.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ht="13.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1:34" ht="13.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1:34" ht="13.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1:34" ht="13.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1:34" ht="13.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1:34" ht="13.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1:34" ht="13.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1:34" ht="13.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1:34" ht="13.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1:34" ht="13.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1:34" ht="13.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1:34" ht="13.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1:34" ht="13.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1:34" ht="13.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1:34" ht="13.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1:34" ht="13.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</sheetData>
  <mergeCells count="14">
    <mergeCell ref="A42:A48"/>
    <mergeCell ref="A1:A2"/>
    <mergeCell ref="B1:B2"/>
    <mergeCell ref="C1:C2"/>
    <mergeCell ref="D1:F1"/>
    <mergeCell ref="P1:Q1"/>
    <mergeCell ref="T1:T2"/>
    <mergeCell ref="A3:A10"/>
    <mergeCell ref="A13:A29"/>
    <mergeCell ref="A30:A41"/>
    <mergeCell ref="G1:I1"/>
    <mergeCell ref="J1:L1"/>
    <mergeCell ref="M1:O1"/>
    <mergeCell ref="R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F740-3EA9-4A53-8349-890E831A39E1}">
  <dimension ref="A1:E49"/>
  <sheetViews>
    <sheetView tabSelected="1" topLeftCell="A4" workbookViewId="0">
      <selection activeCell="J35" sqref="J35"/>
    </sheetView>
  </sheetViews>
  <sheetFormatPr defaultRowHeight="13.2" x14ac:dyDescent="0.25"/>
  <cols>
    <col min="1" max="1" width="7.88671875" bestFit="1" customWidth="1"/>
    <col min="2" max="2" width="21.88671875" bestFit="1" customWidth="1"/>
    <col min="3" max="3" width="18.88671875" bestFit="1" customWidth="1"/>
    <col min="4" max="4" width="16.33203125" customWidth="1"/>
    <col min="5" max="5" width="14.5546875" customWidth="1"/>
  </cols>
  <sheetData>
    <row r="1" spans="1:5" ht="13.8" thickBot="1" x14ac:dyDescent="0.3">
      <c r="A1" s="39" t="s">
        <v>0</v>
      </c>
      <c r="B1" s="39" t="s">
        <v>1</v>
      </c>
      <c r="C1" s="39" t="s">
        <v>2</v>
      </c>
      <c r="D1" s="44" t="s">
        <v>119</v>
      </c>
      <c r="E1" s="45"/>
    </row>
    <row r="2" spans="1:5" ht="13.8" thickBot="1" x14ac:dyDescent="0.3">
      <c r="A2" s="40"/>
      <c r="B2" s="40"/>
      <c r="C2" s="40"/>
      <c r="D2" s="31" t="s">
        <v>9</v>
      </c>
      <c r="E2" s="32" t="s">
        <v>10</v>
      </c>
    </row>
    <row r="3" spans="1:5" ht="13.8" thickBot="1" x14ac:dyDescent="0.3">
      <c r="A3" s="39" t="s">
        <v>12</v>
      </c>
      <c r="B3" s="7" t="s">
        <v>13</v>
      </c>
      <c r="C3" s="7" t="s">
        <v>14</v>
      </c>
      <c r="D3" s="33">
        <v>23.7</v>
      </c>
      <c r="E3" s="34">
        <v>13.6</v>
      </c>
    </row>
    <row r="4" spans="1:5" ht="13.8" thickBot="1" x14ac:dyDescent="0.3">
      <c r="A4" s="47"/>
      <c r="B4" s="7" t="s">
        <v>13</v>
      </c>
      <c r="C4" s="7" t="s">
        <v>16</v>
      </c>
      <c r="D4" s="33">
        <v>0</v>
      </c>
      <c r="E4" s="34">
        <v>0</v>
      </c>
    </row>
    <row r="5" spans="1:5" ht="13.8" thickBot="1" x14ac:dyDescent="0.3">
      <c r="A5" s="47"/>
      <c r="B5" s="7" t="s">
        <v>13</v>
      </c>
      <c r="C5" s="7" t="s">
        <v>17</v>
      </c>
      <c r="D5" s="33">
        <v>0</v>
      </c>
      <c r="E5" s="34">
        <v>0</v>
      </c>
    </row>
    <row r="6" spans="1:5" ht="13.8" thickBot="1" x14ac:dyDescent="0.3">
      <c r="A6" s="47"/>
      <c r="B6" s="7" t="s">
        <v>18</v>
      </c>
      <c r="C6" s="7" t="s">
        <v>19</v>
      </c>
      <c r="D6" s="33">
        <v>0</v>
      </c>
      <c r="E6" s="34">
        <v>0</v>
      </c>
    </row>
    <row r="7" spans="1:5" ht="13.8" thickBot="1" x14ac:dyDescent="0.3">
      <c r="A7" s="47"/>
      <c r="B7" s="7" t="s">
        <v>18</v>
      </c>
      <c r="C7" s="7" t="s">
        <v>20</v>
      </c>
      <c r="D7" s="33">
        <v>0</v>
      </c>
      <c r="E7" s="34">
        <v>0</v>
      </c>
    </row>
    <row r="8" spans="1:5" ht="13.8" thickBot="1" x14ac:dyDescent="0.3">
      <c r="A8" s="47"/>
      <c r="B8" s="7" t="s">
        <v>21</v>
      </c>
      <c r="C8" s="7" t="s">
        <v>22</v>
      </c>
      <c r="D8" s="33">
        <v>0</v>
      </c>
      <c r="E8" s="34">
        <v>0</v>
      </c>
    </row>
    <row r="9" spans="1:5" ht="13.8" thickBot="1" x14ac:dyDescent="0.3">
      <c r="A9" s="47"/>
      <c r="B9" s="7" t="s">
        <v>23</v>
      </c>
      <c r="C9" s="7" t="s">
        <v>24</v>
      </c>
      <c r="D9" s="33">
        <v>0</v>
      </c>
      <c r="E9" s="34">
        <v>0</v>
      </c>
    </row>
    <row r="10" spans="1:5" ht="13.8" thickBot="1" x14ac:dyDescent="0.3">
      <c r="A10" s="47"/>
      <c r="B10" s="7" t="s">
        <v>21</v>
      </c>
      <c r="C10" s="7" t="s">
        <v>26</v>
      </c>
      <c r="D10" s="33">
        <v>6</v>
      </c>
      <c r="E10" s="34">
        <v>3.8</v>
      </c>
    </row>
    <row r="11" spans="1:5" ht="13.8" thickBot="1" x14ac:dyDescent="0.3">
      <c r="A11" s="47"/>
      <c r="B11" s="7" t="s">
        <v>21</v>
      </c>
      <c r="C11" s="7" t="s">
        <v>27</v>
      </c>
      <c r="D11" s="33">
        <v>11</v>
      </c>
      <c r="E11" s="34">
        <v>2.63</v>
      </c>
    </row>
    <row r="12" spans="1:5" ht="13.8" thickBot="1" x14ac:dyDescent="0.3">
      <c r="A12" s="48"/>
      <c r="B12" s="7" t="s">
        <v>21</v>
      </c>
      <c r="C12" s="7" t="s">
        <v>28</v>
      </c>
      <c r="D12" s="33">
        <v>13.3</v>
      </c>
      <c r="E12" s="34">
        <v>3.2</v>
      </c>
    </row>
    <row r="13" spans="1:5" ht="13.8" thickBot="1" x14ac:dyDescent="0.3">
      <c r="A13" s="39" t="s">
        <v>29</v>
      </c>
      <c r="B13" s="7" t="s">
        <v>30</v>
      </c>
      <c r="C13" s="7" t="s">
        <v>31</v>
      </c>
      <c r="D13" s="33">
        <v>315</v>
      </c>
      <c r="E13" s="34">
        <v>76</v>
      </c>
    </row>
    <row r="14" spans="1:5" ht="13.8" thickBot="1" x14ac:dyDescent="0.3">
      <c r="A14" s="41"/>
      <c r="B14" s="7" t="s">
        <v>30</v>
      </c>
      <c r="C14" s="7" t="s">
        <v>32</v>
      </c>
      <c r="D14" s="33">
        <v>0</v>
      </c>
      <c r="E14" s="34">
        <v>0</v>
      </c>
    </row>
    <row r="15" spans="1:5" ht="13.8" thickBot="1" x14ac:dyDescent="0.3">
      <c r="A15" s="41"/>
      <c r="B15" s="7" t="s">
        <v>30</v>
      </c>
      <c r="C15" s="7" t="s">
        <v>33</v>
      </c>
      <c r="D15" s="33">
        <v>0</v>
      </c>
      <c r="E15" s="34">
        <v>0</v>
      </c>
    </row>
    <row r="16" spans="1:5" ht="13.8" thickBot="1" x14ac:dyDescent="0.3">
      <c r="A16" s="41"/>
      <c r="B16" s="7" t="s">
        <v>30</v>
      </c>
      <c r="C16" s="7" t="s">
        <v>34</v>
      </c>
      <c r="D16" s="33">
        <v>0</v>
      </c>
      <c r="E16" s="34">
        <v>0</v>
      </c>
    </row>
    <row r="17" spans="1:5" ht="13.8" thickBot="1" x14ac:dyDescent="0.3">
      <c r="A17" s="41"/>
      <c r="B17" s="7" t="s">
        <v>35</v>
      </c>
      <c r="C17" s="7" t="s">
        <v>36</v>
      </c>
      <c r="D17" s="33">
        <v>112</v>
      </c>
      <c r="E17" s="34">
        <v>13.94</v>
      </c>
    </row>
    <row r="18" spans="1:5" ht="13.8" thickBot="1" x14ac:dyDescent="0.3">
      <c r="A18" s="41"/>
      <c r="B18" s="7" t="s">
        <v>35</v>
      </c>
      <c r="C18" s="7" t="s">
        <v>37</v>
      </c>
      <c r="D18" s="33">
        <v>0</v>
      </c>
      <c r="E18" s="34">
        <v>0</v>
      </c>
    </row>
    <row r="19" spans="1:5" ht="13.8" thickBot="1" x14ac:dyDescent="0.3">
      <c r="A19" s="41"/>
      <c r="B19" s="7" t="s">
        <v>40</v>
      </c>
      <c r="C19" s="7" t="s">
        <v>41</v>
      </c>
      <c r="D19" s="33">
        <v>0</v>
      </c>
      <c r="E19" s="34">
        <v>0</v>
      </c>
    </row>
    <row r="20" spans="1:5" ht="13.8" thickBot="1" x14ac:dyDescent="0.3">
      <c r="A20" s="41"/>
      <c r="B20" s="7" t="s">
        <v>40</v>
      </c>
      <c r="C20" s="7" t="s">
        <v>42</v>
      </c>
      <c r="D20" s="33">
        <v>0</v>
      </c>
      <c r="E20" s="34">
        <v>0</v>
      </c>
    </row>
    <row r="21" spans="1:5" ht="13.8" thickBot="1" x14ac:dyDescent="0.3">
      <c r="A21" s="41"/>
      <c r="B21" s="7" t="s">
        <v>40</v>
      </c>
      <c r="C21" s="7" t="s">
        <v>43</v>
      </c>
      <c r="D21" s="33">
        <v>0</v>
      </c>
      <c r="E21" s="34">
        <v>0</v>
      </c>
    </row>
    <row r="22" spans="1:5" ht="13.8" thickBot="1" x14ac:dyDescent="0.3">
      <c r="A22" s="41"/>
      <c r="B22" s="22" t="s">
        <v>40</v>
      </c>
      <c r="C22" s="22" t="s">
        <v>44</v>
      </c>
      <c r="D22" s="33">
        <v>0</v>
      </c>
      <c r="E22" s="34">
        <v>0</v>
      </c>
    </row>
    <row r="23" spans="1:5" ht="13.8" thickBot="1" x14ac:dyDescent="0.3">
      <c r="A23" s="41"/>
      <c r="B23" s="7" t="s">
        <v>40</v>
      </c>
      <c r="C23" s="7" t="s">
        <v>45</v>
      </c>
      <c r="D23" s="33">
        <v>0</v>
      </c>
      <c r="E23" s="34">
        <v>0</v>
      </c>
    </row>
    <row r="24" spans="1:5" ht="13.8" thickBot="1" x14ac:dyDescent="0.3">
      <c r="A24" s="41"/>
      <c r="B24" s="7" t="s">
        <v>46</v>
      </c>
      <c r="C24" s="7" t="s">
        <v>47</v>
      </c>
      <c r="D24" s="33">
        <v>0</v>
      </c>
      <c r="E24" s="34">
        <v>0</v>
      </c>
    </row>
    <row r="25" spans="1:5" ht="13.8" thickBot="1" x14ac:dyDescent="0.3">
      <c r="A25" s="41"/>
      <c r="B25" s="7" t="s">
        <v>46</v>
      </c>
      <c r="C25" s="7" t="s">
        <v>48</v>
      </c>
      <c r="D25" s="33">
        <v>0</v>
      </c>
      <c r="E25" s="34">
        <v>0</v>
      </c>
    </row>
    <row r="26" spans="1:5" ht="13.8" thickBot="1" x14ac:dyDescent="0.3">
      <c r="A26" s="41"/>
      <c r="B26" s="7" t="s">
        <v>46</v>
      </c>
      <c r="C26" s="7" t="s">
        <v>49</v>
      </c>
      <c r="D26" s="33">
        <v>0</v>
      </c>
      <c r="E26" s="34">
        <v>0</v>
      </c>
    </row>
    <row r="27" spans="1:5" ht="13.8" thickBot="1" x14ac:dyDescent="0.3">
      <c r="A27" s="41"/>
      <c r="B27" s="7" t="s">
        <v>46</v>
      </c>
      <c r="C27" s="7" t="s">
        <v>50</v>
      </c>
      <c r="D27" s="33">
        <v>0</v>
      </c>
      <c r="E27" s="34">
        <v>0</v>
      </c>
    </row>
    <row r="28" spans="1:5" ht="13.8" thickBot="1" x14ac:dyDescent="0.3">
      <c r="A28" s="41"/>
      <c r="B28" s="7" t="s">
        <v>46</v>
      </c>
      <c r="C28" s="7" t="s">
        <v>51</v>
      </c>
      <c r="D28" s="33">
        <v>305</v>
      </c>
      <c r="E28" s="34">
        <v>53</v>
      </c>
    </row>
    <row r="29" spans="1:5" ht="13.8" thickBot="1" x14ac:dyDescent="0.3">
      <c r="A29" s="40"/>
      <c r="B29" s="7" t="s">
        <v>46</v>
      </c>
      <c r="C29" s="7" t="s">
        <v>52</v>
      </c>
      <c r="D29" s="33">
        <v>0</v>
      </c>
      <c r="E29" s="34">
        <v>0</v>
      </c>
    </row>
    <row r="30" spans="1:5" ht="13.8" thickBot="1" x14ac:dyDescent="0.3">
      <c r="A30" s="39" t="s">
        <v>53</v>
      </c>
      <c r="B30" s="7" t="s">
        <v>54</v>
      </c>
      <c r="C30" s="7" t="s">
        <v>55</v>
      </c>
      <c r="D30" s="33">
        <v>823</v>
      </c>
      <c r="E30" s="34">
        <v>199</v>
      </c>
    </row>
    <row r="31" spans="1:5" ht="13.8" thickBot="1" x14ac:dyDescent="0.3">
      <c r="A31" s="41"/>
      <c r="B31" s="7" t="s">
        <v>54</v>
      </c>
      <c r="C31" s="7" t="s">
        <v>57</v>
      </c>
      <c r="D31" s="33">
        <v>0</v>
      </c>
      <c r="E31" s="34">
        <v>0</v>
      </c>
    </row>
    <row r="32" spans="1:5" ht="13.8" thickBot="1" x14ac:dyDescent="0.3">
      <c r="A32" s="41"/>
      <c r="B32" s="7" t="s">
        <v>54</v>
      </c>
      <c r="C32" s="7" t="s">
        <v>58</v>
      </c>
      <c r="D32" s="33">
        <v>17</v>
      </c>
      <c r="E32" s="34">
        <v>3.5</v>
      </c>
    </row>
    <row r="33" spans="1:5" ht="13.8" thickBot="1" x14ac:dyDescent="0.3">
      <c r="A33" s="41"/>
      <c r="B33" s="7" t="s">
        <v>54</v>
      </c>
      <c r="C33" s="7" t="s">
        <v>59</v>
      </c>
      <c r="D33" s="33">
        <v>0</v>
      </c>
      <c r="E33" s="34">
        <v>0</v>
      </c>
    </row>
    <row r="34" spans="1:5" ht="13.8" thickBot="1" x14ac:dyDescent="0.3">
      <c r="A34" s="41"/>
      <c r="B34" s="7" t="s">
        <v>61</v>
      </c>
      <c r="C34" s="7" t="s">
        <v>58</v>
      </c>
      <c r="D34" s="33">
        <v>0</v>
      </c>
      <c r="E34" s="34">
        <v>0</v>
      </c>
    </row>
    <row r="35" spans="1:5" ht="13.8" thickBot="1" x14ac:dyDescent="0.3">
      <c r="A35" s="41"/>
      <c r="B35" s="7" t="s">
        <v>61</v>
      </c>
      <c r="C35" s="7" t="s">
        <v>63</v>
      </c>
      <c r="D35" s="33">
        <v>0</v>
      </c>
      <c r="E35" s="34">
        <v>0</v>
      </c>
    </row>
    <row r="36" spans="1:5" ht="13.8" thickBot="1" x14ac:dyDescent="0.3">
      <c r="A36" s="41"/>
      <c r="B36" s="7" t="s">
        <v>61</v>
      </c>
      <c r="C36" s="7" t="s">
        <v>64</v>
      </c>
      <c r="D36" s="33">
        <v>0</v>
      </c>
      <c r="E36" s="34">
        <v>0</v>
      </c>
    </row>
    <row r="37" spans="1:5" ht="13.8" thickBot="1" x14ac:dyDescent="0.3">
      <c r="A37" s="41"/>
      <c r="B37" s="7" t="s">
        <v>65</v>
      </c>
      <c r="C37" s="7" t="s">
        <v>33</v>
      </c>
      <c r="D37" s="33">
        <v>0</v>
      </c>
      <c r="E37" s="34">
        <v>0</v>
      </c>
    </row>
    <row r="38" spans="1:5" ht="13.8" thickBot="1" x14ac:dyDescent="0.3">
      <c r="A38" s="41"/>
      <c r="B38" s="7" t="s">
        <v>65</v>
      </c>
      <c r="C38" s="7" t="s">
        <v>66</v>
      </c>
      <c r="D38" s="33">
        <v>2</v>
      </c>
      <c r="E38" s="34">
        <v>5.8</v>
      </c>
    </row>
    <row r="39" spans="1:5" ht="13.8" thickBot="1" x14ac:dyDescent="0.3">
      <c r="A39" s="41"/>
      <c r="B39" s="7" t="s">
        <v>65</v>
      </c>
      <c r="C39" s="7" t="s">
        <v>67</v>
      </c>
      <c r="D39" s="33">
        <v>0</v>
      </c>
      <c r="E39" s="34">
        <v>0</v>
      </c>
    </row>
    <row r="40" spans="1:5" ht="13.8" thickBot="1" x14ac:dyDescent="0.3">
      <c r="A40" s="41"/>
      <c r="B40" s="7" t="s">
        <v>65</v>
      </c>
      <c r="C40" s="7" t="s">
        <v>68</v>
      </c>
      <c r="D40" s="33">
        <v>0</v>
      </c>
      <c r="E40" s="34">
        <v>0</v>
      </c>
    </row>
    <row r="41" spans="1:5" ht="13.8" thickBot="1" x14ac:dyDescent="0.3">
      <c r="A41" s="40"/>
      <c r="B41" s="7" t="s">
        <v>65</v>
      </c>
      <c r="C41" s="7" t="s">
        <v>69</v>
      </c>
      <c r="D41" s="33">
        <v>0</v>
      </c>
      <c r="E41" s="34">
        <v>0</v>
      </c>
    </row>
    <row r="42" spans="1:5" ht="13.8" thickBot="1" x14ac:dyDescent="0.3">
      <c r="A42" s="39" t="s">
        <v>70</v>
      </c>
      <c r="B42" s="7" t="s">
        <v>71</v>
      </c>
      <c r="C42" s="7" t="s">
        <v>72</v>
      </c>
      <c r="D42" s="33">
        <v>37.5</v>
      </c>
      <c r="E42" s="34">
        <v>20</v>
      </c>
    </row>
    <row r="43" spans="1:5" ht="13.8" thickBot="1" x14ac:dyDescent="0.3">
      <c r="A43" s="41"/>
      <c r="B43" s="7" t="s">
        <v>71</v>
      </c>
      <c r="C43" s="7" t="s">
        <v>73</v>
      </c>
      <c r="D43" s="33">
        <v>0</v>
      </c>
      <c r="E43" s="34">
        <v>0</v>
      </c>
    </row>
    <row r="44" spans="1:5" ht="13.8" thickBot="1" x14ac:dyDescent="0.3">
      <c r="A44" s="41"/>
      <c r="B44" s="7" t="s">
        <v>71</v>
      </c>
      <c r="C44" s="7" t="s">
        <v>74</v>
      </c>
      <c r="D44" s="33">
        <v>0</v>
      </c>
      <c r="E44" s="34">
        <v>0</v>
      </c>
    </row>
    <row r="45" spans="1:5" ht="13.8" thickBot="1" x14ac:dyDescent="0.3">
      <c r="A45" s="41"/>
      <c r="B45" s="7" t="s">
        <v>75</v>
      </c>
      <c r="C45" s="7" t="s">
        <v>76</v>
      </c>
      <c r="D45" s="33">
        <v>97.74</v>
      </c>
      <c r="E45" s="34">
        <v>50.7</v>
      </c>
    </row>
    <row r="46" spans="1:5" ht="13.8" thickBot="1" x14ac:dyDescent="0.3">
      <c r="A46" s="41"/>
      <c r="B46" s="7" t="s">
        <v>75</v>
      </c>
      <c r="C46" s="7" t="s">
        <v>78</v>
      </c>
      <c r="D46" s="33">
        <v>5</v>
      </c>
      <c r="E46" s="34">
        <v>1.1000000000000001</v>
      </c>
    </row>
    <row r="47" spans="1:5" ht="13.8" thickBot="1" x14ac:dyDescent="0.3">
      <c r="A47" s="41"/>
      <c r="B47" s="7" t="s">
        <v>75</v>
      </c>
      <c r="C47" s="7" t="s">
        <v>80</v>
      </c>
      <c r="D47" s="33">
        <v>105.54</v>
      </c>
      <c r="E47" s="34">
        <v>39.299999999999997</v>
      </c>
    </row>
    <row r="48" spans="1:5" ht="13.8" thickBot="1" x14ac:dyDescent="0.3">
      <c r="A48" s="40"/>
      <c r="B48" s="7" t="s">
        <v>75</v>
      </c>
      <c r="C48" s="7" t="s">
        <v>81</v>
      </c>
      <c r="D48" s="33">
        <v>0</v>
      </c>
      <c r="E48" s="34">
        <v>0</v>
      </c>
    </row>
    <row r="49" spans="4:5" ht="13.8" thickBot="1" x14ac:dyDescent="0.3">
      <c r="D49" s="35">
        <v>1873.78</v>
      </c>
      <c r="E49" s="36">
        <v>485.57</v>
      </c>
    </row>
  </sheetData>
  <mergeCells count="8">
    <mergeCell ref="A42:A48"/>
    <mergeCell ref="D1:E1"/>
    <mergeCell ref="A3:A12"/>
    <mergeCell ref="A1:A2"/>
    <mergeCell ref="B1:B2"/>
    <mergeCell ref="C1:C2"/>
    <mergeCell ref="A13:A29"/>
    <mergeCell ref="A30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1E07-C4D7-4507-A169-765F1A7DE303}">
  <dimension ref="A1:C4"/>
  <sheetViews>
    <sheetView workbookViewId="0">
      <selection activeCell="E8" sqref="E8"/>
    </sheetView>
  </sheetViews>
  <sheetFormatPr defaultRowHeight="13.2" x14ac:dyDescent="0.25"/>
  <cols>
    <col min="1" max="1" width="11.5546875" bestFit="1" customWidth="1"/>
    <col min="2" max="2" width="14.33203125" bestFit="1" customWidth="1"/>
    <col min="3" max="3" width="12.33203125" bestFit="1" customWidth="1"/>
  </cols>
  <sheetData>
    <row r="1" spans="1:3" s="30" customFormat="1" ht="18" x14ac:dyDescent="0.25">
      <c r="A1" s="30" t="s">
        <v>117</v>
      </c>
      <c r="B1" s="30" t="s">
        <v>116</v>
      </c>
      <c r="C1" s="30" t="s">
        <v>118</v>
      </c>
    </row>
    <row r="2" spans="1:3" x14ac:dyDescent="0.25">
      <c r="A2">
        <v>2022</v>
      </c>
      <c r="B2">
        <v>1188</v>
      </c>
      <c r="C2">
        <v>2103</v>
      </c>
    </row>
    <row r="3" spans="1:3" x14ac:dyDescent="0.25">
      <c r="A3">
        <v>2023</v>
      </c>
      <c r="B3">
        <v>1137.8399999999999</v>
      </c>
      <c r="C3">
        <v>2466</v>
      </c>
    </row>
    <row r="4" spans="1:3" x14ac:dyDescent="0.25">
      <c r="A4">
        <v>2024</v>
      </c>
      <c r="B4">
        <v>1603.8</v>
      </c>
      <c r="C4">
        <v>2341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3:F8"/>
  <sheetViews>
    <sheetView workbookViewId="0"/>
  </sheetViews>
  <sheetFormatPr defaultColWidth="12.6640625" defaultRowHeight="15.75" customHeight="1" x14ac:dyDescent="0.25"/>
  <cols>
    <col min="1" max="1" width="10.109375" customWidth="1"/>
    <col min="2" max="2" width="1.109375" customWidth="1"/>
    <col min="3" max="3" width="18" customWidth="1"/>
  </cols>
  <sheetData>
    <row r="3" spans="3:6" x14ac:dyDescent="0.25">
      <c r="C3" s="15" t="s">
        <v>82</v>
      </c>
      <c r="D3" s="16" t="s">
        <v>83</v>
      </c>
      <c r="E3" s="16" t="s">
        <v>84</v>
      </c>
      <c r="F3" s="16" t="s">
        <v>85</v>
      </c>
    </row>
    <row r="4" spans="3:6" x14ac:dyDescent="0.25">
      <c r="C4" s="15" t="s">
        <v>86</v>
      </c>
      <c r="D4" s="16">
        <f>Updated!E49</f>
        <v>1188</v>
      </c>
      <c r="E4" s="16">
        <f>Updated!H49</f>
        <v>1137.8399999999999</v>
      </c>
      <c r="F4" s="16">
        <f>Updated!K49</f>
        <v>1603.8</v>
      </c>
    </row>
    <row r="5" spans="3:6" x14ac:dyDescent="0.25">
      <c r="C5" s="15" t="s">
        <v>87</v>
      </c>
      <c r="D5" s="16">
        <f>Updated!D49</f>
        <v>2103</v>
      </c>
      <c r="E5" s="16">
        <f>Updated!G49</f>
        <v>2466</v>
      </c>
      <c r="F5" s="16">
        <f>Updated!J49</f>
        <v>2341</v>
      </c>
    </row>
    <row r="8" spans="3:6" x14ac:dyDescent="0.25">
      <c r="D8" s="17">
        <f t="shared" ref="D8:F8" si="0">D4*100000/D5</f>
        <v>56490.727532097007</v>
      </c>
      <c r="E8" s="17">
        <f t="shared" si="0"/>
        <v>46141.119221411187</v>
      </c>
      <c r="F8" s="17">
        <f t="shared" si="0"/>
        <v>68509.184109354974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"/>
  <sheetViews>
    <sheetView workbookViewId="0"/>
  </sheetViews>
  <sheetFormatPr defaultColWidth="12.6640625" defaultRowHeight="15.75" customHeight="1" x14ac:dyDescent="0.25"/>
  <cols>
    <col min="1" max="1" width="6.44140625" customWidth="1"/>
    <col min="6" max="6" width="18.21875" customWidth="1"/>
    <col min="8" max="8" width="23.33203125" customWidth="1"/>
  </cols>
  <sheetData>
    <row r="1" spans="1:11" ht="13.2" x14ac:dyDescent="0.25">
      <c r="A1" s="18" t="s">
        <v>88</v>
      </c>
      <c r="B1" s="18" t="s">
        <v>89</v>
      </c>
      <c r="C1" s="18" t="s">
        <v>90</v>
      </c>
      <c r="D1" s="18" t="s">
        <v>91</v>
      </c>
      <c r="E1" s="18" t="s">
        <v>92</v>
      </c>
      <c r="F1" s="18" t="s">
        <v>93</v>
      </c>
      <c r="G1" s="18" t="s">
        <v>94</v>
      </c>
      <c r="H1" s="18" t="s">
        <v>95</v>
      </c>
      <c r="I1" s="18" t="s">
        <v>96</v>
      </c>
      <c r="J1" s="18" t="s">
        <v>97</v>
      </c>
      <c r="K1" s="18" t="s">
        <v>98</v>
      </c>
    </row>
    <row r="2" spans="1:11" ht="31.2" customHeight="1" x14ac:dyDescent="0.25">
      <c r="A2" s="18">
        <v>1</v>
      </c>
      <c r="B2" s="18" t="s">
        <v>99</v>
      </c>
      <c r="C2" s="18" t="s">
        <v>100</v>
      </c>
      <c r="D2" s="18" t="s">
        <v>101</v>
      </c>
      <c r="E2" s="18" t="s">
        <v>34</v>
      </c>
      <c r="F2" s="19" t="s">
        <v>102</v>
      </c>
      <c r="G2" s="18" t="s">
        <v>103</v>
      </c>
      <c r="H2" s="18" t="s">
        <v>104</v>
      </c>
      <c r="I2" s="20">
        <v>3782300</v>
      </c>
      <c r="J2" s="18" t="s">
        <v>105</v>
      </c>
      <c r="K2" s="18"/>
    </row>
    <row r="3" spans="1:11" ht="45.6" x14ac:dyDescent="0.25">
      <c r="A3" s="18">
        <v>2</v>
      </c>
      <c r="B3" s="18" t="s">
        <v>106</v>
      </c>
      <c r="C3" s="18"/>
      <c r="D3" s="18"/>
      <c r="E3" s="18" t="s">
        <v>107</v>
      </c>
      <c r="F3" s="19" t="s">
        <v>108</v>
      </c>
      <c r="G3" s="18"/>
      <c r="H3" s="21" t="s">
        <v>109</v>
      </c>
      <c r="I3" s="18"/>
      <c r="J3" s="18" t="s">
        <v>110</v>
      </c>
      <c r="K3" s="19" t="s">
        <v>111</v>
      </c>
    </row>
    <row r="4" spans="1:11" ht="28.8" customHeight="1" x14ac:dyDescent="0.25">
      <c r="A4" s="18">
        <v>3</v>
      </c>
      <c r="B4" s="18" t="s">
        <v>112</v>
      </c>
      <c r="C4" s="18"/>
      <c r="D4" s="18"/>
      <c r="E4" s="18" t="s">
        <v>113</v>
      </c>
      <c r="F4" s="19" t="s">
        <v>114</v>
      </c>
      <c r="G4" s="18"/>
      <c r="H4" s="18"/>
      <c r="I4" s="18"/>
      <c r="J4" s="18" t="s">
        <v>110</v>
      </c>
      <c r="K4" s="18" t="s">
        <v>115</v>
      </c>
    </row>
    <row r="5" spans="1:11" ht="13.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13.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ht="13.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1" ht="13.2" x14ac:dyDescent="0.25">
      <c r="A8" s="18"/>
      <c r="B8" s="18"/>
      <c r="C8" s="18"/>
      <c r="D8" s="18"/>
      <c r="E8" s="18"/>
      <c r="F8" s="18"/>
      <c r="G8" s="18"/>
      <c r="H8" s="19"/>
      <c r="I8" s="18"/>
      <c r="J8" s="18"/>
      <c r="K8" s="18"/>
    </row>
    <row r="9" spans="1:11" ht="13.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3.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1" ht="13.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Updated</vt:lpstr>
      <vt:lpstr>Sheet2</vt:lpstr>
      <vt:lpstr>Sheet1</vt:lpstr>
      <vt:lpstr>Summary </vt:lpstr>
      <vt:lpstr>Enquiry Pipeline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121MM0999 (AYUSH DAS)</cp:lastModifiedBy>
  <dcterms:modified xsi:type="dcterms:W3CDTF">2024-07-12T07:01:46Z</dcterms:modified>
</cp:coreProperties>
</file>