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D:\Excel\Excel Dashboard\"/>
    </mc:Choice>
  </mc:AlternateContent>
  <xr:revisionPtr revIDLastSave="0" documentId="13_ncr:1_{8A66C4DD-76A1-4943-ADD7-63C444961AF2}" xr6:coauthVersionLast="47" xr6:coauthVersionMax="47" xr10:uidLastSave="{00000000-0000-0000-0000-000000000000}"/>
  <bookViews>
    <workbookView xWindow="-108" yWindow="-108" windowWidth="23256" windowHeight="12456" activeTab="2" xr2:uid="{6899B10E-3595-4A10-8F08-74505BD2344C}"/>
  </bookViews>
  <sheets>
    <sheet name="Furniture_Sales" sheetId="2" r:id="rId1"/>
    <sheet name="Calculations" sheetId="1" r:id="rId2"/>
    <sheet name="Dashboard" sheetId="3" r:id="rId3"/>
  </sheets>
  <definedNames>
    <definedName name="_xlchart.v5.0" hidden="1">Calculations!$E$38</definedName>
    <definedName name="_xlchart.v5.1" hidden="1">Calculations!$E$39:$E$86</definedName>
    <definedName name="_xlchart.v5.2" hidden="1">Calculations!$F$38</definedName>
    <definedName name="_xlchart.v5.3" hidden="1">Calculations!$F$39:$F$86</definedName>
    <definedName name="ExternalData_1" localSheetId="0" hidden="1">Furniture_Sales!$A$1:$T$2122</definedName>
    <definedName name="highsalesbysubcategory">Calculations!$H$51</definedName>
    <definedName name="Profit">Calculations!$I$9</definedName>
    <definedName name="Profityoy">Calculations!$M$9</definedName>
    <definedName name="Quantity">Calculations!$I$8</definedName>
    <definedName name="Quantityyoy">Calculations!$M$8</definedName>
    <definedName name="Sales">Calculations!$I$7</definedName>
    <definedName name="Salestrend">Calculations!$C$18</definedName>
    <definedName name="Salesyoy">Calculations!$M$7</definedName>
    <definedName name="Shipmode">Calculations!$H$41</definedName>
    <definedName name="Shippingduration">Calculations!$H$28</definedName>
    <definedName name="Slicer_Region">#N/A</definedName>
    <definedName name="Slicer_Segment">#N/A</definedName>
    <definedName name="Topsellingcity">Calculations!$H$18</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9" i="1" l="1" a="1"/>
  <c r="F39" i="1" s="1"/>
  <c r="E39" i="1" a="1"/>
  <c r="E39" i="1" s="1"/>
  <c r="J53" i="1" a="1"/>
  <c r="J53" i="1" s="1"/>
  <c r="H51" i="1"/>
  <c r="H18" i="1"/>
  <c r="H41" i="1"/>
  <c r="C18" i="1"/>
  <c r="H28" i="1"/>
  <c r="J20" i="1" a="1"/>
  <c r="J20" i="1" s="1"/>
  <c r="J7" i="1"/>
  <c r="J8" i="1"/>
  <c r="K7" i="1"/>
  <c r="I7" i="1"/>
  <c r="I9" i="1"/>
  <c r="K9" i="1"/>
  <c r="I8" i="1"/>
  <c r="K8" i="1"/>
  <c r="J9" i="1"/>
  <c r="L52" i="1" l="1"/>
  <c r="L54" i="1" s="1"/>
  <c r="L19" i="1"/>
  <c r="L24" i="1" s="1"/>
  <c r="L7" i="1"/>
  <c r="M7" i="1" s="1"/>
  <c r="L9" i="1"/>
  <c r="M9" i="1" s="1"/>
  <c r="L8" i="1"/>
  <c r="M8" i="1" s="1"/>
  <c r="L56" i="1" l="1"/>
  <c r="L53" i="1"/>
  <c r="L20" i="1"/>
  <c r="L21" i="1"/>
  <c r="L22" i="1"/>
  <c r="L55" i="1"/>
  <c r="L2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4BDF06-B1DC-4BF3-9388-8853A9D71D91}"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<sst xmlns="http://schemas.openxmlformats.org/spreadsheetml/2006/main" count="31962" uniqueCount="4430">
  <si>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</si>
  <si>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</si>
  <si>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</si>
  <si>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</si>
  <si>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</si>
  <si>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</si>
  <si>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</si>
  <si>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</si>
  <si>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</si>
  <si>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</si>
  <si>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</si>
  <si>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</si>
  <si>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</si>
  <si>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</si>
  <si>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</si>
  <si>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</si>
  <si>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</si>
  <si>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</si>
  <si>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</si>
  <si>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</si>
  <si>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</si>
  <si>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</si>
  <si>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</si>
  <si>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</si>
  <si>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</si>
  <si>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</si>
  <si>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</si>
  <si>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</si>
  <si>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</si>
  <si>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</si>
  <si>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</si>
  <si>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</si>
  <si>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</si>
  <si>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</si>
  <si>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</si>
  <si>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</si>
  <si>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</si>
  <si>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</si>
  <si>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</si>
  <si>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</si>
  <si>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</si>
  <si>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</si>
  <si>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</si>
  <si>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</si>
  <si>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</si>
  <si>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</si>
  <si>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</si>
  <si>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</si>
  <si>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</si>
  <si>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</si>
  <si>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</si>
  <si>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</si>
  <si>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</si>
  <si>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</si>
  <si>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</si>
  <si>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</si>
  <si>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</si>
  <si>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</si>
  <si>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</si>
  <si>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</si>
  <si>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</si>
  <si>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</si>
  <si>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</si>
  <si>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</si>
  <si>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</si>
  <si>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</si>
  <si>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</si>
  <si>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</si>
  <si>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</si>
  <si>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</si>
  <si>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</si>
  <si>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</si>
  <si>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</si>
  <si>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</si>
  <si>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</si>
  <si>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</si>
  <si>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</si>
  <si>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</si>
  <si>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</si>
  <si>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</si>
  <si>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</si>
  <si>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</si>
  <si>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</si>
  <si>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</si>
  <si>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</si>
  <si>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</si>
  <si>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</si>
  <si>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</si>
  <si>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</si>
  <si>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</si>
  <si>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</si>
  <si>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</si>
  <si>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</si>
  <si>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</si>
  <si>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</si>
  <si>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</si>
  <si>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</si>
  <si>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</si>
  <si>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</si>
  <si>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</si>
  <si>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</si>
  <si>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</si>
  <si>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</si>
  <si>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</si>
  <si>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</si>
  <si>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</si>
  <si>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</si>
  <si>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</si>
  <si>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</si>
  <si>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</si>
  <si>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</si>
  <si>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</si>
  <si>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</si>
  <si>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</si>
  <si>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</si>
  <si>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</si>
  <si>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</si>
  <si>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</si>
  <si>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</si>
  <si>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</si>
  <si>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</si>
  <si>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</si>
  <si>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</si>
  <si>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</si>
  <si>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</si>
  <si>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</si>
  <si>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</si>
  <si>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</si>
  <si>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</si>
  <si>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</si>
  <si>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</si>
  <si>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</si>
  <si>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</si>
  <si>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</si>
  <si>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</si>
  <si>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</si>
  <si>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</si>
  <si>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</si>
  <si>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</si>
  <si>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</si>
  <si>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</si>
  <si>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</si>
  <si>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</si>
  <si>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</si>
  <si>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</si>
  <si>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</si>
  <si>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</si>
  <si>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</si>
  <si>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</si>
  <si>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</si>
  <si>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</si>
  <si>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</si>
  <si>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</si>
  <si>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</si>
  <si>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</si>
  <si>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</si>
  <si>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</si>
  <si>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</si>
  <si>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</si>
  <si>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</si>
  <si>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</si>
  <si>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</si>
  <si>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</si>
  <si>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</si>
  <si>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</si>
  <si>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</si>
  <si>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</si>
  <si>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</si>
  <si>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</si>
  <si>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</si>
  <si>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</si>
  <si>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</si>
  <si>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</si>
  <si>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</si>
  <si>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</si>
  <si>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</si>
  <si>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</si>
  <si>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</si>
  <si>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</si>
  <si>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</si>
  <si>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</si>
  <si>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</si>
  <si>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</si>
  <si>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</si>
  <si>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</si>
  <si>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</si>
  <si>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</si>
  <si>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</si>
  <si>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</si>
  <si>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</si>
  <si>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</si>
  <si>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</si>
  <si>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</si>
  <si>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</si>
  <si>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</si>
  <si>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</si>
  <si>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</si>
  <si>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</si>
  <si>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</si>
  <si>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</si>
  <si>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</si>
  <si>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</si>
  <si>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</si>
  <si>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</si>
  <si>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</si>
  <si>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</si>
  <si>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</si>
  <si>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</si>
  <si>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</si>
  <si>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</si>
  <si>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</si>
  <si>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</si>
  <si>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</si>
  <si>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</si>
  <si>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</si>
  <si>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</si>
  <si>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</si>
  <si>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</si>
  <si>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</si>
  <si>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</si>
  <si>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</si>
  <si>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</si>
  <si>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</si>
  <si>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</si>
  <si>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</si>
  <si>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</si>
  <si>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</si>
  <si>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</si>
  <si>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</si>
  <si>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</si>
  <si>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</si>
  <si>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</si>
  <si>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</si>
  <si>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</si>
  <si>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</si>
  <si>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</si>
  <si>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</si>
  <si>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</si>
  <si>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</si>
  <si>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</si>
  <si>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</si>
  <si>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</si>
  <si>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</si>
  <si>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</si>
  <si>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</si>
  <si>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</si>
  <si>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</si>
  <si>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</si>
  <si>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</si>
  <si>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</si>
  <si>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</si>
  <si>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</si>
  <si>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</si>
  <si>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</si>
  <si>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</si>
  <si>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</si>
  <si>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</si>
  <si>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</si>
  <si>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</si>
  <si>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</si>
  <si>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</si>
  <si>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</si>
  <si>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</si>
  <si>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</si>
  <si>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</si>
  <si>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</si>
  <si>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</si>
  <si>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</si>
  <si>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</si>
  <si>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</si>
  <si>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</si>
  <si>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</si>
  <si>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</si>
  <si>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</si>
  <si>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</si>
  <si>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</si>
  <si>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</si>
  <si>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</si>
  <si>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</si>
  <si>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</si>
  <si>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</si>
  <si>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</si>
  <si>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</si>
  <si>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</si>
  <si>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</si>
  <si>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</si>
  <si>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</si>
  <si>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</si>
  <si>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</si>
  <si>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</si>
  <si>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</si>
  <si>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</si>
  <si>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</si>
  <si>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</si>
  <si>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</si>
  <si>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</si>
  <si>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</si>
  <si>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</si>
  <si>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</si>
  <si>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</si>
  <si>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</si>
  <si>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</si>
  <si>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</si>
  <si>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</si>
  <si>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</si>
  <si>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</si>
  <si>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</si>
  <si>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</si>
  <si>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</si>
  <si>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</si>
  <si>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</si>
  <si>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</si>
  <si>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</si>
  <si>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</si>
  <si>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</si>
  <si>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</si>
  <si>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</si>
  <si>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</si>
  <si>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</si>
  <si>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</si>
  <si>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</si>
  <si>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</si>
  <si>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</si>
  <si>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</si>
  <si>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</si>
  <si>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</si>
  <si>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</si>
  <si>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</si>
  <si>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</si>
  <si>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</si>
  <si>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</si>
  <si>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</si>
  <si>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</si>
  <si>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</si>
  <si>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</si>
  <si>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</si>
  <si>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</si>
  <si>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</si>
  <si>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</si>
  <si>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</si>
  <si>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</si>
  <si>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</si>
  <si>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</si>
  <si>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</si>
  <si>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</si>
  <si>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</si>
  <si>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</si>
  <si>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</si>
  <si>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</si>
  <si>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</si>
  <si>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</si>
  <si>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</si>
  <si>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</si>
  <si>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</si>
  <si>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</si>
  <si>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</si>
  <si>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</si>
  <si>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</si>
  <si>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</si>
  <si>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</si>
  <si>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</si>
  <si>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</si>
  <si>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</si>
  <si>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</si>
  <si>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</si>
  <si>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</si>
  <si>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</si>
  <si>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</si>
  <si>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</si>
  <si>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</si>
  <si>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</si>
  <si>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</si>
  <si>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</si>
  <si>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</si>
  <si>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</si>
  <si>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</si>
  <si>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</si>
  <si>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</si>
  <si>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</si>
  <si>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</si>
  <si>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</si>
  <si>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</si>
  <si>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</si>
  <si>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</si>
  <si>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</si>
  <si>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</si>
  <si>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</si>
  <si>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</si>
  <si>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</si>
  <si>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</si>
  <si>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</si>
  <si>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</si>
  <si>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</si>
  <si>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</si>
  <si>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</si>
  <si>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</si>
  <si>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</si>
  <si>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</si>
  <si>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</si>
  <si>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</si>
  <si>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</si>
  <si>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</si>
  <si>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</si>
  <si>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</si>
  <si>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</si>
  <si>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</si>
  <si>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</si>
  <si>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</si>
  <si>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</si>
  <si>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</si>
  <si>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</si>
  <si>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</si>
  <si>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</si>
  <si>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</si>
  <si>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</si>
  <si>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</si>
  <si>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</si>
  <si>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</si>
  <si>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</si>
  <si>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</si>
  <si>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</si>
  <si>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</si>
  <si>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</si>
  <si>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</si>
  <si>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</si>
  <si>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</si>
  <si>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</si>
  <si>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</si>
  <si>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</si>
  <si>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</si>
  <si>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</si>
  <si>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</si>
  <si>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</si>
  <si>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</si>
  <si>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</si>
  <si>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</si>
  <si>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</si>
  <si>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</si>
  <si>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</si>
  <si>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</si>
  <si>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</si>
  <si>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</si>
  <si>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</si>
  <si>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</si>
  <si>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</si>
  <si>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</si>
  <si>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</si>
  <si>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</si>
  <si>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</si>
  <si>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</si>
  <si>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</si>
  <si>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</si>
  <si>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</si>
  <si>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</si>
  <si>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</si>
  <si>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</si>
  <si>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</si>
  <si>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</si>
  <si>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</si>
  <si>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</si>
  <si>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</si>
  <si>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</si>
  <si>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</si>
  <si>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</si>
  <si>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</si>
  <si>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</si>
  <si>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</si>
  <si>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</si>
  <si>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</si>
  <si>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</si>
  <si>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</si>
  <si>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</si>
  <si>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</si>
  <si>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</si>
  <si>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</si>
  <si>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</si>
  <si>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</si>
  <si>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</si>
  <si>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</si>
  <si>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</si>
  <si>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</si>
  <si>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</si>
  <si>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</si>
  <si>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</si>
  <si>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</si>
  <si>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</si>
  <si>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</si>
  <si>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</si>
  <si>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</si>
  <si>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</si>
  <si>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</si>
  <si>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</si>
  <si>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</si>
  <si>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</si>
  <si>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</si>
  <si>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</si>
  <si>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</si>
  <si>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</si>
  <si>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</si>
  <si>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</si>
  <si>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</si>
  <si>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</si>
  <si>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</si>
  <si>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</si>
  <si>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</si>
  <si>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</si>
  <si>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</si>
  <si>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</si>
  <si>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</si>
  <si>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</si>
  <si>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</si>
  <si>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</si>
  <si>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</si>
  <si>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</si>
  <si>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</si>
  <si>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</si>
  <si>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</si>
  <si>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</si>
  <si>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</si>
  <si>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</si>
  <si>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</si>
  <si>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</si>
  <si>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</si>
  <si>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</si>
  <si>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</si>
  <si>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</si>
  <si>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</si>
  <si>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</si>
  <si>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</si>
  <si>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</si>
  <si>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</si>
  <si>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</si>
  <si>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</si>
  <si>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</si>
  <si>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</si>
  <si>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</si>
  <si>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</si>
  <si>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</si>
  <si>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</si>
  <si>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</si>
  <si>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</si>
  <si>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</si>
  <si>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</si>
  <si>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</si>
  <si>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</si>
  <si>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</si>
  <si>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</si>
  <si>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</si>
  <si>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</si>
  <si>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</si>
  <si>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</si>
  <si>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</si>
  <si>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</si>
  <si>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</si>
  <si>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</si>
  <si>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</si>
  <si>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</si>
  <si>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</si>
  <si>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</si>
  <si>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</si>
  <si>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</si>
  <si>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</si>
  <si>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</si>
  <si>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</si>
  <si>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</si>
  <si>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</si>
  <si>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</si>
  <si>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</si>
  <si>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</si>
  <si>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</si>
  <si>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</si>
  <si>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</si>
  <si>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</si>
  <si>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</si>
  <si>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</si>
  <si>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</si>
  <si>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</si>
  <si>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</si>
  <si>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</si>
  <si>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</si>
  <si>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</si>
  <si>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</si>
  <si>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</si>
  <si>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</si>
  <si>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</si>
  <si>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</si>
  <si>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</si>
  <si>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</si>
  <si>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</si>
  <si>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</si>
  <si>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</si>
  <si>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</si>
  <si>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</si>
  <si>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</si>
  <si>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</si>
  <si>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</si>
  <si>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</si>
  <si>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</si>
  <si>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</si>
  <si>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</si>
  <si>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</si>
  <si>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</si>
  <si>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</si>
  <si>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</si>
  <si>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</si>
  <si>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</si>
  <si>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</si>
  <si>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</si>
  <si>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</si>
  <si>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</si>
  <si>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</si>
  <si>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</si>
  <si>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</si>
  <si>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</si>
  <si>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</si>
  <si>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</si>
  <si>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</si>
  <si>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</si>
  <si>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</si>
  <si>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</si>
  <si>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</si>
  <si>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</si>
  <si>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</si>
  <si>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</si>
  <si>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</si>
  <si>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</si>
  <si>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</si>
  <si>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</si>
  <si>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</si>
  <si>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</si>
  <si>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</si>
  <si>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</si>
  <si>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</si>
  <si>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</si>
  <si>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</si>
  <si>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</si>
  <si>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</si>
  <si>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</si>
  <si>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</si>
  <si>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</si>
  <si>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</si>
  <si>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</si>
  <si>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</si>
  <si>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</si>
  <si>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</si>
  <si>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</si>
  <si>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</si>
  <si>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</si>
  <si>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</si>
  <si>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</si>
  <si>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</si>
  <si>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</si>
  <si>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</si>
  <si>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</si>
  <si>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</si>
  <si>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</si>
  <si>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</si>
  <si>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</si>
  <si>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</si>
  <si>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</si>
  <si>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</si>
  <si>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</si>
  <si>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</si>
  <si>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</si>
  <si>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</si>
  <si>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</si>
  <si>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</si>
  <si>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</si>
  <si>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</si>
  <si>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</si>
  <si>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</si>
  <si>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</si>
  <si>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</si>
  <si>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</si>
  <si>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</si>
  <si>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</si>
  <si>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</si>
  <si>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</si>
  <si>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</si>
  <si>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</si>
  <si>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</si>
  <si>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</si>
  <si>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</si>
  <si>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</si>
  <si>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</si>
  <si>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</si>
  <si>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</si>
  <si>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</si>
  <si>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</si>
  <si>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</si>
  <si>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</si>
  <si>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</si>
  <si>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</si>
  <si>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</si>
  <si>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</si>
  <si>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</si>
  <si>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</si>
  <si>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</si>
  <si>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</si>
  <si>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</si>
  <si>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</si>
  <si>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</si>
  <si>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</si>
  <si>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</si>
  <si>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</si>
  <si>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</si>
  <si>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</si>
  <si>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</si>
  <si>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</si>
  <si>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</si>
  <si>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</si>
  <si>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</si>
  <si>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</si>
  <si>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</si>
  <si>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</si>
  <si>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</si>
  <si>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</si>
  <si>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</si>
  <si>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</si>
  <si>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</si>
  <si>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</si>
  <si>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</si>
  <si>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</si>
  <si>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</si>
  <si>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</si>
  <si>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</si>
  <si>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</si>
  <si>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</si>
  <si>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</si>
  <si>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</si>
  <si>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</si>
  <si>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</si>
  <si>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</si>
  <si>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</si>
  <si>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</si>
  <si>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</si>
  <si>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</si>
  <si>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</si>
  <si>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</si>
  <si>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</si>
  <si>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</si>
  <si>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</si>
  <si>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</si>
  <si>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</si>
  <si>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</si>
  <si>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</si>
  <si>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</si>
  <si>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</si>
  <si>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</si>
  <si>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</si>
  <si>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</si>
  <si>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</si>
  <si>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</si>
  <si>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</si>
  <si>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</si>
  <si>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</si>
  <si>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</si>
  <si>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</si>
  <si>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</si>
  <si>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</si>
  <si>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</si>
  <si>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</si>
  <si>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</si>
  <si>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</si>
  <si>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</si>
  <si>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</si>
  <si>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</si>
  <si>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</si>
  <si>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</si>
  <si>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</si>
  <si>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</si>
  <si>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</si>
  <si>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</si>
  <si>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</si>
  <si>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</si>
  <si>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</si>
  <si>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</si>
  <si>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</si>
  <si>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</si>
  <si>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</si>
  <si>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</si>
  <si>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</si>
  <si>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</si>
  <si>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</si>
  <si>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</si>
  <si>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</si>
  <si>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</si>
  <si>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</si>
  <si>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</si>
  <si>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</si>
  <si>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</si>
  <si>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</si>
  <si>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</si>
  <si>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</si>
  <si>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</si>
  <si>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</si>
  <si>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</si>
  <si>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</si>
  <si>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</si>
  <si>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</si>
  <si>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</si>
  <si>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</si>
  <si>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</si>
  <si>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</si>
  <si>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</si>
  <si>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</si>
  <si>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</si>
  <si>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</si>
  <si>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</si>
  <si>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</si>
  <si>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</si>
  <si>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</si>
  <si>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</si>
  <si>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</si>
  <si>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</si>
  <si>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</si>
  <si>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</si>
  <si>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</si>
  <si>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</si>
  <si>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</si>
  <si>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</si>
  <si>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</si>
  <si>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</si>
  <si>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</si>
  <si>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</si>
  <si>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</si>
  <si>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</si>
  <si>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</si>
  <si>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</si>
  <si>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</si>
  <si>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</si>
  <si>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</si>
  <si>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</si>
  <si>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</si>
  <si>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</si>
  <si>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</si>
  <si>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</si>
  <si>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</si>
  <si>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</si>
  <si>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</si>
  <si>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</si>
  <si>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</si>
  <si>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</si>
  <si>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</si>
  <si>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</si>
  <si>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</si>
  <si>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</si>
  <si>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</si>
  <si>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</si>
  <si>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</si>
  <si>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</si>
  <si>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</si>
  <si>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</si>
  <si>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</si>
  <si>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</si>
  <si>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</si>
  <si>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</si>
  <si>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</si>
  <si>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</si>
  <si>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</si>
  <si>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</si>
  <si>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</si>
  <si>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</si>
  <si>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</si>
  <si>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</si>
  <si>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</si>
  <si>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</si>
  <si>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</si>
  <si>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</si>
  <si>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</si>
  <si>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</si>
  <si>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</si>
  <si>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</si>
  <si>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</si>
  <si>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</si>
  <si>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</si>
  <si>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</si>
  <si>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</si>
  <si>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</si>
  <si>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</si>
  <si>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</si>
  <si>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</si>
  <si>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</si>
  <si>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</si>
  <si>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</si>
  <si>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</si>
  <si>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</si>
  <si>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</si>
  <si>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</si>
  <si>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</si>
  <si>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</si>
  <si>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</si>
  <si>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</si>
  <si>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</si>
  <si>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</si>
  <si>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</si>
  <si>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</si>
  <si>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</si>
  <si>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</si>
  <si>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</si>
  <si>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</si>
  <si>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</si>
  <si>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</si>
  <si>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</si>
  <si>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</si>
  <si>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</si>
  <si>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</si>
  <si>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</si>
  <si>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</si>
  <si>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</si>
  <si>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</si>
  <si>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</si>
  <si>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</si>
  <si>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</si>
  <si>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</si>
  <si>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</si>
  <si>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</si>
  <si>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</si>
  <si>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</si>
  <si>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</si>
  <si>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</si>
  <si>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</si>
  <si>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</si>
  <si>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</si>
  <si>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</si>
  <si>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</si>
  <si>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</si>
  <si>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</si>
  <si>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</si>
  <si>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</si>
  <si>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</si>
  <si>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</si>
  <si>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</si>
  <si>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</si>
  <si>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</si>
  <si>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</si>
  <si>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</si>
  <si>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</si>
  <si>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</si>
  <si>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</si>
  <si>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</si>
  <si>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</si>
  <si>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</si>
  <si>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</si>
  <si>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</si>
  <si>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</si>
  <si>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</si>
  <si>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</si>
  <si>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</si>
  <si>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</si>
  <si>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</si>
  <si>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</si>
  <si>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</si>
  <si>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</si>
  <si>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</si>
  <si>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</si>
  <si>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</si>
  <si>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</si>
  <si>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</si>
  <si>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</si>
  <si>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</si>
  <si>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</si>
  <si>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</si>
  <si>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</si>
  <si>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</si>
  <si>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</si>
  <si>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</si>
  <si>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</si>
  <si>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</si>
  <si>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</si>
  <si>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</si>
  <si>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</si>
  <si>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</si>
  <si>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</si>
  <si>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</si>
  <si>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</si>
  <si>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</si>
  <si>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</si>
  <si>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</si>
  <si>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</si>
  <si>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</si>
  <si>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</si>
  <si>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</si>
  <si>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</si>
  <si>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</si>
  <si>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</si>
  <si>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</si>
  <si>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</si>
  <si>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</si>
  <si>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</si>
  <si>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</si>
  <si>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</si>
  <si>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</si>
  <si>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</si>
  <si>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</si>
  <si>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</si>
  <si>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</si>
  <si>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</si>
  <si>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</si>
  <si>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</si>
  <si>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</si>
  <si>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</si>
  <si>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</si>
  <si>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</si>
  <si>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</si>
  <si>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</si>
  <si>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</si>
  <si>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</si>
  <si>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</si>
  <si>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</si>
  <si>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</si>
  <si>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</si>
  <si>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</si>
  <si>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</si>
  <si>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</si>
  <si>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</si>
  <si>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</si>
  <si>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</si>
  <si>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</si>
  <si>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</si>
  <si>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</si>
  <si>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</si>
  <si>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</si>
  <si>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</si>
  <si>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</si>
  <si>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</si>
  <si>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</si>
  <si>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</si>
  <si>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</si>
  <si>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</si>
  <si>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</si>
  <si>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</si>
  <si>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</si>
  <si>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</si>
  <si>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</si>
  <si>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</si>
  <si>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</si>
  <si>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</si>
  <si>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</si>
  <si>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</si>
  <si>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</si>
  <si>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</si>
  <si>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</si>
  <si>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</si>
  <si>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</si>
  <si>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</si>
  <si>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</si>
  <si>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</si>
  <si>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</si>
  <si>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</si>
  <si>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</si>
  <si>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</si>
  <si>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</si>
  <si>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</si>
  <si>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</si>
  <si>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</si>
  <si>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</si>
  <si>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</si>
  <si>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</si>
  <si>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</si>
  <si>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</si>
  <si>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</si>
  <si>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</si>
  <si>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</si>
  <si>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</si>
  <si>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</si>
  <si>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</si>
  <si>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</si>
  <si>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</si>
  <si>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</si>
  <si>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</si>
  <si>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</si>
  <si>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</si>
  <si>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</si>
  <si>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</si>
  <si>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</si>
  <si>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</si>
  <si>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</si>
  <si>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</si>
  <si>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</si>
  <si>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</si>
  <si>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</si>
  <si>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</si>
  <si>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</si>
  <si>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</si>
  <si>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</si>
  <si>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</si>
  <si>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</si>
  <si>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</si>
  <si>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</si>
  <si>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</si>
  <si>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</si>
  <si>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</si>
  <si>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</si>
  <si>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</si>
  <si>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</si>
  <si>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</si>
  <si>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</si>
  <si>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</si>
  <si>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</si>
  <si>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</si>
  <si>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</si>
  <si>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</si>
  <si>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</si>
  <si>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</si>
  <si>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</si>
  <si>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</si>
  <si>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</si>
  <si>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</si>
  <si>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</si>
  <si>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</si>
  <si>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</si>
  <si>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</si>
  <si>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</si>
  <si>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</si>
  <si>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</si>
  <si>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</si>
  <si>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</si>
  <si>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</si>
  <si>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</si>
  <si>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</si>
  <si>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</si>
  <si>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</si>
  <si>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</si>
  <si>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</si>
  <si>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</si>
  <si>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</si>
  <si>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</si>
  <si>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</si>
  <si>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</si>
  <si>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</si>
  <si>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</si>
  <si>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</si>
  <si>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</si>
  <si>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</si>
  <si>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</si>
  <si>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</si>
  <si>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</si>
  <si>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</si>
  <si>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</si>
  <si>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</si>
  <si>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</si>
  <si>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</si>
  <si>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</si>
  <si>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</si>
  <si>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</si>
  <si>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</si>
  <si>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</si>
  <si>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</si>
  <si>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</si>
  <si>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</si>
  <si>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</si>
  <si>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</si>
  <si>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</si>
  <si>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</si>
  <si>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</si>
  <si>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</si>
  <si>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</si>
  <si>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</si>
  <si>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</si>
  <si>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</si>
  <si>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</si>
  <si>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</si>
  <si>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</si>
  <si>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</si>
  <si>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</si>
  <si>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</si>
  <si>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</si>
  <si>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</si>
  <si>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</si>
  <si>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</si>
  <si>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</si>
  <si>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</si>
  <si>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</si>
  <si>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</si>
  <si>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</si>
  <si>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</si>
  <si>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</si>
  <si>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</si>
  <si>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</si>
  <si>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</si>
  <si>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</si>
  <si>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</si>
  <si>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</si>
  <si>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</si>
  <si>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</si>
  <si>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</si>
  <si>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</si>
  <si>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</si>
  <si>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</si>
  <si>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</si>
  <si>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</si>
  <si>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</si>
  <si>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</si>
  <si>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</si>
  <si>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</si>
  <si>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</si>
  <si>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</si>
  <si>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</si>
  <si>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</si>
  <si>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</si>
  <si>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</si>
  <si>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</si>
  <si>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</si>
  <si>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</si>
  <si>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</si>
  <si>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</si>
  <si>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</si>
  <si>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</si>
  <si>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</si>
  <si>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</si>
  <si>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</si>
  <si>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</si>
  <si>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</si>
  <si>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</si>
  <si>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</si>
  <si>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</si>
  <si>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</si>
  <si>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</si>
  <si>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</si>
  <si>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</si>
  <si>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</si>
  <si>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</si>
  <si>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</si>
  <si>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</si>
  <si>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</si>
  <si>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</si>
  <si>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</si>
  <si>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</si>
  <si>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</si>
  <si>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</si>
  <si>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</si>
  <si>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</si>
  <si>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</si>
  <si>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</si>
  <si>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</si>
  <si>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</si>
  <si>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</si>
  <si>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</si>
  <si>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</si>
  <si>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</si>
  <si>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</si>
  <si>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</si>
  <si>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</si>
  <si>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</si>
  <si>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</si>
  <si>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</si>
  <si>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</si>
  <si>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</si>
  <si>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</si>
  <si>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</si>
  <si>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</si>
  <si>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</si>
  <si>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</si>
  <si>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</si>
  <si>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</si>
  <si>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</si>
  <si>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</si>
  <si>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</si>
  <si>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</si>
  <si>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</si>
  <si>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</si>
  <si>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</si>
  <si>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</si>
  <si>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</si>
  <si>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</si>
  <si>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</si>
  <si>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</si>
  <si>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</si>
  <si>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</si>
  <si>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</si>
  <si>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</si>
  <si>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</si>
  <si>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</si>
  <si>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</si>
  <si>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</si>
  <si>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</si>
  <si>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</si>
  <si>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</si>
  <si>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</si>
  <si>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</si>
  <si>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</si>
  <si>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</si>
  <si>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</si>
  <si>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</si>
  <si>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</si>
  <si>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</si>
  <si>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</si>
  <si>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</si>
  <si>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</si>
  <si>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</si>
  <si>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</si>
  <si>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</si>
  <si>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</si>
  <si>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</si>
  <si>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</si>
  <si>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</si>
  <si>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</si>
  <si>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</si>
  <si>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</si>
  <si>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</si>
  <si>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</si>
  <si>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</si>
  <si>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</si>
  <si>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</si>
  <si>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</si>
  <si>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</si>
  <si>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</si>
  <si>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</si>
  <si>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</si>
  <si>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</si>
  <si>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</si>
  <si>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</si>
  <si>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</si>
  <si>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</si>
  <si>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</si>
  <si>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</si>
  <si>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</si>
  <si>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</si>
  <si>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</si>
  <si>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</si>
  <si>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</si>
  <si>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</si>
  <si>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</si>
  <si>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</si>
  <si>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</si>
  <si>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</si>
  <si>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</si>
  <si>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</si>
  <si>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</si>
  <si>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</si>
  <si>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</si>
  <si>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</si>
  <si>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</si>
  <si>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</si>
  <si>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</si>
  <si>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</si>
  <si>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</si>
  <si>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</si>
  <si>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</si>
  <si>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</si>
  <si>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</si>
  <si>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</si>
  <si>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</si>
  <si>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</si>
  <si>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</si>
  <si>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</si>
  <si>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</si>
  <si>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</si>
  <si>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</si>
  <si>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</si>
  <si>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</si>
  <si>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</si>
  <si>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</si>
  <si>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</si>
  <si>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</si>
  <si>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</si>
  <si>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</si>
  <si>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</si>
  <si>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</si>
  <si>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</si>
  <si>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</si>
  <si>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</si>
  <si>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</si>
  <si>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</si>
  <si>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</si>
  <si>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</si>
  <si>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</si>
  <si>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</si>
  <si>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</si>
  <si>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</si>
  <si>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</si>
  <si>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</si>
  <si>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</si>
  <si>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</si>
  <si>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</si>
  <si>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</si>
  <si>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</si>
  <si>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</si>
  <si>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</si>
  <si>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</si>
  <si>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</si>
  <si>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</si>
  <si>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</si>
  <si>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</si>
  <si>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</si>
  <si>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</si>
  <si>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</si>
  <si>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</si>
  <si>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</si>
  <si>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</si>
  <si>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</si>
  <si>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</si>
  <si>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</si>
  <si>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</si>
  <si>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</si>
  <si>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</si>
  <si>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</si>
  <si>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</si>
  <si>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</si>
  <si>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</si>
  <si>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</si>
  <si>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</si>
  <si>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</si>
  <si>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</si>
  <si>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</si>
  <si>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</si>
  <si>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</si>
  <si>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</si>
  <si>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</si>
  <si>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</si>
  <si>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</si>
  <si>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</si>
  <si>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</si>
  <si>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</si>
  <si>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</si>
  <si>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</si>
  <si>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</si>
  <si>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</si>
  <si>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</si>
  <si>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</si>
  <si>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</si>
  <si>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</si>
  <si>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</si>
  <si>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</si>
  <si>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</si>
  <si>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</si>
  <si>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</si>
  <si>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</si>
  <si>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</si>
  <si>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</si>
  <si>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</si>
  <si>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</si>
  <si>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</si>
  <si>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</si>
  <si>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</si>
  <si>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</si>
  <si>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</si>
  <si>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</si>
  <si>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</si>
  <si>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</si>
  <si>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</si>
  <si>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</si>
  <si>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</si>
  <si>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</si>
  <si>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</si>
  <si>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</si>
  <si>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</si>
  <si>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</si>
  <si>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</si>
  <si>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</si>
  <si>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</si>
  <si>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</si>
  <si>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</si>
  <si>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</si>
  <si>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</si>
  <si>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</si>
  <si>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</si>
  <si>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</si>
  <si>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</si>
  <si>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</si>
  <si>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</si>
  <si>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</si>
  <si>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</si>
  <si>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</si>
  <si>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</si>
  <si>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</si>
  <si>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</si>
  <si>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</si>
  <si>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</si>
  <si>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</si>
  <si>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</si>
  <si>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</si>
  <si>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</si>
  <si>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</si>
  <si>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</si>
  <si>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</si>
  <si>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</si>
  <si>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</si>
  <si>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</si>
  <si>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</si>
  <si>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</si>
  <si>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</si>
  <si>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</si>
  <si>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</si>
  <si>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</si>
  <si>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</si>
  <si>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</si>
  <si>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</si>
  <si>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</si>
  <si>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</si>
  <si>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</si>
  <si>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</si>
  <si>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</si>
  <si>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</si>
  <si>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</si>
  <si>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</si>
  <si>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</si>
  <si>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</si>
  <si>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</si>
  <si>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</si>
  <si>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</si>
  <si>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</si>
  <si>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</si>
  <si>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</si>
  <si>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</si>
  <si>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</si>
  <si>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</si>
  <si>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</si>
  <si>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</si>
  <si>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</si>
  <si>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</si>
  <si>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</si>
  <si>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</si>
  <si>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</si>
  <si>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</si>
  <si>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</si>
  <si>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</si>
  <si>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</si>
  <si>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</si>
  <si>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</si>
  <si>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</si>
  <si>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</si>
  <si>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</si>
  <si>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</si>
  <si>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</si>
  <si>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</si>
  <si>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</si>
  <si>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</si>
  <si>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</si>
  <si>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</si>
  <si>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</si>
  <si>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</si>
  <si>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</si>
  <si>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</si>
  <si>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</si>
  <si>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</si>
  <si>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</si>
  <si>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</si>
  <si>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</si>
  <si>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</si>
  <si>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</si>
  <si>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</si>
  <si>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</si>
  <si>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</si>
  <si>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</si>
  <si>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</si>
  <si>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</si>
  <si>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</si>
  <si>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</si>
  <si>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</si>
  <si>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</si>
  <si>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</si>
  <si>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</si>
  <si>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</si>
  <si>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</si>
  <si>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</si>
  <si>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</si>
  <si>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</si>
  <si>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</si>
  <si>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</si>
  <si>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</si>
  <si>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</si>
  <si>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</si>
  <si>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</si>
  <si>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</si>
  <si>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</si>
  <si>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</si>
  <si>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</si>
  <si>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</si>
  <si>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</si>
  <si>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</si>
  <si>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</si>
  <si>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</si>
  <si>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</si>
  <si>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</si>
  <si>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</si>
  <si>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</si>
  <si>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</si>
  <si>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</si>
  <si>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</si>
  <si>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</si>
  <si>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</si>
  <si>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</si>
  <si>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</si>
  <si>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</si>
  <si>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</si>
  <si>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</si>
  <si>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</si>
  <si>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</si>
  <si>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</si>
  <si>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</si>
  <si>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</si>
  <si>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</si>
  <si>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</si>
  <si>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</si>
  <si>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</si>
  <si>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</si>
  <si>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</si>
  <si>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</si>
  <si>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</si>
  <si>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</si>
  <si>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</si>
  <si>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</si>
  <si>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</si>
  <si>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</si>
  <si>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</si>
  <si>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</si>
  <si>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</si>
  <si>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</si>
  <si>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</si>
  <si>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</si>
  <si>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</si>
  <si>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</si>
  <si>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</si>
  <si>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</si>
  <si>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</si>
  <si>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</si>
  <si>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</si>
  <si>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</si>
  <si>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</si>
  <si>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</si>
  <si>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</si>
  <si>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</si>
  <si>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</si>
  <si>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</si>
  <si>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</si>
  <si>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</si>
  <si>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</si>
  <si>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</si>
  <si>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</si>
  <si>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</si>
  <si>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</si>
  <si>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</si>
  <si>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</si>
  <si>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</si>
  <si>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</si>
  <si>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</si>
  <si>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</si>
  <si>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</si>
  <si>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</si>
  <si>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</si>
  <si>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</si>
  <si>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</si>
  <si>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</si>
  <si>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</si>
  <si>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</si>
  <si>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</si>
  <si>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</si>
  <si>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</si>
  <si>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</si>
  <si>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</si>
  <si>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</si>
  <si>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</si>
  <si>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</si>
  <si>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</si>
  <si>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</si>
  <si>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</si>
  <si>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</si>
  <si>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</si>
  <si>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</si>
  <si>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</si>
  <si>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</si>
  <si>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</si>
  <si>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</si>
  <si>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</si>
  <si>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</si>
  <si>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</si>
  <si>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</si>
  <si>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</si>
  <si>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</si>
  <si>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</si>
  <si>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</si>
  <si>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</si>
  <si>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</si>
  <si>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</si>
  <si>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</si>
  <si>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</si>
  <si>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</si>
  <si>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</si>
  <si>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</si>
  <si>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</si>
  <si>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</si>
  <si>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</si>
  <si>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</si>
  <si>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</si>
  <si>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</si>
  <si>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</si>
  <si>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</si>
  <si>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</si>
  <si>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</si>
  <si>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</si>
  <si>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</si>
  <si>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</si>
  <si>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</si>
  <si>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</si>
  <si>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</si>
  <si>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</si>
  <si>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</si>
  <si>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</si>
  <si>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</si>
  <si>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</si>
  <si>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</si>
  <si>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</si>
  <si>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</si>
  <si>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</si>
  <si>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</si>
  <si>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</si>
  <si>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</si>
  <si>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</si>
  <si>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</si>
  <si>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</si>
  <si>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</si>
  <si>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</si>
  <si>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</si>
  <si>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</si>
  <si>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</si>
  <si>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</si>
  <si>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</si>
  <si>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</si>
  <si>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</si>
  <si>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</si>
  <si>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</si>
  <si>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</si>
  <si>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</si>
  <si>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</si>
  <si>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</si>
  <si>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</si>
  <si>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</si>
  <si>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</si>
  <si>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</si>
  <si>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</si>
  <si>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</si>
  <si>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</si>
  <si>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</si>
  <si>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</si>
  <si>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</si>
  <si>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</si>
  <si>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</si>
  <si>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</si>
  <si>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</si>
  <si>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</si>
  <si>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</si>
  <si>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</si>
  <si>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</si>
  <si>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</si>
  <si>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</si>
  <si>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</si>
  <si>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</si>
  <si>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</si>
  <si>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</si>
  <si>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</si>
  <si>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</si>
  <si>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</si>
  <si>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</si>
  <si>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</si>
  <si>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</si>
  <si>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</si>
  <si>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</si>
  <si>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</si>
  <si>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</si>
  <si>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</si>
  <si>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</si>
  <si>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</si>
  <si>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</si>
  <si>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</si>
  <si>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</si>
  <si>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</si>
  <si>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</si>
  <si>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</si>
  <si>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</si>
  <si>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</si>
  <si>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</si>
  <si>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</si>
  <si>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</si>
  <si>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</si>
  <si>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</si>
  <si>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</si>
  <si>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</si>
  <si>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</si>
  <si>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</si>
  <si>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</si>
  <si>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</si>
  <si>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</si>
  <si>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</si>
  <si>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</si>
  <si>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</si>
  <si>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</si>
  <si>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</si>
  <si>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</si>
  <si>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</si>
  <si>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</si>
  <si>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</si>
  <si>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</si>
  <si>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</si>
  <si>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</si>
  <si>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</si>
  <si>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</si>
  <si>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</si>
  <si>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</si>
  <si>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</si>
  <si>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</si>
  <si>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</si>
  <si>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</si>
  <si>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</si>
  <si>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</si>
  <si>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</si>
  <si>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</si>
  <si>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</si>
  <si>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</si>
  <si>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</si>
  <si>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</si>
  <si>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</si>
  <si>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</si>
  <si>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</si>
  <si>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</si>
  <si>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</si>
  <si>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</si>
  <si>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</si>
  <si>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</si>
  <si>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</si>
  <si>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</si>
  <si>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</si>
  <si>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</si>
  <si>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</si>
  <si>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</si>
  <si>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</si>
  <si>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</si>
  <si>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</si>
  <si>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</si>
  <si>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</si>
  <si>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</si>
  <si>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</si>
  <si>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</si>
  <si>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</si>
  <si>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</si>
  <si>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</si>
  <si>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</si>
  <si>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</si>
  <si>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</si>
  <si>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</si>
  <si>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</si>
  <si>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</si>
  <si>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</si>
  <si>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</si>
  <si>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</si>
  <si>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</si>
  <si>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</si>
  <si>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</si>
  <si>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</si>
  <si>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</si>
  <si>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</si>
  <si>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</si>
  <si>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</si>
  <si>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</si>
  <si>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</si>
  <si>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</si>
  <si>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</si>
  <si>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</si>
  <si>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</si>
  <si>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</si>
  <si>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</si>
  <si>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</si>
  <si>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</si>
  <si>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</si>
  <si>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</si>
  <si>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</si>
  <si>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</si>
  <si>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</si>
  <si>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</si>
  <si>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</si>
  <si>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</si>
  <si>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</si>
  <si>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</si>
  <si>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</si>
  <si>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</si>
  <si>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</si>
  <si>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</si>
  <si>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</si>
  <si>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</si>
  <si>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</si>
  <si>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</si>
  <si>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</si>
  <si>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</si>
  <si>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</si>
  <si>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</si>
  <si>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</si>
  <si>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</si>
  <si>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</si>
  <si>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</si>
  <si>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</si>
  <si>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</si>
  <si>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</si>
  <si>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</si>
  <si>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</si>
  <si>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</si>
  <si>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</si>
  <si>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</si>
  <si>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</si>
  <si>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</si>
  <si>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</si>
  <si>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</si>
  <si>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</si>
  <si>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</si>
  <si>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</si>
  <si>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</si>
  <si>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</si>
  <si>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</si>
  <si>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</si>
  <si>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</si>
  <si>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</si>
  <si>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</si>
  <si>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</si>
  <si>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</si>
  <si>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</si>
  <si>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</si>
  <si>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</si>
  <si>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</si>
  <si>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</si>
  <si>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</si>
  <si>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</si>
  <si>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</si>
  <si>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</si>
  <si>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</si>
  <si>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</si>
  <si>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</si>
  <si>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</si>
  <si>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</si>
  <si>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</si>
  <si>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</si>
  <si>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</si>
  <si>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</si>
  <si>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</si>
  <si>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</si>
  <si>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</si>
  <si>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</si>
  <si>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</si>
  <si>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</si>
  <si>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</si>
  <si>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</si>
  <si>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</si>
  <si>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</si>
  <si>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</si>
  <si>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</si>
  <si>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</si>
  <si>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</si>
  <si>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</si>
  <si>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</si>
  <si>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</si>
  <si>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</si>
  <si>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</si>
  <si>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</si>
  <si>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</si>
  <si>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</si>
  <si>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</si>
  <si>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</si>
  <si>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</si>
  <si>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</si>
  <si>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</si>
  <si>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</si>
  <si>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</si>
  <si>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</si>
  <si>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</si>
  <si>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</si>
  <si>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</si>
  <si>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</si>
  <si>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</si>
  <si>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</si>
  <si>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</si>
  <si>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</si>
  <si>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</si>
  <si>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</si>
  <si>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</si>
  <si>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</si>
  <si>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</si>
  <si>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</si>
  <si>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</si>
  <si>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</si>
  <si>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</si>
  <si>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</si>
  <si>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</si>
  <si>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</si>
  <si>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</si>
  <si>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</si>
  <si>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</si>
  <si>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</si>
  <si>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</si>
  <si>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</si>
  <si>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</si>
  <si>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</si>
  <si>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</si>
  <si>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</si>
  <si>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</si>
  <si>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</si>
  <si>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</si>
  <si>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</si>
  <si>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</si>
  <si>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</si>
  <si>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</si>
  <si>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</si>
  <si>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</si>
  <si>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</si>
  <si>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</si>
  <si>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</si>
  <si>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</si>
  <si>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</si>
  <si>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</si>
  <si>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</si>
  <si>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</si>
  <si>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</si>
  <si>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</si>
  <si>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</si>
  <si>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</si>
  <si>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</si>
  <si>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</si>
  <si>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</si>
  <si>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</si>
  <si>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</si>
  <si>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</si>
  <si>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</si>
  <si>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</si>
  <si>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</si>
  <si>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</si>
  <si>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</si>
  <si>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</si>
  <si>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</si>
  <si>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</si>
  <si>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</si>
  <si>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</si>
  <si>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</si>
  <si>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</si>
  <si>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</si>
  <si>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</si>
  <si>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</si>
  <si>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</si>
  <si>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</si>
  <si>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</si>
  <si>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</si>
  <si>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</si>
  <si>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</si>
  <si>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</si>
  <si>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</si>
  <si>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</si>
  <si>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</si>
  <si>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</si>
  <si>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</si>
  <si>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</si>
  <si>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</si>
  <si>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</si>
  <si>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</si>
  <si>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</si>
  <si>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</si>
  <si>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</si>
  <si>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</si>
  <si>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</si>
  <si>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</si>
  <si>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</si>
  <si>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</si>
  <si>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</si>
  <si>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</si>
  <si>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</si>
  <si>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</si>
  <si>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</si>
  <si>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</si>
  <si>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</si>
  <si>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</si>
  <si>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</si>
  <si>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</si>
  <si>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</si>
  <si>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</si>
  <si>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</si>
  <si>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</si>
  <si>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</si>
  <si>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</si>
  <si>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</si>
  <si>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</si>
  <si>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</si>
  <si>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</si>
  <si>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</si>
  <si>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</si>
  <si>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</si>
  <si>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</si>
  <si>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</si>
  <si>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</si>
  <si>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</si>
  <si>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</si>
  <si>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</si>
  <si>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</si>
  <si>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</si>
  <si>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</si>
  <si>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</si>
  <si>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</si>
  <si>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</si>
  <si>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</si>
  <si>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</si>
  <si>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</si>
  <si>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</si>
  <si>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</si>
  <si>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</si>
  <si>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</si>
  <si>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</si>
  <si>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</si>
  <si>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</si>
  <si>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</si>
  <si>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</si>
  <si>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</si>
  <si>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</si>
  <si>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</si>
  <si>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</si>
  <si>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</si>
  <si>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</si>
  <si>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</si>
  <si>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</si>
  <si>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</si>
  <si>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</si>
  <si>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</si>
  <si>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</si>
  <si>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</si>
  <si>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</si>
  <si>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</si>
  <si>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</si>
  <si>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</si>
  <si>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</si>
  <si>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</si>
  <si>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</si>
  <si>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</si>
  <si>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</si>
  <si>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</si>
  <si>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</si>
  <si>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</si>
  <si>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</si>
  <si>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</si>
  <si>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</si>
  <si>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</si>
  <si>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</si>
  <si>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</si>
  <si>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</si>
  <si>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</si>
  <si>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</si>
  <si>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</si>
  <si>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</si>
  <si>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</si>
  <si>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</si>
  <si>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</si>
  <si>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</si>
  <si>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</si>
  <si>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</si>
  <si>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</si>
  <si>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</si>
  <si>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</si>
  <si>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</si>
  <si>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</si>
  <si>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</si>
  <si>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</si>
  <si>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</si>
  <si>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</si>
  <si>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</si>
  <si>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</si>
  <si>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</si>
  <si>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</si>
  <si>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</si>
  <si>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</si>
  <si>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</si>
  <si>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</si>
  <si>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</si>
  <si>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</si>
  <si>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</si>
  <si>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</si>
  <si>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</si>
  <si>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</si>
  <si>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</si>
  <si>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</si>
  <si>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</si>
  <si>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</si>
  <si>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</si>
  <si>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</si>
  <si>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</si>
  <si>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</si>
  <si>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</si>
  <si>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</si>
  <si>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</si>
  <si>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</si>
  <si>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</si>
  <si>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</si>
  <si>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</si>
  <si>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</si>
  <si>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</si>
  <si>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</si>
  <si>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</si>
  <si>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</si>
  <si>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</si>
  <si>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</si>
  <si>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</si>
  <si>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</si>
  <si>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</si>
  <si>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</si>
  <si>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</si>
  <si>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</si>
  <si>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</si>
  <si>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</si>
  <si>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</si>
  <si>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</si>
  <si>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</si>
  <si>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</si>
  <si>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</si>
  <si>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</si>
  <si>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</si>
  <si>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</si>
  <si>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</si>
  <si>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</si>
  <si>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</si>
  <si>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</si>
  <si>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</si>
  <si>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</si>
  <si>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</si>
  <si>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</si>
  <si>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</si>
  <si>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</si>
  <si>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</si>
  <si>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</si>
  <si>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</si>
  <si>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</si>
  <si>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</si>
  <si>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</si>
  <si>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</si>
  <si>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</si>
  <si>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</si>
  <si>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</si>
  <si>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</si>
  <si>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</si>
  <si>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</si>
  <si>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</si>
  <si>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</si>
  <si>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</si>
  <si>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</si>
  <si>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</si>
  <si>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</si>
  <si>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</si>
  <si>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</si>
  <si>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</si>
  <si>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</si>
  <si>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</si>
  <si>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</si>
  <si>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</si>
  <si>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</si>
  <si>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</si>
  <si>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</si>
  <si>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</si>
  <si>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</si>
  <si>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</si>
  <si>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</si>
  <si>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</si>
  <si>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</si>
  <si>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</si>
  <si>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</si>
  <si>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</si>
  <si>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</si>
  <si>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</si>
  <si>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</si>
  <si>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</si>
  <si>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</si>
  <si>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</si>
  <si>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</si>
  <si>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</si>
  <si>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</si>
  <si>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</si>
  <si>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</si>
  <si>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</si>
  <si>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</si>
  <si>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</si>
  <si>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</si>
  <si>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</si>
  <si>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</si>
  <si>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</si>
  <si>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</si>
  <si>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</si>
  <si>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</si>
  <si>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</si>
  <si>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</si>
  <si>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</si>
  <si>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</si>
  <si>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</si>
  <si>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</si>
  <si>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</si>
  <si>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</si>
  <si>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</si>
  <si>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</si>
  <si>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</si>
  <si>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</si>
  <si>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</si>
  <si>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</si>
  <si>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</si>
  <si>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</si>
  <si>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</si>
  <si>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</si>
  <si>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</si>
  <si>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</si>
  <si>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</si>
  <si>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</si>
  <si>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</si>
  <si>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</si>
  <si>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</si>
  <si>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</si>
  <si>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</si>
  <si>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</si>
  <si>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</si>
  <si>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</si>
  <si>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</si>
  <si>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</si>
  <si>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</si>
  <si>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</si>
  <si>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</si>
  <si>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</si>
  <si>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</si>
  <si>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</si>
  <si>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</si>
  <si>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</si>
  <si>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</si>
  <si>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</si>
  <si>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</si>
  <si>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</si>
  <si>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</si>
  <si>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</si>
  <si>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</si>
  <si>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</si>
  <si>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</si>
  <si>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</si>
  <si>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</si>
  <si>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</si>
  <si>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</si>
  <si>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</si>
  <si>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</si>
  <si>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</si>
  <si>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</si>
  <si>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</si>
  <si>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</si>
  <si>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</si>
  <si>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</si>
  <si>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</si>
  <si>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</si>
  <si>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</si>
  <si>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</si>
  <si>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</si>
  <si>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</si>
  <si>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</si>
  <si>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</si>
  <si>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</si>
  <si>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</si>
  <si>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</si>
  <si>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</si>
  <si>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</si>
  <si>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</si>
  <si>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</si>
  <si>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</si>
  <si>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</si>
  <si>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</si>
  <si>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</si>
  <si>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</si>
  <si>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</si>
  <si>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</si>
  <si>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</si>
  <si>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</si>
  <si>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</si>
  <si>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</si>
  <si>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</si>
  <si>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</si>
  <si>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</si>
  <si>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</si>
  <si>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</si>
  <si>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</si>
  <si>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</si>
  <si>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</si>
  <si>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</si>
  <si>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</si>
  <si>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</si>
  <si>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</si>
  <si>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</si>
  <si>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</si>
  <si>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</si>
  <si>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</si>
  <si>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</si>
  <si>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</si>
  <si>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</si>
  <si>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</si>
  <si>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</si>
  <si>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</si>
  <si>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</si>
  <si>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</si>
  <si>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</si>
  <si>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</si>
  <si>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</si>
  <si>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</si>
  <si>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</si>
  <si>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</si>
  <si>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</si>
  <si>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</si>
  <si>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</si>
  <si>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</si>
  <si>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</si>
  <si>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</si>
  <si>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</si>
  <si>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</si>
  <si>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</si>
  <si>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</si>
  <si>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</si>
  <si>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</si>
  <si>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</si>
  <si>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</si>
  <si>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</si>
  <si>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</si>
  <si>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</si>
  <si>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</si>
  <si>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</si>
  <si>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</si>
  <si>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</si>
  <si>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</si>
  <si>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</si>
  <si>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</si>
  <si>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</si>
  <si>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</si>
  <si>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</si>
  <si>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</si>
  <si>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</si>
  <si>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</si>
  <si>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</si>
  <si>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</si>
  <si>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</si>
  <si>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</si>
  <si>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</si>
  <si>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</si>
  <si>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</si>
  <si>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</si>
  <si>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</si>
  <si>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</si>
  <si>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</si>
  <si>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</si>
  <si>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</si>
  <si>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</si>
  <si>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</si>
  <si>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</si>
  <si>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</si>
  <si>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</si>
  <si>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</si>
  <si>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</si>
  <si>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</si>
  <si>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</si>
  <si>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</si>
  <si>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</si>
  <si>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</si>
  <si>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</si>
  <si>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</si>
  <si>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</si>
  <si>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</si>
  <si>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</si>
  <si>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</si>
  <si>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</si>
  <si>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</si>
  <si>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</si>
  <si>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</si>
  <si>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</si>
  <si>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</si>
  <si>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</si>
  <si>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</si>
  <si>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</si>
  <si>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</si>
  <si>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</si>
  <si>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</si>
  <si>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</si>
  <si>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</si>
  <si>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</si>
  <si>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</si>
  <si>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</si>
  <si>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</si>
  <si>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</si>
  <si>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</si>
  <si>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</si>
  <si>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</si>
  <si>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</si>
  <si>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</si>
  <si>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</si>
  <si>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</si>
  <si>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</si>
  <si>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</si>
  <si>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</si>
  <si>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</si>
  <si>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</si>
  <si>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</si>
  <si>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</si>
  <si>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</si>
  <si>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</si>
  <si>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</si>
  <si>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</si>
  <si>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</si>
  <si>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</si>
  <si>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</si>
  <si>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</si>
  <si>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</si>
  <si>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</si>
  <si>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</si>
  <si>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</si>
  <si>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</si>
  <si>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</si>
  <si>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</si>
  <si>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</si>
  <si>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</si>
  <si>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</si>
  <si>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</si>
  <si>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</si>
  <si>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</si>
  <si>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</si>
  <si>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</si>
  <si>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</si>
  <si>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</si>
  <si>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</si>
  <si>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</si>
  <si>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</si>
  <si>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</si>
  <si>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</si>
  <si>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</si>
  <si>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</si>
  <si>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</si>
  <si>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</si>
  <si>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</si>
  <si>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</si>
  <si>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</si>
  <si>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</si>
  <si>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</si>
  <si>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</si>
  <si>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</si>
  <si>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</si>
  <si>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</si>
  <si>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</si>
  <si>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</si>
  <si>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</si>
  <si>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</si>
  <si>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</si>
  <si>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</si>
  <si>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</si>
  <si>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</si>
  <si>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</si>
  <si>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</si>
  <si>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</si>
  <si>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</si>
  <si>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</si>
  <si>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</si>
  <si>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</si>
  <si>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</si>
  <si>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</si>
  <si>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</si>
  <si>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</si>
  <si>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</si>
  <si>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</si>
  <si>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</si>
  <si>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</si>
  <si>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</si>
  <si>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</si>
  <si>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</si>
  <si>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</si>
  <si>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</si>
  <si>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</si>
  <si>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</si>
  <si>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</si>
  <si>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</si>
  <si>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</si>
  <si>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</si>
  <si>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</si>
  <si>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</si>
  <si>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</si>
  <si>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</si>
  <si>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</si>
  <si>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</si>
  <si>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</si>
  <si>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</si>
  <si>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</si>
  <si>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</si>
  <si>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</si>
  <si>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</si>
  <si>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</si>
  <si>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</si>
  <si>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</si>
  <si>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</si>
  <si>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</si>
  <si>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</si>
  <si>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</si>
  <si>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</si>
  <si>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</si>
  <si>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</si>
  <si>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</si>
  <si>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</si>
  <si>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</si>
  <si>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</si>
  <si>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</si>
  <si>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</si>
  <si>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</si>
  <si>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</si>
  <si>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</si>
  <si>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</si>
  <si>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</si>
  <si>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</si>
  <si>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</si>
  <si>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</si>
  <si>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</si>
  <si>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</si>
  <si>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</si>
  <si>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</si>
  <si>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</si>
  <si>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</si>
  <si>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</si>
  <si>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</si>
  <si>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</si>
  <si>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</si>
  <si>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</si>
  <si>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</si>
  <si>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</si>
  <si>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</si>
  <si>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</si>
  <si>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</si>
  <si>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</si>
  <si>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</si>
  <si>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</si>
  <si>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</si>
  <si>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</si>
  <si>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</si>
  <si>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</si>
  <si>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</si>
  <si>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</si>
  <si>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</si>
  <si>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</si>
  <si>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</si>
  <si>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</si>
  <si>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</si>
  <si>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</si>
  <si>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</si>
  <si>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</si>
  <si>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</si>
  <si>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</si>
  <si>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</si>
  <si>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</si>
  <si>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</si>
  <si>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</si>
  <si>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</si>
  <si>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</si>
  <si>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</si>
  <si>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</si>
  <si>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</si>
  <si>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</si>
  <si>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</si>
  <si>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</si>
  <si>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</si>
  <si>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</si>
  <si>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</si>
  <si>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</si>
  <si>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</si>
  <si>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</si>
  <si>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</si>
  <si>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</si>
  <si>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</si>
  <si>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</si>
  <si>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</si>
  <si>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</si>
  <si>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</si>
  <si>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</si>
  <si>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</si>
  <si>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</si>
  <si>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</si>
  <si>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</si>
  <si>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</si>
  <si>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</si>
  <si>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</si>
  <si>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</si>
  <si>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</si>
  <si>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</si>
  <si>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</si>
  <si>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</si>
  <si>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</si>
  <si>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</si>
  <si>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</si>
  <si>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</si>
  <si>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</si>
  <si>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</si>
  <si>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</si>
  <si>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</si>
  <si>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</si>
  <si>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</si>
  <si>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</si>
  <si>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</si>
  <si>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</si>
  <si>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</si>
  <si>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</si>
  <si>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</si>
  <si>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</si>
  <si>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</si>
  <si>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</si>
  <si>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</si>
  <si>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</si>
  <si>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</si>
  <si>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</si>
  <si>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</si>
  <si>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</si>
  <si>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</si>
  <si>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</si>
  <si>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</si>
  <si>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</si>
  <si>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</si>
  <si>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</si>
  <si>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</si>
  <si>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</si>
  <si>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</si>
  <si>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</si>
  <si>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</si>
  <si>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</si>
  <si>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</si>
  <si>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</si>
  <si>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</si>
  <si>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</si>
  <si>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</si>
  <si>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</si>
  <si>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</si>
  <si>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</si>
  <si>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</si>
  <si>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</si>
  <si>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</si>
  <si>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</si>
  <si>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</si>
  <si>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</si>
  <si>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</si>
  <si>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</si>
  <si>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</si>
  <si>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</si>
  <si>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</si>
  <si>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</si>
  <si>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</si>
  <si>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</si>
  <si>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</si>
  <si>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</si>
  <si>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</si>
  <si>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</si>
  <si>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</si>
  <si>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</si>
  <si>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</si>
  <si>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</si>
  <si>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</si>
  <si>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</si>
  <si>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</si>
  <si>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</si>
  <si>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</si>
  <si>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</si>
  <si>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</si>
  <si>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</si>
  <si>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</si>
  <si>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</si>
  <si>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</si>
  <si>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</si>
  <si>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</si>
  <si>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</si>
  <si>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</si>
  <si>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</si>
  <si>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</si>
  <si>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</si>
  <si>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</si>
  <si>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</si>
  <si>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</si>
  <si>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</si>
  <si>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</si>
  <si>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</si>
  <si>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</si>
  <si>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</si>
  <si>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</si>
  <si>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</si>
  <si>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</si>
  <si>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</si>
  <si>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</si>
  <si>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</si>
  <si>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</si>
  <si>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</si>
  <si>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</si>
  <si>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</si>
  <si>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</si>
  <si>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</si>
  <si>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</si>
  <si>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</si>
  <si>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</si>
  <si>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</si>
  <si>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</si>
  <si>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</si>
  <si>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</si>
  <si>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</si>
  <si>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</si>
  <si>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</si>
  <si>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</si>
  <si>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</si>
  <si>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</si>
  <si>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</si>
  <si>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</si>
  <si>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</si>
  <si>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</si>
  <si>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</si>
  <si>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</si>
  <si>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</si>
  <si>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</si>
  <si>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</si>
  <si>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</si>
  <si>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</si>
  <si>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</si>
  <si>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</si>
  <si>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</si>
  <si>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</si>
  <si>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</si>
  <si>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</si>
  <si>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</si>
  <si>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</si>
  <si>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</si>
  <si>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</si>
  <si>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</si>
  <si>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</si>
  <si>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</si>
  <si>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</si>
  <si>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</si>
  <si>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</si>
  <si>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</si>
  <si>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</si>
  <si>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</si>
  <si>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</si>
  <si>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</si>
  <si>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</si>
  <si>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</si>
  <si>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</si>
  <si>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</si>
  <si>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</si>
  <si>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</si>
  <si>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</si>
  <si>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</si>
  <si>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</si>
  <si>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</si>
  <si>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</si>
  <si>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</si>
  <si>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</si>
  <si>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</si>
  <si>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</si>
  <si>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</si>
  <si>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</si>
  <si>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</si>
  <si>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</si>
  <si>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</si>
  <si>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</si>
  <si>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</si>
  <si>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</si>
  <si>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</si>
  <si>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</si>
  <si>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</si>
  <si>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</si>
  <si>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</si>
  <si>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</si>
  <si>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</si>
  <si>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</si>
  <si>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</si>
  <si>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</si>
  <si>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</si>
  <si>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</si>
  <si>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</si>
  <si>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</si>
  <si>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</si>
  <si>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</si>
  <si>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</si>
  <si>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</si>
  <si>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</si>
  <si>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</si>
  <si>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</si>
  <si>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</si>
  <si>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</si>
  <si>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</si>
  <si>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</si>
  <si>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</si>
  <si>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</si>
  <si>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</si>
  <si>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</si>
  <si>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</si>
  <si>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</si>
  <si>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</si>
  <si>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</si>
  <si>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</si>
  <si>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</si>
  <si>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</si>
  <si>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</si>
  <si>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</si>
  <si>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</si>
  <si>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</si>
  <si>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</si>
  <si>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</si>
  <si>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</si>
  <si>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</si>
  <si>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</si>
  <si>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</si>
  <si>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</si>
  <si>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</si>
  <si>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</si>
  <si>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</si>
  <si>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</si>
  <si>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</si>
  <si>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</si>
  <si>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</si>
  <si>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</si>
  <si>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</si>
  <si>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</si>
  <si>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</si>
  <si>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</si>
  <si>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</si>
  <si>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</si>
  <si>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</si>
  <si>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</si>
  <si>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</si>
  <si>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</si>
  <si>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</si>
  <si>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</si>
  <si>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</si>
  <si>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</si>
  <si>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</si>
  <si>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</si>
  <si>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</si>
  <si>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</si>
  <si>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</si>
  <si>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</si>
  <si>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</si>
  <si>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</si>
  <si>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</si>
  <si>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</si>
  <si>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</si>
  <si>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</si>
  <si>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</si>
  <si>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</si>
  <si>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</si>
  <si>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</si>
  <si>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</si>
  <si>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</si>
  <si>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</si>
  <si>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</si>
  <si>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</si>
  <si>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</si>
  <si>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</si>
  <si>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</si>
  <si>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</si>
  <si>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</si>
  <si>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</si>
  <si>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</si>
  <si>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</si>
  <si>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</si>
  <si>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</si>
  <si>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</si>
  <si>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</si>
  <si>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</si>
  <si>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</si>
  <si>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</si>
  <si>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</si>
  <si>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</si>
  <si>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</si>
  <si>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</si>
  <si>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</si>
  <si>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</si>
  <si>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</si>
  <si>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</si>
  <si>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</si>
  <si>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</si>
  <si>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</si>
  <si>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</si>
  <si>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</si>
  <si>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</si>
  <si>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</si>
  <si>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</si>
  <si>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</si>
  <si>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</si>
  <si>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</si>
  <si>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</si>
  <si>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</si>
  <si>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</si>
  <si>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</si>
  <si>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</si>
  <si>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</si>
  <si>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</si>
  <si>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</si>
  <si>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</si>
  <si>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</si>
  <si>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</si>
  <si>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</si>
  <si>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</si>
  <si>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</si>
  <si>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</si>
  <si>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</si>
  <si>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</si>
  <si>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</si>
  <si>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</si>
  <si>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</si>
  <si>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</si>
  <si>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</si>
  <si>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</si>
  <si>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</si>
  <si>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</si>
  <si>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</si>
  <si>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</si>
  <si>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</si>
  <si>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</si>
  <si>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</si>
  <si>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</si>
  <si>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</si>
  <si>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</si>
  <si>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</si>
  <si>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</si>
  <si>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</si>
  <si>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</si>
  <si>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</si>
  <si>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</si>
  <si>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</si>
  <si>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</si>
  <si>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</si>
  <si>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</si>
  <si>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</si>
  <si>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</si>
  <si>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</si>
  <si>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</si>
  <si>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</si>
  <si>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</si>
  <si>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</si>
  <si>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</si>
  <si>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</si>
  <si>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</si>
  <si>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</si>
  <si>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</si>
  <si>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</si>
  <si>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</si>
  <si>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</si>
  <si>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</si>
  <si>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</si>
  <si>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</si>
  <si>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</si>
  <si>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</si>
  <si>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</si>
  <si>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</si>
  <si>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</si>
  <si>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</si>
  <si>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</si>
  <si>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</si>
  <si>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</si>
  <si>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</si>
  <si>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</si>
  <si>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</si>
  <si>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</si>
  <si>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</si>
  <si>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</si>
  <si>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</si>
  <si>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</si>
  <si>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</si>
  <si>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</si>
  <si>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</si>
  <si>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</si>
  <si>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</si>
  <si>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</si>
  <si>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</si>
  <si>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</si>
  <si>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</si>
  <si>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</si>
  <si>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</si>
  <si>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</si>
  <si>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</si>
  <si>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</si>
  <si>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</si>
  <si>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</si>
  <si>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</si>
  <si>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</si>
  <si>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</si>
  <si>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</si>
  <si>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</si>
  <si>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</si>
  <si>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</si>
  <si>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</si>
  <si>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</si>
  <si>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</si>
  <si>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</si>
  <si>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</si>
  <si>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</si>
  <si>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</si>
  <si>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</si>
  <si>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</si>
  <si>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</si>
  <si>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</si>
  <si>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</si>
  <si>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</si>
  <si>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</si>
  <si>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</si>
  <si>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</si>
  <si>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</si>
  <si>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</si>
  <si>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</si>
  <si>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</si>
  <si>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</si>
  <si>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</si>
  <si>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</si>
  <si>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</si>
  <si>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</si>
  <si>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</si>
  <si>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</si>
  <si>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</si>
  <si>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</si>
  <si>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</si>
  <si>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</si>
  <si>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</si>
  <si>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</si>
  <si>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</si>
  <si>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</si>
  <si>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</si>
  <si>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</si>
  <si>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</si>
  <si>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</si>
  <si>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</si>
  <si>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</si>
  <si>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</si>
  <si>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</si>
  <si>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</si>
  <si>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</si>
  <si>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</si>
  <si>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</si>
  <si>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</si>
  <si>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</si>
  <si>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</si>
  <si>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</si>
  <si>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</si>
  <si>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</si>
  <si>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</si>
  <si>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</si>
  <si>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</si>
  <si>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</si>
  <si>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</si>
  <si>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</si>
  <si>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</si>
  <si>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</si>
  <si>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</si>
  <si>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</si>
  <si>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</si>
  <si>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</si>
  <si>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</si>
  <si>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</si>
  <si>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</si>
  <si>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</si>
  <si>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</si>
  <si>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</si>
  <si>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</si>
  <si>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</si>
  <si>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</si>
  <si>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</si>
  <si>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</si>
  <si>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</si>
  <si>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</si>
  <si>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</si>
  <si>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</si>
  <si>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</si>
  <si>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</si>
  <si>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</si>
  <si>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</si>
  <si>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</si>
  <si>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</si>
  <si>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</si>
  <si>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</si>
  <si>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</si>
  <si>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</si>
  <si>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</si>
  <si>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</si>
  <si>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</si>
  <si>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</si>
  <si>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</si>
  <si>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</si>
  <si>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</si>
  <si>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</si>
  <si>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</si>
  <si>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</si>
  <si>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</si>
  <si>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</si>
  <si>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</si>
  <si>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</si>
  <si>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</si>
  <si>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</si>
  <si>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</si>
  <si>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</si>
  <si>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</si>
  <si>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</si>
  <si>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</si>
  <si>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</si>
  <si>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</si>
  <si>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</si>
  <si>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</si>
  <si>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</si>
  <si>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</si>
  <si>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</si>
  <si>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</si>
  <si>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</si>
  <si>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</si>
  <si>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</si>
  <si>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</si>
  <si>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</si>
  <si>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</si>
  <si>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</si>
  <si>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</si>
  <si>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</si>
  <si>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</si>
  <si>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</si>
  <si>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</si>
  <si>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</si>
  <si>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</si>
  <si>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</si>
  <si>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</si>
  <si>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</si>
  <si>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</si>
  <si>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</si>
  <si>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</si>
  <si>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</si>
  <si>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</si>
  <si>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</si>
  <si>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</si>
  <si>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</si>
  <si>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</si>
  <si>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</si>
  <si>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</si>
  <si>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</si>
  <si>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</si>
  <si>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</si>
  <si>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</si>
  <si>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</si>
  <si>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</si>
  <si>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</si>
  <si>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</si>
  <si>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</si>
  <si>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</si>
  <si>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</si>
  <si>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</si>
  <si>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</si>
  <si>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</si>
  <si>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</si>
  <si>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</si>
  <si>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</si>
  <si>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</si>
  <si>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</si>
  <si>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</si>
  <si>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</si>
  <si>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</si>
  <si>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</si>
  <si>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</si>
  <si>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</si>
  <si>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</si>
  <si>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</si>
  <si>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</si>
  <si>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</si>
  <si>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</si>
  <si>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</si>
  <si>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</si>
  <si>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</si>
  <si>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</si>
  <si>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</si>
  <si>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</si>
  <si>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</si>
  <si>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</si>
  <si>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</si>
  <si>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</si>
  <si>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</si>
  <si>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</si>
  <si>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</si>
  <si>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</si>
  <si>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</si>
  <si>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</si>
  <si>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</si>
  <si>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</si>
  <si>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</si>
  <si>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</si>
  <si>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</si>
  <si>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</si>
  <si>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</si>
  <si>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</si>
  <si>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</si>
  <si>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</si>
  <si>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</si>
  <si>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</si>
  <si>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</si>
  <si>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</si>
  <si>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</si>
  <si>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</si>
  <si>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</si>
  <si>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</si>
  <si>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</si>
  <si>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</si>
  <si>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</si>
  <si>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</si>
  <si>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</si>
  <si>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</si>
  <si>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</si>
  <si>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</si>
  <si>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</si>
  <si>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</si>
  <si>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</si>
  <si>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</si>
  <si>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</si>
  <si>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</si>
  <si>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</si>
  <si>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</si>
  <si>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</si>
  <si>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</si>
  <si>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</si>
  <si>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</si>
  <si>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</si>
  <si>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</si>
  <si>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</si>
  <si>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</si>
  <si>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</si>
  <si>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</si>
  <si>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</si>
  <si>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</si>
  <si>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</si>
  <si>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</si>
  <si>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</si>
  <si>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</si>
  <si>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</si>
  <si>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</si>
  <si>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</si>
  <si>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</si>
  <si>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</si>
  <si>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</si>
  <si>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</si>
  <si>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</si>
  <si>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</si>
  <si>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</si>
  <si>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</si>
  <si>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</si>
  <si>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</si>
  <si>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</si>
  <si>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</si>
  <si>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</si>
  <si>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</si>
  <si>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</si>
  <si>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</si>
  <si>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</si>
  <si>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</si>
  <si>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</si>
  <si>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</si>
  <si>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</si>
  <si>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</si>
  <si>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</si>
  <si>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</si>
  <si>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</si>
  <si>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</si>
  <si>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</si>
  <si>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</si>
  <si>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</si>
  <si>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</si>
  <si>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</si>
  <si>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</si>
  <si>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</si>
  <si>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</si>
  <si>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</si>
  <si>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</si>
  <si>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</si>
  <si>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</si>
  <si>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</si>
  <si>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</si>
  <si>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</si>
  <si>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</si>
  <si>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</si>
  <si>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</si>
  <si>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</si>
  <si>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</si>
  <si>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</si>
  <si>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</si>
  <si>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</si>
  <si>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</si>
  <si>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</si>
  <si>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</si>
  <si>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</si>
  <si>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</si>
  <si>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</si>
  <si>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</si>
  <si>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</si>
  <si>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</si>
  <si>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</si>
  <si>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</si>
  <si>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</si>
  <si>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</si>
  <si>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</si>
  <si>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</si>
  <si>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</si>
  <si>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</si>
  <si>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</si>
  <si>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</si>
  <si>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</si>
  <si>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</si>
  <si>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</si>
  <si>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</si>
  <si>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</si>
  <si>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</si>
  <si>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</si>
  <si>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</si>
  <si>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</si>
  <si>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</si>
  <si>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</si>
  <si>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</si>
  <si>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</si>
  <si>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</si>
  <si>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</si>
  <si>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</si>
  <si>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</si>
  <si>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</si>
  <si>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</si>
  <si>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</si>
  <si>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</si>
  <si>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</si>
  <si>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</si>
  <si>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</si>
  <si>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</si>
  <si>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</si>
  <si>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</si>
  <si>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</si>
  <si>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</si>
  <si>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</si>
  <si>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</si>
  <si>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</si>
  <si>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</si>
  <si>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</si>
  <si>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</si>
  <si>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</si>
  <si>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</si>
  <si>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</si>
  <si>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</si>
  <si>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</si>
  <si>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</si>
  <si>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</si>
  <si>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</si>
  <si>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</si>
  <si>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</si>
  <si>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</si>
  <si>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</si>
  <si>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</si>
  <si>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</si>
  <si>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</si>
  <si>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</si>
  <si>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</si>
  <si>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</si>
  <si>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</si>
  <si>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</si>
  <si>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</si>
  <si>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</si>
  <si>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</si>
  <si>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</si>
  <si>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</si>
  <si>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</si>
  <si>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</si>
  <si>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</si>
  <si>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</si>
  <si>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</si>
  <si>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</si>
  <si>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</si>
  <si>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</si>
  <si>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</si>
  <si>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</si>
  <si>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</si>
  <si>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</si>
  <si>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</si>
  <si>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</si>
  <si>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</si>
  <si>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</si>
  <si>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</si>
  <si>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</si>
  <si>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</si>
  <si>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</si>
  <si>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</si>
  <si>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</si>
  <si>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</si>
  <si>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</si>
  <si>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</si>
  <si>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</si>
  <si>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</si>
  <si>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</si>
  <si>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</si>
  <si>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</si>
  <si>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</si>
  <si>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</si>
  <si>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</si>
  <si>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</si>
  <si>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</si>
  <si>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</si>
  <si>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</si>
  <si>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</si>
  <si>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</si>
  <si>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</si>
  <si>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</si>
  <si>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</si>
  <si>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</si>
  <si>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</si>
  <si>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</si>
  <si>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</si>
  <si>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</si>
  <si>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</si>
  <si>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</si>
  <si>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</si>
  <si>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</si>
  <si>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</si>
  <si>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</si>
  <si>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</si>
  <si>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</si>
  <si>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</si>
  <si>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</si>
  <si>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</si>
  <si>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</si>
  <si>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</si>
  <si>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</si>
  <si>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</si>
  <si>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</si>
  <si>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</si>
  <si>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</si>
  <si>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</si>
  <si>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</si>
  <si>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</si>
  <si>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</si>
  <si>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</si>
  <si>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</si>
  <si>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</si>
  <si>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</si>
  <si>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</si>
  <si>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</si>
  <si>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</si>
  <si>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</si>
  <si>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</si>
  <si>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</si>
  <si>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</si>
  <si>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</si>
  <si>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</si>
  <si>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</si>
  <si>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</si>
  <si>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</si>
  <si>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</si>
  <si>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</si>
  <si>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</si>
  <si>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</si>
  <si>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</si>
  <si>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</si>
  <si>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</si>
  <si>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</si>
  <si>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</si>
  <si>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</si>
  <si>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</si>
  <si>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</si>
  <si>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</si>
  <si>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</si>
  <si>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</si>
  <si>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</si>
  <si>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</si>
  <si>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</si>
  <si>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</si>
  <si>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</si>
  <si>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</si>
  <si>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</si>
  <si>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</si>
  <si>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</si>
  <si>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</si>
  <si>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</si>
  <si>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</si>
  <si>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</si>
  <si>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</si>
  <si>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</si>
  <si>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</si>
  <si>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</si>
  <si>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</si>
  <si>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</si>
  <si>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</si>
  <si>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</si>
  <si>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</si>
  <si>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</si>
  <si>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</si>
  <si>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</si>
  <si>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</si>
  <si>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</si>
  <si>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</si>
  <si>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</si>
  <si>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</si>
  <si>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</si>
  <si>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</si>
  <si>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</si>
  <si>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</si>
  <si>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</si>
  <si>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</si>
  <si>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</si>
  <si>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</si>
  <si>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</si>
  <si>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</si>
  <si>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</si>
  <si>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</si>
  <si>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</si>
  <si>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</si>
  <si>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</si>
  <si>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</si>
  <si>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</si>
  <si>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</si>
  <si>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</si>
  <si>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</si>
  <si>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</si>
  <si>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</si>
  <si>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</si>
  <si>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</si>
  <si>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</si>
  <si>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</si>
  <si>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</si>
  <si>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</si>
  <si>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</si>
  <si>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</si>
  <si>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</si>
  <si>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</si>
  <si>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</si>
  <si>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</si>
  <si>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</si>
  <si>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</si>
  <si>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</si>
  <si>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</si>
  <si>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</si>
  <si>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</si>
  <si>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</si>
  <si>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</si>
  <si>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</si>
  <si>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</si>
  <si>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</si>
  <si>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</si>
  <si>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</si>
  <si>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</si>
  <si>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</si>
  <si>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</si>
  <si>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</si>
  <si>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</si>
  <si>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</si>
  <si>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</si>
  <si>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</si>
  <si>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</si>
  <si>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</si>
  <si>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</si>
  <si>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</si>
  <si>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</si>
  <si>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</si>
  <si>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</si>
  <si>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</si>
  <si>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</si>
  <si>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</si>
  <si>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</si>
  <si>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</si>
  <si>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</si>
  <si>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</si>
  <si>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</si>
  <si>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</si>
  <si>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</si>
  <si>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</si>
  <si>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</si>
  <si>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</si>
  <si>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</si>
  <si>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</si>
  <si>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</si>
  <si>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</si>
  <si>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</si>
  <si>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</si>
  <si>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</si>
  <si>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</si>
  <si>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</si>
  <si>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</si>
  <si>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</si>
  <si>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</si>
  <si>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</si>
  <si>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</si>
  <si>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</si>
  <si>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</si>
  <si>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</si>
  <si>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</si>
  <si>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</si>
  <si>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</si>
  <si>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</si>
  <si>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</si>
  <si>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</si>
  <si>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</si>
  <si>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</si>
  <si>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</si>
  <si>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</si>
  <si>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</si>
  <si>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</si>
  <si>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</si>
  <si>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</si>
  <si>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</si>
  <si>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</si>
  <si>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</si>
  <si>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</si>
  <si>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</si>
  <si>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</si>
  <si>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</si>
  <si>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</si>
  <si>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</si>
  <si>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</si>
  <si>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</si>
  <si>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</si>
  <si>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</si>
  <si>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</si>
  <si>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</si>
  <si>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</si>
  <si>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</si>
  <si>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</si>
  <si>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</si>
  <si>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</si>
  <si>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</si>
  <si>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</si>
  <si>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</si>
  <si>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</si>
  <si>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</si>
  <si>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</si>
  <si>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</si>
  <si>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</si>
  <si>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</si>
  <si>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</si>
  <si>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</si>
  <si>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</si>
  <si>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</si>
  <si>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</si>
  <si>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</si>
  <si>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</si>
  <si>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</si>
  <si>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</si>
  <si>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</si>
  <si>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</si>
  <si>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</si>
  <si>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</si>
  <si>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</si>
  <si>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</si>
  <si>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</si>
  <si>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</si>
  <si>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</si>
  <si>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</si>
  <si>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</si>
  <si>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</si>
  <si>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</si>
  <si>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</si>
  <si>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</si>
  <si>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</si>
  <si>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</si>
  <si>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</si>
  <si>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</si>
  <si>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</si>
  <si>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</si>
  <si>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</si>
  <si>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</si>
  <si>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</si>
  <si>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</si>
  <si>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</si>
  <si>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</si>
  <si>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</si>
  <si>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</si>
  <si>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</si>
  <si>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</si>
  <si>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</si>
  <si>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</si>
  <si>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</si>
  <si>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</si>
  <si>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</si>
  <si>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</si>
  <si>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</si>
  <si>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</si>
  <si>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</si>
  <si>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</si>
  <si>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</si>
  <si>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</si>
  <si>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</si>
  <si>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</si>
  <si>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</si>
  <si>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</si>
  <si>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</si>
  <si>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</si>
  <si>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</si>
  <si>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</si>
  <si>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</si>
  <si>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</si>
  <si>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</si>
  <si>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</si>
  <si>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</si>
  <si>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</si>
  <si>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</si>
  <si>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</si>
  <si>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</si>
  <si>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</si>
  <si>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</si>
  <si>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</si>
  <si>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</si>
  <si>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</si>
  <si>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</si>
  <si>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</si>
  <si>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</si>
  <si>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</si>
  <si>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</si>
  <si>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</si>
  <si>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</si>
  <si>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</si>
  <si>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</si>
  <si>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</si>
  <si>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</si>
  <si>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</si>
  <si>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</si>
  <si>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</si>
  <si>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</si>
  <si>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</si>
  <si>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</si>
  <si>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</si>
  <si>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</si>
  <si>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</si>
  <si>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</si>
  <si>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</si>
  <si>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</si>
  <si>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</si>
  <si>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</si>
  <si>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</si>
  <si>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</si>
  <si>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</si>
  <si>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</si>
  <si>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</si>
  <si>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</si>
  <si>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</si>
  <si>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</si>
  <si>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</si>
  <si>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</si>
  <si>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</si>
  <si>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</si>
  <si>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</si>
  <si>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</si>
  <si>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</si>
  <si>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</si>
  <si>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</si>
  <si>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</si>
  <si>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</si>
  <si>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</si>
  <si>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</si>
  <si>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</si>
  <si>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</si>
  <si>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</si>
  <si>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</si>
  <si>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</si>
  <si>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</si>
  <si>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</si>
  <si>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</si>
  <si>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</si>
  <si>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</si>
  <si>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</si>
  <si>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</si>
  <si>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</si>
  <si>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</si>
  <si>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</si>
  <si>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</si>
  <si>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</si>
  <si>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</si>
  <si>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</si>
  <si>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</si>
  <si>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</si>
  <si>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</si>
  <si>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</si>
  <si>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</si>
  <si>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</si>
  <si>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</si>
  <si>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</si>
  <si>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</si>
  <si>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</si>
  <si>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</si>
  <si>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</si>
  <si>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</si>
  <si>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</si>
  <si>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</si>
  <si>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</si>
  <si>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</si>
  <si>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</si>
  <si>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</si>
  <si>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</si>
  <si>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</si>
  <si>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</si>
  <si>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</si>
  <si>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</si>
  <si>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</si>
  <si>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</si>
  <si>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</si>
  <si>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</si>
  <si>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</si>
  <si>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</si>
  <si>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</si>
  <si>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</si>
  <si>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</si>
  <si>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</si>
  <si>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</si>
  <si>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</si>
  <si>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</si>
  <si>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</si>
  <si>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</si>
  <si>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</si>
  <si>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</si>
  <si>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</si>
  <si>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</si>
  <si>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</si>
  <si>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</si>
  <si>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</si>
  <si>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</si>
  <si>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</si>
  <si>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</si>
  <si>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</si>
  <si>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</si>
  <si>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</si>
  <si>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</si>
  <si>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</si>
  <si>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</si>
  <si>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</si>
  <si>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</si>
  <si>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</si>
  <si>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</si>
  <si>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</si>
  <si>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</si>
  <si>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</si>
  <si>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</si>
  <si>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</si>
  <si>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</si>
  <si>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</si>
  <si>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</si>
  <si>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</si>
  <si>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</si>
  <si>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</si>
  <si>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</si>
  <si>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</si>
  <si>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</si>
  <si>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</si>
  <si>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</si>
  <si>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</si>
  <si>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</si>
  <si>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</si>
  <si>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</si>
  <si>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</si>
  <si>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</si>
  <si>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</si>
  <si>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</si>
  <si>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</si>
  <si>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</si>
  <si>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</si>
  <si>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</si>
  <si>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</si>
  <si>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</si>
  <si>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</si>
  <si>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</si>
  <si>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</si>
  <si>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</si>
  <si>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</si>
  <si>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</si>
  <si>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</si>
  <si>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</si>
  <si>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</si>
  <si>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</si>
  <si>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</si>
  <si>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</si>
  <si>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</si>
  <si>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</si>
  <si>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</si>
  <si>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</si>
  <si>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</si>
  <si>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</si>
  <si>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</si>
  <si>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</si>
  <si>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</si>
  <si>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</si>
  <si>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</si>
  <si>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</si>
  <si>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</si>
  <si>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</si>
  <si>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</si>
  <si>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</si>
  <si>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</si>
  <si>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</si>
  <si>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</si>
  <si>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</si>
  <si>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</si>
  <si>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</si>
  <si>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</si>
  <si>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</si>
  <si>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</si>
  <si>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</si>
  <si>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</si>
  <si>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</si>
  <si>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</si>
  <si>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</si>
  <si>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</si>
  <si>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</si>
  <si>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</si>
  <si>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</si>
  <si>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</si>
  <si>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</si>
  <si>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</si>
  <si>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</si>
  <si>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</si>
  <si>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</si>
  <si>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</si>
  <si>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</si>
  <si>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</si>
  <si>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</si>
  <si>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</si>
  <si>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</si>
  <si>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</si>
  <si>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</si>
  <si>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</si>
  <si>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</si>
  <si>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</si>
  <si>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</si>
  <si>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</si>
  <si>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</si>
  <si>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</si>
  <si>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</si>
  <si>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</si>
  <si>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</si>
  <si>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</si>
  <si>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</si>
  <si>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</si>
  <si>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</si>
  <si>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</si>
  <si>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</si>
  <si>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</si>
  <si>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</si>
  <si>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</si>
  <si>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</si>
  <si>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</si>
  <si>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</si>
  <si>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</si>
  <si>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</si>
  <si>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</si>
  <si>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</si>
  <si>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</si>
  <si>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</si>
  <si>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</si>
  <si>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</si>
  <si>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</si>
  <si>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</si>
  <si>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</si>
  <si>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</si>
  <si>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</si>
  <si>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</si>
  <si>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</si>
  <si>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</si>
  <si>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</si>
  <si>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</si>
  <si>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</si>
  <si>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</si>
  <si>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</si>
  <si>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</si>
  <si>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</si>
  <si>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</si>
  <si>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</si>
  <si>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</si>
  <si>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</si>
  <si>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</si>
  <si>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</si>
  <si>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</si>
  <si>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</si>
  <si>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</si>
  <si>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</si>
  <si>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</si>
  <si>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</si>
  <si>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</si>
  <si>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</si>
  <si>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</si>
  <si>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</si>
  <si>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</si>
  <si>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</si>
  <si>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</si>
  <si>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</si>
  <si>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</si>
  <si>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</si>
  <si>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</si>
  <si>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</si>
  <si>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</si>
  <si>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</si>
  <si>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</si>
  <si>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</si>
  <si>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</si>
  <si>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</si>
  <si>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</si>
  <si>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</si>
  <si>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</si>
  <si>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</si>
  <si>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</si>
  <si>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</si>
  <si>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</si>
  <si>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</si>
  <si>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</si>
  <si>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</si>
  <si>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</si>
  <si>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</si>
  <si>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</si>
  <si>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</si>
  <si>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</si>
  <si>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</si>
  <si>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</si>
  <si>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</si>
  <si>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</si>
  <si>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</si>
  <si>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</si>
  <si>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</si>
  <si>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</si>
  <si>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</si>
  <si>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</si>
  <si>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</si>
  <si>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</si>
  <si>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</si>
  <si>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</si>
  <si>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</si>
  <si>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</si>
  <si>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</si>
  <si>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</si>
  <si>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</si>
  <si>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</si>
  <si>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</si>
  <si>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</si>
  <si>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</si>
  <si>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</si>
  <si>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</si>
  <si>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</si>
  <si>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</si>
  <si>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</si>
  <si>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</si>
  <si>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</si>
  <si>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</si>
  <si>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</si>
  <si>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</si>
  <si>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</si>
  <si>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</si>
  <si>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</si>
  <si>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</si>
  <si>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</si>
  <si>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</si>
  <si>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</si>
  <si>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</si>
  <si>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</si>
  <si>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</si>
  <si>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</si>
  <si>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</si>
  <si>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</si>
  <si>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</si>
  <si>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</si>
  <si>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</si>
  <si>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</si>
  <si>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</si>
  <si>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</si>
  <si>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</si>
  <si>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</si>
  <si>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</si>
  <si>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</si>
  <si>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</si>
  <si>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</si>
  <si>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</si>
  <si>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</si>
  <si>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</si>
  <si>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</si>
  <si>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</si>
  <si>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</si>
  <si>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</si>
  <si>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</si>
  <si>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</si>
  <si>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</si>
  <si>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</si>
  <si>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</si>
  <si>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</si>
  <si>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</si>
  <si>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</si>
  <si>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</si>
  <si>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</si>
  <si>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</si>
  <si>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</si>
  <si>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</si>
  <si>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</si>
  <si>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</si>
  <si>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</si>
  <si>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</si>
  <si>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</si>
  <si>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</si>
  <si>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</si>
  <si>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</si>
  <si>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</si>
  <si>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</si>
  <si>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</si>
  <si>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</si>
  <si>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</si>
  <si>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</si>
  <si>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</si>
  <si>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</si>
  <si>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</si>
  <si>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</si>
  <si>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</si>
  <si>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</si>
  <si>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</si>
  <si>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</si>
  <si>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</si>
  <si>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</si>
  <si>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</si>
  <si>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</si>
  <si>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</si>
  <si>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</si>
  <si>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</si>
  <si>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</si>
  <si>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</si>
  <si>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</si>
  <si>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</si>
  <si>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</si>
  <si>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</si>
  <si>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</si>
  <si>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</si>
  <si>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</si>
  <si>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</si>
  <si>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</si>
  <si>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</si>
  <si>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</si>
  <si>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</si>
  <si>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</si>
  <si>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</si>
  <si>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</si>
  <si>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</si>
  <si>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</si>
  <si>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</si>
  <si>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</si>
  <si>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</si>
  <si>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</si>
  <si>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</si>
  <si>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</si>
  <si>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</si>
  <si>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</si>
  <si>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</si>
  <si>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</si>
  <si>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</si>
  <si>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</si>
  <si>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</si>
  <si>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</si>
  <si>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</si>
  <si>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</si>
  <si>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</si>
  <si>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</si>
  <si>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</si>
  <si>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</si>
  <si>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</si>
  <si>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</si>
  <si>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</si>
  <si>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</si>
  <si>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</si>
  <si>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</si>
  <si>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</si>
  <si>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</si>
  <si>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</si>
  <si>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</si>
  <si>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</si>
  <si>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</si>
  <si>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</si>
  <si>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</si>
  <si>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</si>
  <si>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</si>
  <si>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</si>
  <si>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</si>
  <si>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</si>
  <si>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</si>
  <si>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</si>
  <si>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</si>
  <si>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</si>
  <si>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</si>
  <si>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</si>
  <si>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</si>
  <si>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</si>
  <si>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</si>
  <si>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</si>
  <si>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</si>
  <si>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</si>
  <si>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</si>
  <si>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</si>
  <si>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</si>
  <si>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</si>
  <si>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</si>
  <si>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</si>
  <si>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</si>
  <si>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</si>
  <si>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</si>
  <si>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</si>
  <si>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</si>
  <si>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</si>
  <si>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</si>
  <si>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</si>
  <si>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</si>
  <si>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</si>
  <si>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</si>
  <si>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</si>
  <si>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</si>
  <si>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</si>
  <si>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</si>
  <si>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</si>
  <si>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</si>
  <si>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</si>
  <si>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</si>
  <si>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</si>
  <si>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</si>
  <si>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</si>
  <si>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</si>
  <si>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</si>
  <si>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</si>
  <si>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</si>
  <si>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</si>
  <si>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</si>
  <si>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</si>
  <si>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</si>
  <si>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</si>
  <si>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</si>
  <si>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</si>
  <si>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</si>
  <si>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</si>
  <si>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</si>
  <si>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</si>
  <si>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</si>
  <si>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</si>
  <si>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</si>
  <si>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</si>
  <si>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</si>
  <si>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</si>
  <si>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</si>
  <si>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</si>
  <si>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</si>
  <si>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</si>
  <si>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</si>
  <si>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</si>
  <si>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</si>
  <si>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</si>
  <si>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</si>
  <si>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</si>
  <si>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</si>
  <si>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</si>
  <si>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</si>
  <si>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</si>
  <si>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</si>
  <si>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</si>
  <si>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</si>
  <si>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</si>
  <si>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</si>
  <si>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</si>
  <si>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</si>
  <si>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</si>
  <si>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</si>
  <si>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</si>
  <si>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</si>
  <si>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</si>
  <si>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</si>
  <si>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</si>
  <si>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</si>
  <si>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</si>
  <si>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</si>
  <si>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</si>
  <si>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</si>
  <si>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</si>
  <si>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</si>
  <si>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</si>
  <si>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</si>
  <si>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</si>
  <si>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</si>
  <si>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</si>
  <si>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</si>
  <si>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</si>
  <si>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</si>
  <si>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</si>
  <si>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</si>
  <si>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</si>
  <si>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</si>
  <si>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</si>
  <si>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</si>
  <si>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</si>
  <si>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</si>
  <si>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</si>
  <si>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</si>
  <si>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</si>
  <si>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</si>
  <si>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</si>
  <si>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</si>
  <si>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</si>
  <si>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</si>
  <si>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</si>
  <si>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</si>
  <si>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</si>
  <si>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</si>
  <si>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</si>
  <si>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</si>
  <si>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</si>
  <si>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</si>
  <si>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</si>
  <si>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</si>
  <si>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</si>
  <si>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</si>
  <si>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</si>
  <si>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</si>
  <si>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</si>
  <si>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</si>
  <si>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</si>
  <si>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</si>
  <si>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</si>
  <si>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</si>
  <si>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</si>
  <si>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</si>
  <si>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</si>
  <si>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</si>
  <si>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</si>
  <si>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</si>
  <si>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</si>
  <si>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</si>
  <si>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</si>
  <si>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</si>
  <si>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</si>
  <si>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</si>
  <si>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</si>
  <si>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</si>
  <si>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</si>
  <si>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</si>
  <si>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</si>
  <si>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</si>
  <si>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</si>
  <si>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</si>
  <si>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</si>
  <si>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</si>
  <si>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</si>
  <si>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</si>
  <si>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CY</t>
  </si>
  <si>
    <t>PY</t>
  </si>
  <si>
    <t>YoY %</t>
  </si>
  <si>
    <t>Total</t>
  </si>
  <si>
    <t>SALES TREND</t>
  </si>
  <si>
    <t>Sales by State</t>
  </si>
  <si>
    <t>Top Selling Cities</t>
  </si>
  <si>
    <t>Count of Order ID</t>
  </si>
  <si>
    <t>Orders by Duration</t>
  </si>
  <si>
    <t>Orders by Shipping Mode</t>
  </si>
  <si>
    <t>Sales by Sub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</si>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</sst>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 fontId="0" fillId="0" borderId="0" xfId="0" pivotButton="1" applyNumberFormat="1"/>
    <xf numFmtId="1" fontId="0" fillId="0" borderId="0" xfId="0" applyNumberFormat="1"/>
    <xf numFmtId="1" fontId="0" fillId="0" borderId="0" xfId="0" applyNumberFormat="1" applyAlignment="1">
      <alignment horizontal="left"/>
    </xf>
    <xf numFmtId="9"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1999">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64" formatCode="[&gt;=1000000]\$#,##0.0,,&quot;M&quot;;[&gt;=1000]\$#,##0.0,&quot;K&quot;;\$#,##0"/>
    </dxf>
    <dxf>
      <numFmt numFmtId="1" formatCode="0"/>
    </dxf>
    <dxf>
      <numFmt numFmtId="1" formatCode="0"/>
    </dxf>
    <dxf>
      <numFmt numFmtId="1" formatCode="0"/>
    </dxf>
    <dxf>
      <numFmt numFmtId="1" formatCode="0"/>
    </dxf>
    <dxf>
      <numFmt numFmtId="14" formatCode="0.00%"/>
    </dxf>
    <dxf>
      <numFmt numFmtId="13" formatCode="0%"/>
    </dxf>
    <dxf>
      <numFmt numFmtId="1" formatCode="0"/>
    </dxf>
    <dxf>
      <numFmt numFmtId="1" formatCode="0"/>
    </dxf>
    <dxf>
      <numFmt numFmtId="1" formatCode="0"/>
    </dxf>
    <dxf>
      <numFmt numFmtId="1"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164" formatCode="[&gt;=1000000]\$#,##0.0,,&quot;M&quot;;[&gt;=1000]\$#,##0.0,&quot;K&quot;;\$#,##0"/>
    </dxf>
    <dxf>
      <numFmt numFmtId="1" formatCode="0"/>
    </dxf>
    <dxf>
      <numFmt numFmtId="1" formatCode="0"/>
    </dxf>
    <dxf>
      <numFmt numFmtId="1" formatCode="0"/>
    </dxf>
    <dxf>
      <numFmt numFmtId="1" formatCode="0"/>
    </dxf>
    <dxf>
      <numFmt numFmtId="13" formatCode="0%"/>
    </dxf>
    <dxf>
      <numFmt numFmtId="14" formatCode="0.00%"/>
    </dxf>
    <dxf>
      <numFmt numFmtId="1" formatCode="0"/>
    </dxf>
    <dxf>
      <numFmt numFmtId="1" formatCode="0"/>
    </dxf>
    <dxf>
      <numFmt numFmtId="1" formatCode="0"/>
    </dxf>
    <dxf>
      <numFmt numFmtId="1" formatCode="0"/>
    </dxf>
    <dxf>
      <numFmt numFmtId="164" formatCode="[&gt;=1000000]\$#,##0.0,,&quot;M&quot;;[&gt;=1000]\$#,##0.0,&quot;K&quot;;\$#,##0"/>
    </dxf>
    <dxf>
      <numFmt numFmtId="13" formatCode="0%"/>
    </dxf>
    <dxf>
      <numFmt numFmtId="14" formatCode="0.00%"/>
    </dxf>
    <dxf>
      <numFmt numFmtId="1" formatCode="0"/>
    </dxf>
    <dxf>
      <numFmt numFmtId="1" formatCode="0"/>
    </dxf>
    <dxf>
      <numFmt numFmtId="1" formatCode="0"/>
    </dxf>
    <dxf>
      <numFmt numFmtId="1" formatCode="0"/>
    </dxf>
    <dxf>
      <numFmt numFmtId="164" formatCode="[&gt;=1000000]\$#,##0.0,,&quot;M&quot;;[&gt;=1000]\$#,##0.0,&quot;K&quot;;\$#,##0"/>
    </dxf>
    <dxf>
      <numFmt numFmtId="164"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ont>
        <b/>
        <color theme="1"/>
      </font>
      <border>
        <bottom style="thin">
          <color theme="4"/>
        </bottom>
        <vertical/>
        <horizontal/>
      </border>
    </dxf>
    <dxf>
      <font>
        <color theme="1"/>
      </font>
      <fill>
        <patternFill>
          <bgColor rgb="FFE1EAF1"/>
        </patternFill>
      </fill>
      <border>
        <left/>
        <right/>
        <top/>
        <bottom/>
        <vertical/>
        <horizontal/>
      </border>
    </dxf>
  </dxfs>
  <tableStyles count="2" defaultTableStyle="TableStyleMedium2" defaultPivotStyle="PivotStyleLight16">
    <tableStyle name="Invisible" pivot="0" table="0" count="0" xr9:uid="{0A149021-5143-4707-80BA-CE163C95B760}"/>
    <tableStyle name="SlicerStyleLight1 2" pivot="0" table="0" count="10" xr9:uid="{81DEC6D5-3923-4B93-8EC0-67DB135A07DA}">
      <tableStyleElement type="wholeTable" dxfId="1998"/>
      <tableStyleElement type="headerRow" dxfId="1997"/>
    </tableStyle>
  </tableStyles>
  <colors>
    <mruColors>
      <color rgb="FFE1EAF1"/>
      <color rgb="FF385F7C"/>
      <color rgb="FFF8F9FA"/>
      <color rgb="FFE1F1FA"/>
      <color rgb="FF7F7F7F"/>
      <color rgb="FFECF3FA"/>
      <color rgb="FF7BA4C3"/>
      <color rgb="FFF0F456"/>
      <color rgb="FFCCDCE8"/>
      <color rgb="FF739EB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385F7C"/>
          </font>
          <fill>
            <patternFill patternType="solid">
              <fgColor theme="4" tint="0.79995117038483843"/>
              <bgColor rgb="FFF8F9FA"/>
            </patternFill>
          </fill>
          <border>
            <left style="thin">
              <color rgb="FFCCCCCC"/>
            </left>
            <right style="thin">
              <color rgb="FFCCCCCC"/>
            </right>
            <top style="thin">
              <color rgb="FFCCCCCC"/>
            </top>
            <bottom style="thin">
              <color rgb="FFCCCCCC"/>
            </bottom>
            <vertical/>
            <horizontal/>
          </border>
        </dxf>
        <dxf>
          <font>
            <b/>
            <i val="0"/>
            <color rgb="FF385F7C"/>
          </font>
          <fill>
            <patternFill patternType="solid">
              <fgColor rgb="FFF8F9FA"/>
              <bgColor rgb="FFF8F9FA"/>
            </patternFill>
          </fill>
          <border>
            <left/>
            <right/>
            <top/>
            <bottom/>
            <vertical/>
            <horizontal/>
          </border>
        </dxf>
        <dxf>
          <font>
            <b/>
            <i val="0"/>
            <color rgb="FF385F7C"/>
          </font>
          <fill>
            <patternFill patternType="solid">
              <fgColor rgb="FFFFFFFF"/>
              <bgColor rgb="FFE1EAF1"/>
            </patternFill>
          </fill>
          <border>
            <left style="thin">
              <color rgb="FFE0E0E0"/>
            </left>
            <right style="thin">
              <color rgb="FFE0E0E0"/>
            </right>
            <top style="thin">
              <color rgb="FFE0E0E0"/>
            </top>
            <bottom style="thin">
              <color rgb="FFE0E0E0"/>
            </bottom>
            <vertical/>
            <horizontal/>
          </border>
        </dxf>
        <dxf>
          <font>
            <b/>
            <i val="0"/>
            <color rgb="FF385F7C"/>
          </font>
          <fill>
            <patternFill patternType="solid">
              <fgColor rgb="FFFFFFFF"/>
              <bgColor rgb="FFE1EAF1"/>
            </patternFill>
          </fill>
          <border>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Dashboard.xlsx]Calculations!PivotTable3</c:name>
    <c:fmtId val="9"/>
  </c:pivotSource>
  <c:chart>
    <c:autoTitleDeleted val="1"/>
    <c:pivotFmts>
      <c:pivotFmt>
        <c:idx val="0"/>
        <c:spPr>
          <a:solidFill>
            <a:schemeClr val="accent1"/>
          </a:solidFill>
          <a:ln w="19050" cap="rnd">
            <a:solidFill>
              <a:schemeClr val="accent1"/>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solidFill>
                <a:schemeClr val="accent1"/>
              </a:solidFill>
            </a:ln>
            <a:effectLst/>
          </c:spPr>
        </c:marker>
      </c:pivotFmt>
      <c:pivotFmt>
        <c:idx val="2"/>
        <c:spPr>
          <a:solidFill>
            <a:schemeClr val="accent1"/>
          </a:solidFill>
          <a:ln w="19050" cap="rnd">
            <a:solidFill>
              <a:schemeClr val="accent1"/>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rgbClr val="385F7C"/>
            </a:solidFill>
            <a:prstDash val="sysDot"/>
            <a:round/>
          </a:ln>
          <a:effectLst/>
        </c:spPr>
        <c:marker>
          <c:symbol val="circle"/>
          <c:size val="5"/>
          <c:spPr>
            <a:solidFill>
              <a:srgbClr val="385F7C"/>
            </a:solidFill>
            <a:ln w="9525">
              <a:solidFill>
                <a:schemeClr val="accent1"/>
              </a:solidFill>
            </a:ln>
            <a:effectLst/>
          </c:spPr>
        </c:marker>
      </c:pivotFmt>
      <c:pivotFmt>
        <c:idx val="4"/>
        <c:spPr>
          <a:ln w="19050" cap="rnd">
            <a:solidFill>
              <a:srgbClr val="385F7C"/>
            </a:solidFill>
            <a:prstDash val="sysDot"/>
            <a:round/>
          </a:ln>
          <a:effectLst/>
        </c:spPr>
        <c:marker>
          <c:symbol val="circle"/>
          <c:size val="6"/>
          <c:spPr>
            <a:solidFill>
              <a:srgbClr val="385F7C"/>
            </a:solidFill>
            <a:ln w="9525">
              <a:solidFill>
                <a:srgbClr val="385F7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9050" cap="rnd">
            <a:solidFill>
              <a:srgbClr val="385F7C"/>
            </a:solidFill>
            <a:prstDash val="sysDot"/>
            <a:round/>
          </a:ln>
          <a:effectLst/>
        </c:spPr>
        <c:marker>
          <c:symbol val="circle"/>
          <c:size val="6"/>
          <c:spPr>
            <a:solidFill>
              <a:srgbClr val="385F7C"/>
            </a:solidFill>
            <a:ln w="9525">
              <a:solidFill>
                <a:srgbClr val="385F7C"/>
              </a:solidFill>
            </a:ln>
            <a:effectLst/>
          </c:spPr>
        </c:marker>
      </c:pivotFmt>
    </c:pivotFmts>
    <c:plotArea>
      <c:layout/>
      <c:lineChart>
        <c:grouping val="standard"/>
        <c:varyColors val="0"/>
        <c:ser>
          <c:idx val="0"/>
          <c:order val="0"/>
          <c:tx>
            <c:strRef>
              <c:f>Calculations!$D$19</c:f>
              <c:strCache>
                <c:ptCount val="1"/>
                <c:pt idx="0">
                  <c:v>Total</c:v>
                </c:pt>
              </c:strCache>
            </c:strRef>
          </c:tx>
          <c:spPr>
            <a:ln w="19050" cap="rnd">
              <a:solidFill>
                <a:srgbClr val="385F7C"/>
              </a:solidFill>
              <a:prstDash val="sysDot"/>
              <a:round/>
            </a:ln>
            <a:effectLst/>
          </c:spPr>
          <c:marker>
            <c:symbol val="circle"/>
            <c:size val="6"/>
            <c:spPr>
              <a:solidFill>
                <a:srgbClr val="385F7C"/>
              </a:solidFill>
              <a:ln w="9525">
                <a:solidFill>
                  <a:srgbClr val="385F7C"/>
                </a:solidFill>
              </a:ln>
              <a:effectLst/>
            </c:spPr>
          </c:marker>
          <c:dPt>
            <c:idx val="9"/>
            <c:marker>
              <c:symbol val="circle"/>
              <c:size val="6"/>
              <c:spPr>
                <a:solidFill>
                  <a:srgbClr val="385F7C"/>
                </a:solidFill>
                <a:ln w="9525">
                  <a:solidFill>
                    <a:srgbClr val="385F7C"/>
                  </a:solidFill>
                </a:ln>
                <a:effectLst/>
              </c:spPr>
            </c:marker>
            <c:bubble3D val="0"/>
            <c:spPr>
              <a:ln w="19050" cap="rnd">
                <a:solidFill>
                  <a:srgbClr val="385F7C"/>
                </a:solidFill>
                <a:prstDash val="sysDot"/>
                <a:round/>
              </a:ln>
              <a:effectLst/>
            </c:spPr>
            <c:extLst>
              <c:ext xmlns:c16="http://schemas.microsoft.com/office/drawing/2014/chart" uri="{C3380CC4-5D6E-409C-BE32-E72D297353CC}">
                <c16:uniqueId val="{00000001-CD97-447D-9278-6098ABECEF35}"/>
              </c:ext>
            </c:extLst>
          </c:dPt>
          <c:cat>
            <c:strRef>
              <c:f>Calculations!$C$20:$C$32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Calculations!$D$20:$D$32</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2-CD97-447D-9278-6098ABECEF35}"/>
            </c:ext>
          </c:extLst>
        </c:ser>
        <c:dLbls>
          <c:showLegendKey val="0"/>
          <c:showVal val="0"/>
          <c:showCatName val="0"/>
          <c:showSerName val="0"/>
          <c:showPercent val="0"/>
          <c:showBubbleSize val="0"/>
        </c:dLbls>
        <c:marker val="1"/>
        <c:smooth val="0"/>
        <c:axId val="123578368"/>
        <c:axId val="123576928"/>
      </c:lineChart>
      <c:catAx>
        <c:axId val="1235783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3576928"/>
        <c:crosses val="autoZero"/>
        <c:auto val="1"/>
        <c:lblAlgn val="ctr"/>
        <c:lblOffset val="100"/>
        <c:noMultiLvlLbl val="0"/>
      </c:catAx>
      <c:valAx>
        <c:axId val="123576928"/>
        <c:scaling>
          <c:orientation val="minMax"/>
        </c:scaling>
        <c:delete val="1"/>
        <c:axPos val="l"/>
        <c:numFmt formatCode="[&gt;=1000000]\$#,##0.0,,&quot;M&quot;;[&gt;=1000]\$#,##0.0,&quot;K&quot;;\$#,##0" sourceLinked="1"/>
        <c:majorTickMark val="none"/>
        <c:minorTickMark val="none"/>
        <c:tickLblPos val="nextTo"/>
        <c:crossAx val="12357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Dashboard.xlsx]Calculations!PivotTable7</c:name>
    <c:fmtId val="6"/>
  </c:pivotSource>
  <c:chart>
    <c:autoTitleDeleted val="1"/>
    <c:pivotFmts>
      <c:pivotFmt>
        <c:idx val="0"/>
        <c:spPr>
          <a:solidFill>
            <a:schemeClr val="accent1"/>
          </a:solidFill>
          <a:ln w="28575" cap="rnd">
            <a:noFill/>
            <a:round/>
          </a:ln>
          <a:effectLst/>
        </c:spPr>
        <c:marker>
          <c:symbol val="circle"/>
          <c:size val="10"/>
          <c:spPr>
            <a:solidFill>
              <a:srgbClr val="385F7C"/>
            </a:solidFill>
            <a:ln w="9525">
              <a:solidFill>
                <a:srgbClr val="385F7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10"/>
          <c:spPr>
            <a:solidFill>
              <a:srgbClr val="385F7C"/>
            </a:solidFill>
            <a:ln w="9525">
              <a:solidFill>
                <a:srgbClr val="385F7C"/>
              </a:solidFill>
            </a:ln>
            <a:effectLst/>
          </c:spPr>
        </c:marker>
      </c:pivotFmt>
      <c:pivotFmt>
        <c:idx val="2"/>
        <c:spPr>
          <a:solidFill>
            <a:schemeClr val="accent1"/>
          </a:solidFill>
          <a:ln w="28575" cap="rnd">
            <a:noFill/>
            <a:round/>
          </a:ln>
          <a:effectLst/>
        </c:spPr>
        <c:marker>
          <c:symbol val="circle"/>
          <c:size val="10"/>
          <c:spPr>
            <a:solidFill>
              <a:srgbClr val="385F7C"/>
            </a:solidFill>
            <a:ln w="9525">
              <a:solidFill>
                <a:srgbClr val="385F7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8"/>
          <c:spPr>
            <a:solidFill>
              <a:srgbClr val="385F7C"/>
            </a:solidFill>
            <a:ln w="9525">
              <a:solidFill>
                <a:srgbClr val="385F7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8.5618884567852244E-2"/>
          <c:w val="0.92500000000000004"/>
          <c:h val="0.7831407076353164"/>
        </c:manualLayout>
      </c:layout>
      <c:lineChart>
        <c:grouping val="standard"/>
        <c:varyColors val="0"/>
        <c:ser>
          <c:idx val="0"/>
          <c:order val="0"/>
          <c:tx>
            <c:strRef>
              <c:f>Calculations!$I$29</c:f>
              <c:strCache>
                <c:ptCount val="1"/>
                <c:pt idx="0">
                  <c:v>Total</c:v>
                </c:pt>
              </c:strCache>
            </c:strRef>
          </c:tx>
          <c:spPr>
            <a:ln w="28575" cap="rnd">
              <a:noFill/>
              <a:round/>
            </a:ln>
            <a:effectLst/>
          </c:spPr>
          <c:marker>
            <c:symbol val="circle"/>
            <c:size val="8"/>
            <c:spPr>
              <a:solidFill>
                <a:srgbClr val="385F7C"/>
              </a:solidFill>
              <a:ln w="9525">
                <a:solidFill>
                  <a:srgbClr val="385F7C"/>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Calculations!$H$30:$H$38</c:f>
              <c:strCache>
                <c:ptCount val="8"/>
                <c:pt idx="0">
                  <c:v>0- days</c:v>
                </c:pt>
                <c:pt idx="1">
                  <c:v>1- days</c:v>
                </c:pt>
                <c:pt idx="2">
                  <c:v>2- days</c:v>
                </c:pt>
                <c:pt idx="3">
                  <c:v>3- days</c:v>
                </c:pt>
                <c:pt idx="4">
                  <c:v>4- days</c:v>
                </c:pt>
                <c:pt idx="5">
                  <c:v>5- days</c:v>
                </c:pt>
                <c:pt idx="6">
                  <c:v>6- days</c:v>
                </c:pt>
                <c:pt idx="7">
                  <c:v>7- days</c:v>
                </c:pt>
              </c:strCache>
            </c:strRef>
          </c:cat>
          <c:val>
            <c:numRef>
              <c:f>Calculations!$I$30:$I$38</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D0AD-4388-A2D6-31F572BE1D9D}"/>
            </c:ext>
          </c:extLst>
        </c:ser>
        <c:dLbls>
          <c:dLblPos val="t"/>
          <c:showLegendKey val="0"/>
          <c:showVal val="1"/>
          <c:showCatName val="0"/>
          <c:showSerName val="0"/>
          <c:showPercent val="0"/>
          <c:showBubbleSize val="0"/>
        </c:dLbls>
        <c:dropLines>
          <c:spPr>
            <a:ln w="9525" cap="flat" cmpd="sng" algn="ctr">
              <a:solidFill>
                <a:srgbClr val="385F7C"/>
              </a:solidFill>
              <a:round/>
            </a:ln>
            <a:effectLst/>
          </c:spPr>
        </c:dropLines>
        <c:marker val="1"/>
        <c:smooth val="0"/>
        <c:axId val="123599968"/>
        <c:axId val="123609568"/>
      </c:lineChart>
      <c:catAx>
        <c:axId val="1235999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3609568"/>
        <c:crosses val="autoZero"/>
        <c:auto val="1"/>
        <c:lblAlgn val="ctr"/>
        <c:lblOffset val="100"/>
        <c:noMultiLvlLbl val="0"/>
      </c:catAx>
      <c:valAx>
        <c:axId val="123609568"/>
        <c:scaling>
          <c:orientation val="minMax"/>
        </c:scaling>
        <c:delete val="1"/>
        <c:axPos val="l"/>
        <c:numFmt formatCode="0%" sourceLinked="1"/>
        <c:majorTickMark val="none"/>
        <c:minorTickMark val="none"/>
        <c:tickLblPos val="nextTo"/>
        <c:crossAx val="12359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Calculations!$J$20:$J$24</c:f>
              <c:strCache>
                <c:ptCount val="5"/>
                <c:pt idx="0">
                  <c:v>Los Angeles</c:v>
                </c:pt>
                <c:pt idx="1">
                  <c:v>New York City</c:v>
                </c:pt>
                <c:pt idx="2">
                  <c:v>Philadelphia</c:v>
                </c:pt>
                <c:pt idx="3">
                  <c:v>San Francisco</c:v>
                </c:pt>
                <c:pt idx="4">
                  <c:v>Seattle</c:v>
                </c:pt>
              </c:strCache>
            </c:strRef>
          </c:cat>
          <c:val>
            <c:numRef>
              <c:f>Calculations!$K$20:$K$24</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03A3-4C50-9F85-0AD9943D5F3E}"/>
            </c:ext>
          </c:extLst>
        </c:ser>
        <c:ser>
          <c:idx val="1"/>
          <c:order val="1"/>
          <c:spPr>
            <a:solidFill>
              <a:srgbClr val="ECF3FA"/>
            </a:solidFill>
            <a:ln>
              <a:noFill/>
            </a:ln>
            <a:effectLst/>
          </c:spPr>
          <c:invertIfNegative val="0"/>
          <c:dLbls>
            <c:dLbl>
              <c:idx val="0"/>
              <c:tx>
                <c:rich>
                  <a:bodyPr/>
                  <a:lstStyle/>
                  <a:p>
                    <a:fld id="{34AF3725-2E91-4FEF-9607-B0FC51FCBFA9}"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3A3-4C50-9F85-0AD9943D5F3E}"/>
                </c:ext>
              </c:extLst>
            </c:dLbl>
            <c:dLbl>
              <c:idx val="1"/>
              <c:tx>
                <c:rich>
                  <a:bodyPr/>
                  <a:lstStyle/>
                  <a:p>
                    <a:fld id="{710221EA-1426-48D0-89F4-AE88AEBA758D}"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3A3-4C50-9F85-0AD9943D5F3E}"/>
                </c:ext>
              </c:extLst>
            </c:dLbl>
            <c:dLbl>
              <c:idx val="2"/>
              <c:tx>
                <c:rich>
                  <a:bodyPr/>
                  <a:lstStyle/>
                  <a:p>
                    <a:fld id="{6C345D10-26B4-4E6E-8D67-1B773B70D7D2}"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3A3-4C50-9F85-0AD9943D5F3E}"/>
                </c:ext>
              </c:extLst>
            </c:dLbl>
            <c:dLbl>
              <c:idx val="3"/>
              <c:tx>
                <c:rich>
                  <a:bodyPr/>
                  <a:lstStyle/>
                  <a:p>
                    <a:fld id="{C57F26EC-B9AB-46A1-8E92-1B5DEC016A2C}"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3A3-4C50-9F85-0AD9943D5F3E}"/>
                </c:ext>
              </c:extLst>
            </c:dLbl>
            <c:dLbl>
              <c:idx val="4"/>
              <c:tx>
                <c:rich>
                  <a:bodyPr/>
                  <a:lstStyle/>
                  <a:p>
                    <a:fld id="{0FC64EEA-9F92-404C-AB9D-72FDAB79C052}"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3A3-4C50-9F85-0AD9943D5F3E}"/>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Calculations!$J$20:$J$24</c:f>
              <c:strCache>
                <c:ptCount val="5"/>
                <c:pt idx="0">
                  <c:v>Los Angeles</c:v>
                </c:pt>
                <c:pt idx="1">
                  <c:v>New York City</c:v>
                </c:pt>
                <c:pt idx="2">
                  <c:v>Philadelphia</c:v>
                </c:pt>
                <c:pt idx="3">
                  <c:v>San Francisco</c:v>
                </c:pt>
                <c:pt idx="4">
                  <c:v>Seattle</c:v>
                </c:pt>
              </c:strCache>
            </c:strRef>
          </c:cat>
          <c:val>
            <c:numRef>
              <c:f>Calculations!$L$20:$L$24</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Calculations!$K$20:$K$24</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03A3-4C50-9F85-0AD9943D5F3E}"/>
            </c:ext>
          </c:extLst>
        </c:ser>
        <c:dLbls>
          <c:showLegendKey val="0"/>
          <c:showVal val="0"/>
          <c:showCatName val="0"/>
          <c:showSerName val="0"/>
          <c:showPercent val="0"/>
          <c:showBubbleSize val="0"/>
        </c:dLbls>
        <c:gapWidth val="150"/>
        <c:overlap val="100"/>
        <c:axId val="25076640"/>
        <c:axId val="25074720"/>
      </c:barChart>
      <c:catAx>
        <c:axId val="250766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5074720"/>
        <c:crosses val="autoZero"/>
        <c:auto val="1"/>
        <c:lblAlgn val="ctr"/>
        <c:lblOffset val="100"/>
        <c:noMultiLvlLbl val="0"/>
      </c:catAx>
      <c:valAx>
        <c:axId val="25074720"/>
        <c:scaling>
          <c:orientation val="minMax"/>
        </c:scaling>
        <c:delete val="1"/>
        <c:axPos val="b"/>
        <c:numFmt formatCode="[&gt;=1000000]\$#,##0.0,,&quot;M&quot;;[&gt;=1000]\$#,##0.0,&quot;K&quot;;\$#,##0" sourceLinked="1"/>
        <c:majorTickMark val="none"/>
        <c:minorTickMark val="none"/>
        <c:tickLblPos val="nextTo"/>
        <c:crossAx val="250766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Dashboard.xlsx]Calculations!PivotTable8</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ECF3FA"/>
          </a:solidFill>
          <a:ln w="19050">
            <a:noFill/>
          </a:ln>
          <a:effectLst/>
        </c:spPr>
      </c:pivotFmt>
      <c:pivotFmt>
        <c:idx val="3"/>
        <c:spPr>
          <a:solidFill>
            <a:srgbClr val="739EBF"/>
          </a:solidFill>
          <a:ln w="19050">
            <a:noFill/>
          </a:ln>
          <a:effectLst/>
        </c:spPr>
      </c:pivotFmt>
      <c:pivotFmt>
        <c:idx val="4"/>
        <c:spPr>
          <a:solidFill>
            <a:schemeClr val="accent5">
              <a:lumMod val="40000"/>
              <a:lumOff val="60000"/>
            </a:schemeClr>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39EBF"/>
          </a:solidFill>
          <a:ln w="19050">
            <a:noFill/>
          </a:ln>
          <a:effectLst/>
        </c:spPr>
      </c:pivotFmt>
      <c:pivotFmt>
        <c:idx val="7"/>
        <c:spPr>
          <a:solidFill>
            <a:schemeClr val="accent5">
              <a:lumMod val="40000"/>
              <a:lumOff val="60000"/>
            </a:schemeClr>
          </a:solidFill>
          <a:ln w="19050">
            <a:noFill/>
          </a:ln>
          <a:effectLst/>
        </c:spPr>
      </c:pivotFmt>
      <c:pivotFmt>
        <c:idx val="8"/>
        <c:spPr>
          <a:solidFill>
            <a:srgbClr val="ECF3FA"/>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BA4C3"/>
          </a:solidFill>
          <a:ln w="19050">
            <a:noFill/>
          </a:ln>
          <a:effectLst/>
        </c:spPr>
        <c:dLbl>
          <c:idx val="0"/>
          <c:layout>
            <c:manualLayout>
              <c:x val="-0.10197091018837696"/>
              <c:y val="0.1492378587070008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40000"/>
              <a:lumOff val="60000"/>
            </a:schemeClr>
          </a:solidFill>
          <a:ln w="19050">
            <a:noFill/>
          </a:ln>
          <a:effectLst/>
        </c:spPr>
        <c:dLbl>
          <c:idx val="0"/>
          <c:layout>
            <c:manualLayout>
              <c:x val="-9.5972621353766593E-2"/>
              <c:y val="-6.715703641815037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CF3FA"/>
          </a:solidFill>
          <a:ln w="19050">
            <a:noFill/>
          </a:ln>
          <a:effectLst/>
        </c:spPr>
        <c:dLbl>
          <c:idx val="0"/>
          <c:layout>
            <c:manualLayout>
              <c:x val="-9.8971765771071765E-2"/>
              <c:y val="-7.461892935350042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9.5972621353766455E-2"/>
              <c:y val="-0.3208613962200518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06273278676382"/>
          <c:y val="7.742330848581741E-2"/>
          <c:w val="0.30070201233144278"/>
          <c:h val="0.74814877486881459"/>
        </c:manualLayout>
      </c:layout>
      <c:doughnutChart>
        <c:varyColors val="1"/>
        <c:ser>
          <c:idx val="0"/>
          <c:order val="0"/>
          <c:tx>
            <c:strRef>
              <c:f>Calculations!$I$42</c:f>
              <c:strCache>
                <c:ptCount val="1"/>
                <c:pt idx="0">
                  <c:v>Total</c:v>
                </c:pt>
              </c:strCache>
            </c:strRef>
          </c:tx>
          <c:spPr>
            <a:ln>
              <a:noFill/>
            </a:ln>
          </c:spPr>
          <c:dPt>
            <c:idx val="0"/>
            <c:bubble3D val="0"/>
            <c:spPr>
              <a:solidFill>
                <a:srgbClr val="7BA4C3"/>
              </a:solidFill>
              <a:ln w="19050">
                <a:noFill/>
              </a:ln>
              <a:effectLst/>
            </c:spPr>
            <c:extLst>
              <c:ext xmlns:c16="http://schemas.microsoft.com/office/drawing/2014/chart" uri="{C3380CC4-5D6E-409C-BE32-E72D297353CC}">
                <c16:uniqueId val="{00000001-1B61-494A-96B7-049AF00DAB91}"/>
              </c:ext>
            </c:extLst>
          </c:dPt>
          <c:dPt>
            <c:idx val="1"/>
            <c:bubble3D val="0"/>
            <c:spPr>
              <a:solidFill>
                <a:schemeClr val="accent5">
                  <a:lumMod val="40000"/>
                  <a:lumOff val="60000"/>
                </a:schemeClr>
              </a:solidFill>
              <a:ln w="19050">
                <a:noFill/>
              </a:ln>
              <a:effectLst/>
            </c:spPr>
            <c:extLst>
              <c:ext xmlns:c16="http://schemas.microsoft.com/office/drawing/2014/chart" uri="{C3380CC4-5D6E-409C-BE32-E72D297353CC}">
                <c16:uniqueId val="{00000003-1B61-494A-96B7-049AF00DAB91}"/>
              </c:ext>
            </c:extLst>
          </c:dPt>
          <c:dPt>
            <c:idx val="2"/>
            <c:bubble3D val="0"/>
            <c:spPr>
              <a:solidFill>
                <a:srgbClr val="ECF3FA"/>
              </a:solidFill>
              <a:ln w="19050">
                <a:noFill/>
              </a:ln>
              <a:effectLst/>
            </c:spPr>
            <c:extLst>
              <c:ext xmlns:c16="http://schemas.microsoft.com/office/drawing/2014/chart" uri="{C3380CC4-5D6E-409C-BE32-E72D297353CC}">
                <c16:uniqueId val="{00000005-1B61-494A-96B7-049AF00DAB91}"/>
              </c:ext>
            </c:extLst>
          </c:dPt>
          <c:dPt>
            <c:idx val="3"/>
            <c:bubble3D val="0"/>
            <c:spPr>
              <a:solidFill>
                <a:srgbClr val="385F7C"/>
              </a:solidFill>
              <a:ln w="19050">
                <a:noFill/>
              </a:ln>
              <a:effectLst/>
            </c:spPr>
            <c:extLst>
              <c:ext xmlns:c16="http://schemas.microsoft.com/office/drawing/2014/chart" uri="{C3380CC4-5D6E-409C-BE32-E72D297353CC}">
                <c16:uniqueId val="{00000007-1B61-494A-96B7-049AF00DAB91}"/>
              </c:ext>
            </c:extLst>
          </c:dPt>
          <c:dLbls>
            <c:dLbl>
              <c:idx val="0"/>
              <c:layout>
                <c:manualLayout>
                  <c:x val="-0.10197091018837696"/>
                  <c:y val="0.149237858707000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B61-494A-96B7-049AF00DAB91}"/>
                </c:ext>
              </c:extLst>
            </c:dLbl>
            <c:dLbl>
              <c:idx val="1"/>
              <c:layout>
                <c:manualLayout>
                  <c:x val="-9.5972621353766593E-2"/>
                  <c:y val="-6.7157036418150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B61-494A-96B7-049AF00DAB91}"/>
                </c:ext>
              </c:extLst>
            </c:dLbl>
            <c:dLbl>
              <c:idx val="2"/>
              <c:layout>
                <c:manualLayout>
                  <c:x val="-9.8971765771071765E-2"/>
                  <c:y val="-7.46189293535004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B61-494A-96B7-049AF00DAB91}"/>
                </c:ext>
              </c:extLst>
            </c:dLbl>
            <c:dLbl>
              <c:idx val="3"/>
              <c:layout>
                <c:manualLayout>
                  <c:x val="9.5972621353766455E-2"/>
                  <c:y val="-0.320861396220051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B61-494A-96B7-049AF00DAB9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Calculations!$H$43:$H$47</c:f>
              <c:strCache>
                <c:ptCount val="4"/>
                <c:pt idx="0">
                  <c:v>First Class</c:v>
                </c:pt>
                <c:pt idx="1">
                  <c:v>Same Day</c:v>
                </c:pt>
                <c:pt idx="2">
                  <c:v>Second Class</c:v>
                </c:pt>
                <c:pt idx="3">
                  <c:v>Standard Class</c:v>
                </c:pt>
              </c:strCache>
            </c:strRef>
          </c:cat>
          <c:val>
            <c:numRef>
              <c:f>Calculations!$I$43:$I$47</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1B61-494A-96B7-049AF00DAB91}"/>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Calculations!$J$53:$J$56</c:f>
              <c:strCache>
                <c:ptCount val="4"/>
                <c:pt idx="0">
                  <c:v>Bookcases</c:v>
                </c:pt>
                <c:pt idx="1">
                  <c:v>Chairs</c:v>
                </c:pt>
                <c:pt idx="2">
                  <c:v>Furnishings</c:v>
                </c:pt>
                <c:pt idx="3">
                  <c:v>Tables</c:v>
                </c:pt>
              </c:strCache>
            </c:strRef>
          </c:cat>
          <c:val>
            <c:numRef>
              <c:f>Calculations!$K$53:$K$56</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4F48-4905-BF46-787634C91424}"/>
            </c:ext>
          </c:extLst>
        </c:ser>
        <c:ser>
          <c:idx val="1"/>
          <c:order val="1"/>
          <c:spPr>
            <a:solidFill>
              <a:srgbClr val="ECF3FA"/>
            </a:solidFill>
            <a:ln>
              <a:noFill/>
            </a:ln>
            <a:effectLst/>
          </c:spPr>
          <c:invertIfNegative val="0"/>
          <c:dLbls>
            <c:dLbl>
              <c:idx val="0"/>
              <c:tx>
                <c:rich>
                  <a:bodyPr/>
                  <a:lstStyle/>
                  <a:p>
                    <a:fld id="{7940772D-3050-4906-BBB8-56954832A8A7}"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F48-4905-BF46-787634C91424}"/>
                </c:ext>
              </c:extLst>
            </c:dLbl>
            <c:dLbl>
              <c:idx val="1"/>
              <c:tx>
                <c:rich>
                  <a:bodyPr/>
                  <a:lstStyle/>
                  <a:p>
                    <a:fld id="{FBC4F2C5-8FCE-4E7A-82A1-3BA166E6B40B}"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F48-4905-BF46-787634C91424}"/>
                </c:ext>
              </c:extLst>
            </c:dLbl>
            <c:dLbl>
              <c:idx val="2"/>
              <c:tx>
                <c:rich>
                  <a:bodyPr/>
                  <a:lstStyle/>
                  <a:p>
                    <a:fld id="{009E6190-11D5-4559-8D1C-011A866F3492}"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F48-4905-BF46-787634C91424}"/>
                </c:ext>
              </c:extLst>
            </c:dLbl>
            <c:dLbl>
              <c:idx val="3"/>
              <c:tx>
                <c:rich>
                  <a:bodyPr/>
                  <a:lstStyle/>
                  <a:p>
                    <a:fld id="{2261B085-21A0-48DB-9A6B-060BE530766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F48-4905-BF46-787634C914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Calculations!$J$53:$J$56</c:f>
              <c:strCache>
                <c:ptCount val="4"/>
                <c:pt idx="0">
                  <c:v>Bookcases</c:v>
                </c:pt>
                <c:pt idx="1">
                  <c:v>Chairs</c:v>
                </c:pt>
                <c:pt idx="2">
                  <c:v>Furnishings</c:v>
                </c:pt>
                <c:pt idx="3">
                  <c:v>Tables</c:v>
                </c:pt>
              </c:strCache>
            </c:strRef>
          </c:cat>
          <c:val>
            <c:numRef>
              <c:f>Calculations!$L$53:$L$56</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Calculations!$K$53:$K$56</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4F48-4905-BF46-787634C91424}"/>
            </c:ext>
          </c:extLst>
        </c:ser>
        <c:dLbls>
          <c:showLegendKey val="0"/>
          <c:showVal val="0"/>
          <c:showCatName val="0"/>
          <c:showSerName val="0"/>
          <c:showPercent val="0"/>
          <c:showBubbleSize val="0"/>
        </c:dLbls>
        <c:gapWidth val="150"/>
        <c:overlap val="100"/>
        <c:axId val="739642304"/>
        <c:axId val="739659104"/>
      </c:barChart>
      <c:catAx>
        <c:axId val="739642304"/>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39659104"/>
        <c:crosses val="autoZero"/>
        <c:auto val="1"/>
        <c:lblAlgn val="ctr"/>
        <c:lblOffset val="100"/>
        <c:noMultiLvlLbl val="0"/>
      </c:catAx>
      <c:valAx>
        <c:axId val="739659104"/>
        <c:scaling>
          <c:orientation val="minMax"/>
        </c:scaling>
        <c:delete val="1"/>
        <c:axPos val="b"/>
        <c:numFmt formatCode="[&gt;=1000000]\$#,##0.0,,&quot;M&quot;;[&gt;=1000]\$#,##0.0,&quot;K&quot;;\$#,##0" sourceLinked="1"/>
        <c:majorTickMark val="out"/>
        <c:minorTickMark val="none"/>
        <c:tickLblPos val="nextTo"/>
        <c:crossAx val="7396423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cx:spPr>
        </cx:plotSurface>
        <cx:series layoutId="regionMap" uniqueId="{06BC6606-539B-48BB-9128-CBBD3F579A1F}">
          <cx:tx>
            <cx:txData>
              <cx:f>_xlchart.v5.2</cx:f>
              <cx:v>Sales</cx:v>
            </cx:txData>
          </cx:tx>
          <cx:dataId val="0"/>
          <cx:layoutPr>
            <cx:geography cultureLanguage="en-US" cultureRegion="IN" attribution="Powered by Bing">
              <cx:geoCache provider="{E9337A44-BEBE-4D9F-B70C-5C5E7DAFC167}">
                <cx:binary>7H1pb9vI0u5fCfL50sPeuw/OvMCQ1OZFXrM4XwjFdsjm1ty3X39L3mJzlIkPju8FBLyaIBlbarLI
h7U9VV36903/r5vkblN+6NMkq/510//5Mazr/F9//FHdhHfppjpI9U1pKvOjPrgx6R/mxw99c/fH
bbnpdBb8gW1E/7gJN2V913/8n3/D0YI7c2xuNrU22XlzVw4Xd1WT1NU/vLfzrQ+b21Rnnq7qUt/U
6M+P7ibRP0yZ6c3HD3dZrevhasjv/vz46nMfP/wxPdrfzvwhAeHq5hbWEnGAGeVcIWXfv9DHD4nJ
gse3LYTUAUcCC0SRun89nXu9SWH922S6l2hze1veVRVc1v2/r9e+ugZ466+PH25Mk9XbuxfAjfzz
46dM13e3Hy7rTX1XffygK+M+fMA12wv5dHl/5X+8vv//8+/JL+BeTH7zAqLpjfvdW39D6K9k832T
vic8+EBwTjHG4jUukh9IahOCbfwAi3qNyxsk2Q3K88IJIn8d7ycipR5N9p6I0AOsCMYS0YcbPwEG
IXQAiDHFGX9SqAdlfVCYv34v0C+AeVo4BebbXgKzNmUdfnA3pUn0u+LDDhhRRDBi78RHqAMkGZGc
P8Bj89eK83a5dsM0XT9Ba+3uJVquSUy5uTVP9+odHI88UEoyZlO82/HYACQVknDydNJHj/MGUXZD
8/MiJqC4p3sJyl9lvMmqDTjDd4sG6IEEVGyC2IPyyNdeR+EDShRijMkH0NjTuZ+M2+8l2o3Nz2uZ
YPPXxV5ic3aXZdWQtJt3jdaoDfhAsPZ49217Eq0JcSCJlEqIR+MH+L10Pm+VajdGr1dPcDrbz4jN
NVl2d1Prm6Z+ulX/vW2j6IAJhhghbKdtExDVEQkhBJ7ozxul2Q3Pq8UTdNyrvdSileneMXSj+MAW
lDNB6QMs4Fle5jqKHGzx4sh+fH8SGvxOmt2wPKya4LHaT23x7pJNtynv3k9ViDqwbSk4Jo8eB/KY
l5gIdkC55JQgcEzb10Rj3iLRblx+rpxg4832Ulc+35Wpyd7TilFQF4bhv4megPniHHPFJdmJyRsk
2Q3J88IJIp/303o9UTcfzI8PEHs26fd3ZW4ggLYhQEaETlRGHNiIY8XJo8rA+y+DgP9UrN1Y7T7K
BDjP3UtVWt91H65NGT/dt3eICPCBIgrTLWFz/5qqFDvg8A7jT6zCxPW8RaLdOP1cOcFmfb2X2Mwh
EdW37xgVYHnAFGPg9B+javxanSTkPFIQiiV5hu6lOr1BoN3IPC+cADPfT6bttLwLTPaOKkNAZST4
fsIfvMwkMkDYPoA8FCGCnk76kIT+XpDdeDytm8Bxup8J6OLOlMG7+hvw+hSSFqrQgx7AbX8ZqUly
QCklgtqPegQm7qWevEGg3bg8L5wAs9jPGHp1uwnfkUej9AD8vC3wU31mQtkgRA84A0JU2pPQ+beC
7IbjcdkEjJW3l95klQD7bHT19Ki+g6e3DxBgQYHZfDBbEzwk8M8UjBqTPxOel2ryFol+AczztUyx
2U+H8lmDAXtX+gyKnQxhqQgXO7ER8mDLrVEiH2udE415i0S7sfm5coLN5z01Ytmt3rxr2UYdQAla
CfWoNWri7aHeCXyZtLl6pNQmSc3q9wLtRuZ54QSY1XovDdrRe1cEJES/VOAtpXz/mnh9JcH92ADM
E38D5dCX5uz38uyG5WndBJWjy/1EBW5JcxMPT/fmv3czW1OGBcFAjk3CMAaKAmBR+hg2TxTl6A2i
/AKS55VTUPYzk/xUb8J3BEQdEEwEMJmPBmqSRt73BQgJnRx8ktv/To7daDysmiDx6Wov1ePYNLp6
Z39iHygJiQrnj6584k8UgkoaAjjko8OZqMmbRNqNzIulE3iO99PZn2x0dvd+mkLZAYGOM8peuIyX
iSRXBxgBEQa1mocobQLNb8XZDcvjsgkkJ/tJ9l+E0PT2YVUlm+z2HZGB1iUssWKPxLGa+BYBdU0k
IQiD9qb71yTFf6tUuwF6vXqC08VqLy3byaYc3hcjArT/1vOziUET/EDYCFrT1KPWTLB5iyS7cfm5
coLJibefmOiq2v7Jc/1+qkOgpI+hkPmc1U/ggbQfGgIxdDs9FgAmQcDJ24T6BUIvF09B2s+I+WRT
VZubsKnu6rp6P5igBQCamYGkFI9k/iSdAQvHbQZ9tXKSx7xZnl8g9PpyphjtaVygb0IdbN6T84f+
M8BGQVVzJ0EjGTTO2MASbLmC7etvWvR7iX4B0PO1TLHZU8ejoa+pMvXmHXWHQ9ymEDQAPhL8E91R
9AApKJJBc/TTSR8KMidvkeVXsDxfxhSX/eRn1nft5j2rl9A/QxinEEzvppsR4uB4oN9ZQNy2fQFo
L/mZ38uzG5indRNU1p/3NiQwTfme8QDwYlxAmyx9rJZN6IBtJ60Q0Nz8FGv/zZJV1e8k2o3MNpJ4
WDnB5mQ/u5xPoKnpXalmCv0x0JmJFJQq718QKb/MP5ENsRqFQgHfdta8VJY3iPILTJ6uYQrJ1V6q
y/rue7mp4vf0LZBZwh6zLX/2gMlUXdQBsDlAQz/5nkll5i0S7Ybm58oJNuv9ZAa2/T7LTZpXoX7P
Pk1KDriE9iT11NI8UZotNbAlP6F+8wzgS9V5s1i/QunVVU2hWu6lGl3BHgHYEHn3jtwaYbAtELTE
fvT29kSPoIxG6LZqQB/1DGB8CdObRNoN0YulE3iu9jVU6z4c3pXV3fB0j/77sg1s4EAEdISR3WGB
gGYN4BBgT/FDfqMmHmirRr+XaTdAL9dOEFof7qUCfRkM7JAO3hEeaNOEpBLzX+x/AhcEPWcIwm37
Mdx+OvdDpvMGgXZj87xwAsyX670EZvuondz1+uYdG50IPaAYIgT0wnS9Dtv4AbKhJd2Wf8tx3iLN
bmBeXskEm/XJXmJzGup3RAUMGoX9gEAMPPYHTOIC6J6FvWiQ5eAni/ZaY34nzW5UHlZN8Djdzyjg
ywZCtSyo37V3VgAqiDAhHxudppvU73tnoZ3zKT2daMzbZNqNzcu1E4S+/LWfGhMn0LL5rmMdYG+z
JNCi8dgrMN3HqcDNgCmzbfGIn5pozRsk2o3O6fPKCTanR3uJzaVp/t+MEYDucxtqaRg9BmpTu7bd
iQutztDW8RCpTfibt8u1G6fp+glal+5eovXlrqo//OyFfMg8/vuoGmqiMCMFrB3UP+9fE3MnbZhh
QwSEBj/BfJn1vFms3VhNlk+g+rKflOjDA+ht4vetIUAQR6C3A7iCnUgBPgeY2FBm4JPM563y7Ibo
9eoJQpfeXirT1V3/rrMfEOy0JZKCSXtgcCAmeBlfK6g0wPY1aAR9VDJoDnmpRL8VZzcyj8smkFx9
3UtIvujqxmSVft+SKIdttozwp87o17BAYwG0gcIGNrV7e9qbRNoNzYulE3i+rPYCnpt/nCD20vu8
+uR/OkJNQbAGsTbsfXpQnEmoAIoDDdJQ6nnqzJlYtslgs1+LtRulyfJXV/L/aWraryeqPY+e8zb1
ZnY/s+7FULV/fvf+cmGW3mTpo9HZGTU83LvV7Z8fYXegDff5eRbe9iCvzNXzrrK/rbnbVPWfHy0I
GmDCGlJU2Bh27MCmkI8fOohftm/Bbl0bYkMIz2F3ooCWuI8fsu08K5inB4WJahuTwv/aUJqFeROg
m1IgyICfpwOemWSAvZLPl//484esSc+Mzurqz4/QlvrxQ/7wue31MEiwFWy5h+0P4D4h2OFwovxm
cwGpI3wc/R+FTSZ9I5MlkcF1F4e9U1exmXFhf80sflm21jKzm+KrTNHXoevQvBHDvOrbw3oQcjZa
BV6RLh2gp1CNToY6tlJNnCzKwc49YRWZW7eq/DH4LfdMKKRnZGUfW0GSf4Nty/aFhQe8GK268UjS
jW4utZ77VtbPmkBcRK2WZ92ovVjW6VHW6Q6O1iQO6YpiVlkYe0NHy0O7Lt2iTU+HCjMnr2ntREm/
KisxnrPKZ54RnXDR0DVXWKvYDYbeX4U6zB1qofNuJGxR1cEXTlPt4K5LFiJNwpPa1ugoIiCTbWf6
DPGqnDGLF2eSiBnVyeemH5yG9KMzFJwtU9FuTIMipyVt55U077/rTAVHcUdHh6jROHlS8AWrOntW
0lIsumyo3I4m/Swh5LaOejKnDfY9HXPq+KLZ4HboXKtuDyMVp/NUF50XjZlejHUWzABVpwtFdpEW
1bxOhvlorFN/iJJZYxX9Mieqc3ph0IXKcfK1bln+hbXRPFXd+Yjq9CJmUh7rRJaNE0kRx67fJCdl
ToJuhmVru0VWxF+b0ejzmIR0RSqrdgnJ+s7Jg7a8LIjlX8J2NXZE42EUjpWychnUvDj2w1yvYThb
99VXuLpVjKvPfUrizDGm6TxuhDwOW5XOqi6mq6JJ5LnoutjJEhIHToJbtqyJzK+FjgR3I9Emn7M4
Y0csCdXCxgla02y0hTOixMTzwM7LY1Fg6eWaILh5CjfICZuicCqcZ4dl5fuRMxo7OyyssSmcQmai
cHQSd5aDgAVe27UxR4MkaI47EX0TuLW41/tBNmNY+58jnJhLSfx01qfaXKLYoDXhvTmiXaSOg76P
vuW5b2lHIaGDuY5HNE8jq5/VNunPBtbqdVPHQeY0Ae1n0D8I+HVpuSR15ycO0+3glYWkm8ImyedB
D/b3shFkZRHSRG4AIzyXQWngM2Hbn8ENtNy2H/ToQLEMXbWGZYd9DYcUuBkaz86C4QwH8Giyxh/i
JatauPhiCIYLkdggY2rs/iLmjTmqDOOxSwbAIZcJHBDVfVjMklJns6FNB6+v0/w6BP1baA67RJ2+
b6Tn97rijgjr5HOOMr0eClrd6mJsF6gh+R3ry/7Mb0x+ei9Z5Ee5nLcNgsMnMIjyPBhDy9WsZNwl
fijPaQ/PILXq9EeShvQwY1lzVUW0cw0fOHf19sJrkg4XQ8PqT6JP4YOJH+EVa8GIeJKYYWarql1E
HY2+3T9pEavhbGOg2sZBA2ZHuu/UDPYem9MuV2HohEHUuGwsks9UdfhLl1nazOqUivOSBXRlYr+/
QH1nvLKssYuDRtBl3gKoTUOzQysdATXsd/k86dL6thahXme24acS8eGo8BG+8O1IXnSFlc5CeCJj
Z1TM/6ZwWTgdS0PtZH4PB2olnFEMWTxPgtC6NGPRLkYemcsiKNTCJLWa3aOVdqm51MFQSbeK/ax2
Ud1K10Rw5wZB2TEqKuo7XCZh6/EADt90Q+CKpIenfoS/tJTXsqSDiwuj3Soa11UWrttiOGus6qot
AuO0zHzLtHSClA+ukie4bk7tLjgLWzt2kjpcplH5g3XqSBGTOLWl3AyLi74ic9KGi5qPn4Oy4h6z
e3nMORww99ksriwH54NxJc7MRQ1+rHEwMc0CacQvaB59qlCE1rwFGx4jGXhc5MRFIqOuToe17pXX
9ZFX+eaQZMI/Q7XVn6IeR3NpgiFyOsnDBTdx5EjV0tmQx6kj8qJctm2Su7WMi9CzSnSbBb3bFviu
yFpzVIQ6P4rGppplOEUrgtlNieplJtk5uMnEjduGnOIi8K+tAH+tLHkzNCZ1xqxK50mb1E46ZO3M
SsngRdWYxA4ucevmnJvLBlg5tw2j8TZtmYvHMHPYGFbzvO4vs6jJD5WIFySqQ5exEQDWHM37ovGd
qBvi45ijT3ywsSNUsYr7IV3ZEpNlB0bYs2WTz/os9h1bNYd5MOZzy5jrwm6o02fGPh5iWxyW8OAv
ooHbHmv9axulhWulhdOg4QcZ8otcS3GnsdBL2hX2N8Et46E4vqpRFW2GwSIz0PXK0aSQrt1kleNX
qj6kyqeF044j2APSJssgGglyts1J7mg8rPzLIq1uw6H2Z3Ymh3Ufll0+I0GrazersT042Vg2s7HF
2bFBfJ2AzT+Hx6qc2dxHZ2Qc6KzDTWbctLGiZZzFuUcrq3UqhPO7iuF4NqZ4NaQmdkieb5rEYK+Q
lfIi1H61/bF1bQPeXuGCLSze3MAArusiJAt7KPxPHcoHh5C4dRjpYtdQZp2UlH3yh8x2OaihE0EQ
9FVG4Iezing1VIGOO9kEMwgS5C0VrL0QTKNP8VBsYwihiFtRPhx2td8xp8W+7N2gjT5FookdWtH0
rvJFdFeXZXKoylQ4EGL5nmmtdg4+vZvHFawNUjIbxtpeCz8y51BU770gLCCyIhZzuryU67zNu2+Z
PSTfOqhbrXlNjcsgwnJKrkcvAS0CS17rRrhhxgrXj1OpHN5HwXHb1zE6rLCPeiesRr7GqmjmMihS
G1Qi+Fzz3jrlqJRuTHBfAIjGdv0ysGZtHDXHgpUUnpjMDxxTsBw7dOzADfaNWRuJxCFlqT/zC5bO
/KrwP6tC1xddPOpoNlZFljm1yqx1HUi2gkghXiDbFDPdJ76bdMzQWVj2P7IU41OUBvWnrtTdMg9F
8YUXtXESsIVeMKrQ7URXeRbNtWuLcRWnEIWlbWsd2gYMWI5wsTQ+q9y8rCM38gd/bjSSIFZSLAaa
fBdVIp2q9LvTmFv2Seln5TwhplwUOGzdpot9F2KGk95Ec2pZiwAH3E3keB2Vpcm9KGsTt++K0h1R
jBwdVsk8pXbtwlQfuhjNeNLrcFiUxgI30PhkzpKqPRtjiPHi1lTguVp5OnRFcllEVbeUJLauSa3W
KMuru05oCED4UM9VzoN5k/i5Y5EicMpSa68pR1BxYEqcVtoX4EHNaSb6xslVMziV3bHPJO8XfdcH
XkXGy4ETse41Rk4tZbQYMrTgna7cBJUz05rgruiHBanB5bWFSWatjppZb/f9oW5R5TZR5a+6wj/W
QXFBfcY84ctoNYy8P/IjGarai6wwRjNOxgsVg3VFR6KxuG5nUR4mKF/EaRcF54RHhQcqXHWBAxdM
28BRlhWASwgK23ZiZQdD6oouGfpVD/HveMwgVIndKEhjNhuqqPV6mePIYU3cR4kDfrsxXsp1jJ0q
aMPhJoxl11KHE9/gJXjDL31Kzy1btfM0U40b0Ka79MU4ztAwVusgYmYetYye1Gz8WoxEz8acX2hl
LDca6/oiVBn2EsWi00Lk7HvVm8GNcDZ+RxWqT7pUWHON2rsyGPCsY7g9kW1LPKiH0UPaQ/bjsLA6
U12CjzvBi4sAQpUZ9hviDZb4BnUx3ynSJtp0dTC42iopAX/vH6aW5k4Q2bYbF1Xmtq3uXT+XIbjK
PFn0NdULW6orZdW9w2J6NBIItJMkuhW4ax1apOWao9hNDL0JE1x5fq3V4RCMPJtFaBv0B0NZf7dp
V9+KmEXHXZdVEMdXdEm4ZqsyUpd22yjbKSCWsby4rePVOPqygiCBDsdUl9Z5nqTjl6S0k5MqTG8g
AQ3SmcFFkztdPbKjIfONp7PwpkhT8PpWkd6Klm9tll/X8ybT7bxEdnkN4QufYUz6i9pXowsx0AXR
ETsl0RhUDsIJOQSatvDEMIKmNVn3mTddc1TkJDsek1bmbjHUyWmcFYK5oyTh96yo7MDxI93PUxSC
K7BVKTIHUkMDcUCi5K0MbDAcbcDQhW4C+aUuRX49kjT7PobGzp3WJ9QCky9U5jZ2l11lEPTPGBrl
kW9qM6/AMM4kGld68DMn7yDJMnqM1zpoumtUj8jjhSCxw7JQu2UUdcbBcPLTIoCgJDIyhMRXq/oK
hnSVgT+rTZGNxDgQPdfj4Pa6G9vYI1XdOGVRtT/CKk2XgtR6WRZdvuyt7C7uR+1Ugy8gfayO47JJ
Ic8q5QVP7fYsCOv8gkRq9OKugOg2opbDAiNnpU+0FynpH4JgnyDx8z2hQjO3olSuEm4FpfNyuP0r
+uDG5EOp4dAPbMLzj/9zZVL4cz/t/ucvt19P8POnk6fvNfjHTwFTsu1uqaYf2rI+z8eCsz+yQFum
5dUPf6N9fkHsPHxNwi/efBvrIyH/+yfS5+fMx5+sz8OaR9IHxk3CU02JDTMPEEwJ4cDCPJI+8BaY
D84kfFcCtWGb90/OB5pTCfwCAgsobMDwZGi6e+KAYHwCVOKBtOEMBohhm/wnJBB0W05JoO2IOLTl
paSCqT/cfk0CxRGErmhUxXLgQ/i1juos93hOusbpx9S4vSjTep5D1gAR2Ni5kG0AKyIgE/DtHOyt
ziDdICP66usmDZ0siyF9U3Z319fc8iQc3JU+KFAS1GeZtCynbJJv1CqlRxqdz7NAVYuB2MGs7BUf
HLiJeumnjF1GdZcd9309rhNI7TpHNva4FEXlU9eP0vIQZq7GXmMglrNEEjp1CGkWUbw86osycnhK
EsfqWbToQDjskJLnKzFqf2Wssr4AeoYCQ6C/RaKwvuokta6CIuNgb/ts0SgczPIgJ04uq/x07Cvp
pX113srgllkxXKQPV4pCfE7xEM+VikNvYMRyoiCrF3YQ/8hLojswVrXxMnusZyzX4xwXdT4vRjh7
2OJzTnrb0aI+AZNBnAbjc4hlrvy2OUG+ypywzy5B49Fx3+WRk8RZC3YHHAKW6bEZ0mMq869+Cnkq
UDr9YTwE3xT3V7wwrQOc0nk8xN8KYH0cYcxlH1njdZxktpeTMARCLW/mjT20rtaZC4/gVU8guBMR
d2Kfb0UoHM7g0KroyUKMwj6FWMaa121sLoNKJZ/N0NDPqCfZgmSQckHWROYcyd7J6rpwQjv9UY35
Gez5HZc+tQ5rOhQbQ1F5lau6dULtY+KSPJl1EudnECEufTlKR7K6OB3asPxKY3nFK20Wpi/1AlVD
cMz9WMxGodBSFRzMXyI/JWNuFQ4l3aeA+sEhTU0lXBFU6TmkJ82NZRdl5gpgV85rcD1rYNFCBAFL
2EvHhMU4S8Lsklion5EyK0MPG3JRQfI9r6SfeYSE3PVBcyBTaLUXJlbrtmkPCXpZkDxeBTlCTqAH
MPXA00Ig1nKzxqhvjoIAGM15V1rsk6CdPqIpt79RuHCvGmrtpjrCGjK12Jg5kqVfOqQf7KMOEo16
ZSKbOYxF9fDDythoLWRpjP9jUKI7SXBJQifIaDxLhCalg5LAzdMIXf6vof/1N9v8NNowHwD/o6V/
mh/ztyWPhh42q8HOGyGgzYZRqqA77dnQIxvmRDNg9/m2GLrdWvVs6SnY2yfLzqFVFPo/pI0JB9aI
ov/IslPoF3lJ70OPHBTw4OsOEIfNWjAjZGLZC7+WSRT0/CjFuUQuhrIDsLCogyTFbSorB10VePSb
zolTYvy1yQbE3JLZVqm8sSYUXSamsK30sKo4KfuZNfYl9ZfSbxB3G9KyyhEFqOE6DmGojJinZZvS
bl3bsYZawoBFR11I6nkdzOsqSflxS4vqJg66cwh7he8ibAmXhlzME9iBDqWFIvByPA6XlhzB9I01
kDZuoVBmFw5WOBoXGJVQQsh6lDA3quzScgRY8WqZFLIpziLLjy/LwlfXVTKS0C2rokFuWbZRfsRB
x/2ZGdRXi3Bq4BQDH2e9SrBe5DD8JnPIkKUzyLDlaQyu4LoQovMsZbpvuqXR2chqMTfNwICcDEso
M7S4rx1DQgu031iQFY1psoqaJPzGK1Z8xRXBBnhmrW6MkjdJP6ylXUbaaWOomMBf/knbcHKqmbaX
MMUKzeqIKLcnNpQiWqKK8ybKws61h8H26g6IFYfmQqWOaUzpJNQHZ9kh1i4za0zPGtRUn/sw9Ve4
HLrFOIrhXFV4OLRUVJTOoHFvOT6Q1cswifQtPA/sPIohv5m1BlunYZrJRc94uaxMj44hrs+uwlEA
YS0bc2ZGKoB8DkLjUlnjE8pa/MUySQW5WYHJqaFB46k8AS5HCLFqNRqPkpoNracb2swQzpqZBT7P
6Sy/nxNwyMuERr1xB78Yv1lDms+lTqxFAXzyioZ4vLFTLFZhhfLL0R78NYS38PVYVtCkCzpaw2nf
jLxFwKK1tMY8dp7+rWNM2/DEYjjPG1fb6X3W3SqalYdRXgVddpj6VZcYT9R+Eak5Lq0LaSHZ2U7b
AUU1zuzQR/bN/1rUN1lUxf7RoP78go4XJvV+zVO99H7XHIcJbYrCFBEITp8tKhhbjqB4yTGQcdvB
h1CZfaqXciiec4Vh1gsYUiihv6ifEqibw3f1QKBLhJIwevQ/sbDbeusrCwttLfCH2ExAPM4obJp9
HTvDA4tpjhu6YomUbsOsdl1mNdD5ftgfJkHBlqNlosE1XTfcMohPjiHFB9YHGma6C6jp2E5T5dYm
gRrNSQz12vWY+eSKR5EOHJ5zoMUqKtZh0lYXA4TaV2nFkkXctHqVBhx9M7kvZ0kkokMw/7N6qIrv
bRVFkFbKUjs66vrSqZoc9CmPofziBxy7fh/jS7CZ8aHKkuzIFyRZNKSCKKTOTgwUvlyV+KkHeWR4
iNqqW2U6TVM3tTjxsBWIwxR4gcTxk/7UQP1okSdSHQ9A2ECsyXt83luNWgsd2ydo0PbJQAYgdVtD
ijls1ksWyODgK1IaeDErPkM9b058jK5AzYGV5n7jZAVVlmMDKQDs9RA6wH5yV6I2w26ZlvWZGhB1
UCTIDDKnvnLKRDcLltj5bdfBSUgJuUahy2SRNSb+VNCIF04P5maRp320VFVdex3tUs8WA3JrhJsv
Rmr/tG5C8EqQ+t+ooRu+ZmVDzoNYDksyRMDAkKg/h1kcQExirOeFz5oju+fF95Q0vddmgZjnbdIu
BBQJPQSlQYfGWbJssw47RUybW0sRR5dscInKj3AWrKgPhcJGJ0CU2SbzKuafpHGerixprZJYxF5Q
mPELbctiURQt+xGoyDhVVOujGvjkBfQSgKlPw/QMjWLEc2VF8WE4VL41I2PUHOV0iD4Hg1bXouDp
LNI8P/Rz3l3mbVdcAbevT0ZIBU+6yu5bp4F05Ytf0+o4auzkkhqaL1IY3At15sLYS9YnInLibV4x
DkKfBAEd54MQCWRYuRQXmc5RC7F/IWHCO2mPgYy0z1QJz4qBurAP7BtNbpq+z9c+58ly6BtyxGtg
v9Kc6+tGCv21yEO0zoKcnacyGZd9OPRr22rJEQb+eFk2JjgFLry6gioE+Mi0Slap1azyzO98R2VM
rnGR4+sMegBPioDGK42S/8velzXniWtr/yJVIQaBbuEdPcVzJ7mh7CQtAUJIYhDw68+Dnf3tjvur
pM79qepqV+zXBglpaa1nWJhTXau4zdsGQK6PZfJJGX8ZSh9jOYItIsGwH6VAR7cxA12xzIA8Q1Om
LzbyPxI7t2exmAm8T5ucO1vGhzQz2W5Jdfgcxc03oPZGFETE4Zc004/dFK3PfW+W4xro4K6TjOl8
liW5SEgfyBx9qYMbOdGEFh5Kgpe+dPVtKhqrUMFE/FtVZvKoJ/ySWCv1lOHwKqaIgC5BqnBZCzxE
H0XVmY2K7bJYtQ8pUKVX9PGdXA7o/xFmgLMIPbvovD1qnbFiZWmrwXfXzV1EqbpPSnViix8uWLnq
c9y03a43oC9GBMsvQ8ercwqU/7CACdqlPeDIUs/1vemD+Mc6266ImloWq1yavDZJ8zkNyPyUagP4
MAROgAeaBrmTDWgaRs0tcfPBK2YvrZuyuuD8kAx1e8TxG1zjdUPqaNXdVJbTZ1KCcm1YRO/qQEQn
jfQYULYPJrCrk/sWDQvuJA52PpjTY0f9vJ8UHcle4n04n4d0sSY3waqq3KdLt9frIj6tfdccCaCD
Kl+WJC3cNDNeZATgnSiX/ajXHvBnN4LX5nx6EiCjthqbm51ywiLM9RXwaOOCS2GsuQb+GewpJZ/r
sHEgS8Ua7SvFwYwzGxTcadAIpPoLaHVwVkEf7LugRsJaN92rYnIF0Cj5XdJm7Nz3yQxSERXiXTWQ
ZpemKMDBD7ywOp2PKP6y26Bn7YC6LgpupgwcTVa2KwiHTLE9knT+zHFq3KyxlH+5LK6u2nX6yteB
nXAirsVS99NNL4Ap68nXV33NoMFZCL9qx9jdDnVpr+vA22dSVuqmb1qz72gvDpR3YreG0uyT3kZ/
Nb4NT2zAKF2ZdQc51+GPNRXjtU+4eYkjux0u4xp/lq2qnoaQTioHbM8PACrFcVxlgzxbQMBCS3lL
aYUgzmOwZsLOD8GIqdcyWXfLMph9P4fZJTj6pN7NqpOforT2WGjUF5zEicWTHdfjIqLxqKt5ODd8
NU9qLI8VNfW+Wcr1tpmieG+mCVjvMgRrXYxEx8BI58MGhtzQSYQXnIrmq7dhg/KfZflEcdxW2OKX
fRmaE8RYc5c31vEvDWPVrtU++KxKh0InreS5HCA1Cllyu441+Wag7bowQ0YOrUj7T7TS6pzEpDyw
WPR3avHZk/BZeaCBDR7kVAW4XFqSAkQrO0QydTdusa+6X5dvwToi/I9uWPtczbE4zpGnuzXKojzs
yWWig3Aacu2qGWRuBwUBZCt6DMAANlVwB6uHw9lf1+JxTJCI5PVo1VLoiA93EBKoUyexpfPZQOGT
r73zOgfPY//mDujFpCQovtmTqyps90um29tp0s1pSMYvEGmIHLHWSkBufnxtBvYlqeRLUI5/p2r9
knXzvaZrW5DVG1zPtmen02XvbPUIAt1cgNlLHyfThM9N7fU3YHLzX67EL06aESz1ahlcAzYbowCp
bXs7DUfFZruya6RaWrB8DZsg2VdhN8R71lXyagZSuhs9hCi3drAL+9yz8u+xWqLspCaPB0cWGYIc
n0ALl11whCTGrMdWmu66MpZ0XwwCKHIvPu3oXDYHC8CsvchI43a9r8MdkrzmkopFX6CjR/olWRL7
NUhLUd+Ws1SXqUwAXo1yleVRrY1adTGjWOj6XAxJ/T2Tc0+eElvOyZ7KCTxCR6qmO1vANDtNApCG
vNOHifV/9anwuZuF2gULnuQg4r9mEvoTq0xaLO0w3uCT84GrFOmkkheVi68AR2YiD0iX5I3AKUNS
6PKQizzpVaq9ZGF6gROEPEhSias5VbQQmi43kxT2xuFpXqxAT1FK+5e44cuF44zkfUygx9CQselx
S7eiNRxzKIbdZVWdm/LQpGzZTV05nDIVxaCusurYw3qEki2+a6Fu2NWWiPMai+E8lqC5XBtWF0MA
oI4qBfqWmitZsmG3iNR+HSOmimxOlmNlp+pQDz3fExGUe1epbu9LKOYAyTU4yErTF2Cds9MYgIQe
VNgek6AM/o7HEmm0aUw1Q28FyOM7yzTL/uqhWEj7b2Oc2gb0vo2RcRSVVVWr/o//eK+63lWv3/6p
a/6PCn9TiYbxbzWvH6TC/y3k3n7vZx3HAGylUYTXpIHUeKM6/lPHoXPa1j8dqBcMnXhp9D9kr2j/
EOFtnRA5/3yr3U+UjKJbIeQ58EhRVAwc75H+39Rw0a/0x3ZF6Ho5vDxhypCEoSL8RQOraO2gXG2S
Hxkth5EjBYwNwQo2U7U+J8lomhewFUl/0Hbpl3g3hHMi54J0ZfAqtIs1KbpwbtILLhMI8RpOtD15
3qr+WiWtIUveNXNiXpMGOs9uR5AB11Eh0jSmP1JQ0OO9kti0L1mWmPJb1EaW3QhWof7JW1r1uJXY
JK79JGkAQmQnVOIak2/HQXtFkf3glkXb0uUybCNd/036CQKF4h+M1v9HKQyv0z+ARMiNA7xnCCK6
eHtRJKbrQ5mb0rYaJZPZD6RqurYniOZUDAxn6l16WnsxQJy7VgavGldBWYXl4feX38iuX6+PtkZb
Y2ocfXhSuJlfn9FaR1kPlKD6XtMmaqpi6KIEWDjnIbH1wc1euAE6SURTmZOYrEbf+jiCJLig8cp8
dDEwqfsGMlQbOXqDZqUWP/v9Tf4KtuLUh5MFL2HAiwAorEZYlr/e4ywrEkoXke+MuCkIIWhJEfoO
KouHKMApPjD2tUEsG+CD+H8S8z8/m+26YBfTMEzw2m7ojz9c14xLl3Ykyr5DbaEg0UQipPrPMi5R
Zea+rsbqky7xcvohl7JDJ+n895f/VUK+DTvdEG3UgjHgEeyhX4ctkqkiwSyj7yDhUhtBrRSw5AUb
iYDNWKtU3VSEdvQ6auwyPjR9EKwyh3tZYVJ+fyebWP2/YnbcSRLCfQwsaGuKiRfMfZiIgVVBvTS6
/AbtgU7csbOmRbJPyrbny3HJ3Iyn8vtL/nvw6IGGvieQvb05Oz8A7DKVpaqXwH2PmccuPyyUQTt0
SJwf+3hfZWXMvqJ2DUNIklmasq8dWDfH91MFaYL/w0KgHyIZJgAvb8MuwUZF2Yd68sOj4GuN/Hwg
r2jjk7bkNA9y2xDt3Em8+H70dbxuCst+CU0+8zDCXQF7luMDynAcrppQpx84MAWndzbpXHjfgt3t
X38/Z1s8/edjgoccjeQDNMPC60yxWz7EktGXmQvsOr/ObnBYBMHYBJisYPZRQvLZRRN5MGFjt00z
+G77Uhkx/mGytqv89y6SGFgiXnKHsILzKAYz8yHq+2WdK7cmzSnVxDVJkbZtGn1lrpEY/O8H/O9L
xQF65aGwiEPA3x8H3JZhu4yCidP7ppiSZhvUHFqUeH/YAv9aAmjNB3dIhFoP5pJ/45GZDXuggKx7
1SohOJlqxOTV59MSDEtyGZUJTrNejHgJdFsnGueEM62jySkjNZmAm0mcIdt5tkj8lq4gyrmM58Z0
7R+C5UaF/WP+IYTYHj3mBN3rsW7Z9saBfzpPUOlow6GUeUUFxqCXRkpo1Hhr16EyuvB2sbg5krYT
ftYttoUcPGvWhTx4SO7PPXcgtop2BWx42UqrhzLXQI/LARhsQBS0M1ygQgkjPiPQh6ReqL4IVq7w
V5uqhIXkTzMPYPuXAaG/C16jzBmWFXw02IK/Dgj7TdtJT+ZrmnRJnRQGJCE2WFmOnLsCIB3BgVUu
72eCGmP8bHwLkoaWUDrlsx8iZg+jhyzgT2HqAxGIwwE5FEd4oDTE68/+BVM3c9O3pezMV+MQG+w+
6pssvg6pjJbLqB8XTAcvJ7U+t3JeljQfIea1UFUFwJPuhV1LcnJtXK/Pjow9u8kqtqU9czy1igOO
TrbH0/URxxJaphTaWePqZn1eFWtg7wiU2o7iCrOPB9RpLvHNCAqk9TlrIfAo8yipISTO+zUQA+wc
SR/1B5aO27NrZlEhbbJvl+eZIAuUIN1c4090SIlw5xXRW8YzmKRtXuaeaWsOAMXo9BBH3TpcOdeA
ZFeqdSFqVlG28wl+DC++6EyX8fMUTBSLLM0EsqfJ6g6J1+8DwMeDCbOfBilQBAQcMLH0w9KIIDoW
FPTY15W2vRPY+kFq+tx3dafO0Wg9wt/vr/gxxoL6iOEwe5MVISP5eMXeBb30beS/ROu4LUY/xltQ
D/u0QUrCJpuwr2WNmg/GhHAcenH9plxyf9jlm37pl00RpeBnUhzH6D4Vxsj9f90UawQpCeGsfW5j
3Q4ReFJQJD86Ky2ikWx6TYEwpV11O/WZQMQxMunEXoBjnLocbyTxasqHUNhLVWbsYY6g+oAe1lM2
3QOBCarCJiv8OFhEQFjrIC4r+LpKqJ2w2WWAddhNEjnTuaybYdv5E4j5T3idRrqpwxsXzdPx9xP/
Ma5l6PIMBmAbNUYbQdT164gbVkrtbZ8+TSOcc3yfOBciNYfyEus23mx4JwkIE8t2bniEL2J4y9cJ
M9uShvPHh+VDObNtSYe2WuEXqkwYbSHSrn1AD1ZNZnMSJUuDXVf6dqsU6JK12J0ptdhGvx/SpoH4
50PMkNfBcLC5A/EEQXd9CNU20u3a1Tp8ygYZYW8NUEbhBgYSjdvWfdvHcE4uuDewXtsWR6zcQooz
FgcNkRTFCUXxj291tkEPSMVrWGsqr7Z5sIvv2E1pZ3yqktE2RGAzrD80JHXRwWQOsshiwXmB4f5h
aB/qGgyNIwsIofvIkAMgi/31aQ2A/FM1dssTfAtbpBqcxdJa1Vp134Yga0INTLGz63Ma6u18bElH
8UBm1iqxwJ/AKJQNPCKjf0Lu7TAd8JFFWH3RtCKa6IpwLLHYK7NFtxFh81SFxiOsDcizcMFqKAP8
C5UjxVS0IsZUDHAWwXGXqLHGlpCQPeBf7/OzhcKthebv6ocPezRDuoCcMQ03Qyn40o8JPPUrfA3M
ksepTTtEh/ekPZTZPMElloVS6D+FhW3b/zf5gu+VgZVFuRLgWIII7GM5GdQdEmMzp4/9SLFChgX9
2qsjzn7MT1ybuEv2pScdyD2mogUTroCpIWVB0MMseTer4TZlkGnVB5BWGYIBNuR079B6ACdAS7Dx
h1njoPr52IT1GlM5q0xjr2AXbY9DNPP2IEhdUXzhS82n+6CDhqw6Jk2Ds6lhw1Z9/3624w9yy23w
2yGAIIG3KCIL+livIcntAX3Ny6OUC1NlPoxNZIrSB2V9w8I1dsveSogVM1hbQl5LOASA7l4ECn5T
OFyR7ZBLJ1oSX0OEmEaF9d0svgVgEk++HGO2a1Ldqe9xrVZ333asdS8ehkn/KZ5oMK+7rNY8gaoG
+WMPmZpPMnDWVpaAwKE4bukVcGXKd1o7Tot6HkZX5t2c2bXOpZ5cDN/LDOFIA2+Q84vKZ5LUcX2A
HGqMH5gallgUwUyBHB8N95JumpsSKOEgQRipIl1h9V1RrGMpmvMMCH/MbW9qdph4KqIdUO55ffSs
C6vnMVai3EXQeNACrC/vlpwJYIc7XoVw9YhEiRM68w87kJQeNAvXQXCkHsLMgyB9JoO9abo2foIV
UzTkicMCOT/OwxwN16QfNLnHiZGO3xPHmHta00loGNi6jsr+js/weB3LCpgN7LVx1nY5R94eyiJ1
a2+zV9rWmf4O0LmbZrBXw2J/8HHwHjJ/5eFvOw2ltkm2Q3WTKHYsW9KwGxhFSdMcJ2bCXskfMtPR
gFmeaQSf3jV04zBtHlZInIyEvSIYWLDXOjYmPY+8rKS60sncWLGvJzH46conpdgs03Hrx+S+1GFk
z6yOpcgOWCsMRDgk/1DMF6rPKs9zQWJmh50s3VovZy96Iqujr1qcNkXDfYwAO5lqTD53ZGRJf8bi
gGKn8BHSFnozGmRdPB8Aus/sk0Ktgy/D+zdJVSn8DIq0GJcDMB7b13W0PISDmTkjwhOdCUkBcddJ
M6bHWdcUCG0ST9u5GCSkwnBElOBQeZlLWNl4USeSJwKGGuNNeluXpPbqkDYRCc25GReeTZ9YHSUV
zy3nG9KSuiGRzXMqIHNaL+NYQU22J4tFyL5G1LYyuSRR6VJ1RSsLfvgWYv46K/e+RiAQe1iJItw7
QtZ2S8tEVBDuAyGXyu4gn6ghWNZDQBL9ORQhjMSw+irOn+A5sLZwqO4xs2E2VjhBCsrk9kdw/0hZ
cmv5ltPHssfoCxDdOmKHWvptxiI1NPjS9XIgD7pNt5AfTzBSpQX3Q4cFsGrkG8cBpjJ8zrwPVcLh
gumzNerNFGdJX+JqSlKUzppW2+OhBjqq5C+q5m2edcxrIGRkJA6Pgugmk/EPa1HQ2AP8R8i0Cp/R
JbVFlckETmMs+dGOz0Otx0pjvohcu6ME5Ufn66xOt1uu8KTN+sCwsnCFCD+yr9A0bAuMObI9+WQh
+J7i7TY100TxURyxmfW4hwkdTzDGn+NxLorsK2BEie8ls+nYA9QwJUx3seeAtXKTSoq5+Ll6yrXn
+JNpTbbBlcPyNhkjVo0rfua4PFmT7V9RnzRglWByefg51eT94/+Z5PfPAf8Im+s0NC1ugGqI1V4b
SCYqd6x0tGDQNlxnXEuEkaiCBxTgouN58v6gunUasNRQeY9OnDXlS5nktJHTwj7xFp7o9WEKW4WP
hAbIoSsA3pQTh/ADNh4P720S4psqFYF95e8z2BnsIMS19zHJsEKNVphOM09PywjTCTbN+6N9Xx5Q
RyvMD4sr/MY+SdU2+Bl6fqxTQd12GQmdJb65QNCZyqeVVPE4XGCk0Ta97wtpBW2Gu8Qgt79CK9fj
99CPIsLq6ge53fr7hIL5W/GPDua6ON0TkHZNfV7B0c3mKDacLtj7CpTldMVrseE5PaQ5r9WUhvaV
MqGxfPoEGSsG7yYku596IPTbHwyn7QusZBm+QLC+bYd2Tbb71yM8zv5pVEKJCraBDH9X2ohCMtD0
S0qHy+h9rVQ1/Kvp8eeU83pyuJ25ihr8EZwAHS5em6rBOT9RcI7BEzK3Opt24AkHDYFPL0pcPKll
h5JpUAaIrQJgALAGj0mO57QT23Yecb7ie80ysjo7NEgW5+Ui4r2auxOkKgE0U4rHqp3gpwXff6Yc
Rvkgl4Pt8QVJY6JuIKXC/5fWAxpMAqg5SW7BUKibqRlKgALe1bg6laKbnjfXKqqAcoFVAxImCOYA
fc+RDRFhMifVCCVYiyMW3QqILnl/TjiOqvlLAHso4o1QXdc0p58geT0o6erDKBXq3W9L3EODcjK1
xHQco7c9Y9EWBBPWl3BNrs+RzDo/PEEZIz07De9Dn7noMUWwJq4NRgRZb5/s2RpQRLnBxdv00dls
qwZ41bbE3wGwrG88ZoCO4TbeoapCfHFY4Pi8rQDwEmhWVqDl6JbSaA5JSbWw9joy1OETbKFbDTsl
EDA//ARZVpooV8KIZl0ZngVEpfgb6zugWKIsBxZqk437PJa0QenbtqidIIxQACaSy7aBRgMEKbT6
oBag+RoQKiNWLjjz+gWRBr7zCHbz5jSizwTmNxyzBgxDrdBzIbnEy7owyi8e6RnEPr7s4ei84VG9
Qa/diOPuOm3KiA13MEG0S7mfyxpk9YF5A//oDtAFdOB5ChCIfY0FfEA2x2HI8fBXEq8YFdPtdmy0
SbktNxfCaRfu3meyHjrg61EVVNF04VeId9K7Zh09gQZ6HYAqrAaOvK+It1hfxJsVM1DDB7QtI4MG
L/aA8nJDqVSFfBWZNW87b74yvkhLX+NZMXXDmDUw2sZh1w/kb1/Rei73ONEileQ9+nZYUmSKpu4Z
iKRvhsdA2FoIOCeWSM73PkVuY7/zqYIR/0sP16ELjg4CxpYXJFz75nlF45O4g/WYoeDIB0o75JTQ
2HMomrHK25qHxYRvgvTOUw++bd79HMn7s7SmBuwNZz10hhjWW7hRatriH1/EFk2Q/W+bt+rb7RP6
jZNAJ4ntewkNCD6BLhnbB8sI6ES7R+W+MTYVLLrYygLZYnmzDgs1+xobdduVvN1+8nPJIqdEJOLo
TocfvaP8WzglonDz4qIUvkcXZLejBPPf5T7Q4ATiZUWHlLO3UHvC0kHWDQ7swX7hC2QkiBZ2DbC+
4wCsyg1wy+3Omwr8KVpdvF0ocRxHmsVS2RpIbDSLruo1hTRLmzG+a94DVvMONFq8BwGrgSi7gZC9
Yy6Od61obVfm0rKRPIxVYjDmwYObnC6qUGxpnIxnXANdWLbbGt82HOmg9AeOmaDbDVKZcCNPd9rP
25pMS8g2qs0kq1s0wKgVduPhfUKAA29Br8E7zPF3456S+lKGEUQOfwC+PhT0wHIQH7CCQwQ3yIM/
wspyADMCvDp8kF3HcNepEDN2g+8QZi2Jtx2kJgAvcEZXdrv3P1R3vxa22+XxEkrIINCfCXaSj1C/
G+eO+D4FVPUeGmtgwLgL1AHYSb+/1AcAHbspQGswXAuQFf7/sXWTR5eLrEQq+Z81EjRz1xXWlHH8
CS/D2lY3Z3J7qCPs31gksYvxyH4Gx9/fy68QQhLAsoL/4DFh4FOw/MJfYZRyikLAt7V44OAK2dcq
oVs+3vcZRLor+nT8cZ7/fUH0CwRwwDIeAlzcXtn1T/YAJE1AVRuU93Dr4aAQDU78c7pAtAJY821n
/36AdIPt/otYbCMEdrvJvPEqSwqS7cMFZ1XHsPYpdv8zYni52ZNzGPGXJDnMcZ9Nh9qUq7sbPQTD
u3aEAPNrHKGD1gPpV7Sf+AMqR39d6bgjlFLb22YhY4fZCATkr1Ow8IBA7xjZe/W+qTzyOuzxeYSF
zx6qbKrwCGQ8LtiZHJ2scAeWyO1GahPZcUVnFFT2hwSawgRsFELLUiDUW3wc+6OkNxBXoZ4s/DtL
Z97D7B+m9VdoEbUJBAUc3HGEJnecYcv8OggdDLKsZ8O/BTXwx5/zBUPHlgO4qN3qBA/VWFsEbezC
FF4fBQg7V8gx+mJAS6r0qfYBVvcf7utd0fCPBw5wCowdh87kjd/OPgaSIAARAPFff3RrGEgY6pN5
I/VHvIxx7OBu1OCFi64XAPN43pYrypN8SMRA20scD1CyiKJrDKCGqzBGsRvctmUiRHdacBgl3Q26
KTV0XooyBMfxpbe2Rd7t6jDWdt+qcQ0HdDcJWN/uMpcA27mKZtpFDOL3NwKpYch+o0+lbqmdrxsh
Jw7lyTixiqIIr6F4OCGzTat2p0htsP1+nogpwa9JuL38dlghJcwQndjbvnnPbZu32fSyDRErUIts
546fQoIMqgszJKY6HDHdONPZmN5EvdqyB/K+5QzYODy3AFYz6G6bfmgpvPG947raMZOqesz/U2Nb
xGmZ/zw5345sUDke87vabDs1UjsBykAy27AQTarQ++qhRY8IHE0B4PFKFAoScCTwAJBVrZ4i5Fkc
3VKWgcfmXLOAbNVnPzkAe1Azb4k/90sPWbNsxhY4H0r+FLB2Xssh68qCQF7ugza3EUQ44S233KR+
Lyze6GQfk4VPa/cIgHujUJB0BCG76YYeqPVjZQBvCqh4Y7DyB+kspXXRUmQ5fy+odfrsImGzD7/S
ZF6G7AY4TWnuNOd1E+5r3ZMApVeABH0o0AgQ5O1edwueLdofhatbIPlDKTwVyAVgMS2WeCn9VQMH
Q7/C9VD7CuUbzxyIuEoG/TEO1OBfWdA2i9yVMTI8nbepbt1njVKfjDCdsBTH78+cz4KAFewqaxEo
6oOWioUj0ra3gx1I65aYLHrYotz70lBv6YdOVYMawXEIS9BcwQWspbnrRZfiNsIGrTt8Qyb+iKjR
ZQ9Gc4ImKlUiEnTfEv4hWSoofZfKQ8EbT9GpgvDw3Lp5OqF07u5TB4PKzBMJA8mgAoCUk3sssahP
sYB7Jsfuk6+1M+qzCKpuN3OKllwQKA5HVFfAMEI0i8tM8LVrsB21N2yzIqAVIdTSeLqwNR4gs473
dVeNn9ZaDcEeh8WwzxZ0YMOKZe03acYHtG40ly4mAs1neni3e2Ce0HOI09SNfCe5z+5SIy2IZFN9
r9AOZ6ekEfkSa71LSm4vsjVsD2gnAdpRmyTGn84WXcS1Tg8ef/KcoQB4dTM6YoFoL79bjp6JDSyN
aCfI6+Qg66B7MDBEoXcaMIEejWI68eTnNXtRcAWjdhzbR1inq30QDsFFjAYYFRSnJLqKgQsd3NDj
FUF1Wt4Braog+xki/p2CW0ACTQ29n8JaVgezaLKnfTvc9zDRnbdQsOvhzLiIegeFf9L6rChTjl5t
n6sp5MsZlPf4rQ/jmu670aDroqhaucCpmGQ/siFJYRkqibtoOfjvXUyH+m6eogaJedtdJv1A0a0o
k91LUPcGItU4uOwZ3VZomWyknZj8xYz86TpIm+kMuJVcVOg+GO4yRL/v1PtIo19JRuHzhzzvizfW
/7CEzEUIs+FL39ddCArbQIW3rj1WrlTwKEF45MadWX0zX7BRwHcVUHQoXGiKQIwcvph8hJ4kaN2i
zIWbrTuEZgzRbrBFf6goeU48RNpQt97EFNtn6sdhBywLsl0xt1O6S5Yu2sfpoG+MjN2XxcxIAgLw
qWh2MjYg3ZsCfQETNPoZo/gFVGiXR6HSMLV7KLyDdribqW7uejTRaopmGMSTlYv97GbTwjU0j+gT
Qx3M/zXuDxRfBpAHG2+Wa4Huef4WLRalKvQ61S91a9YcrEL7rDsowY2Z6B0Han02IRo+jS4oL+JK
xy99xuarGgDzBJw7HnHRcsjLkViUQCOkuxlBfylFG/7iCLLPXYaEAP156t7eMs+aAwI9mvPxak1P
A+3kLYQhEBN46Z7QSdQcp3Gmx9pM7MVF6MGFwuxpte2aHa2Jl7y2rfixYEKOckjHcY+8Y3kYHFrk
5S62oAgbMeSBnKYzQ9eho0XiA4d92vMnrgf+Gs0meqxd2b1C5L3+GLHAd1PawY0KJvsY4KTY2dkO
D0ho0CLF6+mKuL75usJddYwULSFwAn55I5cgxlk2IyIFdZUBgEgadkrBBBSm1/WxSUb3BIlUhPuf
wgsa6OhQs6j/AiDI3nIt3Ykuij+0rVsvRV/b/Zwi5KLuQkNJjXZRF26M/a2Gv+fRZVn8DU3IEBxC
u0w38dJi8wBE+USjYbycXerPlZ/RLqYbM30sWRvvUI9BqIg6m59X4sqrspTubg0z+ZShVv9i12x4
xIEvTths6fVKyQDRDKsOipfJFShVGhVDy9UuWxcdYb07fYDdpLttgPneirkztoAUITg4X9svZhhj
tNdJ1vXK8Xi8hDKmQTnado/QmcNqLEWL7ghpk50oSKZiMmv8KZtEBCjYke+kDCHlulqSeK04xOsz
suddOgJDza6aJJrSYR+gdxZ65yluyitPjLhFWa9uSLzoZzW4F/yOALJY0ee+RQZTj2l9M/MaKsbE
0OqCdyb8OhIY1NF1BLYhaEvGpyqcJnuU6OgQF1zS9DIuO5cdeICeUBetzMwOxCF6ck0gWHcZX9GL
Dd2fOIxcUalvOgKC+XIhNsVcs8AP7spyWH8PdHYUXsfYtp+iOSZ3qebwnrPZyW4vYQW6r0U1teg7
0S3ysoW6v9oRp6FoX8qSkmM69f16DyOFG+VxSz2CHbpndOhTilnrvGguGhSBTqHNITKXImnHcrpG
eV73RTRS8ejTFd2oukCxK6jeSvSpoEgR4fVL2PAM98WaOcQRZ4aEIXES/8PemS3ZbWRZ9ouQ5piB
lzYrAHeKeSCDQb7AGCSFGXA4Bgfw9bUQlDIlZWdWq/ulzar0JonBiHvjAjh+9t5rt/hYzvPo+Veu
tYi2/LDZa2rNhNj6nRRocbMTl8BhBU3Mam1Vks+DOz2HRgY1UVtZHapIGWlWV7HhhMtzYWPTiKzc
qR+71TS2k+ZkU2Lj7y1xo8NyaWMolsK/9WtupwmOrC3pWKVclRZIC8/0q6vRWJehvK/JuYSbzdvf
iqUhWGE11W4Lkpbb3I+jUwZkArzSqy02ukPH9RCgp8UTxM7m4JhkHm6qHDkwalr2ivE2Lj3J/GZF
afCnsjq3heN2hwxl6rYq2Msl5VIsZztzzCDxApH77GBKZV6qjJxLJCfXXwH7Ird6ozXeGW64+HFT
pg7kAqey2f2wJHoxpaG+z3sIyVYSJjHMDdM+wCCzJitmhMuNLkYMxvukQaB6T6vhdD6D2RSsRR1z
Jx35Ax2YVeqruAn1gXfIZS1JIfXmEh6qxjf9/CCtpXPdW9OYvekj6mGTnsse/ms2z1+2Lc8+Zrn8
koXSLcEK6+ZZYyY4pEGqTgC8esFNwlPoLT7h+tWq78hsTkdoKWEse7nJCK40GaimcZtn1RISVApC
wBQUDvfXeWy+jVm6Hf2O0GafLektklYgYpMcS59sPGych3DI7WdAgEolxcxygc8DH5gIA5b+bnay
epR9OwSHwfezm6FrAV/2sJMP05LNkGda8lCwgJfw0nSA4ay2r48VQdnnthLmIRzz7rpKwTBa1eJc
WxKVrMsG1NKQY1FiWen8tZ386bQtllVHwuchnEB664eDNCGrYFjT40WqPe5JgnCJ+yorY8cbZgl+
tyFg1eHAmy6Dx4s7rGxVn7dUFd9ThNb+BM9uThQXpY62tVJ3POV5+BdeVSdFyXzBj5A+8dQpjhP8
pnhqZf5CBNv8wqpnOeISgdopwuboS798MEqhQMF4+atom491ifUo4+B29K20/NxpC6Kha0PptEWq
ribLBlCUqqUM4oJtHCFcixdN9uXoFMsc4xm170uOJVezNotvVW77X6o0M18r09Y3M1Jh4sq+u9js
KF/Y9hJh4562yMguRX/rpanN3MrNcf8QOt/IdLLwAWOxP7UXa3jr5sAoDrVXoLyxvey8C6TdoosH
QmUj4sbWsZ3ydWnGds19JPKMonRvazlYb3mej1BOa34GkNp+DjiSvzdm38JnIl+le2m8yfITjvBz
rZi1quyqkd34SXJqy+NK2rb4woNXK7CAkIvOxlh5yShL41z0rvVxF6qPJnS0KSpWQ9677lK+TUDg
eDxw8gS1kWK/gfdo36AVqWu54mKIVMZIc7MQan+rrHEBa8tea46KuV6+jePKtcJFyTltkqzNvs/I
JHOEBDQf2nK2r9iKZnh0imVjmMen+MPBs5geGz8fr52V81tkMI6MSZ32hnuAc4fJVGyz+wK9pP7s
y3mJq8EeEojKvbibtG8+I+cEITYUZrjIG3Ven0CEjlfc/Vp9WPo8h8K8hDvocRuM7s7OtWnE0CMx
sqyNcOVBSeLjERYIPkSwUJq8dKr5mOER6MMGWmLFkKYO+zGWaNvaFxYztd2m22s7TG11b5GIHRJO
FWnFLS30uk3Gypyyej0Zwipb596b7DSIKrMv7K81PkUDCKERLCX0TNVWC+CBvPO6MOa0vTgyIr7Z
DFPs88B11yRHMAnqaMI+7KxJO69pU4HMBuAk4mHiAAa/acZkbUcLvuJwOqpJ9sVrllUksRLNpcLe
nlCL3apoJkTsjXC7K6+9TPlkgInqocm7hxzDTQNutEfceU4FVJj5JHHmjG2iVscQ5UM5yYrfg2Pg
z5lKrLMsnWfc4rz8H40R+oDV5VC2KxiSfHFfSb1Z+fPP7aAh9w33WIf7Ls4y00Ve0yOza8UI1Pvi
netw87/DkCLRf8LIu3G99eYQEk2XOjfAfQX4xQ1OtmmpPR4R3I7HlylnoRDcjAyURNXLUKxOPGXD
1FenDTmF3xaPvLIriWhP7dwkbj1Oa3ttT7y8LSo6ZP0hxmVhN+mzPQII84g6QimGkThN/dphfClG
ZhzODll/lDIouR8bAMUqbC+3Fu4hRncAoadtJeY5jIFzKka/WVfJ2m9mdVfEeHimWjuHrF2A1h+k
xuIRsjtouwC2zuSATjVqL0V2mdNQQs12+tA5QGe0nRNCU/Mig6n+aGDnGCOrI8MVORPXzgF7Q/Nd
tDv5FLt1roj7ekOYJ7PCGLFEG6CzR3I30/pu674Ki2x+cLFjnlk8FjedSO24sgA/lOa6AiG3G9xB
c4jyKI36uQwX7V96Rjg/slu57qRjXbUnNQpsc0sAopGMy1x9l5sAsZ0qpwGCzXN0Ahi+rU9DYRAR
z7QB+NSHHA0sTrruSXnO2CRpEyxvxpYuq4zMTPfmU1AVlZvoom2/KYFiCmNh5mjQbgbZW3g9Zn5g
nFDDecrdav4O9XHfuDBRW228VTnYdx5dKWngyQxwg1g9nMlUODAmnVUMZ3Po/M/wox0Wln5qZV3M
QrFwOaH663BHJFxMiSXcaXxFa0enxzSJrSvGRNBDVJhMCyMLy627jJN3Ezk9c/jtgsKzRNoGiOZX
Xn1lZANoCJy+uPkxc8kGr4C1TlDSWzdEAzHGHCgBKfrNXzIjsjFznXsaCYhKszB721DI+Wyk4eNk
iI7XCWWaAD8Ee37ZCRzoIDyUiPk/DNwyLA9LmdHhgIPpC4dLnT/6ZaP2qcu2ijMTjHelILYUb9wi
bSi0oJOeOm2nt/jysu+ZMnnnA70t+KOoHYiqbSuWSBZCfyQfOj1oBV/wTpIGQ470m467qQ9rb6nc
8AmWkukncDD0xWRpUSQaM8YnbTvE8dwK4GnrlCV+OOU+92nWHUerFa+eGswo9DG+5aresIQP2xoR
I1rviCYCYoNfO5ONqgnhR2Exh/Ml8xR2qKEF+wctQC/8uCF8Qa04DceSpLN1RJJA2IPaWAxJNtsz
t14Dgz15XunjZ7OzPTydUfJwa09yuslIyAeJcDPpk32t5Qe9+CM215HwdIT8DD1W5UR8Gwbw+97Y
J94BjhhUZWNdi8ir0hD/Q9UXOUTpoMTqw7rkYWvYAESbJ6V3qGYcXYkNOuqwAf9lQ+Hi38Kn0Mhk
tuUveshbWLXDEuvRXT/73C3ma4AvCuJBPwdPg6sglI6GC1TawERyZTdWd2vXqXUd5OBI8KWkaxMp
0ITXhpFbb2sNQGYx5PCAOayMMR1ZX4lhTO2hHfwQ/q07lCqG/1WsyaTXkoS7CmCFT3kR1Nx/lV1f
l6a1usfR0y48glwud2yuKptlQAfwupaN+bkIkdijBuX/rsPSIA6+dlcOBaGFjb5PBTjqxizzDxX1
AzrmuclUx3ye5DbFCvv75t1rW7OGBsWV3gV1Y7/2yPpZRJHIZ3toulcFDTaiS5PdIxY+nDnZzEe+
Vp8zQ0OerYbFiA0mj1s1kScZ2Lt8abPJAKvLRZ2oovIhx4zd1ej2hAuUX92wF/DPRiqCFzbGhc/H
IPPegJrZh8URw9OsVutSDR14xXLeuVNrKxq8GnRgRP4wBOfBzlsv2UKDwakpwuXUutZcPxE6LRLF
citRfNSduLfd6cD4Yl63a5djRtPma56uy2uYjmYkh0mQQHSrAziV9Bd8rCJxXGf8GDDun0wnNd86
LM+v0K5WF0wmbxwe81dCHsHtgqp8kvPIVRdMX3HEjg9ygsIVBWMnTK6D7SHMDAo7lOk0J54HioaL
AIh64OOG4KtvdG+pTyXLjiRYOKjQPtBusFDM7sUIaue5zG2niR22+hcpW9MFoajryrYh7rP9V4dK
sg9SbzygqmZOEF2Jzbxyou0a+aScAZj7/VjmPXf5AZAIZhjVEyNGlV7WsunRGlC4untnxbuxnrRF
OMBK7E4sY34RU96U2wXn8Dp+TItFu9/c1umqMyTfZgQs6igx7tRS19GKm1eFfYJoGIJ8GZoFhH2c
XubG2AgxBhxw5SmxXKZ1YYsZedbiHh2n1cEXrwWEOUa9rOql5j7m5sJNmPMQxhNj9bIMB4WDqQf/
K2M8Np6VSDEXDb5pOBkgMGX3Q/TG6g8JKijOsMMg6QoA6L0VWYU9RWbp7lrmM9gjg2Rlton+cbaD
kSNMYS+eUi9doNO5TFD+As59ZFSKpbwry24Asj1oL/DMg5D2NPRvU7XN5gqjOpPFGuvOYSSLNlDf
/Qy+k1Pxjk5Z91fieNCW61OeLbPff5qAfVO6A7mm4v9hvob/dG2MAwfma8D6ae3FiwgDfz7+e3nu
j+ovqqGPAEvUExwBIh2azB9Vw8IFLOhmhf+96uQuaDQ/Ff2mCmt+4UaHLPVfqK1/FFv370jqGLFy
j7rC1dgT8b/Xm1nOBaPACP+j+fkd5592CdttFZrr4OfOhLtpFqAc4rwoEQX/0ktmNtrVbuAX9o7q
NUEG//EH4EDVjxD85rt8qHYFb3u3jMmB2pTH1Qgm5+avvMU/v58rkLz3f7x/Ikf6sJpY5onp7lex
CPYfR0rR4UHpkHuK7C+FEFxwELyxAa+Pd5f+4D8bJ2w2XmYLp/7up4EHO+GuW/tVjYOgHfr96n5/
gb/yoh9+Srl/wlf/6V//17+CUP+eQf3/hLz+/5BmbREKRYX/e0DknzrM7tUPasT+CIB4/5JfUQ4k
TOl0hL2APP6TzfAbysEwLQCoHtcj+NOQIpAddP0rks/x/oZRA7GfkxiRcfw5f4eeOibQUwLsPvYR
h/AqJWW/8br/8Gukte3Xf/99p5lt7ZfC75R7cjxcJL5rucKysUVYfzJGVMO0VXoKi4cSHwO3LtsU
8HNUVmHGTaXjPGKcVAM1O4J2iDQNzRCOPbuguErnTi93vc3wG/lVX+2b6Wq0n/KA2OjyiaCEUdEe
UikA7TssJ9taoR/GuhffGyE1yyV/oEyH43ceYBadzC7DAphbVTCfutDJDmQ3yqumbM1f7KzNSRTs
QQID0xRW3SC78kEDgijItngZfXBd3MBPGb0TiR3W4p4jMlow1vGJwASHM6A+tVTcqOHbf0Qqf8P2
nSeNa5QRDCD/zgM+dCm2rbxZKge0F47JL7qcrIMjJLte1Xr5k/ID0NUgP9eHecKSlkiLgqqDDdfP
AP6zjWz7+lomochzGo7o3JoR38dMe28Y9sePw+zl5R0raCMZANjcF4oeAmCjwBDi2gOVSpSJh1Ya
LuzfBzEWK/vFkVM9v4n1NV27NtrrHCb21mn2zG0/xRhMXKSKV378S0Ga7nrTy/LqFIXpnjxnEZes
tedD6DGgxzhNG/PoA3fIIlA78tOqFnRJHIhDzGOnuTIGCpoiww2ggWLSCO6DSvvM57XDR6LcCson
/IW2lKR0h0ElHk0knzml994Dr4Q9Haf4ZkmY/pcEVpF9ADjLYtoo819wotBqkhXVecBIfdQZm2go
TBNA8tx/7DcHYaPNqyzBGdU9VqRwrtaOTaxoevORLbQ+sBPwrlLHX7G6KNf7rvGGJwvOEVJLJuvc
fO2aHDWGpAOhv9aQN04G4OBWgIDy5ZVVOZrChNBlJRsceCMcyYMwb+WDQ/9Rd6EtDk6isIuVArKc
xK6KpmZwQLtWRASI8nA/Zj9uOjZWQEiv9uM0ZPuAYc4+QIC20DT4LaF8qRXP+gj1XSRrDmM8UoJi
89heln06sTh7XpHnUuGNJ7P8e9P7q4zZF1Z+RFizMW5mt8gGtN+FJa4RFDdzO+bXXtrqr+ALPcmI
rSc6nHC5XpZszd144GjNPhE/e36m38LqzmAParpOzHUEnrfD085CNT4e8KJ4KJbVpGqihzMfdQrW
w6lLA59colwLJsOyQzyiaWOebzhpTjvbzbHjLue3yUDWzGYsAABsUWlAhH/wWkGNimqmxr9deMbS
WuTuflV/SvLMptZDmA4c8NIHBFgbfnFHG1M9H8HYcUB0TeGppKkD/WoVQ0dkY+kz1PnhaVvGcnsM
J+ObsYUt15ThdUscEHp270CZDNtxJHnPZgyWx+sCv8qJgnXKPyB4W90JJ4dCNBZOuResMFieuROt
z+xqlu6CbWoktVHXZERqkVv64pepfbE7qX7RhvPRnbzgxuY0RgahsmZ5puXR7C6Kk0ISSMMk/j2I
2w3X3COTK9cjA19J1jTjbuZObIQpQCpZytvBVQkxme2zNpblZjF1dw2AsEUGkqo6BUE6HGozYw9f
8LvqjpncyoQ0m/1oyFXMRxureeKFpXXdeW14sIPSAAFVEGcjF7OYH1AWiwQXxt5pUzlZ+aZ6H12b
YfwjEZr5846pVAfVOQ7XGgMqfFJOVI3pMZoreJRxTXR2OHj5kKlr/oDDNstgnRS5lidXYKrBBs/U
GUADNzhpfFeKqFwh2CTLxLbaAi+TRfCPM0pbZsmyuld2d0jHRiNKd8h1zi0K9wSkvk3rD+aa2S+z
hs/JR3jEWrxwHCJ9BjUv0P6jR3NUko0pFXZWjo8pbNlPtttoHWqDyFaMAQCEWjo4d3VjTSiT4DrM
W6267nYbaYI7BX3HSXVcXiGJEhQBbUIPiVmkdRDPsxixF8zlMt02nJHvttUcnhoWjcQneH5lj+Yy
p8qKSqdet/Xc2P7ou0glqH3pFWs1jQ8pqMyfA+pfmqf+O7aDmELY/26c+o/669vXhmn4H2Csn1/y
G+HY+RutG0SPmevxX2Fp/fs4FdDzgeHUZja2UFC5H/99nLKpFEECg2AsMP/i2uLAwpPh14ZYC1AS
7c6M7a5gAfBXxqk/s0v4W3bnq2kxTFnin45apSktZ2DAONPsBCKzKNftPIXO8OF378n/Zmr744mO
aZFvQ9MJ8gTzf2D9mcG1mXiOcHUYZ6yy5gcym+yyJhHcNxr+x39xlvvTfLh/LzgYNrFvpiAcfPz6
fn+W43dBPmi20/NqduE9t+z5FmcqLqBNLA/Sa6BV/vsXZ5v//PL8nVvl8nQITFgQuw32dzW7SwUP
nohEei5WRcFa2nfjDc4k6hI7vBYuWycdvgh8vNZRTOwT0QrAClFxiKHt1LsZrZXzzGA1LbQTybJQ
57Bb6PRcQyXe2qXYPQxDeGLpGZ70pooTbY4W/SyUTbLtah7rCkxHbajxozl67RVwDFCJKX6VlEKK
O+62LikeJtLT2rOL4nFNBHkcmkeeldsPnH7bS1456sWX2a2Y1uKg/ZoyJVwk582yq1uqhb0gzkt7
erSGqflls7fufrN1+dESBdOoSOuj2+ctW8KGGrau1WfR0SjVb711CmYmNAUEAHIismY92sO1b47d
HbtsQjnshb6KOjPOtbfr1MrQ535lIRI5S5jChTas7tsQgELztmbB87TlUyR6zTIVOupRDJb6XFRG
qKuEgkJ/YBu+anJKn0MOEOtww7xUHv12L4fS70VRzDaI6GLvj5qULz+Xe6dUGVbWU8jqg4Y6MYTf
S1phyohgE1VUjbVSS4VWtRzh3PIQwUqev1V5HVAU0Dr1vXgvtsIm2t34hKKv1733KtgbsKq0UCjf
uwPtvSDLQXu9J2L0lC8F3XxLuT7l5HcOw96tRTh/PnaLGI80jVC9tZDs/q72Pq6cYq5VlTLJCEdc
Z2GAMdPc3JyaXd6cnOfVbb/3e4GOMh5toD434r3+a1jMCtl+FpSCFWUqIqMjcbJ3hkHbdXBe0yNm
r0V1I8ps+p4N3vhWvReObdlG+Zix95DxFgzkib1v/VjHGq33rq0Fupxffxd7j5lHoVm6N5tVVfYx
HFgs9nvrmbH3n22YBdio6pbYnwNGN6UnzZfjdflenbbsLWqeCMqvHPJS/rD/xd671tAqVyxXXv+U
aprYeOA/uO/lbMHe0xbOXD0LC1N4Yw4eW+rclr3XzVXGeAvOYXsb99Y3frPum8Sgd8+GGcP73g5H
/YpBc2XwRLipOEzu9mpMyr6jztM6WHu/nLE3zekQhnb73j5n0kO3UkjX6uaT/15RV2BSmB2gnnt5
XfteZEeZDvs272fD3fped7ehMCXVewkellsK8db3crzgvSiv/tmal+PfEVH6XqfHgLx36y0oFTTt
wZPvk2kF8/7BIbaYjXVEJCuY9Qd/HfNDaEIYxZmIKBdThlHQJtMLLwrHoG1PesYU/roYDgFx0hIW
En6gmevpXliD41AORe8QRx1JC1bM2U9z5e5RclnM2R2H5onTbKNa/ZBhAQgoR/L6Ib8OU2PGNUhQ
0P1sSYxh7Ina1MgPWgEZeymJo7lHJHDX/85ZS9PQPJJ1prEIqJd6pgYDVwH23aH6bLiyeg7npjgp
Wrf3b+a7Z8ad+sVPV2PPZ1kpnReTZ1/hxu9EpLeZlirXoB3aHW3kfSvtb8xlcc9WY+zFxdWK/NBs
ofnByrusjIZ+/89+6qXP6zrpb57VIo23NDQeMQPZl67GSh3R9rvipq+dixwoj2ZLHFITPAF9bfoU
yRE3A32yjoNtyZ9982h6Qwc4mvpkV4a0nw6CJiQsvggC7Be+YCFr4n402udtAPJAk5wxocrMunlc
bEf+cFh13vCDUCFdEYXD6BA2W0Latc4PdHl0F+yf4X3tFt7XukED4vg6g1oZ/ObR0JDi44okbRtD
kOH/uXulMra8+sUW4/JQV6UH8oEer+eMAmIZDYwRJjcPmqC5buuf+af/mQJ/MlK/fm+KNimGURXf
xj+MdMAPfzcU/NNS7T9gWXXtH6fA9y/5bakmQjriWH+yYgYa9D6U/FoRZ5pMiIyHP8NHofCsf0yB
PlMgX0XbnA/PjiDUP6ZA2KnkMRCsbYJZxIT+yhAIVuRPO7UwcPm59r4Mwc/zT/EnDvUDRxxPQwKQ
ZC48JNGxqVsau7xOXHdyDjhVlb0/btOpIureiE8kB1AYqlY2wwerccaNviqGP45ACgO/Lrl0AHUF
z4WH8urBbStZWEyx1AtWKjq9CP1wm13PpaG1gSBOkK6ZL/gZmmFG9URpHOVtW69ly6VUBIi3gWxv
XOJEVwxVs7hQebDerk6afijtXhKV8F6NoZtPupv9nVACRcQt5U3ZIKA0nKao93Qr60POWauNi5zb
VhQ2mnMdAKLwoDHsaC7yjaHNA1b9tGFH+Sqkxf2gHYf5FpAiNh0rH7kjqXmiiTy0M0ELxTLT8jlD
rkrcsIPf32S9fxdSB1bGAwjoEy52JEgOqeMJLDa7MGOH1OWNU51lqvSx3JS/IeK3/MUI3OnCmied
7y03bT+PejWfNGxTFowU9yX5MPCkyLAw8mTN1i0C8a5YbvXz60gR+Eu6db4Xg7iXy2XpSEpin3B5
oVhfJusVlmUPU8SsT4PlKcyY1XzwMtmb0WCqGw0YZY9SkIyB65PLqKi0e/G4D72E5brcWKOmya8o
4RYc84EuUaIBppNAiVrFY+9VB4tbYHOyR0qBvc5dcOiWo8/ZuSwN5lsM9RELYtUlYkIDwx/YnMmn
5gnuwik4Wlrrgx5LKoYya86OqzUK3uhMSjc2h1r/4qeF+LqRPDxWLlfjcR+uaKZ21q8NJGEKMlTj
nqZukc8mRVDXEFvqVzD9XpSKGdq8NLIRzFCeicRS/j0JcZVMFoVR+H/BYuy9t3xozMWcD1lW98d1
xmaY+yq8X9wes3qqpnhC07vKw3TxqYVqKmA4NuZ/N58YhkqjuxCRtC5jQ1ICUHL6hasBHz4glPAt
ZRHFOD/QsHfKxt76kFJqctH7kgsDng/plm3BM5r9N6FdI5nXYEvAaKLIcwUUl47+dLYaGbuCOKNY
7Kbxaueqyl363zlUnOYhZ2/HDsg0E6qbsFzzfLQpWO8/kE5Rd30gtrd6bNIE/MP6MrGWOacbD+bY
YD1bRtJg1zJLY7hfu6W9613IKdHY0VITWXORxi7uzMTM0+6jl/UjLU9he8E+nX0aGTzxT4xp/VQ5
0oqHDWM/XtTT2BGfU37KmoZgvnh0836KV+Jy4bFrHQvEn5ua6fW762lyR3mvmpRiPk/UP1qzWi+c
d2im3DWpeVlD+hjHb6UonARShY5dPK/nHc6CKdL6uuj1E3gAN26rLGSZO1u+qhLkc36PEOf6XE7e
gx5Yj/BtoQNM6/80p/6fNadiOObw/a+lJvggnfr6vfv9k/Tn1/z9sUhrHlo6ywweFjzQODj/9ljc
n5iALDmaIwRDFvnHcgRBiQC4jWRK6IuFyu8fi3vBHrRxgsoAAXzzr2lN7zC/30tNwH9ZW6BpkWBl
ifFnfJygX0DAGjKu+YTvbWLcaNjbvvK8eC8c+1k/VvFYzcsThSocrW6QchqihQ3TgT+yVV8dyY4Y
j1Vl37YGrko82/i12PRjk2KmHE5TVY5LeqoCiuKKGzfTM96ijf+aTmdIF3yvj1jrqArlxj8105Lf
mHODS4YQSeAbrP4NijhmaPnNFShnm9CPretixT6TzuIzq/adyemN+N6fIQyyOTkETsYSk1KDKQ/v
i2Lkvhs6BO2agCBo7E4tWayaynLQ5qgXiDVk8/pA/l8otP8dN4pQT0xmvH992dwW+5Cuit9fNr9+
0W9LRa6NkEY0uK/u+8f/14smdP/m+5BWWLYxKv4mzYq/7Z4CD97ae5nw/s1/2yV6+4BpCdwPBPxt
9pR/ZYxEzP/zGOkjXTGwvk+sAAD/ZNxQJo3xPGHyqw1bPdSROvMwWTLTWCsPfGf+LLLGJ6Phdk+F
XNu7TVNN0QeNMGNO3OXB9AtBLTAc4IOyluo+D8YS17VBAzHOzdMSYp4dMU1GcKtln7jBwikV49hO
rED4O6Iu5ddzrbsbkSFwR51V30hOyg9+Zwenhv3OKfVT/+RUtTPGMPbSZJgqDz9vri4VY/HtRE93
ggkrN4jtrCMOLXKY1yvqy6disjps0ySnqUxmyW/n00zwwBphXZEu6Dgwali1Gr+QeKuqrfuKvSG4
3SobD79agvHAH8hIW3sLwwtMJJ0uQYbXFvE35tkqLibdG+dKWcY33an+F18W4b1dtsGlSxtU/YXT
L3OjNB8KnmknDsTqCbCPviorJPloxVOBbFdaP4iXCvBq5RaRUbHxvBOBuctEm10PcjNYXGTUW5qy
s+6wQrcXAGivM1rWU6kRmao8mD/mchyfmWHpMqqNTb2B0cteFWi7EP4yUT/Py0h7by1mY7wzdCJV
PqMCFK5L7oaVHwNHVF/7ddFTbDn6k4d3gHe6rd/qAnkr3IrxaCL5ftvEVN8UQt0bW+ZeYXwipplu
27VMa6Rw1x+O/hIMVqLolCEWtU6W4peaVa/0y3GX5F2a+NsaYzhaA4bD1aRzVHWNxwslZsZYm04c
aVzjXGJjPi090g7jR/6pgkRWxSBHbQtpGi9v47mlScDVZTkIuAS/Z8EH8NIrZ7qdnHAbWGtSIROt
JnGCHLgWFk3sv7Ee2jyhihTLIckj/UtRWjiFJM3JBaPbsLHNzduHwnMpjOtX/yZTyP3utk4R3trm
Vo5GeWMZtrnGZPapfu8cfMM8NmT2kvqbxWJnypy3ftEY9yvpYl+vqUTtpGjOm9wyn4Qk+fQuaNGJ
Gjd8pP2KHWZgHGTOKjanodNT7h1dVvO3lpb7i1AsNXSJxTMh7rqenDZfrjfAnMOxDMcWhGKZvhqN
lxlXaW/15QFpy/zesxWdolzo6WnedJce5rUyP4/0CLZU0fTTowma6YvC0kP2UJtfIe8q2pTXEbc2
u+Tg7NiVpskvCDv4qCtnuYYMHmC3HEvtRBTrxZ4FBgSRO28TlVstTnU+tDF8q/osszagxVv4FCgu
q7gsYRV+IFbS0blERhTTdL5bNSVC9THI2+arm+XhR1U4b4bQe9O5sm/NyVt/uJJmJj4TZtfuqav2
lbXnYMacVzmmUJWoPo++g9dx9UuJg7AjDGzMU0OA1A1vcspgE1LRj+YQhE4Ex2o8KIGblt4B5xCQ
moupNKXZaMaXTcyiQPYMp8Omx/6q6kxyfILyajpry2DfXJenjohDGSl79WMjlOKEhbx4smbDPXUF
rJfECMfUIX2seIZXeXjAcdBHsyXkGodEURk4KNi7ZBBC7ipnd1qHnT0+KUZj3li/KT+x8+2ZAszR
1tzR0umSZksbsFGHADUj4quzYwTDmTwhkRmiusO9MyjjW0fSG5O8Wc4Pa78a3Fy2HH6hUZIoDB1n
PhpB3n/x6Bj+0ZNL+kwqnvKHoUibw6gH8M22iwjCttfu7/M1TFGULcmJKNfpJbcMTWWHkM8QXSTA
91BfAyuiM7uu8HW2/pXDMTnBR1k/hvlQJ3NGn3tZcdvsyC6csDt/yFp3Og17TqygvxjXiaIMITIq
Avicub1DDwP1+2bPC6An0+uTjjA9MdWcdtqabfP9Allmnq4ddrLtGDtKy+LTZmR1e159hyjbKyK4
B+aAqg9zHF+naSX0mIL+ApNQwl0sdQrBs1ZPMILFE7peRvQWFy9Om+0yZ/rFBRPw1DMUPk0m8PsI
iSR90cprX21DBZzx/VbT5JhVL0HrYVAZNJdVABX/QUxL84DBCrQOzMAYc5JzF2bNEHfzxq7bVUjV
Jo88+hHX4m6ySOP0gd8Tahya5o6ECj+uVxlHzss5b0xtSC710KJNUw3eTW/y4+NUsG5dl3gReaUx
fXYC5bFJqfQHTM8B1e5zmv+wmfzuSaDSxjvuxbwr5mBqqyRlvXzGLxkv/D/ZO7PtuI1s2/7K+QF4
AIhA95rIPpNNUkmK1AsGRYloAn0PfP2doO1zJVXZPvVeLx62LCaYaAKx915rrrdyifIdptrajW3V
bUd2ql+UJADHnytt3odGOm0TOZmr0Wg7pk1Bt1Eo0/t1t4QHm+1M/G9M3nA2JPcVm03a2Bjlgo/M
YUxCwcMwB4fCTswbOAq4KvKZiOJpCSsmdwWoKefzWi9Rxh79kz3LhbMjB1lDRcWEYGOag3VJvTn6
Bj843sejRhOkrsaS45CUcJxmZ7qQ9TfsvMnzDr1BuDLOc0LSlsBlnid26cSLEt2OADXjEi3pzPNH
UPNHZnMnvOoC5I4k5yYhsJLUcGMTLUHPSZXKu24Jf54dbzw0vBjjFaqr25yMaH0JizaaJTfaYmT4
HC9h0jqKnUOzBEznYsmajj9yp6OPDGpJh8FHUels4z5R94FHWHW5xFar1rBfzCXK2sQNuGmjZdHE
xmACDh8Ga97UtWkWn3LSsGNyYlixIzcqT1Wz5GXrOdRnHI6D9xIvgdrEeDTVPUYKcraZ4Vaw9WwY
PdhojUo/m3Yb8x77PaSbEQSuaV78nPnCnCdAdCGYDuFOZN8R843yzPGjPF9CQcPhMhtmkZxaqD7Z
Hg9t9GyVEF1fTZtH3IfISQhczUCTRDhlf+TDGXT3SYsrfs+O45Y1SZKjk2iTK1cRMcfed/yslJa/
Jf1oPnlt51yNJZOuIpyuwruxIV8pOzhVU/pO12e+Q5idnc4vLIDvkpC7pLVfljHdV/ERgCeXLLzG
6l4cAlb3tuOm95WRbgaJsImLY9IcJE0vV231Lmarx7FRVsTtDZVwl4jEON3XxdRehDWoye86GQFn
qHG8Xl27qzfZbM6XaGa/QzdlWPL9PuqC/7bj/6EdT5FDafHXFRQZE/n3tzZ+637q4v/+Y3/UUKSP
LU11kDgm7sUlgex/ew+O+M2h44Dyw0EtgGjhB50rDQsLoBWdSp4E+uX8Hn8UU1L/jdRpooKE9cER
+w+FGR+a8x+aDxJ4mvDQZSApcMCB/apztcyJNJIi7vcF6RJrk0SlTcSD56OvfJ5s9dXVSWQuCcDY
5Pg0fQZBzWocJ3V0DVX6eute3d5VRw0A8c3INrt3F0+8ZpOkWwvehRp5kQkNxWkxm2FhnOnKZ/qa
h0nQVKg8nmWNrGi783xqzktJN2FNDxyzMPKijVFhBAyZjC1YEhRzjNh8oFr6OlHNc596186KCwwS
hYkHMvlqa6W+TqH+41MlwpEWfX0o+/rZYFXyebAEak1L2wC4fMKX85AI42tfc3jbKp/TIn4n9Q8H
KsQu37HNC/rbZmXmfB8o80Ao6urZNhJ0VMvAftD4ejl+Ol6TOYYOzTnUtYustG03QcOp6b1gE7YZ
oPhEvZtKGylnOJWFWzdrveJDCWAQ5DuHj3wFToPuHjJK9nVQ87d6nd+hLyXxtFjPV12EfDGR6C0K
uLVru7L5v0peBrdrN8tPJpIBZExxi2tyyf6dOAUlQKON1RrzJSzY6Expv0kbDpli6DlZsuLXH4S5
6ZAxA1+11Vqfw0cQeCMbuyXRtsjfp7wq9pWooRcEiPZYfej6emn4FqQaCrvau3o68cciT0u/0XHN
LbaYrWxdF0RuT9J24jVXNsEKZQlrNUK6eYvfct4PLmdPNBx0sJyDa2jXj5skriaikWXVrEuH+8CY
xCXrXRwyuneFLN2jpOUf+J0vfcwvFSZKHtju0DJL2A8XYEaOjoc+Dukdd1HL32W0dRs3Bp3aojE3
DvJO3w7skdPEjcUUCLWrZd1yP7+z4QenwzRslQ7xV9RMXPuZ/0oCqiqyXfL10Lq4L/uCn8k4S42B
fNN0yvkGuJLn1039/HG9sxDLXZ9yW8HBnLdhxC2Dv4RLX1FMIqRMj7oRvvOQc1fTUFu5EXen63Cr
FMuzQO97ekyJUFrZLrZfg1+EJ4/811KxHeN0MTy5TjNXfqh4TnhPB8eB2e1N5PB0eE7z7IC+8G2H
K+yi8Fu5PI0fJyMveSgGjb9aquwrkFZzE8DmOKYmxF0ZcNOmqgmOE/nXD9jxSt9kwoZTa+p90ZYl
mFfT3NSq0NdZLTmles/vEEbNyW20cRfapnEWVUCcSstGUjk8lKRbQ5NJ8mWbw13GdNpHqaFu2Kzr
i88QNlBP+CgxqulG5zlB5RJf+si6/Xi8RDLPe91AbD5KBl8doyboFQSY6xmXm8pHHcNIz9mwC8U2
fHkMlcvWcLm2WsbX14L8bEOGZgnhFsixwvtghkpsmVw/MKfzFtmptyPpWG3gg3tbJlLpGs9v6X/c
AMsdziN+ieUM/WdiGfNweW4k79r9x2VuOxhMbc1tNMIR2PSJEbyWSyfAiviqs8axaCRpexjkrF7Y
WcEhcgkM9R4STcZsj6dH13iaMwj+vpkbwVGvu/xMh2q8tUZr5w7JVy2kz6pBrT0HylQbcKex3826
tg8tntOCadV5ciJv69jcZDnRW2cN1znbJ5YvXLWvQIRcpDxkeI9y50UpADRt5MOMofeR5dm+0+oC
zofV4Aho6sNgNwB4crymY5zpiKwsAfQ1ZFEMDRa3gUunOcrbBZ15iWj37WYjn3Zly2JSyr73EWmR
RNHzKwzUJisekWJP05d/OLgTP9Ym0xtN1OZcRSwTva+F2pXPju6tmluituTFnBblWsBG1SJSnNcO
Fd3EzprhDTtDhe0CxJGen0fE/Ledo97phHNqJp6Aj3Nte5Zaq4yPhBTkbWXO5FCObbPWXIslUFpI
uMiRukcjT9VYVOnODar3yuGPM1qEPPTlCjLZeJRaGm+Nun5zdVgOhNuhu62cp6yQxUZp0b02oLRn
aroSqMWOeBbQh2hpkxqodSbAcGpAYZKPGkIJAmG+4LoH5c0OUNobFPkNm+C5Tr6aSTGuyaL2UHvp
5tUKQYo07lAmNxMsgGNMrIe7ggRCDQ3VQ3abxe+3ioq4vSecz0YNSF5u6GxrOAiJPymQdAy06oZ6
PioNiJyVdiyD7hXjf/EN3eKbjPWiW4ViVO9uJbSZWbxGQ9LnwRj2GHqLLdQIdPurWiONsUwAEWWJ
7LV1yKtobRpucOMNxaxtU5EPza0yI9dhWCfZgQPGb7XnCVCcHyFDTM9B5IkWd0Jq2H414T++tXrb
nADEI/B5yMFgHyPH/gct6C9N4mVfIzER4fBzFr7rrzDZ1IMLDTu82zvxRHDyHL3HipeLyN1rVxeC
24qnTsbc6T9sAf+NBvVXXejHcSVBQCaYIIei6WeRpjdJc/Lastsbw8dixzMoYvUtHzRFiLZ6//uj
/SoJ/TgafXXblKTuoOP9+WjzQBYHQoNun07cIMtOwFOBtiG2RP/9e/23CPiHIkAwM5Q/XJR/EeU8
xXUY5/FPqpw/fujPGsD6zWTCKJihyGUv/0MN4IrfbHyoiyeUcQZ2f27jPwYqwvtNWpZE5q1zE5vL
kPHPGkDYv/FpmIMdFgpyxmz7PxmoOMaiVf6pBlj0Qs5iw+O30HXmMz8Ji1GCFkUxhcbeBTDJNLsv
cJ8xGuIVMlW8v/Gc58GXKXctEC5uGD3qXRn6UhcFUVthdysKmzTtuhdbBAkk9dSO5d7TewJ/aedL
L3zKA3qt7qEK2iuYixEKaVe96qJUNW50TvAjPcH8yWxttNPQTRF9mKC00KYUpyIKvbOcRus116sU
UxublVf2q/wlgly9p5aMs+9qdMZHJYps/O4xanWSY8zI4hbRxaams+WGY3Jif1G6O7YD+XUAhsKS
HWqdvO2IBVoKn0K7atIq29WMDgZaLDYZh+CxVZMhZ1xT3o23BpFR+OYj9wtSaAY2CC1cTgvBrHuD
JMBzUiI9YtLDNg8hPL4PlybJlu4GvdJGfZXo604hJNGV5c5ybbGHeq6TBr2fEaBwIe/JTwMxPJkm
kl0E3UZ4kKR97YoyK2nKzDqBN0EkD3hYtBdQQvG6a8bxEWhrtEhvU/rFc8+7iVi1vqWCGfHGzKx8
xLSiy622gRemvMRn2Zp3UHzmaqtZtnGFcSBfO4JeZiRJQ/kiQ4SEi/j9CmByOcvK4FxEBfJHT2GX
XE3mYFzDuIWkmpYWH9+KRa1bF61x2wgB/9Vpm5J1r8zTbONavUGDI6KdDNmgytV2YDN4MurUFMxG
+Feys7muQWnX9qrqcLf7iB75GVj8yjmX+VjSkJkzZsZoS56WujBmfIwhqe3lMiKJQmwt4Wh5T26h
mEwT4+k9GZ3WLurtvoDcVGMHYPbJ18i6nraeU3QzHUUPh1PUWq/liP99R9lSx6t6bOaTl08cH/JA
cTJDQ80+mbd8IWc5KdS1kmaTmtPoiJWJX2AwqjHcOGHC2UVUVb6kQwZMJgx6Ba8HeH8CwMBJJWQD
aPK3cK5o7jZEtoWHdokHX4VF0n7DU4/rSc38twSYjLeuqOp0lyYJzqxCy/uGfYMGHA7sCMy3FTsf
/t2d8YRRzSjOYD0sav4Zm/NBwoA8jGPEZZmbtnyx6bvi3Sn5Euza9Hs37u3zxxHB4ZE43Gu2OEB9
5N6s+sVJmgzh0k5WrctO2GICJAfSB3d1bchXHSSC60sokCdbr8uXik1Uv6qAZ+xDtOfywtQOWp1Y
/IOxIP5lE9idIGLMjPn8UKR8rWmhO6IctT/LNpm0p4/fkqiQLuRVBmQUv63FL2uVNncZggbStus0
h9mtGmQDAPQWBULWV/OndlCFoi5eLin5gcs5wfXd3LaTV5yosYrTVBf8tzfFbM0gc4CF1Mg62DHa
4Ybw0MLunCFlhXJo7e4lY+JpS256+j7PFndkYqM9g6RjpgU4FM3NmKn0i23NyMbOj0o1MqhV7bBu
PXPGeWIPD/rgjvd9MpUvgjtNwOCG6sN9Cmeb4YZXnlu384vSYoxhET1OE91svE2X5aHwp7rBdKs7
wSmhafzExcSOCy7feEhANYHyJdXrpZVdA946McdPPXfxLqH+2zIeNH29D61LF7fNW8K8j50uL52n
1EvHTy75uL5j1tzYZo1JjOS6QjvbutT4dhmhZKu5wAVK0VqnWEc8/PJQr8N+3i+i6/1ABt0bKRk4
6Q3ATxBrydZjcWgowcMwoQ7Pl/M7jVFAgKTDCgKotueA2XBHIg0zpj40CdJqxQDFNAAwTg1ZHgSJ
OpioKYH9mjfGJTfK/CHtcfetepVS6lHLmswLZ2cLyWT6LimTj0Hdxvukd41vqeWQ/hp2o7PVWQLP
FSPc74JBJo0hazqUGV1rzJ+BX8TaY40l4CnCibTOKwVeL/XceAemEiLWqBHnBSCKPxvzre5m0yYP
9fk7tlfFEzCk1LgWHEXEhg4oqWwOxAuT8OYEZBNdn2c6xqGba3VDCJO1tgYYTHBEWtP242B2kNtU
t0ygsu/M+CLyVNCCknjH4OuYg6K6TQftwcg0c9zoWIhqlNh9Y5xTeBrVBe9jdOh1b8fUiQy5XvTr
plLlzdCRMqe0LrgnTY/VhLhdciLL7gEa8rMIB+oUAr3mcIeIVJxLhavwMQBo8gRbrv4Ezus+svrq
ge448e5hYzyATnA+5Q68lrQbW/eugme8JxGkXNLL9GdkbeOJLtN1DlEpIGAAbzmS7r2DkUuBxnVL
y32PVp8Hf9gD48+w9pj3DUzvlZ2RyLrBVwoEtMCxMgVVq18awjU2o4mnMQWNtUw46pHJUBuVm5R8
Ewq8IBq+kJ6SgTuVBNBuKfu7DPZ9mna+ZkjIXKIqfBc3y9UkjOwlJr244VUo9LsuQROY6Vp56G3B
XT2I5MvI6/00pF1325r6lwXEdFOCcWLaNYwlVTDyv3NjYzjtpWd+mjxNnqYxMS5QwNv3nhSTL5MX
FtXr2NKmuGCFDkKGDrM6wD/N/bKqnzF4BJeIsEKi/FSwYis4nvsWli4F4aqnPj92jdDu6rrFjkMG
2MQUOPsOb308V3MMpRMmySWJ2/4Fp3WwRmtv33ulZ92N3QAWU+VRVq2QeJe3DhOVG53heb6OOl27
SAUu25EdsMAsdVa9tMdj2WT5l7iDR8Ok/zHoSv2o9PqJpNieXBXu0ybRXwwzPBBg15w10HzPwxCK
jGduIms6aAzAbjj2aY+EdwJ8/k3n1Hu3G9qVckyI4LRmWDWLcsQPHrWSb+gaPvApka7DEoA1Lz/t
1mY8t9Pj6IzGpdibqfE5SCQ8o9QGBGUW0s+HVq3tMU0pgHvuA7PEEj/a5AwKL5jXoUQontu8wree
FPpIj64UF5eq9550r/ZTgXiCF33ew6MBxO+redxqTtvfwAxGANyFj7ZegTeiz7s2oD8jJQAX5bVZ
9ilOCmYtCduPLa2XeA1lCPNvCX8FUqFNi2Bqoug+G8mPVUKfrnpd9ycCAPTPWs0P9qS33bAC9Uz+
GGqtASZfRKvDHMyh+mHahf8usrl6iKwMocmUN8MG2xr2imgojGMnk+4SLzSgOrAPaJDcc6HC6VFv
0gBycdY9RV30nAQZyliLghtceB8+9uXCYmvGljduI452SQ71qIfmSnqRu7U7m+vQ1skAYAAl0kxf
EdzrFuiPxZOQQQgvURoDDe14O6aRB//KydJdOUj3qfT44n051p+CpHC2DUKWZMPrcNi7eHrWVeqp
lRsAHxhrzGWBnaO1SCK5nulRnJCUSEDR0bQAqWWxHUxzFKQMe+ONk41gPx3Wm28It+x3l4H+Jla2
Ne8jr03fGDVWe6+mX54uWyuk/uRs94gocHFmhZ9mib2JtYrgJNguvtu53c1QGuY6mNLWn/oKGxSK
sZNKsv52btxSPPJ+UzctLKyIbrHHuDtpY+E3CkVYByvafqA9IGbfIrVp1bcJ24J8kNjSTJ0cXjvP
eYB09oLKNtRdyEuWLsZ4zlXTbKaOKbyfEBp7adgG3JhpWbLyTiJ8djIUWutZJOyxpPcSAu54mIMB
BWYWRttKddOZcax1W+VRhciBlgwdTQtGWpG2p9Gopp2bx+O9YbXNNRqyIxEfp9Kdx3XlmdUdYSAN
RiMHCUdb1Uejt4JdHbpPbNSGrQN1glmHvCT9BJjX6pWCsj5mYXpsCCUztjE8ezxPTBAS5LR5kWA4
tOeHDtTv11ERQ8ztY5KSDT+BEMackIdcBPNZwefO3qZ+bO41b5rvyG+s4w18J6v76rbltQRFCaGh
jjsZmDsEUkI7oDnbVZFwHgoj/VzCg41OeVo5wVnk+ivi/vJmJOdvFbvcCwc1xAHXOZnUxlVJ5Dyg
I7D0z3HGv9XDqlZ5cF+UTbW1YqCtGBqscvg8R7LwCcVxQ+c+NMvqnrcfgnjeoMP+h0r+/9DM8XTY
L3ifiT7HWy1/jW8JvaFj4sG+1qlreYAT6J2BaJvXeXKab15txLu/P571az8HBIUwXAvntaNLtgpM
C3+0+CKomHBjN8WevA0PKChb94aF+VXhx4rWKAPfohSu1G3Yu51g4GQDNfMbQ4uyG5R4KSsfD/bG
rnJZ32V1b9xmmj2jdjMN76mPWm+DoIkNIO3sgG0bg7JveqgLj4Iea80n09Ywn1SjIiy869hmlon1
Wlj90H5q4Ns025lgtaHxgfcK+WWmnlALkYOCLYSvy14/pBZRrBjXzBFk2aVT841bJn935z7/JLyQ
HX1bkevl2yiMXkjjgQERUhtpy9qpU2AZWnCZtaZrtviFweu4YVHvJ/5ifScLCM67moQcgG2GW7x8
1MKZXRn/EIm1dDt+7IZ4WOJtSacG/pBOc2bpLP5gs1bskAO7AWFpMZWg0owTagO6yJRrf3+1f21R
fhwIIhfbAIlm9te7C02M1KqUA6VRyiUu8R9v2rzi+vDskbJAiCrlUjFShMy8ZV/+06Pj+kcTbxMB
5gns7D9/zVJDxgjNkwC6pDSv9jC4a/JsJ/aPab3HF85R7Rars68NGWXb3x/cWLzqP59kyE6mjube
wNT+L999SCwtAPdS7Jmi8en9EILGgJZkXvMEt9FaAoflj+VUnNqwZI+q13lH4ZeHTroHzGFcP36h
/7Y3/6G9iRVgoT78tcjh9vvwP/vXrGyiuP7+k1b895/8s8epL/Lv39ETJqvaH1Jxx/wNmQJTU911
f3cX/m9/U1q/YUPAVfinV5Fb5E+Ng/kb8xl0E0tda+EWFP9Jf/PX55nYYT6I29yltekyDPj5Rpea
PYYI2Oa9yq3IFzMeJtMOn344Kf/mTfHrwv1xEAwhJPbxPckh/fkgbdFrJbYNsBYKFDRMI0CxuHr9
Usl28/eHou/706OzHEpyWpxlecLs+cuhiiwYycYU1OU9sTwxBNWTCR5+BVsfHTV9uX1m1NpunC2J
m3Eq/uHw/3I66V/Tx0ZqZhgWXZhf1g0znamECUXcJ/mAJdP57LL1/ftvuHzEj4uDuxzComjm/WtD
LfllqlHX2tTpgVHtLWO4jpZ4ajyj8DuWkpU+V9///mDC/RnLuPTkjWUpsnBIM3dDrPPztRNhRbXk
Nc1eYs88hiozSp9JfEbWRpAd014+0uuoUAAzmSfsUxQJKVDI/pDtA3GrAZ8F8cqhUeit0N2qQzeg
5vOpsrzKp6yhAG4ajxm4WRklOcToXNFFmAczyQSDv2EX9k37nksQ+6saOvXT1HgltFivy9ZI0MQt
pjZvLSIl1h0L9tOUBPU5tkNc/AITGuQjCO9XG5z353hywMFltbgALrburDZXD/aCcusltLkubMPb
rs+Jw8m8ADl3B5ALcfEWaNt8UG540yUajKUse5dO+lDE8s2e3QsRXJlPfZAdqYy+hAtBhDxVe6Mx
rCUNJZnXqpyrnaoshBo51sAmGb7XkQexKInuysnW1rFXYAQ1s24zFIN9O44kOnmaHRzNUDw5GlNv
sqRav2oc/KB9/13YmncdyfZeT0aS3M6A76+tLVOfWSGSjp6stIJR6AiadD+TsMo4dIxu8sbyu4j6
JHCn4WSFOjPfAWLD5IfDFHqH1k26cRsXjnetHKbbkWtRrroxPWa0K/opL43A2OYj26pHmTva50j1
9V1eGHyOO47mtcDKesJN1e3ZN6Ldp47PuKq4QYKsqm8YSlsbAivUFs0jtwjxCfcVgxWaqbmBmL0z
t32c6k+AYlG59NXoa1Fsdi9dTIGKLXQyztrshNc4quYN8QrG6q+jfMo5r++zujkH3iR+j/ORnVB7
whmNG2MU9j7LuRc+Mn26Ngf/m4mXSNXWtFJxF27p44172cTehQzyZKeJsr75CPjp0mltotm/+TXk
p7CxOq5IMw9RB1vAFbw/k36ILYR0h4uCGIkiQ2/v0OY0wi9JpyLEtdZn6tajzIJqPZbDpZzUY2I0
4UrrE20ns7w/tQiBVnHUNwCVkXNqwWDsTIHM1dDLlIitVh5oBlenCeY7oR74xO6yifcGdzQ7C1Qe
oX4RQTW9Eo2go2HR8nMfJho7B9vciRGkvA0xK18nGdMHFVQO0pWKo4VMjHheiDyDHTIG26CMJmjU
bvDiqhb+uht6uzAIhtOYoG2ilTv4tqdFu6YHJZIphJYQRyidAjK2Mkt5K8EA5TibkXFexKrbILG9
J0ZrhPkpiAC2E73i0vnsGTiPwrbVH6DO6XuzF1+g+pyBGoefENcgpCZvlqnxfCQAvPP7QNWUwlq7
DoYe1Q3pZT5dqhutqcpLgtmEdub8LQ7dxqUloyZq9LA/BAirN4amX8ap20IrCbHAIw8rcE7sZsXH
hgR8PtaG5iA8bgZtTf+q2GI+Eq9NnyqAk/DAm3FblaG4WhApaPGpGkOu0zf3nVYK5LWMm+NsIDXL
IEFsJOZmE0UdV8iS5XwbpKpddrLl9FgYbnpmQZoPxgiCvDStl7rAqYHDkjgEPBA+qVhYd/SIaiDf
RbwA8F6hLlqFIZOONDPy2yZzD2lvPqosAooZGFhC3Pooa1fDdoDDKlCaexMG6nuAJcefCXxxOpO5
li7Lr0kn+rsSbYK3slKePZYE+y6ekvGM+TPFS2/We5S2al0M8/BcMPaC5Y1VeIVreZpAUPIArbR8
TN69REs/G0OlX/HNyIuYE4IcUs/wDboUDYS3VOCdidoNQJyG58Qev+EBRy9e5SmnOfdV7SRPVmTh
A/DiIvUZ8XR0N0fJiInVI3VRonSzI8+piIeKEdrcU/q72h7FAeqJynljvItAH3VhuiYWJzm4ietc
02Y0IHzHJEuZckKkNsV70I5obGwvInC8YI46dtbewmVyR7yn2kdaGH5xrU2GuGiXTkTkNX00Phqs
XGsTLuuWk5RehRsaPkCqJQWvVSa0QOIlmG59biclv4xwO2+Z2s2fGwJmoPoO8Sop6/q2M8p2q7KE
Ow+byx4jHB0dm5uMl+c7fRQTeFWttnYYNAfej8OhR4pJSwTppX0i/JRcorWZNt3v+4r/bvL/YZNP
92JRhvz1Jv8EVq57U9OP+/s/fuhPLyh4Xcab5hKI/ZMZ1PV+Q4csaQ+Bj+OFuewH/7+CgY2V9xcK
Bu6hpew0qOT05af+A1qv8S97UhOFtbnoJxZAmmn+smFE2BDV7hyEx97A7eULRJMXJiDzFgBIu4sr
xzv2+tdkcU2W1WKghNPuPbBDa/c1bbudqIxqB1dW1/0fTuO/Kwt+ZZ4g4ubL4VFFD4RGR/+VSTc2
1gQPxLUPkHPL4s7zlH7nEmrC74APUK2MrvgUYyyRm7gOYD4Jb6WVfeOTgNUF38AtGZeGYqAiW4NZ
gfN5BjFxO4Gtx1UUNcZLRr4SlA3ExDPTIVuDKGolps6iYaHKXEu71VxonTTSpa5gpq4NZj8Yvwrp
qPoR6164FPtw/2HAptUDAE42AIhfGQNoiig8t+4IV0OOtxkRQ1ZuF9XdhuxScT8bdsdkjqVhqCtE
bdhC6CN2BAJ+zaZMfyD7lT4jO096jnhwdF5MWOuMbR+YUXpsaXsq/CZLv5L1Gf4Vql8sWMMWK/kT
HF9tB3+jPlZhYuy6TjRvoFHqOy+zxrXN4M0Ii2NJXszV+WiaeuOEN75rTwQd9rzDUarFzkyfNcVO
dVtJMZ1zurDkUimsl0trlnioF31p1mpxU9C3VWn0bAYB3Vy9s4YbLSy0C/54ur1ONDWbIe7pVTnz
J9B66V09dfFqhMJKYslgQwtxlSa/1k2GhbiMUMij7Jl92qux/aC7qnzo41zADnaze4uUINrSojbU
DcLpRjwmYU1IgqHFd/NcbYjnNbeVlw7XSWfakUciP4x2ae3SNMu3JQM65Ru13fnMIewNCdLGfuQt
u3HIeliJWSdJUi+Lg5zbwcezYl8469XJhTfNpi/Vj6EhAK4ZtnskLDkN10Gup89lazTXwimS92rA
J+Ar3vCfyASYb0VujmeBHv1bSCTGVgYt0dLk7zC7QWSSTj20mrhoAaBEvdzO1YB/sFRl9Kq47SlQ
6hF687KBaUIG404/3NLi7U/W0HQbvIjeTlYIgFsNeao5xAS95wsqu83qbafP5iqs44hbGoRJsGX3
00y82qX9TPEofW0EL02sTLcBhGy8mmESYSaapu8m8Vw3VcZogm07I31UqYNPm99+aZjQQQBzIuNg
9gT88cYXWFnn1kHB2iPkgeRsNWykzCpzUL17FVN/GqTTGt09sTp2E2hXa2x0Z4UwtD14jEJOXmkV
FhIpPT30zlw3q8wgfhBSeH6CVMbZk11A2GqPrJR37JbUPaL5cjeQb5hxGdTE6VBf56HMzyQPMN2h
mlK450jWEoUXLBXK8nRhloCqlsqg3/UgYXhBtt5wcUANWztHEcmm2vrRi4b5q9PPIzLdRh48mwk6
ACPe6aVBbBgr4fACVc6tV6VrTzqTiZmKTcU1lutwyIdpVTS18yUPHHI0raoe2THS9ulvRVYiKDGw
5a4yshjAFjKozc5T4bDJ8ybSVosQHM+6YRGB4RS46Z1VFNCiIX2bd00qhwuITNTAcx71I2klTXqH
kKckWAOsxQqaUqGhXmUCuC7r2b61WQ5OlMrp4txNs6eAxuhD3ImWkTHCoZuA6chZq9AgrR1R6XeM
E4orinONKWIHwUUv+P8296i3qY0pOvZoOW4G4q7uY3NQjxBv86uLOcIPJ8rsrBwU1LWCxRcIjXpL
QiBDqxgdCpg2Udv3TTyl2nMpwnnwR8h+DyZy33jj6OQhA0pitr+VeuZ9r2c6COiGhpeQwBu8yUb/
YLR9tScxdT1rtlZD1yiiPZFqvU4vPJKnyOthRw59/YnN0ZysAjqfFwNO1ecCht2DQyqIsW/Ixr6X
Upb0RImIS33TiZovxaSTPi4xxRBMhcxh0dmoV2CPFRQq+L03rZv1CD2MYUmKEq4iKAlr3Z02tpoC
4dNwuDRs+3fWd++BymbYVo7dfKH65hChp89nZpQE104iOdQKfUI1WNWGtWE8JI4KnnvVG/yDm451
nocc+B3mdaJy0QnOwA1IUyXfCnCUczZCi2EjqUfAyPXGqI4IjXHdMszqTq1r2x+XbY/r95TpNWFp
neBL9oazATr0lgh9WA8ubHJVjeIpNlry2Rkb3nsiMjhq9mZiweBGtJS4I07onLC/XM0WVQchc2/g
0A+eg8eaXsjohwyK1q6el5uylMntZBWgGjBG8gPzaN7lPOiScD93uLWQSgEZ6Mw1EdVUm2TuMLfS
tS/JoKpLjSTwhJCctkRTRvmLtNBV9wKpiBKWs66zYtwt+5KvqaaKN+5SS/j47snykQnthw2Z3REB
mH1PKJQr6pNwqxHFk4gc4RsNNcCmm7RJrgdGQWI7Mb8mqnzu9Cc7gX2/qewKSWHrhFgXvFzgcZCh
GawT5kUzwNM2w24VOQPqf2RVO7wjPYGBjDVf4iZSBDzXXK7oFRxvf6fpUj1Muv1JjYG1S5IszDZC
wgsDQhiJmyYebEQSbLzuoL7LA1us4gvJcu227bRsXbQ61ysAKg8jH5DEF0GIEZ8Z999MgqnBfAUk
nztRnf0/9s6st25j3bZ/ZeO8M2DfHOC+rL6RltVZlv1CyLLFvq0iWeSvv4NKsiEva0vIed4B4tix
JC6SxWLV98055qXfoGsRTGc8RYIEpmjqSZtl3WWCbIV+wwDxzOwRqRFtLwMU/mgQXYe7uD4QGqaR
5AZ0wF5YcP7jZZeHA/zQqiluhliXJ0BS4zWA5ORW5T2GBlewUyLh3tQ2nRA3NPN4WSPCvYydCh5Y
xSN2kZhUqFeBEoTpEjKFtMwpSFgA1d+vCPfxnoZUNd9JB6rRN05acPBsMcwLTMfEd5lWwRpsPB13
Gs7EAaXuXH4jX/VCFvpkk0eWd1iTKerQsk/THnP0hK9gYB5JKZXZs+AzSNsvJqIi7bonzsjedrz0
MT1V00Ct07PDdVDl7qFPaY8jV0/KZkcaqq1W1L7ikFerzfqryi3/VikwaVgTNMH4Gt2jDwUOPU1g
1Vu/cvP0En0VWjWmdkzcpa/uWzNobgxr8L41oQ8p4IXXQYyd9mQboXbwAZaBDRatQrcZFTp7YuoW
OnqBuNsmMx/ETKK4OPgzPyTqvPoZcrlNYAMdxT3yWXAjJVXxhbA6JA6qoycsj64/mpX75yL7v9u6
D7Z1lMjpDfznXd3yMcey2J5p0//8rr+2dWAY/zAsn566a1JyZwf179bNHMNCyUHXoYnT0GCf9u+N
nY091aDLQQtvht69IMX/at1YNHwsfqD3d8fnH3HDz9uEc2CRYbIWdXFSgNqe8Zive7Fyskga7zp1
wqpI85oxXy8qi3fPMuOVee1qznhIFSkqa13P5FdZ2f3nzEa5shBB2Xx5dfXe2MwZZ42CP+OT2OjS
FNbZ2M0JOK8/DTzXOgvg8eBthYQSZXTRFx2a3pjiFy4lupg2Fu++ngv5hY9st0lbWpfhJDx7SUel
/BFQ9fvEz4iJa8xz4zNuVN/Y0vMPfxqjZqjN+5/YPNsYv3xi18P/YtJPA4l+tjG2EwJ33WCUJ0tR
vUVlNeWfUbf51kZ6Y+WwmFBGyk4J88jkuQT+jZlubYu+HQ2Cjiv5I2ZqNJYIC1naSZJjFugQ9H7h
tU4WrdEtx1dZR146sZ0sxHQ9uBdxc8zywVHrhHyKy6SN+2L7/ln9fhsAjOm4gT1sEZiq55N+1aBn
rowIgc/F6UXoXUV0k/DRmgwNhFfqamCjeluHRv7w/mHnsfaqK6V7hucZGG4CeqbzL/PHenVYWFOR
XYuoPJX+ZJyMLO5OpWiXiR/G9+8f6UwY8HKkACs22gPgc4jmfj1SDW6SrWtcnfxatx8bME35NpRM
ncB54rXedIi90aNhdUxBAhQfDZp5UPx6ogwUtCdktrjw8s4Pj1EEVwfwl5PXZM4jVTzECSD48q0z
FWRjkC8xr/HSeDvkzWAumqzyfpKLK/YD7icceVarI5lNyaxPPaKtrbY2AW77bMxqra9XujYVHlur
ym532Fym7iNtwe83yvfmacOiDUsglD03UF/dKN3tnNJxQg0eT1g8Jq2k2WBoVPTnlcNYRochTrLv
kY8QW01NvHErmwRo0+i9Zwmcu8J+EHkEC6b9z6S1vB8UbmLv8P4ttp3fbrIFKd3yyLJibuXpPAsQ
cFsfIlUsrcvUbuow8NGPx7MpQQGvlOC+l2Qg6tc9jQ6YSHHsLVuj3AKir7f5zMDM2Gfd1LnDMs/L
h+jLkBbVHvSnXNSQRD+7M0szbMoQotQM2CQDGNhmiNvkNNQQOKGnkExPyxK34gui0+zjYueAM70x
0+gqGucVZd55zQkm4Z18AX26M/PTSEaTucGmZbhA555e5DMfFPCrfYhnZuiESjGAbx+TzcigS/ba
C2B0mFmj7EOo1qfqiWaOvEW2CpJ0KKQHhRotGBIy866JjSEDn6YBMp3iLPyORRa8Kese7RtxOuxj
a2HuM0JU9gZFkh9JXxP+A7c0u01ekKn9TE9tZ47qyHXYzgXKT81QqLVNlWpjvKBX0WzSb0Nz4jfL
fqazFsKC01oHn2LaJvjOjUrueNWYw7Kc2a4+OVoPqoAdZbZBzT5NwoClFWDiRi2mR9+luyl0hfUd
/3G00YiKfDQFNFkR1YBlJ3OGzJbRDJwlwqfi4YBCO74AaduZTUtaQbEr+dIFaiHQte4LxjZ9Qdp6
IctWr5pBt/bMvLVe8LctLcnInpG4g8WyLxEzKDdlJMmN9QLQVZanLlxicfPwuhsa1K6LMcEe2/5g
12Ga01daPsojEjdomcqrJ3MsUmkR7iQRfuknmUnsn0QuN9O2DzoZ7ot2Nm+kuCBudU+z9uwJsUV0
3INwQd7D7KeO8XSsyjDkfUjgwtCsXep5+rLNpRF+wq3L6niXjd4Qr0aVB/LCFViGUZ+HlSEGHM2O
tnG1OA0/sRK23GgJDJIABgNMWrEp86QNFkRJArlcI3xwgaK/ZK6NIXTeZSVC/EGgsHDWDLmH7UiE
rAo2ThkVaGDZCbKXoSFCfleMjHDRCzSr7Oo1JFdVlPjPWtfjuaZsYFIvttGYnhAokXRTWt5L7k2p
REMMjtCZ3eI1EVVeAeahx0MVtKJMNiNy5nGnC4EV3DGJtV16yhlzaphNwj4YEdgXrS7wKaFUQd7E
v7r2KU91Vuu0Z8svKUiBYm+16GHXGRXdG/z9FjtvAqKNYzzEAuSEF8OF3sKHqMtbXsbWgbxOM9t0
NZ9gXUnqU2sE5xOcIKwnw2Xhs8Nkf1TW7Qpxf3doQYqgzA6tqFth7+Z20rRlfVJOqTX9JCIjcFc+
H6BYWSMZc3sDFC6OHsKh4S5kjbVKqgRsYReiq8aMUQdXKfJWe2klDbq/ok5BmNKgtTdGHUYOHzfw
6jXFl6kCwmRA18pAKNL+4+sWBmg9wj+ayEIjMSREmUuVaN9aUmhJMkt4jswTlvUEpo2Py8u6G/PB
7E5uHYzVqiSt9RKAKK+kSCBWnxHbFlcrTGKj/Ao2q4wPDX5+tRFAipKjISN5Z6N4f3QUcuqFD1jC
2nSlwsyC4B/HVdERfbbKrSbDLDiE68RImq/5MLCySKO0vxWOO3yv29ja9R7OKMSqDkY4anj8HCev
UkXVGrXlpGoq2UI6xp0hNb5igCjkL6Uxemrdm0Wa7FplmsO+9MAKfEo0L7j/09VYpikWNC8XsbhS
I1a0pd7M1PB4KPlgFXYL48gbLLjHFcropsKUtSvfCMjukiIIzau07bLsxvTxYO+VnQ7dpVRyXnzG
o7pyMkRQ62ooOHRVTbi1lFnIaTsDFTn5+aMPzE98rjkKynZKzqJrHC5VjLlqWgZZz6NT5/CSrsvW
45FvO1YFEX/HnGrKMv7UGPYI1c6qY53bPbSquyzAH6CS0LtGbdSc57hG9IA7kD/P3iJe4N1SBca8
TpYlJT6TwrTfJwnpWLGTMS4ASj4OpcXHUC2WSEsqXRwjlrnpsaoJ97z1eVtsRakbpyaImq82TRjg
YjaqikNF8747hjH5xKux9ZqBBe5obWuTy7oEejE+ZXnmXKluVno2+thnXwag6mJXhFrxPE4AdtcE
WeSobl2I82uAgrHY1G4RfNH0sEDiUUfs6m2mubEd4htq4OKIZz7F/mO2ZsS052BzoCke3GM86qN1
bpazVU8LrWBvoyppfhZMyCMgHYbUephnbOhrsDI3qp/6NS8ZBOBG22EiCoNc9rxpqcOz9G7Sb23Q
B3fayDL9MAWyNX5IQUw4hWfDI+9wAICBD8SIqToPkRvta24L+F5iiDcTBSd5qUYvv0170Sx8D91T
QVTvbkLVhalOp/a0rfOsqi5LF2eHJnVQB3FTFv0xGoc6JnFOFPEdKxHUw0E5qze9BHNiFgt6+sHQ
+w1vgbG5zaPGSB6MarJ8bIiswMbPtbQwpcaNQGcce6Q/H7SwHr4DKtb6Ze6hA9knCLSuFSBt3IYd
LYh1Ms0Y/MSUqXWl8Dk6p8Kt6RpRk9HdS9uIqS5RoBzo0cQ1d21ARk/dZ/IK5g4h8jVyGIU+Pjf9
djv5eGQXGbmK3moMR9iaYS3c5stAqekupUaFsKNNgnvGeiGuygDRA6KIOkg3PmacYaG6ryYOGJ+q
Y9Z7nx3kPlQmnUjal7CN/f6mCUXQ8nJnRK/rF5MtGwe49oklM6J72jq2rkyl5y5C+SrgvJTSosus
1ephVYiQOQNgeicv85xkpUUbZNFGxHO85qB0fT82lFlXI9ADbKBh7F2+rEr/W0n5oJLCTvJ9k/9N
XP34+a+9yB/LH6+b5H99498iWOMPLCLznhRmljlnafy7mgIHDGCnrcMDPuMmU0sxKcNQTaHjThmG
3czfMlh+HJUZlPU4N51/0iD/Ezvxak83q9kJAiDQDWE7qkrvTDTatKTkFAFgVM0TWJ7GuLoljUpi
5vCDgsnNeRiKvr8E5oiEo4OGhdV1rw/eCc9Bni0L1uKrWtjFNcE65VVOFdrBvwxzMCd3vLIRj08d
q8LW8HKK3JpHz4DcJh8va5332cJUxlWqhvYxsIpLd8gvLW1gS1uHK9k60H6HwsHyQy5i3ybPnd4l
p4LruGy8mlD4smog1vhkvzsm7GN9OlaBfuUaAoBOOzyi11ELJ+Ohs8cMBWXyLPI0WxXY69Ze5Z9Q
um2HxKuXIF6fg6y8HGjKhIqWCC6ojW1ml904XVEzPeoRX8VkTch88jjWsqKeOj05MkMEajyhTXlo
RoHVOMwJ94ytL2Fj75LWdxeDjn+XNei0KDX/ZEjrIevzR0+fjI0+tz1xI81XQBbwehDDPKd1qZGs
IdONlbOesQgIQcvGbqgf+rvIGm78UpFKhkx53+bBE+jGYMs8t4ui8Zih0dpPOStMbWD+Bh+xtJ3k
YMYdKLJM3bnxeDPU9kNsQUdS+SOvi0cYQScvppG1cG2xtjkhit3PlRyvbPJHN6Ml6TjXIJzt7DDR
rVwQck8oBB3VhVlxocwYbULowHMGJRfj3SKfqCOv6SiJeoc2Ml/LuHjsjJGq9cyMlwOyx/lYtc0X
aM10NQj9SprDtouno+FH1JR7/Vh7eN7pHz1boOTXjpFcZpk6mtycnV+RLpwmnCHOsvsplOjApJsj
JbUIGhMciLiWdBUH9nTROumhGqf71m5YsTjqDkLYSo0l27eYlPuwSh7LnvSl3FRPfjUd2cficI/b
5JQ13kOi9O9+Y30KhgRSDmapEdj25HTtrlH93dQ4O3Y+koFq7aKCe6TpPqFrEnVa101HtxrJqBq4
nwF+60PgMRLUxDa8MSF41UK/h6v3FFiYJjESQnbEk8VL+o4crDtb5c8FfZOl7oIBxpl2Z4VGjEBT
1hsCa6E3sB9aGkYCIG++7kbpEvliP1RNmW7IJDzVLDE2dHru6DPhx1SQgQfLfUi8dty5iuFISfFU
m1r9LQ21YIked1y1WthfWy7DLldRCFTJdpYQa/pd4439oamcfi8K19+rXkO3Fo/5upnqAlBrPW50
GMgHtgZiSaPVekI08A0BgHth0Mmd9bjVjMoAkFGnK3z1Fsnr0/AYehV6vqg2c3fLDrW8x9R1X/xJ
RLIBVWFFgwoWhye4uN9aKFvLTOVrFbv0+q1kVcsRT5KtYqoOZFWSHqnaiO4E/A4QZ6ccBlNZsUIZ
NPu+mvFMAuv3umd5qsqxfSpLk703WcvrnLWh743QDCfWQUVSUIOli3VlSAehIXAwfGjmU4WMfiGa
ApVIT0q3Mo0NJn7uG7hhmpoMQ8zr9DMAKn5Cn99tlcmgA1TxMEMPO5aX+7Bvn9kfHW03+6BqxPvj
dWWOWZyiJy6DufjsUaSY//5VZStJXbuj91jtbDLEF1bXyNl/dUqchuxdw/2gkHZWR3s5GpIvtMyU
uw3/XIYf2HjM3dErdxGP+oqV0IGQwXjhWkzo71fDzmph85FomfkeB9PJgz+HJg2ep6w0BBNmyuwx
CJkN5+k4NYZxaQmivPf8Tv+gzDlXAX99I3JMnxc4Bc5g/u+v1zKySiQVIkSIKZ147Yj+rlI82Jpl
74iay2e56yHPp2MrmN3eP13rN+DOfL4BsjAqyo7xm8UMP9OA59EvdwKt/iqtCv9qpGwyTxdHIniz
HfWUp0GofpMNfX9goc5zS5N3QQ/vaQ7hicrpCFuLt67l7IKg0JYpIFjTH46Dy/TtuyatcnLCmypl
Fd9uCqe/wQ56r5PnSBcA6o2fa0uQ9ETeYQ7/GjmOu7R9pof3z/SNIQQem2Iy3WGdhupZ/8HMk6Co
TLvcxabY2JV+hSX5qpja5oMr+hK3en43bSq+uGJ8m6E0j7BXTwb6H3Lr/XmsBgTugcW5Go3EXrNX
BnPpBulK+DiCaf1f4yy+8qReXMezu8+eouemZ16elyppxgLCMNURflbITqa70wL3ZLX9lrQCYlbq
BKdjFONvVaZ6iKjzbImRqtcqGZNjp7fipszUvWp57XdmYh9k4rMdcWV1tMvkOUwcjOwZCDxiGqqt
0tLnsHqhV+CrnDmitbWLR2cXxyUQSBATbKbVMfNwvZrddOWNAAOp3GGD9ymUOJCAPahDH1zIN2YY
yIazu0f3odPOstHX13Hy6KdTbinZDRovywnFzObUJsyUwdq9PzjOmlMvTz2NR0rjs6WJfsOvx2rN
EbyEPZY7J+uJmEgORfXRhPli1jwbF3MvwLbnXwPzHG2FlSKTua6XuyrogQcmylza4fQ0z/TJZI1b
2YYH4hIJJjZPQxjEa6/MD5oKv1B8/e4DkF6YdMPI0Ekp/aS8xGNCYBf1WFwaMDyBvVhrIsOyXU4j
Y5E6wE2QrYmLPHHXvV9/9iX/G5wiJCcyJJe5w7qFbBysLkgKNtQJiGEMGnPbKcBTupk8OyVDsEmy
y15l+I8IL/XdlAWqwdbTwZdUljHoV13eVKUZr21rOn5wT954YrkXAYJh5mEiBM1fb0pp1nO0aVHu
jJyNAk2BZJnIjhW8lnHOMVcgYbm1ykf/VDgutEVKz2zui09wiO4hvaLIcMtuM4QIGKRrVKsu1h8w
wVtIbgigy3r3FHakx3Whc4oDMwWDxUxUV0O18tLxXjeHJ/ItqUwi47BYHRLAga0IvGgW6/cjC7FF
TWV+a+VA1evhJiJpa5G2jE+7ZuITbo87CVHLqggJKzad6T6oiWZ+/yK98ZDwzpj/QSvJ7u3sGg1E
78Hs6EswtiWpr2w/vIGPY1PlD+vogzuCrY5LfjaGachR83YMA5Hz+TM5i1dpgnblrjUp9BogjVZ+
mB4IGt4FBvdnqhiSEw0WqGlMU+gcH5Iov4RAQm5KBUuiKjGUobpp1gH5xugNhQRZ4H8XGY6j3v+U
BzDSYEGkC1VWFjBg8QTH90bl47Hw5pcxwyyyssdwmFepkDjTSb+E1LUCxE8nimgnIAr+RnJLX7aX
k60oFjt8YQBX3dUk31EP/QYCpVzkk4z3CkDSyyYoLFUFWDerDmU33CWSjaSfkVQ9NWz1nGm4a2Wk
L0Y7gJXa34Eiu2q05GBZrNYMr1sh0BtX82+0gv8T9vOArLue2BeoU/NjJJRzqrzhzo3mDQR1UJ6n
WlvmDaslUlQvVUOfzKv56lZzHprU4RGj43UROOqplXI1dFxgwF6XmNuLZaBYitu5/ZDG/Q0QOXdp
VWTLkomFmekwFU1DliAPsJT5gU3xtgh5s8BQYmDydLgDZR3D+UadrDxkhnMC6bVCITsu542RmhO3
B0w4R+Qap1zaD2ZL7OwHI/eNx5u1DhoQ3cGjb51nJ+UUyhpkFsVOeGQLi/4GKevppRAYojhdzeuv
l612JQNjIwNWei/PfBnLzTiIYdGkfFtTWEQDlMS2ZAEAX3qktLCiBqmcX64D1Y27fCab9kkGriay
kzXul+ip0fLgEtxuvJoi3ouSwI+LkudgOXnkI2vMMakc73uL5ZbeWgCM9YT6cCSBfvmsrCM2hrwP
Y6vihkQss720u5O071AiyxtCX+Qy6PJLOqc3tjNT84jXRFOPa7IZJqSkwx0oFX9VGPQaCEx7csVU
b9pa3njsDnZZ4p56XiJsMrs7CwzhvJqX3t/v1/9W2D6osDFTspT4z1qlv+Nw/1U9/4u+cFd8/5Wo
+ef3/11nc/8AduoSJOYj/0DewSj/23Du/UGNm/WLTiONxvpcgvvbjuKT2mdjwmYj7qNQgpr5d6XN
8v/gfWeZ/KU729X/GVDzZf5/PWEDPXdmkAdLGgQM1nzmrxdRI6pHg7aLvssIKimiZ4LnP6mRiJm5
PzqUuyLRD0JH2hd2D0amLVLrIwf1HFTwyztj/ghgQw22GcHswTlbD1eO69a+H+m7irykU2g/jKgd
RJ+ty4JUbuSWOsLbVUBJbGHn4WVdYwL1WKivB/OrDbl9isFlU5jW6dUlFXN7wKrHo88y7z5sp18A
K17R1eBZrZ9sxUulQrNbUh3JvqWQ1uffjrZNiW38LKYKwSD7OG09OsHOrtA9470kK0bvy3Ex6RIU
sdYKy1rpGX17q7wffSp5jIkdi3o8xngsTesYYaxeJOl0bYOXZEkG8d7XZqE8aGRpibXILoDZXcPZ
61DjRyxZAnntBl8NS1uLyHucBJ+AtBG67ChxSRApmgBiUQyUiQwgZI600G6URtJvM7Rrus681upv
HaWXLULOK1qNbEnL7xOvJwLjlg11zK078TEG5nuoOeVToWx9m6Vw/UZ9eCrJzIrcTlwAfqK8qVOB
dAUHmzYJMuWoSKP/CiExpiVy/GByIVZwpiD859llgzwp+fH4unL/1/f8NaP4+h/8COh6SB1tQjlm
zdNfM4rv/cEk46K1RFLEJOEx2fw9oxgEGxrMKRYfgOBDix3MX7V7xJOOyQw0AyeQqcGF+Cf1+9+e
ZpcaDBtp4BKMTf18wRnR+5n8uup2iNEjXDdZgNrBNnmBYvoO4OY4bXlBFjsm4yCmKvDqWl39OXH9
q+yKqyohY/r//c/ZmoFONvUmn+BUtoR4/84tbE0TTUFPpNN26Mx+7Y2FuzYSHJpo2YsPtoRvHoqY
cB3tG1uQc1YHqNTeMApHbm2D1VBusu2xBEBAajjN/+GsuJSB5aLqI2dlXuS/qhhMhspqZii5zZVK
tsqamhULvmwpldft37+AZ6WmlwtITqUOEZlB8VtxAnFol+UOFzBIQlSiMP7KFg4a9tlVVIazs9wi
oDIkAhW9X/XnpPCk/jf6Wb1x9xiDr98Efx2cTf08iuklnZ2npLIaWrWUW62y3YWRqnhdknJ28f4p
/n7jHDyYJkm2tmuC2Dg7ioh8S/RN2M1YALdlbJbsMRzVeP06nSmcH5zUmQSUk3Jm2bEO+BW2DLSm
X2+e0/Qmzg/ZbaPRZU+etT89y3yGFlUscGIf3RDq2vsn+PtlpHxFBQFcCFJo/bwYGsZEEPhW1W1T
gklR0Qc5Nyv4CK4yX6ZXK4eX8zJ5X2Oh0kkssObL/GpQ0nph7QAqbmvhjFxYmnZBKerTiOV1SSqd
88E5vXUVXx/t7KbRjoyayMm7rd8PwCaqZBH1BRvs2SNZBQHM/iz7/v5lNM82sy9n6KMdd6yZkkNR
5tczHOPMhYrNY2fErg3Uy87vI70L9241+buORC7Cw2/wr/tLIs7ED1fq/qF2rF1HpiUs06Bfd4qt
YTt49RMcEW0/umwOTWyJt1M7LnIvjpZG1kwfTEznFuP5c9M/9fAZU6c2fxtxvohcs5I8RsnQ2WyJ
tSHzCEJy+jX4COoVWJqWtV8NK4urtzZzZX/Dv6GuOsOH1omQfRnVUfAJKclfb/3/+IA7bwxNNnIG
WlLLZFd3XkdLgxyhn5NLxKPx2gxjZ4XqWiGfc+VaNJH4DGM3XeoDEbCrKp/KgyrT9gLFHDSJYgZJ
9qS6oZpPF81Y6gsL+RauUJ/YCpN+Y9SZ7QlYoLafyLJYNf28K/bYJzeko9x3aLcgivpEMSIDW7Yk
5G1AgCeLHj4fax11kBmOyEEDc0B9IFio3DnGdvYZDYUgUnIkUdaask1rdQnBK/JTFUBqavDusnyk
VKrCPLyAKjkjNxuCcEt28KEzPmejdSN99oYBBqiddGP5iZ9cbt4frb8/ID5AfAtrBAZ3QP1ng1UJ
ElYcVndbPFMnLeti1N4E6Cbqrpuw3EKjNf7xI8kR6drRG5g3IuccqaBVvR9Mmdy2Ybg3hL3Ojegp
KO2L1kLmiIDn4f0z/H3e9h06Sh4Z56DgwCD9+jiKKOhL7o3cpmNeL0zgPnt4DIR3U5ZYvX+o34cp
tStc8DqS53l3Nv/9q7kt6hwKqHgKtoHfO8dKa4x9NXTeBxfwzaNAamSZguSPa/jrUQqS1AuQ4Lzu
3FZvcSsF2g6ZoX/1/smcF+WYDzgbH+8rq0WDSvnZcTIkiwZqRLHFd4VOwBB0ZOmw4DqDy2yHAla/
xcAnIgQ5sv8FRdi2srPko2nprJP08jFYwkAAMFCJsN/99XSbprKnpPeg16vcWw/IcTdoMuXGHmg+
gG6f7L1RAmVu9epnXg3eTSZn4pSj95fFNFkHtL/hB3fAfPMz4RLw8ZEErFnPXiuRrWlaGFtiW0Zd
SRawsw50eAc4u5tTKGqg6V4HJH8uxuUNGaAdIoKliwlwFfgQVKnA/8xxr54yX8F2Gb5BpTKXDU3x
27HEeF7LBJBJFA+HcsxPmi4/Wly8fQKw/MHPAbfXrfkd9mqkhkYbFKM/cFHRUkStV2+6wY4+x8xi
y7rx0hVoZH1ZeK7kjdUWBySuj2Ck7kTrBvuuDsOlgvC9RgkZXFegG+98e/o5kWZxsMhB2KAcHMlS
SzXeFTLfIBGuP1geGfNt/3UdgZXr1Rmcjc5BAnmIqlFsRxj3hxBQwUE6ioKtpq9kQsUeU95IpVjf
WxUNd1HbxQej4LzH+efIJJGGQiMMDO/8cfdH5hK8C2KbamBMyVrzne8sq65wUJZQGfQfVd6rLyS9
x0+4aGTXR8u0MkmysGL6DhFZ2zqF7tZFRIkwY4BKbXb1MuaAW+WAY7LTyPg5lobBVOndeiSAOXqK
dl4LvuA+bHcQcvULzTHy3VQRkt7rt+7IgSKbjI56CGCFvT8j/L50o0OuQ0JhhQDR5BzL55g+jmjy
7rZNmn8pw63Xp/lKm3TywycCtN4/2BvTtsuKhJ2n7fGDz8u4Igcu0DLpbF80TViQeGuT9Gaj/v7g
SP7vI4kjzQYy+LceiTO/PgtNGHW1FzqMpDa6y3DUfiGsA8ZTMbKbcMYMIaYOdeQQuihX3j/JN96+
LpBQvH9Y/3QW3r8eWkZJY4apLradN37F/3SlvOZGt8Pn3JPf2fK6H7ygzut285B16VKTu2Wy4XbP
5/Sg1wQFfoYs2/DyprNY94yhtRpBFiytfvqJ7veuSnK1isaaxY1NDlsvonY1N7beP/U3B5MDdNjD
IoRs+WxaB9reO7CAxRZmulzpNYVpG+MGrJIqWjpx+vz+4d54abo4F7jNwIdn/O2vV5r+eBYVneIm
jy1BfrURLqfOjz/YI755fQ0qGYwkLq993oxNBdAWw67Flj1yu/R7RTx8mQYkMvrafsCDs4zQma+0
sSEbN6TfQjUAJVCvkR1PZ+f9c/59U465jl0hm3Ia3r9hNIexc6ZYZHyYnrQ0HF8IbdvpcuxJhI/o
Eixr8Pnb2INvUWWd/sFjZbz1BLMa4mKzbqejczZDS5pCplXqLQEUdvy99mg/LUiNkJ9EYjgFxoHK
dZdYySGNgILEUdq7Te6s9LQGq1Jgws6WgzYOl31sobwypewAdUWO+PH+VXrjYxJE6SKdmLUqvymO
Ys1PRqd0my1yMpAsNsJ0WzTBmrV88sEleeNQSLttoJ+z+AA97K+DMEkNAYPOa7ZyCiFQEll/DSyE
lHjN1f8Pp8UaFF2TO5fUfpvVapIwZe2T9e6YSXsNpcrdVOOcudJKqoj/LjS+UX55YxLjSJRFWCLi
RTyvVJhQqdKq40ikUgDbkWV9W0SNuebthoFOFZTIq3j8YPp481Kyv4Z24CIhDs6e5yjSS9yETrPF
ZAEB36GNlaSFuWp1U3xwKMTI3JeztQYrDR2OL1ZVyFpnI9nPgBSSwMQQsVtSptxxlLhiY3uYVjhI
ynzptsJcuazJwd1Z/aBt2Dl2aj1hvymuC9/h4aK7OgX7UIz5vVn3mC7aMvO7FTJ/ksXox8aPBFtr
l5mF94BE1ZxWtSCxIV6UnJJF1lVFayXoHdSbA+7d8ehocbBNMH5Ma3ymEGaiLDbu3A79zCq3ERJv
UqNQ7toC12Q+IB9Kip/EwNv40Wp2MDHkntYKySbL2vizyCtj3Ocl1bUtTqbCXmt6bRyKCe3+VnRZ
L05OQY7hpS27MbwGPJGXG/6sDdhEWpGRNGsjPF6V2GiiS1RK4EG6mSO76Zwmv+1RGYWHttSqnTET
7xdj1JokBMTJfSHo4mI6wIy69yC+khPbVcQdjRnJNOuixtB3kc59SzKMkUPkWyGGIFth5xhBfPWY
445Q+UOdukNRm6u6cObFVUJK3aOHB2NceKFUy8knKfG2dvAjbbGxpOMVqTb9bZnYrVyPWhN4Nzoa
tQggSR91exaxcCF9FSTkakbYL+06mqalEGmwnWM2qnUezuU/XTPpGjXC8T+ncQMhMi8qUhjsmJSP
FLfjrvC7a+q8mw6H7ZcQgehDrvn6jSxdrKpFqnbaDLWxmuATVNINRKCNir3yBjjRordj/GQYxLam
nRFUH2T0tbr+YPXjsDRr8Zhmrr0A4BKuupQgCvxhP2xE52s6TqRcAjfZumLQ14GduFs7mEgDGmwU
PGUQHYVdq++exNiBwxJSk9c/To1Ln9/ChNkrQpuS/B5uwtrV3ObKgbe7NvQyuSL4BuaXnhhHv8jj
S1ye+ZbdQrIQCUQzlHpbRzNI/MCoTncw3IeBnS1VmnUsKoS3zHlLrITwpussV/tG2khtptHhl+xT
RnVJDXZ7yODQriY9g/JF3v0ijUPksl5WHAcrXiXc2avQt29wXqm1MfjxZiIAbjlqsluF5mhuJ5au
N2GU198Ih9UvytiDRCsbd6V02T67WlMuNYlH26dgvfWqypn159OCaBy1B2Zm7sXo+WuKFAcTWEHi
1MYmc8aHAo/XQ5mEO5jVt0k3PuCzo5WoBxTquvChcLUI8FEGwrPvvJK0sQYfoaPdZYEfHkSIypco
FZ8EYFvjPjRYXdMAgDb7hpuk1fqrJmr9G9HRZhwscSHH0FvkCmvgqJU/RTPUO98iESoRBTbawu+f
bSE7/K7DRIUrg5I9jdigmxKaBI1EvcXAVyWBvMsqP57ItwuyLwUCHLXyGvYRvEyZJFK6jV9rrv2p
GRhl6UjUsp8Ze/BvCNorWW1cY/KP/AYiFQ8E2T2mM4oL0MPRIL6OcesJAmTM0B6y1YRv+6tmWBs9
jbC0aqiE662nmdWT8qas3llZbnarwm+9fjFW9LcvNM1F4Pz/2TuT5bi19Oq+isNjowJ9M/AEyJ5J
JpkkRYoTBCVK6IGDg/48/b9AXdd/S2W7XPMaOKLCV2QmkYmDr9l77cLzZRICWXO0E+NZnWSRpsVD
KLlSYV/U5UZBeHpKmerfk11jPsUQbrPjlEMEdDDv3hngtXaku0+YJ1qGcWnW6d9cPaaeZL67QuP0
8kbwkP3eI1JzCdBNgApMDpFR89y5j/ZYxD8DhvtDRBWAIekznx2tEbGDo1/9lKCvaoLyOuMNN6Xc
0KI5lwAR2VfsndMGNyMSOyqWJ3+x868jLBi+jCVWxN5sT6qhn85miEKgCLoXpnCsQXICS1b/O9+E
FGnca4pJm9wxG3DvrLWvHiFyh1zGfUl0WA9AEAvXi9Pg9sQkPU0bN3YqREqq4+aA/APJTiepOnFB
7eQUXEdcjcXGY4S8pSsNJLk+xlgdKgHeIOxR6nxp42n10ToZiW1Bsma4QuQlN7piNXgUdVqu30Ft
OiVBnj7qVQp9x5OQnTsup/YF9yV/ordiQm4SU/FW3WL8MprkNwGnjRM4ZS2RzTqh4U1PAp6d2vxW
S2R7G1Tg49ijWAupRFqCfdL0gqlNvDG6M7cMzpxLIrlVt3VTgXocZoIUm9mu9p7nJZeyFCttHrLs
hZuo5abi02UI356KKrAvHhHj3+SYyAdbSeOpy7jeoBCXvcKBuPdTLqom7eVG46v5IBwpvjlrh0nS
h4LIVrR5Rhizkx2cueLXalA2DMwWJ2HkwVmNnfjWL0K+ApA1t8rzWlT0CRpfBSwSnx5phaeEacR+
CHpiU6bOudiq1XBwNEFymTMHCyHey2r5wIhsk/EtTLRVbNQnI17OBo9lsZkCtuUaDDwERXWa15xQ
Q0xedaMbT8JYnEvmNPGzcNPkznWG5s1NyJbvMZtgXgFwYISjTxHpDGRUJ70Po03q5Gvh+r6R2A8O
BKTOz76Wcy4mcXawBD8tdC25DEGLghNSOBV4TXLqxbbaEhbaaiPukYICTynIX0+rnn9A5rUPsngq
+02uBKIGxX3OGKvuXpaFobUPO/nDSzBcxGQXHQ3Zr9/yIRUDOxfTecyqdIQO3g9eNDW8ydLRi6vf
S/Fu5an7qAWqLWGcTOllcSsw7p1dy9eyVfO973bDF13MxTVbP25Txv7ZIYz82tojL1Royy7wvNWy
rDXpxe64aj5mkHs90ZafumqyvTZj+w0Z2sdXfMr2sdVTstOtid/YqOJKyT4/k17TfagJP/YJsVqX
bjW4aD89wZgviiGvw/9yjE4iuNamOnK1BtO6nSvU6Rmw96ud0nKFYuja5YjZDL17OvBNUhqcwQ0D
JL5pnFnppSzyxogqQzX38MQY4gIJ5bPWOz8dj67V+HUUQMxvfI2eadSrPGqrqf2pNbnxxU7wUY5T
Z/xwxxyIBrde+8BpoWDc5UJGronAFo+XM/zAx6kcPjOP774QXBaXJ3m316fCkOFn/qkyS+0a9Dqn
meeOP2bhtw99DDhuaE1x148EPJKs2j4YvZ9cwGln+z7A4ZV1PnyELl19oD73d60l/UsLu0t/kBo6
85GGsnKODVb3n1TU3i09cbxDvgpPHy2Bx9y0twYWwpb/pjq/v4srQY5fWY4H2yXXs+WxebZIjx1C
x0uye3xWYgc0pnuWAqkhia8/+6Th/9UJITbxKKxvsPecHagwFQkiVTaQ6+rIGS13b3C9QjaaNoI+
yX0IiWIhi1DO9xQhU1jbefwFrKsdlVrz2Af27YjcmV2kntHLSIk+MsjvWuY/+gB3Na+E5GUL96JP
GMmBJHBuWGRtznqm3c6uJi6Er8WPboyHDTElwW19VqnQqFk2toajH52sP43Lgs+Le/MW85yE2+rV
pyRFKUSpTwkYsP5jhPoeODAKCq+er0UzWh9jaZ/aTDc40kAqKatrt7WLYnru7Zt5zu0X6m2UpPrc
fAumdc/U9LuUyTKhxI3HtiylIB3zZnnxifK96jUwRG8WB7cp200waViKs7Y5+JN6Z/5XfS0qT61g
Di6SqdnQ1V06nMhbFjuN8qLojoWmW+EYa/CeKhvp+TA4NxWk+I1dmtUD/4NoYpYVT0OruRx1QXId
Ol5kcGLvfsBXTTSDteYDxvY7rAT3C7SMEiea92XO9WrPuBQdJYHwTOIywHtNNqW3mc/ghnynY2wp
41uqx9Nu9DV9T8Kx2vjQMzfTyM0IrbAPp4JRYbIAiqO4sF9y24EfPjdkLOYcwE1Od5q4bbBfkaQ/
R0yHL7OwSWGtAoVqobKfRDrn0UwNu4M3vP5pXfnFcDzvYRn5lJwRCNfOoy7EkSlBRc2z+KFYNZnY
MPvsDqVt/JghC81Cba5h2AmxYCIEoo4PIpfQPUCTKITDaMUp6O0kf8dRiqMR+VxftGUeOrZ2bmC4
PyjdfOkheey4FXc4rknaYMdGQeYNd5XtxM942SkzbMw0HIHYv/w+u/q6JLeisvybbiFtNsZdl8KG
hyUpnUsF0LWJ0ikwWFqU6rgszXjrkqNRU6NpBTecW58EmdIQPKyUlIUczEooZU1bWmo5txE7tPE2
iPv8tSIafO8YDOAZrTU8sTDTgVnJtPk+iK32TLB1TlfnIZYNB5kXJ2yI+tXx7JPMvfkQA9kd/a64
xSDZ3HT1yjC0m5LlKEr8eur6M3PfBYtBfjDIe34N2JnS57zLpl5ZJ46KWuGOK4gpxVxLFuUrdAl5
bEzvm6HcHyQwtW9UrOVb2cEPylHIPXslIBaLJIZtDzPzYXGpWMoFXDEZcT3Mxhn9PeXQfABoMWYn
zWomezN6eucdvAIFO4eG21y0KVnRIgSSXBjfNDD7SdRuWAPgqeI76uRvVZXXD2brVw9uxhw5zBYO
0ByHwUfZmfq3mjTHjzbWlcBsyC9sUQGcHJk3jwuJWtOrpOLhcyMka4czH8D8Z4ZxKVCWq4DIaJ6W
zM5UaQA1ICzSOpLSYj5RH9OZEiJgE/Qydx8E3/Yf5I0xROggwf4scOqkYYfP703vcuNb8YkEwII6
33ftHL+ZhaQJt+MMO6VQMflmjtAIAVFj4G1V4dSPZTtzMHTpPDU7D7hqs7ODiYnGMKd8PVJzoMAB
kNo8psBaIf4kTfwGVp2fCcihlrggSNne2HB9RVhbwF43Y8e7BA2BXGpTo9ICIEpgbYU71q67m0w5
PX2jXo/kQkxiyhLC8gx+s9J86CD2xPhxk9rBou21ZS0BejakWBnnKjjnqW6TSyErilZCJ/mUNMWj
LirnIX4b5Zii0xwy2D7wXKqf5jDwqkNrAYebsJq//bqYzkjURGixnsSK0Oko0zxDzU1IP9HsIcAn
kdWCo4J+vQ4FwBXVjzh9zXpfkln+ZVUWkJ6Dcao4CJDtwYVAFSjhvaMckpv75tGZUFTwEbJvjaa4
5e8rPId5iBR6kd90qBjGfbUg/LgNRli2IzEb3Eom0K5bVzPSp2IZzT3hYfVLBWztofCCNo6E8PUn
eBHdgsQU3uXFHvijD+ao8x6pynnXWR3z4bnLXAMQnYh2AAaVce8y+8cnx1yGqzhqPf9e1Wb3kdG9
ZCFvNjgv3dj9yOA3lftgkHBdhqDKcmgrmTnDx+T+CQlA09WhZv53mgDl6SHfQyo6J7VFftRdyRBF
slsB39xmq++6tmm4eQjz/IoqwpEK4DMDsipTgfS7pKOlAxukhCy92sRjgTbw2ch1cwu/Wj+xk5aH
qRqsh4q0vTNapuyLUun0PIHi/jVW/5fA/R9oUE3Gioxh/zoa3rz37//2S7169179+M9/v/sxvv+t
BPWPH/lDgsryHg2qzX3zC7f5J3gEtti/ak5X9qbuWR6FoO0gdTfYa/yhObUc/hPbVp0+BPkDQ+t/
RnNq/L4G11mPrC9jfnpVMY38NkVOexuyphTWrYec4csy2c5xsQwQ1o4q9c1CFvGa6NOcUB22Bpzw
dtzqKgHD4vqEmJhde4YRMZivTsoUpfFKmd7gqAfoa4p2djYDDecXa7TH174gRatPFhotsXCLBKM/
Moft834zu2k97odpMdjHdc3XeozHiwKGO0e+Vk9DWChmvNTKctpllV0cPJmTPA37dgg9sfR7l2dB
E4o0nwu8mw3OMG2x5nt7WTx3l87+lBwC21DDZi5yIiKGskNEthTFR+tp7SVLnJGGf6rmSxw3cAQh
y/O3V6LC5ZPPWeFRxkubftzAwrcH08R/tToMk6fBT5b7liH8cky0Gm8NDe4MVpc3iB80VhyloIsr
68FE2fsQsM6+qrwYL225IrIwmG0mgGoJBrsG3dMkvUMVlHVLTkyjEhKH+/leMqarN5ot517cWoX5
3AsBwZBuOdYR2R9iw8kGTEhmYnl7n9TVZOdJ+BnY1/NK1npUwAG+szxFMxn1y6gd7c5oMOKANkrd
CLc5+RPFNsMrXM4vnUCQZ13HAii6RJKCBN/J4nEGojCuVLbqE9EmmkRWO/GJbhtwIMFxYxYP1C0G
cEr2wyfrzek+yW8t0DUit2H/pJuk/eTD6R1NP5i9tIw3rY1hgS8OgjA1544CrIf5nYc3wvvxxMZr
gFRn/AGuk13HlKsKi8mk+3tNflHu5l/Mu/4XAc/5xcP7vIv/deD9owNvtdn8bwfebVP37zXrsl+n
4PHjP/8dHcj6M/914umceIjkERd4q45+3Sz9Ibo3DPcvOlF85P/pBlpwk6XSH6J7O+CU0/lPRHvR
l7qr1fuPA9C2/4KsjIiaVcqPwwVk8T+RKoNh5283W5ylnIF8k1c2Adbh3/fVQjUFiSBLevGEIOOp
1Cqi9KbUdCKndYvl4DWFVe+GIkkZ8meWuE0YGEQlWOyPLvbZKXhJhRHf19N2Pqaqreqw6Tz3u5Jm
sK3qzGf5xw7n3LSFLF8yhSq76ZT+kVvJHITGUMwDvbnhLZtKG0drzxSlefb63mMO3waAAWYrk9Ot
FG69TftiZhJrlgS8LW5xK/AtRABQUWEv2lkfFsA+Ep5iZOS1MjftIt/GAYi5SRjL0R5nfYmW3Gds
4hB/giYzsfGZcxMRJLHGZtpumt2WI1FNA1RQhoWDPI5NhcxaZvX8MLba3swB5Tdm8DLVs7VPiceo
MD8167taVP4yO52IrMESmwEcVhoYmTzkypAGxWRBbA9h2GUOAN+jA4M2j/YU9kwpuwhiWqGMkE+e
q6yrwSDCIXNODJa6+04w676ZiCz5zhUBjkPQYkyYhivUsZd2p9k3nkzmYptLIxT25HJIS1+QOGKi
Ir5tcrvM7PLglQsbznpH3GE1GpDgWT1Yhzyb04aUvq4QrC1uGLnWkkR1o6PJmYGNFQM2UAp4kH7j
0agKIyAdkEFlhiR9JniLKMjE1zxPbARSnq+jZRrXrqOTKNtAmz+C2hNropjR/WRPx8jzDtG8UxmP
XkUModtnHu0i2hvvlcXeYIdtFYxnuioctfUguFBMIdNoKYf8mNnAIbayLB5Al8rtZ5lKlTddWKiO
oZ5lOV/LuWg2AKwZo5qGcfJzegoWxTy6sqzYF8y/jEzM194dbGY7NOqgdmRaI9Hrwa2AQLUjG6ov
LEhQ/Ae9Jp5tW1qLc6xmXe5UoLr3xhTld7NvWXQERec6oWyZv/Y+aSAhsCMJioEkz1MHopQmFRBO
TllsHOx6eEtzm05XNbZzr3EFHag/InlLpK3fJLkNbm92tD21Q73xeLnb0gVrb+DheKib3tinU+Hn
F8p4D2mEv1YFpk4qqoFNNJxMXLY+0+zjOOnOXdbHOUz+vrTPrp+rUx0r/Ou5vmyQ977zHiG96RUA
h5JJcspydzPY7hlxRPeazkX8lkoUfEzgx71gWL1FrF+fBsMTz0xM7pzacx7WbzZPu04HiG3VhHEb
twrAP5Fyoo98Szg7PxPsd21L6D9ZLOuXBpj2K6nqwEZaezo3Y1EeupLF6kLMJ3kMI0TcDCJF3ILc
I74E2ZcL4xqhpROCNzHPfuF9UYQ+1bh7I0+L3XOhRucsslY75Hk3vThtM6VhXszTGTG4+bViP8xW
elEN/NVSt65Um8QF1p31U/P8tIp6rsauUHl/HPryOwKWIJJZ3JGdNyy45orRtR+FNc0pSSRj8932
l+TJyW282k0hnW99xUi5JlOV3yG0Y+kz98G0jctlYB49wTtik0lQjE+w4jYe4WdadeIfZgd3IUE4
ox8O7pzTBCZExnhDD8MT8PpTn8oiKrk+T0yX2KTmzdU3l3MwkTXiFHEA3SwV4COt1iO4Sstwjdul
/zG7dXoflH52oP6oPwC9BptSX0wKnWrd4y6NvU4GjWPs5leih3zq3HFGibg4j8TmEKsLf8Y8BIMV
R1Ovnn09N2DYOgkDQK/N7vISTkQz6NZbUyZrwuugkc9gUGvOCFC+Ov5Efqsh1LVhZx7ZnpxegCUy
4bPy5tYsRUHwpTd/ZxA2bkfT6n8mxaRFhUMMaFOmSIxt03o1a1VdlEHYwjj76n6pnWZnkN5yb0op
bmJt0h89Q6oi6ojWa3cN1eq2a1r93ReD3Njz0FzZDDV9tEypFaX5oJEc0yc/Z4VLtB5r76vF4hM+
M1+treLIiVJKQuDHKG03dcPJ7xOmGnr+6N6arUoi7khrZyeG+ZwAD7vxCZk5NYEU961BekaPuZMr
G6TLD2QY/aMzJi2DeuwJzCqWEkyn0VURUcZ4kozRPGLeWAZ8Q1AxK2KgDOCIzBTM5nbOyQ/TrFae
Vd1MD6WnIUMogtt2NB0GB0uWxkfL1YrbVMcjZpjQMctuNJ/yrhS3nvCXR30yOvIb3TS42sHcH0a/
n4/NHGd22LCejcY00y9QdYuXKmjal8QnWrUmXeSLKGK4LnNLjMbkq2dWXssq6s3RQo7LNmZxjvaR
iJSNzV/bMGk29f7IwHBkAOgNz+AACT3L0LtutMxhIeKAqWKvot+3nZcADiH58lTDreqjqpjQrORL
VUQZ+fNbv7EtrmM/vdqz54TOCHSGIKCR2XIbq5ORGe53oCe6FjUxyoOkB+/p5nrwsiinO+i24kHv
1/pA6GTSZTs3w23rZUIQWzmyUSa6l8TVJPZJSvJJqBraRu4QAbPH+Vdx/H9ypNqeQTX7P08Djh/v
afPn0hjh2/oT/1UaG1hLcXzi+QTS8FnJ/v/S2PuLaWEuxyaGLI+Zw/+hMDawviMDo9p2nDUJ4p8K
VMcr/3thzG/gYKSEYVxHQsBv8lTKtXZwvNi9Y16lHRMgHu1Nze6DrTpsZZZSIXxhauPTjI2/fFSZ
cIJvuAd/pGihH22PgKTIaKwnDOzzC4Sj7AaV5MzcyvQZpIva9Sum/13QbDRLLf2VaiThxEimqX3W
6zbWQvDVpVXdFEHW7cexJCTaww7bhlNb+jtWk/WxiheEYfnQRtViJJu6Km3A7r6zQ8Flmts8GB4K
ATs3zPUpJm5V4I8foH8v7tieTMCSH4Ck3+yq9z/soNOhQTfeXheZeJNVsTIXK5dlZPduydzg72Um
SHYcjeuNWtL5oIvG3tHBaHd1rsWsN71xl2LiknEkAzMZJSKBwajGndNBnAjNbMovWpqaLyRyrKZe
scFlJKIuS/XrgqXk2g9tvUGp+lI6WfA8O/Nymdc6W1Bwz7MPbogKPrbG6sHOtfZgD9K8k1Ulj4PP
U0vPs+xMqtB0dNZCPtDK96BvHfbObDMdtt03bQVjsmy0ESqMFx+X2LF2RW2UP9a2fqvW1mD1YraR
38nmEJjZj2FtH9hWzK+O4U91mGQ585G1xWir0n8zzQFJPshBrk3zAm7vhWzq7LZuBbrHdBpRdGvO
1rLqZosvhkAI4dEfedManFtWo0PFDzzs0VMzQnP2M+K4fiOf27Fzd+y5mNLHkEkPuALaLEw9DyNv
M3qb+rNT0tltLsgHZ2pBtzCSq10Yxf2ydOoSExYVpWuvlVom+PVMnx1exWq2bMjtvZ2XyOIqzcoe
J7crz87aoKWLa92a0Ip2bhpP95Ns5a7uuvl779tlHeIOh4dZaEQgIYIbwmSyjX3l5dNZKtQEs1Mj
WvpsCGd3Sj7Szy5RsG/EwgqnYEFhf2OIgE1S1ns6KG5ilngKqzKUtanXUeuOQUi+8/DFIs0ZCIu1
mChXinZhE+tlGzNJxx2kadQuny1qU5nBzVhVpPf1n4f6uJ7vAQc9pPbp7LWuOHVq6Z4TSUBHOJKd
8rMZVLP1/TI4eOvDQjrah6scjCJpmpMREScsKaVG3Af1QhVZaFZ23vrAwadaQG31bsT6ICIBgIBD
7EXfRpKVd+b6nCKvSp3U58PLXZ9jVBF0BuuzjQgQ614rYg8FvR/vBjJ0kqheH4XN51PRXx+QJFdO
ApyTlm5JUIeDtj5FVQs93nVxtJCXQTfMWuZaMhPY++U0rPnKDdVhja42Jxc69IIkuyGyGuUe4YVU
nQF/EqkfWBxNcktw8kyIVdZnuqHGHBtlvGyz9Yk/rs/+cWqNXerobFGChY+kt+PbdK0RXJd6I/bl
E5lZ7jWwhoOsLXWZBn2Kmtk7oT7MiHmFOnrM4mpid+w298hwNaR5a0XCjGx5LNYypVoLFnMtXVhg
txsNdFM4TJKS67O8qWF1Pc55C0+p6SJrFvptRRmkr/VQYlMZLWuNxOGp37FmrqPGqdOIABeLQ6EN
NgBl9aNqjQ/yN9w7AYLziCzYPFbdQPjkWoaxgaUY5kPey7VAizPxpDE9RYlKNfqo1iKu0oWgFfeW
w5JX9gM0uoqBwlrpYfcEUpo5xR5dldhkMQe5bqr+JkuH+bkudZsQ8TqJ3LVy1NmmhESiT8dgrSsB
2/pfrUZPD8tacZLoiVXN7heNHDvH/cpDUKHNCbQfRt6C5V0rV/y+w09wpg2c+qy5dq1rIGqown6t
dRNVJdvWKEnHhHOOr7nTZCTQD381VdKfZVVeCXsdTmng1pG1Fs6IG/p7tRbT01pW62uB3dFmtGFP
aufWTly5r2yYQ2gm/A2pKuNm8FL7Bwkp43aiah/IiosKzswyjAuy4SSL4nOq2W3YCGd6EZ8l/1r8
43sONsTeul+xVnBvWC6RkI6PPCcr5tt6bRqgjtOwOpn9Vqwthb82F0Zc13ulN8b7RNjkZqb/iNdG
xFxbEgfiVYXQNkY8lBkzmiXlH5kTXxXdDNWDDiHZMtxtoa/dTm06wcbLxoeJMcCLNjs4LAbALMva
H+VMvutQa5Ppi87m/xSsTVTir/0UX8fgwLmJdKDXzx3xH1elhvshyVBtlCgI0XkVkcN37ylfzGqV
KobcEmsHaCAiUkl6hFl4LZaAr9okG3gtVpxEiId9BtnusEt8Yi8QB1aR7sdn1n3FvkHRdCRU0Cee
ArHJJBC+cEOlu2FtLZOeLHtzLpHB+nF1ThzJ8T3F0zulvNiDFnZvkKV538FRl99kJ7Q7p5MPnVU5
j4idn/XFxnwcwPmaJss7SuJn9/7gDdvW8cZn6PbDCY3He772v2mOM6QtstV9vhSHQZWIJ2G2d6fM
jIetnSX2lVSo5h5ScLFhfuSMGOseENaYX5FBTWfW/EQ8WkY8vhhZph3oD5xzJbL8xBhrR5pZG2EA
uqBX/jJrkx3qqIe3WW3FjA/H8inwE7Ef0KxdEC7AZOwEMtI2/gEmjSMwSdO93wUsFNOOoQH27nNK
wPWNWEcKY9DRIXXAW4VCxULeoPqJ4PwpreqaSI/ce6TBcXa9UfQR7w8ZQW7djpyqW5Eab3GHOq1q
bGSIojmXuE1Q8MznJTbs53Ide7TrAMTWwGPiNw922ToekQz38KJm8m3WajckgwEwNli6ozeRBl8S
LjoZnCsEgxq7ZFpJ/GRNlkxetMGBcbpgpffWsUwQLKFXJOXN3N94DcZlbBLVeGeX+J/wAKLO0L3y
OYc1+EhRVdzUn2MfZ50AZZ/DoGadC2EOF3eol3bVOi/y18kRykKE+Os0iZFTBdHYTM4esu+tZH55
SOJ19jQy5rpvHVJOU7s0drNPA73kucNgcHrrIB9FaD4dsmsnQ13E5OX06tI4NUrWO5r9+X34HHmR
GEOR8jkIK8hCqEMX2PLGadT8vYaR/ObivISH2r1XSRBveCM/q6Fqd3lVB2RQ1Zokz0n3iTQutEOi
JDEsBHKRMG3YQMzFbBaRVdgu0tCqTSM0SB8oskyUA2rikeayNIYChziqyC/UvREpm+VuYt2+0yHt
btUUkx2xjgN5CAviuXz9EFua/tPHLBX269xwgOK9adw+2eKOkCGlBzFHzBgdNMtWSBc/k7bdsXiu
TXbWfNRvLHeSgznH8db7HFEmS1ecJPKKKEm1DhDb5xxzHWm2qS6DnTHQ3GZKf/AED6RwWpIcyXJv
fJ+FV16wV3AgjGYZWXFh7uJaYcF49Od4yAEUjH7afM+GiklUWNUgDJ+8OS0K+xQ7flbc9LMfNE8T
EwzwKv3HrGlLGNRUytAiUW6DlCoNb4xqFvEbpNIFcRCEnm00xoM99tNl/iGQ4H5MAe+QGsF55Wea
N5LnYvjgozjGSzzL0BjxKCNMzE7D6Le3reBfN53bfLW486xikTteEd8Ksc4bhOPmPvOIGQ4TMdcf
MtaN2yab/SMxd4o7mC3HnTe4TwqxbthKx/2wS8HYT7HSu4GdMG0dFcirhKwd5m4lT0APqwd9SlPU
CM2ShE06DQe77CFSIbzeUPUxkLcpYViJVQhT4ZS6srS3KHzMG73u0BjpkhIApdnWL9N547hLZYWe
xuvphWgAR4z2S4eYZMbDICpkLYZG4JtOIoDOlbtO+HGirOyXr5MTX5IcuEWol8H8OKNn24x5khFR
OgCLXEQCA7Lvuo20ypl0RseH2xknwr/4PIWJiZ9JAMMgyNKkE/AU5yrPnxK/JNOR0pOeqRvvllol
j5Wjup2/Xuy4SvM9iC+6L8es4DPE4ySR1szj1mUzeFzyrn2M40rvCS7inw4qcI5FJ+trnwTYEVqj
/SJTabwa6Dpf6yb5EleefrZNNDRIOnTtYJkCaW4d6NiXodV7QSUe0TgzzyEnvvZukfSQW5+2755i
9g5XfIaHpqU6iVN4HwCnqsRGXYmy5lKUS/mS6yJ/9vMp3vsg25JoGQyT2fXYPxdymD5GHAKRQOuG
qCURzNySepfLnJsQcLwKpds7CyN1VKJ9izV2A+lj+qao+gjp1pwulM3Mxtlbw0LqoMyuMkFVqbcr
bRktrLntfM3Ymh5Gq6mwMxZSKj/jMs2OlRV4d6i+aGDZt29cXftWwsl/ThM7ZsJsuPxx1sKhoUMd
fik4Kky++ZMeMddWF21p1KbE9o7OcCyvBMf5G0vxvZIKC4vR6hjQzSKLBJVvlGVkUNR5bCCSxA1K
/7kWsoYjz45FcY1GdtU+KSJ4l3YCtt/hW2tfG7ig1cUo8s7CouDSjDFjpHofG7JRoiF1Ox1aqO2q
Dw2CyXRvBCAd3RQaUFaP2vLS17OYn9Sk5TxftZ6Gt0dj2RGTAcPDMz0BXVTO0w2XRPoYJj7X39av
Xfh/VPbYpXavzXdk2+1JIW6fyrKav/xp/PPf+AQ/iXx/stHpPsxA3YHGQVXGdMf5TW2BJGLKS8uY
7iD+OBstAGxpEI7szRURemT5JW9mZe3H3DxZhbNj6b9zUmPre8D7BsWkt9/yp+4DlSPXz/b/+5v7
zU/46725AJ6wgEPv+J0wUxljW+uxOd0JIe88Qa0YH7Lx7p9/EezzmHHXze/fyU2cvJ9pesfpLjPh
6fB/rlbuaq/Zfb7Mv/b1/2hfz5KAOd3/PJK8pNnfTCTNXz/wx0QSQp5DTqVOKeohV0XN99dlvW//
hYwqA3Gv/ztz02bw6DmmCyEPJREUPEacfyzrYW5yrOgGCngwUDDY/H9mWf+7nxrbMN51IoyZomLf
/7tdfTxpyZgS+3lklQ2/yMwxLaSliE/Y0XHvL073ElgkNAqZqZ0xzfGJh4v4ymRvfnZqX3y13bx7
YWHXvSQzwrk/Xcn/5u7+jaKwvjtcozDOnZUK+HfUK1wBMjYmotkwazbvTE3n+0+DBZJrRIMtKpV9
IPQVxNEU9j9w6JIq+rfjWhsSDnwYynvc4r5rW785q9nilwI4YHsk0fC1wldA4A6yTsoS2bgbVzje
2dT9Gprx4no3sx1kiAdl9jarWn14+DVGGojFOiUl6i4wg+W+L2FlbmXbuA8kDAvmUFRyx5gwz7Ox
joZsXdhMVCBy5+hMjYgjtLqk5gID0zPYsOsYeZaQvT1G2EFVS+gPqdaGVu8yb8ld8ytLmIJKiukh
DojmxutstZVwY69p3dV4te165CC3/GLH8ilIoyBOc4II7ZUTJbUtC9GnAaIyYUSqRYfsuaK+k6R+
YfvSaDtkY42HBR0sEzNFNaX6ARCpN43Yi2LyK0XKBKUy5+W1zv2KuEP21me0nTFi2aV/ISLQWyeH
5aSHupHOI6sq38WFWCy7KSXnBJMC+Tw2dRcbIrO9BoOWP+gdPTrGwpZhcqO7m6b2dEL8UvA8E7CJ
bIfBFHRoxq10nWM/QXbbtm4ZKjvtn4yhAdzXe9NALx2UDLTNur9iofAZvlgTZWLmGvquMgqynOu4
LywRwmc3NEYY/4+9M1uO28q27RdBgR7Yr9n3zExSbPSCoEgJfbs32q+/A7Qdx1U3Tp2q94pwlF1h
U0plIoG95ppzzMk6FkPDI5IjIOGJlJ5MTsGTzceaaDYigmmSu4Tbh/bgvIJh9zHDu8U1LRoqFEmr
Y1jHxLcgDoy5PtSx5+pJ0mwa1TvXkZjdllNI+FlHJh57Pd7QJtOt+KYKTrZefp9MIgHoMy2I7ITO
Ht9R3jtghWo35fq0FlmldmPcwEVVpgpJmybmSPdTZw943+tCbn2VGGw4fQpJUX6frcRsEdOivgL3
5kS/7F7vHozSGJglCi//ZXp2WmLJ5phcOzECJ2ctNOKxg8NCZ0zjJivCTY9RqCXWpU3j1qHYNMBV
9mg0Oao70Cia6xHTgxomDUlWA6lOpZ8FaVvKCVWTbE297D9pgIP/RX0Re7lZSO/0MyaUJn5nN5FV
O1F0tvkgJQ0DUztZe9bsSffqDnGIQ5jN5vukWaql268d2AYYtaY+CkabjKYPxUBHbQTkbNWSC1+X
gT+eO7jC4xJetzLWbYdR+3Hk1I8e91WqqFEbF3D6bWBQNW0UVj+wnZO+S/EeFgsBxAG6Rp/qu6kO
Ix4Fqjg1UR9Xq1q3yndZehZ5tDHjUh8ocBxTmd4Nj5tmOET8+dMpLh6SqaUPjCCtwEIi+N2a+c9G
yajz2AST0aOeSHJaUWfLFxW7RFSbGLrYmq49kG7lMO3isq/eZOCUb31nwi0VTkfoC8u/5VOg2w7a
otWH9qeeNK1+Tiga0C+0wWBOr8yqfG9kJpxVpWXT5utWLviT40yaj7bg57mPpmSXL0NsTs+ZxIxd
LtMethz788AMMmgEsHvGd6dtG72aiyZ1/paG8JO5jlgR2RyjDdJtrwW1WbFckC4r3ttRoXOOzSSP
ZTO5l5rxv1t1ZVdqmx5fAswdjUrm2jezh5kTM6Arx0AWJJHcWxuHJojDki9WjAfmoXEobV4SmS+d
FXykbj+UnjIXOGmi/JRrjYe7jFfAtZtX9h60kY/iUTfI+ITHg3ZF3bj3Q+uKHl0bsrlYUvlaGKvS
d1kYtNHoN4uo9vq3EtPCJXKR21a0R5SLgBPXPjQJZ6YMmT+lob5bQ+/uOyESZ2so0d9aN7PAFdEZ
g2pKzNJeGH6cd1iwRMCuKwmY1XV27FYXUBPGKfsUZX0DkL8dXJpeW+fD6QrKmTrLiDb0EawTs9Sm
Jbh71lnY2Gni7KJTy6AkmV4QPYfar5y1PzTG0cIqthdUm3gLLiBS4TxnKMq0xLiyBQZ2ZojcM1mf
S4kvpDTNZDEqj9xq0Vsjd7/OTZoV93GcpqFjb4aAG77MSbj+9+D47+2y/Zkv9b8fHPeUzRUgCv5x
nf31Q38dHr1vJGhNTmbOHwWI/Hp/Oj2F8Q3UoevPtDjoql/k5b8W2ib/ysUOD1LLYxkzr6H/OjxC
gIfHCCVG/FG0aP4nh0fApv98QmL5TBQFX6ntsWoW88L7b8S32I3Z+xkyOgy1QbVmX5WYLhLCcRU2
cATygZJtqrfEY5XWZHBn+g1L1c53YEFJNg+7xsjBvvmUDhymybODNV7JuQFF17kNEBWxtwYeMO2W
iqR5qUlIOUtymWGyHIPZ6NVhUkNizf16kQXI3IuWJ6NN2r91TyKhOHsh+2baT8ak7EWRzNVwGUbJ
dcdtJlpafQlGQQZVt7B9rf4pktH7QNDBheMLsncTx1qs9ZmSy9HnjLoy2FCaJ2EqzDgid8+9Tago
79q75GG+8SSYrwUKoG6hCBnxY5Uk422IdHVpQjO/5wlOpbU3lJTTJf4QOovC0UPWBEl1z5yqI1RK
Ky5SzrgLgY4eTM7cR+b1LbdmHERRGZcUc1M4ZcqI3JfqqfVYDQ7pPRtr60tGMSVu2iZ7xGbprkVk
/wiJ2j5Q2iBWMBysa2sms/t0tFeRYV4jd5Ir6ATeWsMvtxh4QFwtT8suVtHfHR0x1MkynoTV4EUf
JE+rrQ1wecnqMz0aeU7U1B3qe9egBnATjcMzeqV96aPC4rW1U3vSebKZZXkJqib/nXSuoObdHjfS
gbAYNp68M/h8OOQD2AYSwKSzryaQx/8Qv3sRtmYsGlbbyypzDl1fEo+CjfCYwLu/W4MYjlbl9ddY
6gTv0+hnAtj43SndnpaM4chOc1w55AIXLiQJJKBKu3XlkD9mTcqTJM3kxbRS+tZ5RzhJpLcmS9RF
G8DoU9Ytv6cDNVK2NIfLCB1jVQ2OuTYcXqlGyHWld0H4NPkeUYTMr8nJJUXJioYuajykVcWdOar1
w6i3nxn//UPY2tnN6wrCbOBLxN2D/3HziRBx0g8SfBtQYC42hxraXpAiUqK220lri7tuckV7bqtO
ZmrbR06Mi6qx6Annsj+XoLffWCDDk9KUivD10vQH7wGLmEU6ZFWnKa2RSRButLo9uuDOD3rknjvK
i4n3uQWAgdJPcBIOCHbFXDZK/KLDeQcSog00tXQn9awhJURyukOz0jeBd7Q7Qm2yLl7Hvk2ukdU8
aIr46tiIlcjsO6JVtmYo/JCV5+3zpHweZyphZsofuddkG4JcalzmsXl0bNaWHBiO2fiphQHcZAPY
4dTqL3YrhmU3imBX9Z127n0h1kFbhatEt9+4GcoHs8qHjYadAqB7SLamlvazTXQeJown2Xg3xPEs
k6+VdvDQ+hbkF9+IX9fr1subbQYKA8X0MKn4pHIVLWoFM7eIL0WA9my7gkoFOwfwm9BB1lcxVXLJ
sLTR0O7Ulme3ynfCPYxCICXI+XvosMMtH7JpW6gUUhBKz3ZKB/dsNx3RVavfN6MdpCs21/2tt9Vz
S55jp9Wjc8HtENHFzrjGSfwRv4udiVVtsFCh1a638hPhuQuuyp8l7ZJr153EU4KcuAESnoJWiIPr
aPnxgxPJ98Lm4OPU1MZMsfHuVh1W8KjR1Q/Z8EcGt1Gtmiozj2FGjwWARC5pPcyWXW5nCINRdh25
7VKEyf2OSgBCvBwTfkwtJZNdwP25a7kG43EYf4iRczjRab1+5ID1WOiUQzJz5g8l0VDwQgJB8xo6
gbG3KsR0bDY2KmHmUMAtp6TcVylWUsYNBVK5KsRdJd7vqmTxzzELBlXkZ4TzfVrk8R2ix+PQz0sO
UpRODmxcWgeXSBW72saYwJ34pso3Y0S+lJs7e/ChfY6yURo2Z/tCHfJCj1qeLVr9kWok1Gk4T2Bm
DRHbnIe08UumuXLwd2nL5uw02I17G3hgP1pNwFck7bn0WHF2zqvEmXyIGLc5g3Gi/Km4+mNCAkwE
S0MLPBsMR+XdayhMqMuG3hxKdIFDPQbaRomkCHdBrfYjsK6HKGuzR4AZlrdoOrBRUYoDdSmmPnqr
fHpfO9POdwZJiHeKiXWxgG0DszMclX0KrcZgLWlX7FGnHvR3V7Ei6a2uY4weJu1WcWv/XaQ2Aytg
yP6sOimv42DWOKqJYzaLySiqcAHDwRoWIC/bF50k9Xvd6PEbz2QqTcg6nqWFXzboHPFbH6IWmlAW
WHeNsOiLRon4Jde9Pbg7/E255X46hcBMGkdW3TLqdtk6BAy1d8pun3O3XUokp3E1Zs3sSwt4F9nw
Rv5z243OiZ1m9qklehIc8tbk6O9WcX8Latt95jki1hWGmU2LNw6vJlmAADq5EdHrS/H3R4ocbnMz
CoNn+GDdDLjUuSrHSLvS9UnJiWnlzRvsofRiZVUYchUr21syfE170dbpJ8bT9F71pI5lRt1WPBXB
HqdTvjLSiC9rRQrsgTmYwKvsJdqCCYoqX4+m0M9VFvVvTj/2vwI/qn/4yGQbmpDYjGihCAF116N2
aIykuxYO9xt6GBrtw9ZHcPQE3QGOgrLYtR7cl52n9dUPEQ6FvxynoN1XhrL6VRInaDzCy5OXGqOp
vfBLS+FBxrbFkGnVF1dV2Z7vHNHY1tQRkUab1RCvXKwtr9HfAqECe13EejqsjE5ztm1mx/cAoWyL
A8pbFnhdYJb7NoZcK8Ip4MDyYSdqeqexV/XBiNSsbtlkFbtWrjKTC87LqmkJndfGiOvUeGZNtYaJ
Jph3ZHUzWqlWEgvlKdO6FhpHAH1z8JJqLz2bKq88K5q3tEkUW+awlcYSZmb5mo5mVawVEeua5F49
/QIAZ50DHdsS0udPO4zEdy8q8vcylOXGokM3I4DnBTmSRErFHcQ27og4+vR97OneWUy296OjF29X
kYcMl2boTIRoaIH76fUYDFVgWM9CRRH99rk1kAxp8MwVpVnuiPfyj+nUpv4ONMF499Og7paDGRnv
naDXpyqc6gdrHXVzhMJDlQym/tYycwbrUO9briVdtgu/8IxPUWNIWqOLhKQWyyR4BZlVfB8n5Urc
+tFwbGU7spDQNEgUjcRnCTxrn4TplZBO/FoX3iUcu1WJPALCQFv3aHzLYlSC/h6hX1pvrscROf41
R1TmAxF+beEbobetXQ4WC6fp7J/A4E3Qp2UVPhf2SIgiyXtcCYZmGSNBnFiHTxGGF6nMad3DWtyb
ePG3k+2o1VRZ2abV9fZkYB1zqT//FSEcgSZsXQ/WH56FRScLgMOuar6H2Fl/unYZbLpShwHGpznJ
ZdXY7TkyB4I8HLOgbwWOXlGASCQFnJmdfFIBgU+HrUWxqLQo49ZikSrCb/SSBUP2xGY12uqxozEf
BO2pwQzE+p4GhGPa5GIZ6pwR8554DYwcuSmaGl0rFrQjkX5KX6WPoX+B4RB5KYodFayrynTX2Omm
Y6oZ1aEnAXfiT5idTDuOP4IpVps8VgqeVd1tQmEV+zoLrZWZTi8Vfeztkoqb5j20au9q1TWuKj1u
9v+dkv/NKdknpPgvpuTik5rxf4hDGrY//8xfQ7L9jeZNeD/wfnF+eyzh/qog8r/pHA+Fa1nkJxGM
/2b6Nr55BB6JhLOVsd2vvcdfM7L3DZ4JXE7OxH+M1v/JjMwe7v+bkS2DVzEvcUyQ3v9cA0SgO4qn
aNBmusywAoOVvaMLBSBrQLeDNJyw+SxGOUKCpBu+X6ahaZxc+BnnyQ3sYWlQbbIG2NGxUqAvdAqG
4oeg/Rw7hEjhwPBT+WooA67hYip+5E5gQUIwzIcm7l1qLZnQzliy/WmZJjmuISkQ2mPXfyQIl92b
oe0e9O49Lxu+MwyWz6rTm7cyjTttOXVZMTGQVMM7dut8oK5DI22uWSF8yIHs3MDqgSKJdeXW6c+I
b3GI2zWH1zGC0lqX5hjvySuRTqRVtD3jDgks7i3BhJ2nITm6zkrfY6S0SPMtkLitbS1m9BjdO9HJ
SrzOX/PAikH5FiTX2Dmk5cdMZ3orlT5dWjnqy9bK5DEUsv/w8654s1UMcILDzHjEz1TfxioJ383I
ZDJGWVvkdbvhAUVJIk/O5RD7/WWC3nN1rJHcTO8PNZyKvPcoN4rTi2/lw402DbZfo1qN9Gl77BEw
azMmdkUL7coet70Ze1ejlsKkjy7/GGRmcByjmdqld3YPykY9WmMvoVtJuQbtbu2CqTIyiGJYwRwV
eqtknNoj9KQ42E/SqA/dlEHi0EPgU3hMau9EsM4slo02Zs9WXrWPFKlwkmoN6IRAVA1669PgVWn4
rqreAd9UCO3UT8h9qmCwL6fRXrK4m05TaLQvWTpW9XKmb576oKmPOJi63wLXNKzXUWnpSmZY1zq7
yNYVbuGE5j2BB8vA9XNmnCUPKgCwvNczYjQkTuZswzjHMWAC3fuRJHBqZtpIXS3S2gqvhS8KY8c+
P75HVWq9mGEe38Tk8LtZutc8GhXm8LaO7KNhJgwJEeuaHaNwiHhUVitTdfUOiEF3D6McIi6QpTet
CJuDpefiF05fr9m4Ov7OhWH1frzu61rcEX6mHstlWGqvSWi518im7xSSXaCh6Msp/bCr0hKIFmbK
03vKV8LBIVjnRvHE55h+Z1aLrt6QyLM0xujgNWYn1kbZY30PChub8RjmKy5XCgqsWp/xgqVcaTX/
3ihDm4SV3ZZrXBTVJWEPjyTe53zLX4fCSBDLsz+k83TAgVIdxB96elkYoSL+KroxcfHaikHPTgUq
WKE4fGpq2uU9Dvagg111H/vOGg8RPPNd3btXg0wqk783ERVkOINTJB6HjG/PWg5t9hYEeAKNLOD0
5LVEMpZpZZbYnKXz2LZOO6clDbVU9lgvadDWLzbj9UmRd9ja0KYWspQZPl2wuSKgBxGkJZci35d7
IDHRL2JSJN+Hr3EVoUJPrl4sJ+ZYu2KYf7Qn2eeMuJ5bOBeTXc2ub5tnmyP0TUv9mbg7T8gWo3IX
Fu65nKfnfJ6js3mirtp8vKFSmHvWO/WinCdvf5TZrW8sfOt/zuXxJrBEtvYqPkj27AuIWjHSd3Sh
ixc9kAlfZ9SnZxZ/Er+SpdXbdlYDBLKAO+sDDkJBQriVNJeOfG9IfplZTZh1hYioEXxltAZjVh2o
hJEPMUKEmBWJHq19DbFKOxPIDjBBcrcekTCKWctgZ8x3YPxsZHdUE+9hoCip/xJADJHqG11G34cv
dQSZxPdG9BKEE4dPjF50867PmgoAvmfGvge3T5KrQnbBV4QrbTx6sx6T6+VjF1v5Ih88texn4QYI
X7cyv9QcPOX+zouMFOc3Yk/7h+6DAlRjXT80ljyqWRwaaZXZmrNgZMgR97YNc2DliTQ6NKHHIo3N
0/SGd0uexdDbG7c3FiaX0dGdZSk9bFjDfElVYFK3LH60rc1JFyhGOV3GL3VLlka38GfJqx5Hcbcw
ZEKtiFV2S2dxzBXNp1dG+iGNQ+M45aJeaxLX0rKCZjTfZmtUNp/L74mlb7iC+ESX0izHTbMwF7rh
eAFpi+O+M5rvU0rHpOZgUjZFfHMareYrgczXoHqhpCD94WTPH7ssCG7OLAwS94GIVpJitviYBLPH
Kp2FxGwI3qNZWjRnkdGc5cZ4Fh7dWYIEakTQ13IPcpYnh5ZLh36QF2eWLmF2cDZl+bkULq/UTL2P
ntHi7mvCoxtgGDfWOAm4SF7225VBcZn6tZzF0l7Z6KbNLKFyj9FOCTl2LIPAYu5OFmUrdqvp0ZoF
WGeWYsUgow/7S58VpZRLL23vXITZRZR6dgUSh/9slnbjWeQ1DH2uD7FXs9y5z2cpOPMtsSKTjDzc
Gz+cruF8bGjpYz6LyOyZzRfWqPVGfmnM3A5nvRl3+JI4XrEZv/RoelS3xixRa0i7B0f2467w42Hv
Kh6RQzq5ey0Ds/5H2cR/bUj/hw0JD5HPyfJfnJPL/p8OyV8/8OchWejf8Bl5nJz/4YQs3G94wHEi
mrgKPBOny//EIq15i2T4Hr4XMR+QKb/484Rs6/BC5jM35DRCjvNP/Ue8EFAmfyfhQwCeazpdTu9C
Z5/0VYnzty3SmCtFjjoGhlnnw1FLJCSe1Ezvg+Wkn3nRTfv+S7/Bf4uWk37JOl8Cz5fWg6VEuzL/
ogAx9ndX21LBczrx9T7Ws1gUsW0O9+WXmhMU3P+XkOaQlowAYZn2p+fRUSxyATZhBR3zDCpt4mef
3SxSdXXrP0dDmSCefalY6kvRKmZxC61mH81yF8mFbJ18aWDulx5WzNKYP4tkBWpZCLnvkoihY7lf
23cEP1S1tquC32qW2kKtO6c4+VEqijh5m2ZJzg7C7mUIWXqbo4x+a5aFbgeKFIpvM3jXilwbR/7R
knzTw+E8eQ2Fn4KY9W8v17RbWSR4dbwuDy+dZtIR+KUZhqhxrOhKyz6ZUZLSbMcNA72qJ0Uw0Yez
y9xArp0uiN4MOCbD0vJzfyvnvd+CZVf2OBqglTkxoO9ROLiL+yzcAp7zD/Q5d1u9HCprNeW5+5hH
IexSSigyD4YJOgDqvtmiLxOMxIBjl+JzhItbsVVrPEKFWceCQjRqaQZpfWiDNFljaYYfzPYIqF49
iGMDkvxrs1gsdFH5F2isYPSB0Lb3zsvrXThG5Q50qGQKCXwqzeM8KzExudUjYCh1MDwfHRH8360U
WaYWWlVkDwaOep2g/pQ8xO5Ywjt0vO41a0mfQ/NQPsu3Ei9tNM3QhyD0BMdOF+JKmPfJOgMO90D6
CGFkiBHsiCURFelBnwAOkeqgktyKFm40hFdfVb/Bc4/tTldTHa80CjF/QyTJ7AXoe7hVsT1hYmk4
duwCDA/PUE6TfWcV9XoSYzLzs93uHTINQ0XfIA2hRm2EZjUeI0dtbYxSMHgNtD09TEqGyXOtp8HQ
3SZaSMqMjSILoi3+sfjej150JeU4Gtknn67Z20sg5jHv7WAXRA1OOjyBMr7oLjCVS4gtZ5UbJa5l
W3V41fE++OMMLvD5PQJZr+g0erQl9rC+wJu7VCAJih3Gn2qjleh0bMTcZQfG6ICAnW7gMeZ8vemr
GUviZdAaABgi1diCaKLUq3xZKyPYJFE6LjQcHut4wHHVhFa+ylLjaCqB8V83vMVQ2hQaiR0+Muc0
VXawHPUGZV8vxh1LSd73Fm4qCU17DFaF33AF2kWtXzR2oe5KytYixBYQvcHAdjDzJl/HrH4ho4v+
1MLdXfXEerc1lhe1gFlSH11ZtweCLvkdM5Fd0NrtOls3wUmmCXmbIr6YaZn8nnzru6ERnc389NNv
SnuVuOCayziRT1prZpesH7ylLFCq4sExHmERc9fyiWEwl7A+0V1WTWQ2QI70oQ+EGSN416ZXsjfP
wsaVF+KzWWgljB0V3l3iZ+u8NJJlUBNMSmK9cxbMn/4Oxw2JsdSd3+2yf9ItSg50dmp7j9o7SjZd
zCpmYt7datZ3syldMzQ4eyKiOfBzwRkztGV7djinrushIbxEfODFymz71ctBskVwl1gYR8xGrfKe
0FjaY9W72cBNSnJP4ZiC4h87gfahg7RE5EjD6UFPXd45YK/XqePemJJi2JWTbe9a0DWn3tDEwEQZ
DpvAnGi9LPR8CfOcVqE4rS9528Vbr8lnCdB8111mGnJ0Ha4VOMiOqNWaMKiO35435QY3FMlkYq1J
0ivj3TathC8qhzDxEdMAwntudeyYYmhwy4ix8BSzRXtIpE+aQHc02i7SiUHE1Ne6X1H/ZnvtppF+
/so04l8jFaK6h3z8rwnBeNNpycmBkXowOto4xyzUnwg9Z7/laKs3D4fUo1cPxa2u6d4Y2ZFuMtLF
525S/p6lpkwXGcrGGpZWxk03itvH2LYI8EbSerckl7Rl1fBnzLo4+0YldwO0cPxxDiUYCj1D5v34
GBr53PiuGTF8bcHJnGHtJB385nrkJMsukSmRFp9bZhY+GALsbRxoMSHi1vOh0vgeOyYrnIv1kEoC
FU0HPasgxCIZ4SvPgu8R8ahoAeFX/uD4B3R30rr4ZHap3EkzqCXLpeFnTmHzcrKq6cnqLETzIPGa
BS4YhZO0lt/JSJqnCWH2hHAOqTBz9YTrrY7ujtsaj8T7zc1UJtVqhDtHteGoopcKds/VmtzhGskS
0YwbU73jiT68R+CMn6zIxlHawkNgWWsRrzHtCWpvq0DeqhvuVJkwn1uGUq967c6H25ERJtVfR41d
6I64cRO/2MwCBUNL6bY8iVIdJtJURgSrCqKV69YgrzyDbfJ1pQ/Tp68AtATpyBjcxNyCI2AUOGOb
PliE0dhuez1/6oeB5qK0p/qFLM+ejzJbQVLNbtasJIE7OrShhocQYOnyvzryv6Mjm1DO/6WOfEZg
m/+qqvjvhqs/f+4vLdn/ZuiwQwyAHxazpMsv+T+GK9qL8e//TUWeyaV/qcYcsPE/0QZr2oLuPec/
suW7/hxb+VusxRZsy6iHIhlgWcLWHV7IPzirvJhYLEj4PS6K6YzGCsbRlHhNprzyV46K9J2qHTJc
JjAiliP1iAG+K83iVNrl+J11Is8kFmfg4MqU9Bpm3vmhmwYm/MuYbg9cVdUbQcZmMhcyidvpGMTe
2K4LWZlrvjDTmRSovuNVghYZcd6nF4IC3S+PtFpLrShxgCbCVbJIONrf6SP1qAcIhq3f95CkPV5v
xSJt63V2cCi/7PpuMRQnXia+WuB4lDOIgh2+jgpUtJq1HykNMjgw2VpR7TKSby3yYDC1bNFY2RuU
1ui+99mFVuhuekELzPPsw4nXeRsOTPFppDlvkS44vixEz5qPjhkr9S3Et7rqrzWqRUQyGHDpZRI0
YmzKFPPqvQ91d0MwL8e6GYe57m+wlCl9RRzNcvaGPf+XoREJ73Vo0qrYurVOPFdLibu6lNWkS4hl
XriiNGiyfHbUrhHGsOXdQGdrWhfhz3waw4fOG8t1qU8Zcj0IgGqBs9p/RQ9QGq3yPTevova2rTut
FP9vUepd8+EkdXfx/ERHsdNDi+O5Zdym2CzBlAYdHO/bbGjfcnrRz4YEHesLUhodnp4uc2v6OfpN
bdcVLFX0NEdVHHVVi7mXWrzg1mEI+J5WTvpKSXTKehffvkUBCHHX1PmlFUNy96UaFrUYalJxmthg
Z473+OKst8ThkUV6slzFXlPskUTUwQ6ynWkYGdmRJL11gypgkmghy+a+3mpGj1hSFvtBjE9e0XTs
yoWQP52Spo08jbzVgHK5T0M3X+u9yo+ensk1XKUc4EicfS87Dg41TOptCN7qww258y+aoEmusMvr
97AzHALe1YjrefRZH2B71w5FxPkIOtncHiErdPq6np4tM3tKNBLmrhtWbIjt9CNmPH52YUpweMdb
RW82nt8UC69bEyFDnvxFWNd/n4bUWAusKuOii0L1jrN5nUywGI2otxdp1R+p1nLo4JDZhs5LVDk3
DMpdE9rpvhSGe6YtwXgbwJhfDK/gWWH2mHeTNNuzoBVLmsrkk2SserB6h0nGyq1jT9vVBQQc2m9Y
ObeKcPmFuTFhRRwlb3yi2XYYWuvYllO24+lCZcpkZx/0BLjBMkC+O8SNNRHIVt0pxzy8ymPiwoug
8r37mKgcOwGYoI1mDfHZx6qELs8BFGovX/tsaKAFVX4cHwo3tB5av5UnNknxy0DyB8PJ2GOFoCPq
rHgOP7Vp20NSgI9iEa9fa0Ms3oC/J89N56qjckqBnb31koNOKNfcGHmUXx3OKHuynz3FhVT86Ynw
N3SVO79Ro2q8hu74MiQmJURC2xdple+VE5wzvSRF2kb6oueYujaKcG8CURudmeIjrEWV2u1nW8Bb
sah52ukhkxureyyGhuy2DTmHjRnp9CMPbv2zwjJ61Os+3mT2SBNcYfe3pHTqS5T6465sWusWjP34
2pbxhFHR6DB/xcEDB9r2ZfJGY0lVL1ZxSbN7iV9s12dYKio7wROVt2X6vYqbbMvHzrdF62uaZNLq
08LXtJ38nJ3YEJAfBg0wIyobdWVAK0wsWWQ4EpPVtS8d8/cEnUljLgjo5dJpIBEmvT1D2p2jIL9W
nRIXszTDVxMCDSVlot4M1qiBrhxj/Qy9TD8LlYqLBtnmNg4d8AdUXnEqSwPEejY8ZHVLh4TBF/XQ
tlAyJlvAoQ96QG8xOdMDhRbFKvSpyePNKM5trTCmWNxqiqw4aq4Di6G2jUfiz4651JWGX6Z2x48o
6bEb9ZrfxItWJslOjrL+maJHDjpVDTxLkF5IWf9IONXvM86p25pN/JPR4LILPUVcQo2g59oalg/0
iPq7LFpxGUjQnztZae+UBIHoMIz+nsVlHeJ0kN6p6Pvxc6TOZmSHWju7onD6gxbm3TaQRnfpVGMd
zMws4EjW9TORHXkdHAbE0e6mrQW09MaTrXpzRVv+9FXh/R7jVGULl5Ga1q/ws0+HZG3Hk+CAXFEi
5bfHcSBz6hm6Wmolr3MpNKntfQK3xJdlxsye+wbrSLO3mEQmLTlkkV0z3hdqXXpVufedHEO04ybp
78I20FtFV7/gxHLdtV2G+U8rDP1tgcHtjFzlHzsfCgxyd4Pw5MNVTE0aLUyeb6SQVHZRti4eyF3J
c2qMat36sjzUpabOIKNchpgUz2HmMUCyvHzxbcddmJXo5lo/jXy/tPr2VqESnSZNjL90C2LtQrQQ
+Bbg/UIQrUp7igg4vdWoCtsh1UpAgJJ2j/mmXWFKmwAYKN0vH7y0sC6xHhTcljoIoT45EaJCjr/1
VPl1TfSxhR0LfT5HY1kOpee/p1RWbPTYerdbWZ61sHAe/ZA9IEqRhTwubG6Do3kd60lfgk47zx/g
oSb6uyWFhmO0iFciqc1z66sE30lpLcCwltcSC8p3j0P7esDcvKnxUm41Rneyyy7xfXdeNqUx+7vS
qvbjpMub54T2B8hMZCIWOWh1fScead6o5ipFE/RFYzw5QRLZy1yr7CtOIUpXzG4QtywsvG1PXpRt
jHXygavPO0tbP9e6cVa2SxBLmT5YCK3+FbXsguio7UHEqJoOEI0+EwlMZlkEo7xCHqmu86p2l/w/
9s5kuW0kXdu3cuLsUYE5gRPxbziTmmdLG4RkW0BiRmLG1f9Pqqq7y6pqO3rfvatwiyDBZOLLd4S9
PgCFluuFpsn1OJIZu6drXTwxC9j3E+Q5Z2FQuvegMPrnAppsF2X1FxJLkHan4Y1jq5b49sqElWJO
aQ/U6METpl2anMZaGUefHga5FhjZyE4xmuWrRLFN2ICMxpNN845X8XibsyBmabrtjmAN7zpiNt1Z
kod176Po2Y1AeenGaRbmj4lN+NKJ+2bTNuqRst7iahgHt16TGevued5RZeiSEJt39GsZ+PYOJBYH
V8ISE08FIZ8Z0Px2bSCSXyGiPPR1GpGEkUGxo+yxsqOXx/C11OBdj1VNuKNyyTlfCbNifB3aectx
erz1FUolKLrx6JtzeUX7jTa+Ob5icYTiG4NvsnXdzEbfwLYSCGJvAZY8cpc59493g5nHD2ZW5Q+U
QgQEdraLC/fSkCeTdeHZkvlMKyhdj6aAp8Tdlzq6jYIn2CoYoqPsB5pypthJT2lHjAVEqSV7Rkx8
/EVjx+13p0CuHJLL3s1WUK+cJjhHdgkl2gXqBOfT3PhG61y4rpovw0ZZmxCKbN3FDXWE5bhsYwb/
LwuaqNT172Nfjhtysy5LSQJc7rinIhPWixSuDagNJ99EPt1IovAJ5CDDajboGBvIhdo0vdFua2d5
Vcn8JoVxE9QUeobJ4G/yhW7ylnKoNSUb4950DHedIa+YOCKcydwigSaNH/haEHXQ2EW7WNhvnJzh
xsglEgLpXLQEOFutG62mgbg+QpjzTZZRYl0XOTemGEMy62YS8UG4KQR0dWEVgCYdsDtSReZTIIer
hN6aR0eVhGcEE8wb0aFqZwnbJlZrWoDL6GdaqhmkTpf6oaNAA506z7NhT/tUUoNDdtk+jDxxRUhD
tkZSnF2ULL9XoxVb6hui+6Jr/UNtRDNIdmteoDSQmwGrBwWviscc+p2jrEWwm1t6fEgW8VBcQsaj
Eo0vqWbiyZ6l8xWlczmqADKIlq7gnFADaCML/lVx8GdLdMih1HPo84PIgX5xPuUdJJE757hX5TEt
dFmjMQk6cBdaClZen/l3LjmPX2tmKeAJnGe/s29fp/+Lv7MV6prK8n/KvriukGC3/+9/Od9+OpX6
NmmYNs3M0HtW+OniuBmVPy+1PJIzq74uqSoJS86TqyALs9s/sVd/cynopc+XQjfFmUaffsnr/HQp
2aDknZKCS9UgX+BmATkXJR/g+8+v87ldnZO2T5M5GDN1IZAyn/uzM7ygrspEfCSKY94laFyPvi66
zEvZXZMJnIXnQ5iYki+9eK1FzIl6JJrriqotfbiOEt7dz9/SX79iQXmIi4vbwg0mPjdD92YXJB2n
jCOo4XJhFmreOylVaisMAnQImXGiviLb4nsmF/P0ce3/8qu/4ldDO8D//+/51fOql+1flIi//9W/
0CMWkI3z1fmdFv0TekRlg0tCB0Y9ehFsWMJ/Eq2OQ5tDYJshIJAtQp49/wSV7OC3IMTBBzWLtNx0
wv+omMH59JOyLAvdP+vK05pHASv3CVOa1chRxlJHr4woME5Tw7qlY4GH3yDrXdWkAdlX4ARvrSGi
e0ER43EuyuhkEGF+apU9rEUurHM8+OU+c5dhbQ8Wva5BkBn3QV20G1LEsSMxaIRrCxHElVUa/fdU
oWekxCt/dG1gekZiycO8iKByXLKTSlsMG9VAClmxqTgMFsZyoOHFv+vLfvpFVsonVI074LpEsnvc
Bu2r/Lyp4NBXeJDr+oiObbqG7wz38dyHa7vr9Ofiff9pifzNJvZpv/y4XuiY1BNBlXMO0L/0PzHb
tsHwykOvPo4GKf5TnL9pBmeNq/kP3Pff7syfVKb6StR3QGMSxRsCX37aLhcg8KWlzw2qvGmJ8WAm
xLxu7EmxlXdkgbn7mTaZX+zRf/Px2DgJI/FZTPQn6X//08ejKAt5V9nmx97XKJKh1TQtFD8lRZNH
HOx/fDNhoCxC8wk/8TGx/ni1OAxGUglSgh/N0eMZrujzJfoG1rPPw/ufX8v65GzV95MEFi4iHMyt
6CZ+vNiEmTohr1gem2TKoQsTeho3TVNUm0BZUNmEFV/1qrfOxzYbDrhK6Q2Wrf+rp/1f7zDmWh4B
rgm4LAA9fnwbeGvFTAFZemx6yvc2EwdpOr+j6D70waJ+cYP/uoY8kzgaJMoeug5Xt2f9+etUDS2I
HTEPGFGW5aYKVLvpDH7B2CmyhFA9CfUnyjALfnHdv/uQwrcoZPb9UPjmp30pi1POIz4FboCFZMAP
fJuEF4zUqEoQi59/sZ+upZ/2MMOhhcCbXdDUqpY/f0ZXGqM1JCETndXEKMlmQQCZqeazeB6dh59f
S7/Wjxi+T80MOmaXbCrXo1fsh2ulRecbymANLfMykjcQieKUS2f4QxP1b3/7n/QzH5+JcQyZDpsM
y9X+8TpkELTKryZJ7qc3UJ4wpnwoTlkweYPj3SVSFkhLUamSz0ZoXLRFMZtc/Pyzflo7+j2gP2Cj
w3OuR8RPa4eQjQzGouM9DG28AWds7FW8GPFF5MzFqYoDuhZ9Z/7Ffv5xCz/dYmJJ+OAOTnjmt09f
5xD7GBcjQSob5swnRbzfiWlvvqzTMtkrpy6x7Bm6S2ecidMA2ern4TjCRHxDntOorzVKmlMWlag3
TYMEVmxep2hJjZuf352/e5/gmYwGJBqhcvI/3Z7Mc6JxEYZxMJnq36hscNV6aHJOtPjYR/+Ag6xG
LJNSe7M1yIG4IL+Redcpo+jYZ5V7husoOiJYdy712VjsiISuUkxCoRj2P3+vf121AeO9wyxMvIDv
f36rJnA+kt9RkodrAmlleKOyNand3fbn1/nrL5FoAr4y5ls95X5+NkqDY05ktPJYjdVyE8qFAbfM
Ku8sb13v7ufX+rydszwDrB6BzdPRgxb5nLw/A6a2gARs55UCUg6iYQPBTXsnPxX0BnAB9TTOZ1Y/
iWejKOM9SED3ixtr/c7a/bhcOcmawsQLwhcdfPaC5Ko2bH4Z0UH0o5qPIrfZTLtwAnqK+3q5MRzf
fPOIyyHwr8c8OFPAR6OmxK268gvTO2vjITqFfT9fQ/PbPafzlHbuhix8kpazYrmg9wQBGzGHt0vu
RO8DeuJHTk7LBfo1jsYACb5WI2TIXgLvbFAmGy4KAvv24/ToJzW8Ihro8wSYpt+Q228QaT0uN3Mc
Of0Kmmi4KpTZvebRbL5RxhddtEaNJyScyuidll+vPpVFgyajROF2wM8AYJQSdEKSr1B6RiCoy1yV
je2+JlhCv3IYdR5Gjv8NePhHyzJu3vd86NxxU3QIpIlfTJMLZPzFyfXYWiw1yLc+YfOmqcV7R+Qf
2KjZGRsBzkxS9EcZxj0one/uR9dkGCoFhbWBIO6mTBvxHDSjCm6RzbDe+PXH2S6rQi6P9hzww27Z
O/HyiecFsTXthmF8IfTftl7F25g9snsbObZIl2Ru3IeVM1/wnMkfm2Yerz5ub+SP3dYuE/OmdiDf
yLcVeXKMrNgHf8aLfUF4TkFm8pKk9VZ87FaYws9Ut7BDBdZkvJRVxoqsCIwy13luLYde1ty7mYTW
dq1MM7knKth9IpCH3jQ7Nstr7d7UOhVeB/wxucAjGoO+CfmmzJCSgUipOSblMMyJo4L6vsMY4TwE
5YCA27C5t4Vjy7ec3rWdhW7pNfUagxIUr6UgOJLFcuONBrFSXaama3NopisJap5shGvJl9zv2JoQ
HxMEYGIod/Q6LHS2RtCjY1rPCc3RMC6wPhurIK6qHHLWkijgmOORjnoaCWQ7r7p2WG4KzzAJyMRr
vekTeLt1ygdoV0U6LpALLLAtwvn6NdEkFeZtVq+XkQqnIlSah57k9Et018Y9SA83zIzd+SI2gJqA
oLfhgrtlAiu8AjlsdljPLYI2iO9vPiAdo1I3FMLIo6lRn1HjP4gI5cbXmJDllMuph/s9YECL7uNO
bCuNITUaTZo1roTHUVwVi9hnGnNqSqhwU+NQgUakoDIRSIJRIbhxNqbGrWyNYFkaywo1qoVNFoCL
u2o/hoBeUqNfqQXtqvEwJJoVweJgZImBYSPTuBllEdAJGksjvTfHqqvrMDTS1gG5KQFyiNXmSoEm
robBmTaDRuh44Dg7r5EPfgR6OWscLwfQM2lUXtca48vCgnpLjfslkIGbUGOBMkxuW8BB3KavtUYL
U6NwNrOPDo7+ZvtomMGXRovZSTGq8/U8BTzV+tp+KYAhYcXJ+gKYTDRCSe7y/TBEZ0S4xV+6Gvdp
4s7gmXnBBuzqGamw50tfOs4FnonmxpJ5ezI0KroslHOJZgYppe38AzhlEwFGRetYH2arIhmA4mFS
lmaNuVqoIKxVBLF13ns5b6jKKYxZDbO9PHiL6+ymMSeFvCNO6wzVYnPFoOQmm9Fnv8ignx8UDuIH
TGLj3fyBCVctDR2reljmi0wsjvb3ip2b0XJCGZs6TrlP6nUTEmwWMUVfqNi8DbxxvBXjPG+dpe+3
+vmDPu8DsJZ1U1y3dI7StAJOf3QNRCUrOyPrQAF4xxnId5mVgOD+Bx7uloTQuRFPBBGH4lCnHH16
1t+m0GA6vK1L16tG2FVtF1et2T2KfKFlYSRt1P3A5GOsdumm+8DqvdRGGagB/FJD+QSItTtf9PFT
l8bjmQPi32noP6WRAfcR8fsvDg2D0cr74AkGTRmUoUpOyNLgEWxNKSxDwcJMmR04IuTGDcXnYlvM
inxg6AizQD7au2XwTjcu4k6/tOx7u/DE0/TBZpia2KChA5Vt1TOP0YtzqJcFxs9ofLJZIEWcqqrX
hiZKOEGHh3CyYE9qq1ffa8jPLX2G86np6NzVdEv4wby4ZA/SelkywkDL9CKHoPngakioczj8awbH
0mSOIWk7sLo8PPGl4p3yEGjzEIb/oRXF/Tp9kEL46wjfKttNUJEhDHC5pfUMFmmm43s/amrJ1yQT
LjT3IcMrSLlU62BGstJjpGkp7qDcOHi6myGy9oMmr4ywvCAC1FxHRWhfx03uHbD7Oeehpr1UTeVP
5DXWpgjGap9rdixfUCL02n/ORtOsh1bTaMEHpZZpdi2BQQYkHSl/i9sI7zfU2WWvGTlTc3MI8St/
VX9QdvMHfSfTId/nGSVmXuYD4mieD3lhUJHU7OawBBCBHcfxc8Tu/U33wRM6H5wh7kWe6Torb03o
n3fJib3eZwWxL9FgVadcE5DdQL/umBb5de173VXQTtPBadokXEvoy0LzmKNmNAfNbdIYGV2kfRns
3Xgo3jIEMfQv1GHz5CJ83/maIw0/6NJaM6eYjsCSKJ15FG39UvDSOlbTzdeht5B83kbL8EqYJkQs
MyZdS7WmZwPN1DbEnW5owezPiO6Xa3rJtnzjcpsV9tfRCGniAAhGbB467baM4/lCaEJYWOVAG0tq
bIKQZ2CTOMt+1uyxG2TdtWUO7VuqMvbsJuepwSagspgYRpfoee+hM/tStF+xYgT0FLjllLwnBn67
TrY5VfFuV3JM6oz3htbmi8mr7Us5ev0DwTjDm6tk8Bz3ITEK2thJBAJdFR6PPawKoqBtvSgPhu/O
J/LdCK0q/OFp7pCBmkiaUJoP2FHThjA77LDWmikqvpztWWy6vAHVsJsINX8+ObyrbqJRMjUv3FHm
UKIjzwwMvHOxzvveJ3SKqst+RZ/IdLAQCJzIfKz7TefaVcJji4TxgHxJAk09G4NAOPEYsUCHVhnO
XwJM2sW4l3loQpWQuFzzUNg7Zt2d6kX2X2vORpwwcDmV9PC8NyqQL5GtlzKIEnyMqG2oK1tNB990
okdCIJ1Xw66Nd9vvx3MyHuN7r1xSqrF42cmdwgerlGTw9Z56iWpXMk6a4bpp5QODMRR15GM0zZpb
33mMSQIkyIftFeEPi6p4NL2ScFJqN8Qw0VUtymVtwv24i0Eyd4ksFc12sZoYTiinSgibLimGCzhj
oxZ1q3U4ybcstykANTgn4zHtaA/1dbq/Ye96f/xOgky45yzvrhtlh7sMB86aauaT3RaUe8ESrgqv
3wVkiaxRBBsbEbGczXSyELkUhLFbmDV44aTqg709N9mKfux8j+95umt8GmVQGMUXaTm8G7VJkOdC
OZQ/DPYJBsvctqBZqILm/BCawAP2NGBcqFW/r5POfMs6tNuc8XnqMAidcLG6uMVlsyvGDmtAN6Xn
mTXtM9ozVg4D15pDtb/pxulqpI6YeJ3JP3iKbEmzoImybWrizQOocUbB68lq0Z/lkOhB137vlFFt
a6Na9pYvtS07fFHEyu7UXPtnXQ12QLviEUcxIXDGq/TdHTzLzJwSXmJcPRVG8zwWy1WfRSdUuw+1
ii7YcgGM0Bqf+Wp5T5v4Ea3mrbDLPdnANeFcVHeZciScCZBSdPSqeSjrFhX3m9CwvIdK93WZlf02
hRaDlRGzySf2MfdVh+rG3KV9fTYlYkR27n8tBqpD7AJUG8cfJ4J47JEEOcvXCT2Ln/b2rhG5HNdz
OMdPZt2Sy6hUgPJF1Xj9Z8JqK+nsrWU7NPLLNEwkwnTJudc8mMHQ3zdBE26TVt4JJ04OYgyzNbRy
/8WwVbCdxoEqRs4w532vCMig34if+WyePEeKL37rlntZND6dO8mojrLxgUfHVB8nRJhM+wqdPUW3
CrXogsXmnHwjQ+2SYrrVcdTfMH4QX2PUOYDOKgvbwNzbWr5y1iEraUmNSQZ6eG2lX89usvQVf5I/
AlzQRHyMUcyHOzFmtVqBaropMfrEA+5ot8AVkzEPHYTTC+OywzUgNy1SHXKeQkBTn/rycwh+rTOy
o+cgzqL3NvL5AXJVKAYPV4xiFOEgtbGDimNRzLLvNxXbCziT5jTw70TPfcwBIULCsCPWxcNuu0yX
Dc+4x6CJ5guD5qM1dn1j282Nb16mhieHbRfOHDt6wbY0tqmzpryN0wk1csP3dLHHq9SfSQuxELRa
scpOSTZGz3FhAHLHrrBurdbrELErTiLxMphvdDT5Hqq4QR95w66a14lXt2QXDowOueGb+9py1JHZ
npemh8XAKc4BfePN8bL7kECYxDa8+HlBk7Bi/Fu5SX3tKeIbEIgdSXBK1wuP/KOdtTxIWyc6OYkH
KNByyA96AUagmZqP6w21a9DSiuQh8h04G9qR9rSGF18+/i9UeuEz9iGNK5GGe+F5y8F2svq1Lchf
XE/KBiUInPFqXBh7DA6bcD1L6d+FGTeTHBiPQrqOylQNFNMZB40yVcGmz/jPHK0hafQyCama4C0W
yUj/8tIhoC289qmSHR9Aprwi+8hy0wK8XHtICr4UJNnSuJSZvGdEZEflldN1NjHvLkhyD0vWLxdI
PeeOCjc+l0t85H3tcexrhqSu1t6cNntGNc72fZ8LtRmyaMzoSgEVAbxkM+gtTicm5urKHbzmmEVm
UbD+zcU4D6u4fgX8k3szS0EUg+UsVKrF/pSHHZBMgzFiVcZLtetIB3PPqXg2Lz1r9M6qdIEhWzzA
q2jJTh/rzpDIm4eUb8BZ8HETpbjcJCgNOCbRqsL7S7AAGiXoGm40d7nJe31P8h6WzeI/+a6my0oM
3DZAyrVLFdaFXVrlHrtvh2cYZlgQE3eFfyzYVCgUd77LCkADxmuHg37BPPXv0LoYZEEOAd8QKQWd
QOg6lcL8Upj8SVa66ijoDdaRV9wty59YsJYj5ouBF9rOiyI6uBkN80tCqRgdCcgJ97Jl3ScG47VF
BRC/SH3gp+Ekel8sF1ApZTU5Cy9KtmD1CpRYkqVT2sNDR8jbeWiN0WlIouo1QolJ1F3CT8dI+Am7
Du3o3thFp6i2qtdMtEhkm8lwiEcZchOTRR5ZtxwO+ISl7QN/RXGcMQEjJ9+HpbTPObeopy7Ut7dA
1H3qK27T0Fb27Zh1BFzoH6zdZsm3Ahn9K/FaXHrq2+GUd3N07IBcCT8MjPYV0TYxQyByXcPfEU6d
nbH5vvVeO6wTZE+ruqu/lmYQ4jSMcEkOEPFmx7fTdRE/9olfYNSj620pJdp3is7vuPLnCwcI/KIu
huhZjd7srRd/sc5yAl+ooPbJ3M+JX151nHy8Tcl2iOTGA/yAFkXyr1fBWAPNebUHpEAqM/1pAbXL
SGF7VolYzDdUSDXmqMAgwS+p+U1Xyos2FadTYlfYH0OXO4Vp3rjXYr13EdV84LDTa1CZ1CrRshOd
JGGlEXPAvNAL3QcbEQjkYYGfDN8Dn3Mymm5r+tJSwfMyDQEsVMtAroBS63ibMFbwZCTO6xzBbXlJ
RnV/L80x+FZjBHiXNDmfBi/JZ8oeeTK5El3s7IkZhSVOQJKVm+g59T3ULK3CorcRFQD3Jq9lNf8O
P/9X6PALoYNunoV9+PdCh7uKWeN/1q+KiefH3KU//vQPtYMIfoONxcYARaCdMuD7/8hdcn6DWsc9
jq4Gc7j+lz+iiR3vNxtKjMHVcTjtwK/+U+vg2CgktECCChc4SDbj/8RU7n2QXj9A7YJ8ZDQXvCYi
Imp3P5Fi0iaGP5XVYRoEGethQsTYuixluE/oUt2heXR7EkjTAOqBzWplSzJAR/a/zZCz9VO41Fv3
aSSdJzJp5+vKt8u7ofWjF9jiCXmmM9aMZot3qJXDzyXkHp1Jg844xK8Vo7G2X0KfkiKDQ0yEyEFz
I7nMrMrA7wcEe+qXhh6+JpR6OJzn0Vpn0OhI04e0fG8LIF8KOGd3lxmte5UQWHxNNqGL0HgamOAa
wzmpaCaln6+AlB7DSeyEEg/CD4mBpGrcUFG97mzCoEDYndOIN/XI4cQst1PeDM9mwZvaNEXUfecq
2sDm0jrIplWCWgR1Q0+s8POZPiHPOZLl7+MdIlo/20KgegfJzid4rpnFO40zwBaRh5wCvTWdZ4uM
vi2+9qpn1tg+1ZRf8rq8sycX9+BTOZrZLcbS6TqaZHJFkGV5X9NVcdW1apjPSIuKOZ6DvNEBl4hA
l9rmpAOblk5nWahVvJkohdo2fs2NZOzEZmw6lGeu3HQS+GOW+sWKMWlGObwSravKtDZRiLSQhNqx
2gnm2JW3iCP+4Poqs5rwmuAOmZyncEiHlvtHkl1DkKEvmz2NYuN50of2bkrohV2jha7uQAuDG8Nl
taRUGKyxnHiHwqLcleRZ6z6C3zjKmW8HDaR7xPRQkTXaDMbd4hbz1hepdXLbcYSzyXp3Iz2b4nF4
lI7PbDkEBMrmbVyK5lmR2P5U07joEA/akPpMSHv7zTKKYKs6EhpXwTiHN1PNWQwBW3hnKxnfkAmM
GTuclBGuvcF5saOpbVesPM/edDR4vAZLFqwzPLrnde1Q0NjP1EwBTJbyEAmScI9QS/a8l1FvnNuR
jiMbbVFsHXMKSrSgaI1pdvQyDzhyrPtb/HBeRiHwFF4TRmo5K0v5/kNpze5F0hom4D+mYQOPfYqL
zVv7llocTDwz1o+VkaZjjdGbG6EOM52kwXODOId6knAkiqj2nYjvR7eOuHTENuM2QK2xi1Ff2P0h
qpSBxx4Ds3nMoV7kk123Ia5P/qdWJcvni4hi424eVQt0EYELFsOZHLr2KWmKS6wi8XneFzL8mtLf
hdXTdorKNU44wOBRhJ2bD1B4cidppV6ZS7dsI9irnYnna9U5Zn5sFgo/ZWfj5qeA+ILGlWbb1t0t
sVzJRub6iE4fh4W5ljX06Pu0sR34eRv3ZexEe8LWFl0OQpzXGiIWzCm1m42fTaQ1d3YbE6zKezjM
ppx6HOB2v5m7aToz6Cw7Yn3wNnNY3lYLuFzaRpTjWO06DKrpNMq034pJ5luXnEsSnqc9jcDGN29h
p8kjmMJo2U+BRfKntLHU1Vgt2nm6A2yPNyIedWWI92hBFq3Svu9XZBZUV2Ng3lqOY69QNPO1tSH5
PS6mC2J0UO7WfkzFICaC1Cspx6vb71jpL03yN54RT46HiWrxO/ILgquU2rE1/j8YqLwdrq2eMDgt
4l6NEqMgLWSXsgnmfe4C0iU4ZndoCqwVI2SLrw70TipFJFgWLM8oKdDg5uJqqdVFN2bRurZ1m6xT
qX0TQamkvmFeKMV4TMpsQGxd9UYjQrMvpRVsJR2Eu0p1KYSh167JpmgOCxP0Oh8GkqAKCdSSz/Q4
ivhFl1Js8P/JdSbmcmMDBa5yTl9PY9qMB3QU3QPO8o6FMRr7WE3vvfJzLbWat50arfvBsqMXJ/MI
MZqiBGVpCnuxgrI00UzB8x+cgom5bNDfhaFi+Ktjalrrnj5G4sqQWhuGuOlrjlEcZasNml+5h+Ap
WBX+Ii6x1WC0G6gZSbdBI7vbsG3IxG08frJeEVFv1ifYHYPmDUqxwrRNrN0XOiKLnYU+XSdjB7ui
7cJ9tQz1cz1G5lOoYs7Hg65DHsvlsgzs6mwGbjgUThHcOPzDRetPxlUbxI+CiBJwvhAXOgiff0kL
sjWtcDVm1smb0vg8zIqACu6SyNi8kz1Il+2gQml8uWC3o7/I68DMBttyLp0IF8VSJBiHCOeQjK7M
1aIWGfLDmHIX/KB4AHvjsavN9okVVzYgtSONi2SBAeZXN9PCccxJs3ITdFrDm7MM3HFnTna7nqzE
PdiEEpJd6hpHFYn0u9O6xXdY9mLjJ06xrIcuGmnYdv35VAqe2Ot0bryN70nrAehzuE1QPn2j1DTe
gkoH501kvxhh/05hdvwF2TR+JUr0MNN4D6XrGZrAymg/zgbwbfa5ZW4iisPd/eSkL5Hffw1ssvOW
ioiHBbB67cj5y0xGA8gs9ZNCqFcYPlLrHPOYJROlUZZdf48j7DtZapAsBdx6GOy+rNY2AX9bsiKt
67z11TZrx+ymtPzLMqasplhUv9VJBoQYx4MkJyxRY71trWIhZlZnoxbttz5N7jGXMUoxX8jFsVaj
M+QHYaUQIZFpN8RTsLlmHj5/cm4oRXXpI5l4ym2TMpKvdpbdwyJXG2dszJfEFvJQyUB8V5a67Qfr
PcJNgheswR8lnsvcMjdaKoSFyBSncCaZsDZ7dyWc5rmKoTmWsD+NJV3etL3WZDE09APHA6EX01wc
HUpEvZkmxdS3HuQ4Z+c5ax6pmA/QpBB02mlHEZWZ7tWQ16eqm0ihS1qdGE64+eBRe5gu3zrmTxJ8
+uouIvoXGGXhXkeFM2/ymYJqz6868njaYjf1ZBsqI/gaxfYXJGPRs9l4zhXy0nyNguKmsTrWlfe1
sAvrKJe+pQNY1md1OVRnfWN/F8WIF9P61gZZkxD7k9drq2wpNSccYdUS276VTUL/C8erPROLuLWM
OSZ0e0x3+OmmK7sUEex2dQIx3VS52svEvEzmFi+KqFmiVhDTwDrZGyKnrUuHoswpq/3baEoAdUfp
wbPbZXULM16t05ZOd8ILPJ8GSZdH+rnRtOSh+Mtjl8q9HjYbq7yiXIeS6TE8ozzo3ZPxobFhNBLD
vIrGFrxBrnJwjLVqiZ+pixeVYyxZ2ul+bPvr2uquOqO8YFqTa1545ncfkYo3EwwRDT1igJSfufdR
sgFg6WEMEa53XqZBcO4XTblOfHC+WVDLaYAqXNuK2LOP08x/D36/OPjRSxj+VOFOmeprUhU/pIj9
8Uf/SBFzf3Mdkj45nlnIDbwQ7dgfZz7LRMZu+gQfCNu0dc7Yvw59Qv/Lv86C/0hMcH7joOd5qN5d
HZjAWfA/SBHzPOtHtaUFe6nV86HFO7CwjnxS7KohC8rJJz9Vd45uHDffAcJ2O6foghuiypMKWiom
AbQjisnbZsrvjYek89JvFJPbFduZAeUKs1qA6Ox50Djqvp+b/AwqRpK+iFLjZVASppTyjFNi0bHd
jakNeZApysDQWJ5sKpR2fhbSH8MZ7jytG6N6LoEl6SBD3bUvZmuP4GQgxiex610xjCp8HiQtDofA
hEpQXTP7X4Zx6oPrmcMz6Ic+mNhV524dfyDjJ4xxIL8OnZF86aHFC0zKVRbv6hbrD5mdwLEMkHnB
No73RybTqhiRDI6X2E6Rju6CJl/qSwBEPi6Zjkqs6XkgWf4ALEmRK2FCjVZBlp7LL3SFTi2k9IaI
GLKgAlLCdQBpzv3EzIYomSGdcmUSE/uBEzZMOs0HX8cxb/GmZeRuj9jhytZjzqV4J8rWRa8WyqT9
vqRlgrHCIKIIV2fE1hIsuIg3OCwJb8l8okARMsSMdEixghR7e/ptieZZJ950eEA9zFmV5Hlhu0O8
t7MpUpeIiYyjOZbq2kwDqp9Jx1ohiCAmt03KY2IYwz6GV73LDAodV05rLjyVy/HGykdv54f1/Crq
NNtStI2AJZsZ4au22Q1BkZ0zlTmArm5xrKqu39M3gAu6KWHSCaTvj8EwrYmWyHZFUfIA9JP4yrNh
6Icknza+G2cbt/N08XRcHdqF6AWCGQrmFwM3JuxFoIN06iug2oesKuIbJ27a6zEZxE2Ovf45KSjK
jkMLj1edTDesh2pHV4ekqW2KIGKq+YmHpGGvIaCAHAW5zKMlxWUIRv+Y1JNzmBLfuDKmaOqA1Mhx
GIRyziM/yvcGSPeysYiBnh/rJsBAiRb1ofGt8o4zAaN3ESXEwJFD4UxIoZSY1tW8LMdS2b4PatiS
jQMLfxw5ZO9HulgeHXJ1z8IF6HFl1d54jwIDXVcAPZdqWiB/t0aXYkZHELq8wopWbjOb3hEixTxC
STiUg4reo9HbtGnvOivXmcS5RRIIZlVJiTkqNsKq+zi2z6wJuZfrEg/WpYwhqx4J9E2S++Wjaqdy
P0Sifhvt5Mlq1LDu8iA48U2jeKodd43sKbhY5ny6iYB2TqU7qfvYcpYvvUN83S4cJ/trWinzzFhK
quWaxhEnykXCnZvW3zVCebA8s9kylC18gyKFDwn6L0Qn5E8zk/iTM3bSW3tNkD01RhmSZcgvzDc6
iliEZW9DMXY7Cc85VqSj4YbJ96ly5qsyLL3TOLX/n73z2o1cybr0Cw0BBhl0t2mZ8iq5OnVDqFQq
eh+0Tz8f1WcGpVT+0lRfD9ANdDdOK5IuzN5rfcujjTmlCTVx2v3XIonZtsNLZtW09fimCJLxbIT1
3KxLat+8xdBfIssdCYFWZMVLrZ6AtnYVFGaATdwXtXJom61DTV9TfxnOShS+G4JdjUfpaCardfMQ
z81dUmnOr9EqQSQB54ekZQ1I3dZGNSf3TpPI81yfAprAsiJZp6UyG4cHT7bOJUfsmk+ja+9mYBWA
vfXyxe50wlvQ1t2YgTf/rAd8sSuhLYCwnC17mITyIYwkFYE6M4hPyesJhRdSS2mI7h9laaR4ZyHe
To4XcyoETKexOaMkFj63ZhS/EtrRrdu+vjC6gHh3exg3NNzM7wbSWd+k8+7CNRymC2NcuB6pPSAD
V4bGFyfZPgl6CruGtL+Isp1b3pLtQwxDRfd7m3WjuOrbuAgIFItpOZAzkIy+EanxWznIluJJOJh3
HBXcn+mQc3jt4s6gBZENIA3oUX+T8Acvyr6wnpEflOeeHTQ2uXuCea7TzfEmFAXHZvriLY1xtEoO
GIP7SWjtFdIu0lTDjgwQYVr0O9s4OpQ55qxVhf3xQhNGeQXjKOUVtSC16ONLzZr3TQz2dAi1oF3z
R2lbJEF7gB1E36GW4wX1hJjiQOW+SJoBv0tN/kJ9ZtC66Vu1nmoOYSg0tnWTkDKea+klCEP30jNT
6jp6CQ8kmV+i5QhAthO7xnF8KPXmblxc+K5oSKYIqH6SDRHtYrwlaB5nj01xU2411AjmmlpX64dU
PrO0D3eyi4NNUzTiKa4tuU9Ci8Z67bwkc+F+q9GLrCOCC+9DRzCDRA1RDUmabznIW9kltBgkEW3R
X5aFHvraME7xys7BaUghylve3HxTIHa9iQEd/QI6T93JgLTOtke6jyEs/TN+4bQxhoqzLU0U3OCp
ld/kgWbtMmMqD6JQUCxa8CBTq8cXnDsdpGpFuVfd2FGfG9U/BqbyDSHvHLqd9Idqxc+krmCesTxe
9EPOGZVWdnQj3Rr6YVuiN80jYz2ZY/tbmOCzEfp2d4luW9teDs0WX0S6ky5dU7PRgjvUH+0VLV+1
HzwT6FgbN9d9mJgC1Azn8pVEtL3Wmkg7DN05FKdobRUDCl+Z/SAGnUP4AHcwdx1B444DH9PeDxKV
Xhv4BgdTY7nXnTTl7MV/Qq3qISi2bJ9DoX6gTy83fSyMnaFiAVNRS1484HbMnZFGxaHQiEMLsttE
ZYiY4UXtKpXUh44NybbDx+CjfWl3zsjOSyO2ag/DkHJbXiLuzUbAmEpo2kZf0NBjVfZb02mLF2UN
yK8kcR9dSCTMFNn+0Js1VdbLWVJdL2SOhLei+loK66XWq9uuc9k6xEVCeulMEU3XiHfRvotYEu6E
wHQXpzM7jExHOaaXV07V3Dp6u6cosp/JNlrpeTosGbbgmBVd2hIMbNFULpQjzpN2jCJGwjTkLEhJ
S2aXJjBVKioQajK783x4NuEGsg/o8uJmauJop2iiruZSK9aUym+9vhObNE6zfasgzqgZcqAMS/J1
ok7si96cmYQd81pTI2g5jsL3qKdif04CZEOWeMWir21pYENOzCEKGHFlsZClEeuB2d0OhgBemE/1
1tF4/QBvgLrsCyABaG08BfaotzoSor2qO4x54/nkTmlII2b3LFfTbRZbP2TgPPz/s9T/C20Oq5P8
tIl2+RwXr39y5v79f/x7kLLJ4TRtS9qmsWR4/nmQcgShJYgweOJLuvsSZ/J/cj1JA7XgULgOr6Nr
GjqnuX/PUpLDF3hn4Bi68HDV4CH+m7PU+5MUbjWqWzp/B0OXBxz6yFQ14U031bTYcIPt5PFKXkJE
/KOl+LUxliFwSnP2Q4PFT8aO/L47hw9rUVh5s98HJrlL7lI7W7k2t/T/Ni7/i1G4l3+a/UC8jqMV
MYpT/Gi1H+X4qqy/c/h+uJAjj58TlxL9K0N0M3PN7RRv6vnn51fBUXr5K382M11X4HnFKWXwZghx
7NxuM40ck75ufEsrmpcSD+WwpatubJ2Boa2AIBcSMZAgZB06l1bvdmNrjltwsmIP92nYQ3RpHo2I
0h5hZ9BgGuXcGlbeW+ybxuHCa5g8S5ITN6Ya+50g9e8uJn6SJmDeJfewX0baGU5y3to9HpUSxa1b
AbtwWyJcRO93xGhCnwLLhSrEJlTYiS6ziqpnWlMwt2M2QnbToanRM+dcd2cbkxXoXzauU3Sp15qN
CCKb1rOOuwCOH4kJYd6Nq3QkJ5BQru6i8/L5gYimbBNVLKiJU7/YRu5g2MuB+Gh1v2mdOd9Lo70A
6aIexmKSt0PAvKsh/N6WZpOgFWJXm3VC7trUrVfOWIlLF5nsNjHluBoRQ34zHdAdElXFhTNTwqfD
YsB7I1LwMiC9xy9R2K5Dauq3QdIPL54in6KfzQ7BZADY1+kTxovn16Gwg+9RhR16k+O4ecDhZ5nE
RYjXphmp6uNFU781dmcRmZWZeiT13o3wMit52/c6f2i5wTTfL0u26WqFuYnEmsmyN3kVKFqTiIVX
sSTLJ6BPBEa7JeXBs5Sz7rJEu2Jz/apajW31pLpfyTw+yNl49UCTw5+Dpys7Lf6ugFkd9An3xKqJ
apanQb4usjJvFQ317Ce1Pq4SHHIj2juCQDudv5eP/A66rOlZ7lntY7wwH7Oxds5zt4uQtQwBXYdG
7Du2QDB4DTBMhdlvvKZqdgMmwH1JWDUHC+B7a48mzNalE4iaLXPDMwvni48ikQGMmRT7OmETlLup
n1hJf5eWc3enKJki2GRBRksYW9CWyEDSsyA9c+ExrCQIri3R3PLa9bidq9oUwSbHELGhQ+1cqcFL
kkNi2PmuymrgvyNBGMG6a5AUyS4IcbjF+l1SdOnIySW2ro2MNlkUhvpeyCb4ScuJzJjR0IIrY/Aw
asAtdLqVFAUxkqjlr6FBGpspBN8GXl6eTVVTX9T0vr9Rau8P1Bjsm0AztX1bRSawtzy8GKT1SGkc
kZETsfUdrV7HwoSK91A3gMe6bgQITBkn+Kmw8a28aqAqbVKa2pdT5P6WSer+RiOu1i2RGecNzdif
ETqELeQlSUwPAZJbjeYOpgpvuR8BAOaNmMdfGYanhOPTmG0JvNd90YrJp1FjXBAKJ+8R4NHunFxE
ASao4b3rFM3eGuTw3TWC/gdNs+hWz2udnSMo6WVfjDbOiXvcDlgFXkQK/bxmB3NFzuTw3JiA44ou
9K5HMZv3KOkwZpFIDhCwRjIxGOF0w8543oVV494kcVM8T5E13CKJGG/GJFJXY1vbF2JEkwaP3DpP
K6SMorb6NSxd+66ifMZea5rJwkHuvgYTywC1WCavzAjUbTPT0l2Rm5M6K8Bq1oaKWLnrg0H/LWNb
5asoK6M76gQJbVK79UXPJJRqebvn1cABSLDXrpqqdq/KgdyftgIWxqoit50ua6hoNllGUVlH9zOy
qXAV9iRl8dFEENc8J8DnhXOMXxveG6Kczygu1ecYcCiMWwEdkcQudCJI8sQ7wPqxdiXIdGx1oXew
Wg+hIYIUsMOhtm+iNOZMYZu8E/R+0Ip6utrqU9Mc/iPNjGie7gJo1lsn6IJma+iZtyb4kvswljOx
MUgNb4qsQV9QK8U01qe3GUzofZQAT1TMAj/i2Ju3Ze84PkkhoF51FIwG1u3zN+HhUMaUqwgvRSGa
luInWfJUdzLKpb8BP2WPEzvla5z3qEYXnaJR2BZRAAgMsV7nKLotZ5GSggUhUVNtexfyzpZ3+C1d
i1M6EgrsTcuQaDiQJ9stAjfUCAjgzGxRp6c0751RtRsEZPyjsjG1LczJ6fJNE0vX3PiGtQL9mIzK
xz7O873yumKPrDWAyST0VaItSPEaL4A+Loq5snuGZ6oOLqCllIN3Ym3cINX9ZEhBNk5Nf+Xh3EDy
GYEEb4QXX9Kh71E6qpCzkyhHv8QgY1DgEuahIUQnxDjQ52eEFyCoc0pbcWpM5tlXRcUP1kd79r0Y
va0Aovn9ze4Yy0Xe/MZEsSq32DuDTRN4rjqGhR8dnI0zEhhB3Qv9dq3dE34LF0EbefSuOcMscdAS
d5kZ/XqTVaaL5DNvbOs8IBQApV8LC6QOoUnWgebu2Y02BxPhzOPgIYQqihoxb72cOsiMwkiEPDd8
E2Evi11L8Q6RBky2wUYybQr0h6WHOihCmH1jEmv8LPKavOeKF5zTdXo280avISHAYgdD9Zqwhh8w
T7b3bUqLiRcpvEEBEV6rpPPIO8YLZUsadnEDV9cl/eC7YkOqqKgYAaHuRTj9Rz6JDmW8USqdb2dN
71/7ItAe8iURdlaQXjeuZv/7nFI1Br8nnR87SpPGr6zEFaJi7T4E131DEhD2nMzotpo1xv8UXYv0
q+yJktY768nsJvnUN5p8SqxqumKlsndRHWmbKY61DQJdhPhElV/OodZ8I5uz2NKayrdE3o1Xb3dd
Wdhby9Z1r40l3YmyAQtfm5xTBBIIMaAcFt08rEtexB1lNv3cwYi0LRZBTT4pc1uRP4bmWichPUCR
ddYhRr0OXBEe8M2ifnh7l2dXYJXXJCxXTijnM3k7Vxylgy1eoJBwHtUTQWQV6bVeJ/kBxq/93QMW
vFcBfApSmFgM9Vny+GeoP2kLWVrUqMhDyg2A1SaEsdYsFm0vvuEU+iyTwnQwqqC4dpp5pihuke1D
/XR6JKTcIsB+JgljhrK+g3KKaIq0CiLpnOTaBMe860wU5LLLEeIP83gjnAFxflON17XTsnST7Uos
BQoQyDhz7qQbA5wV2azQlresTf2BksdMy0G2uMhUVoh14RTlfQfOYdcx4bAHwlV1LqShrmu093gH
bHorESpo1HTVGefpYQczh6ZDnRbafavryFTdvGfHLE2EZZRW1nrY8mkqq0roYS6AE7evsc1UPVJe
UWSPOn6FbV4h7za9WPx8cxTLHJeoHAb9J+lZqJDHGNikRn3kLMJ6uY2RN2IVwzQPVsw5swc5bV01
NWRnGOiNzanHbZ57dj+SqYRcjEKROd/qNp4iohUzBNgB/+WeSm4IbhV59EWnNEIe+EdvqAURZVfO
FKFb0uT2sW7OBzoeNnzjeL9c0bVDN3iNgji6QoqH9KGL8zuiWCk2uaA65+qtnlMqkomtyfgxFZOb
sDbUdyD7IU6ksXaO7eymqyYHoh5mniHRXt1aOTshi+9AQcELkqx8wWVAcNRLZk4rbJud6zbDlqKt
sQ8CzFdEHatzHPQNjIVad7bsECPcXha5OagpDQS9yNDs/MUptBeE89eINMydMQ75sm+rD25E+pUz
x/dDGc3rxtVCcK4EtymtX0N1AUqLGRYzmftdK0BHqQR/KDKfOtgA+CYjyMS1o7v0hID/EjPpVFxv
UVmSXZVhE6lc4bOrgsuqiMI1hclia8cZwpQSfct+ptj+I+x6y09HgV9+6kbgoe5c3lXApWYC/HR0
ELkRnUeJXd0UwIm/a2FarFjV83/AIeBo6x0wCwKvOcXCKj10/TSfGbGX7sm+63wtSi3cdWEtqRQ2
800S2s1dRc7FFhutg4luXEQpMxRY8gkWlnOEOICExl1fpxzJ9Sw+CxMqifBJ659eM+fngoYX5ojM
8prNUIbmgM+qG9P0vC1+sr2HPG0X7qXwOqWvG8Mqb/s6ITfYKLvhJpipfaoJjVGiIZRQLr5iI89J
7E0BpdOWbHiKmzGwfspI1gOdrXm6lkIlt4Wlyl0XT80/dsP+aoXKxriaXE/9k2aRc5aSu/gUTI4e
0C/rzEd9WSFtkVf4RtzIH4uiO49iF60gGqSnQpmWT6LFcJZZYX8+aFP6ouQiF4gEDxfVcnDTO1X+
K28JDeptIZ9xJJUGn0jlnInUkBcII8GyA93CMdAD1EXXIbvtpCn5YBbIGDHJAmMmsjC6KrXpNe0d
97tROgBsvdldh2E27yAeJOukpyrOHm/GjxTl2B47ouo29tQwkyVZ4idVn60q26FSnLHank2cKmCx
mPNqEO4mbIHGtnF+jwKU0EfapSGz/IrCjQtKHfNXKqqnxkxMIpQxR2C9dOpuY7Ez3peend9TyC4v
1JwZBwrfbKW2YY7JmFJ6Wrmd5pvtoOU+xyVbe51Uhu16ILtFdLb7qDSSOjl3untOMcPK0OLgAUuB
umBRzChZNsnzKMzyIanT+nvVVaOzrzQLp1cc1HG678slN46sR+qgmipu0QIMxfpN6E+73EAR1wzJ
GaKjVwrNGOEo71yMkCbPTXa2L0Wl2+uJNK6NraVXc9nTLmhNLdsrfPtrrFXlRdpX9KS8ulJX0nDD
K3pbNvkBWdJuXdeqcc1DLm8bkmn4/n+RAEMDizXNQ4pnEO0SqPmMtLvuJtUpMsgwix7HpjVZuKh4
iyIPbtvKLH+aWvVDJu3wA7TA3dwBRdg5mBc2Gr6FfVLPzOyVZkLa7rI7ZMzDojasm28W0HnY16R0
21Gn7+a+7zBZIBvT3FLuKS87F0ZK9OcqbTrnEJGU55MaGf7Ex0GKODPhyjK1EOfm6Nxz1GE9AfPx
I8jJU6xC70mOcjjXK2HQsbaNTT3W6k7G8peTuRT5SzWBhgv6XZ/iIOe+Tcml583Dvm8c7hipM/s6
pAdGfYWbYgbOk9NH8j7uS8SOXcwH23jQbgv2VNTRvZ1F7LtCEn7DGeSRCTm9HqvZPqtrzHZqUPa2
yorgufTSeZ3hLvG12kyubEJiwYhqnGKMht0tcOt6HfZD8a1AH8oOV7vN81yRAjDlt0Gs2TdODbnd
TmzjSkS9+VuEaBRKZL3bpovDs4B4rOvCGqOLDMnwnQRLWqAAmklA+yehoxBEabvPmW63fWVWm1mN
+m0QdDa5TqB5SpWW+6k3szvFjIuqsKi2Hp3JfZN192GHFHV0dPvMDMtpr4bmR+QVjp+EESsWG8Ez
JlINzaLXX7CVo4ErcT63YZ2y/y2L351K+hgAcfXThKDzT+uqDittCK7lZ6kniX4uqi44d4elca0B
rgD/a9x3hjZOaw1RhHcVZ01orMuirseViS7V2tXFOHM0ixo8qlOT3Rc5uqjcmjAcxAsSixLWPSyR
13GE1KHPbFWa2mwg4g8vjsWpwcqMnL6UxSGpxpY7QxE/IFCm99MKX8Pdfcb3b30H4fuYY0tfy4AQ
NnaF2YZyx0trxNghadHiFWZ9nYbB70b72eEIMibzBV3ZW/ZQoOUdykRa54oXiR7+XJaWubVrk0IK
donrMBB+72nB78g2rRtL14zbdvR+16PUHiEXtw+G4dAAs9qyxmTWjMGmdcnj0gqr3Ove2G2NuC42
tgqBIEP2+YL29bEKCgXTsWyQmJ5wjWMYnj0Cb++ByvsD/bVVr1GMi6uSd7Lecx7Pv8A1LcXh9zXX
ZTQP64iLicU+JsU5ozUSXOCgTS9DnI7AhujLOOM2C6ts83mF99RQMBtJj7UMCzjlkXRJb+2K8qPg
wiI3vB8TyZKBqPtSVySzfT7UMaeN5HTwkLAvEUcsgqmjerVILX2Cmd74RVN0F2mmUt9uEracvLyr
OhzzPclM098WyRl00WSZ1OEQvxwPasWBMDSCkP0p5S4aAB1WdkPJjjOp/OL6jll4y/XxQdPCcGBu
omp6X/JPmfznqtKQK0+RuTTxtYTJzU0OqUFFk8DU+oZmOhXEbI4uu2wcvxh/aVwcvzWYm+jfLHBm
45hlOIWyivQ0bH031yjAF1ygXQ8Pnz/E5SKOBzENXswFDgnXzHh/kaNguVCe0fhKUbp1hohdROiY
wVVm6LM/T+Td9R1pamXDJvnzoU+9P6ZhW4bu0bwRSxfsz5aKZ8lRhIbZLEWSCZCDRbZXshSCHU0n
oxnDukVaELriz4c99embUmdvzpMlkYXW15/Dmq1nl07MsE6dZGci7x9IgJv90Oat9Rze38+HO/VB
QttF74yQ0RXm0Q0Om1oXmOoZrlXWfW3Uew7/47YmL/KLWUYsN+zDs/QsQ3ICZ6I59ql58/zvs7Tn
bnhp397NKeh+jRg+MFtkAuiYrUOMmPXnKFiKSTg6/ouX1vRc27GlCcj1w0fjmGoGqNUAtwrlLTFA
VPNDpti/v6k8wqV9hRz0A6JWAnbrZM7U8zYL9KRPr6VHzIdAV/XF8zv1FUo8aEDSqcpD+nz/uqTj
kjuRYVoYcJ+g+Ch/2G754/PL+WqMo5k0tpRhs1CTAGSoy9lu9tLNv8JGnno5eP8ED4fXw/nwciDB
GBpDNX7F3vUy7HTjzCgLGmX9EH9H1cgrWfT6knDXbyoTZAYUzK9mtI+fHuZJixYK3x/i2uPeo7Qq
GBylR8aqgDevSmWvB5HWF5mGAASZUfHFYvjxvjKe43okqVkAjY+/vZpjlYtOr/bzYmSDYk+3TiSc
L7YSHz9wkx46TlRKuwa0maMP3AsJOGvSrPbJJkRJVqFWB8x14ST0Mj5/TU6MxEW4liNROy8i6Pev
oteSlDZNbukztaEa0tpzc3LuqyZ5/HycE49JONLQBc+KmUsuE/fL8zfMJ3D8xf+yqzw1vcYp/TnW
t032rLnZGi/MQi34DyL+f8TNGh/XWPPdUEdrLDUqe8GfwdvrPQr3hQzRGTsKxiwSmG3dF/PDhEdp
b9H/QBstlbvRG4zdmGSwFs2G2iZ0f/dGSxktb0wK4LmEmmC5SXWmzBFa0xDNl0HGOVDWBeLOherB
uUptM0Ml6szps/FqKDsq2BPw2zVlNmKr8BR9caHySFIu31Zw+no6HwCSu+PFjmRUjZC6jnvaRurJ
ywu0g737bbLt+DmfO0KTMmwjUAn+aQBG7xzyWuhZ24clGiTGn7EWizjM6B7ygIORslHLlfm3akB+
GlBYyssU0yCkpVUdE7JMoBkmu3DAA9n0ZOaiz+3WoyylT2972CjlGmvGSTaU8JyLFFkxD9gL1lhU
oo0XDuvZCceNZPXxuFvGom6cW/2nE+D5/+t3zcDmjIKDNYst/9G7FuR9ze5j4r4kZAb3eAUOPPXR
D5MG0tQYmIP/+YAfNzz4Cx3iF8HggcE/3vAA9ur7ocpL31usXdRb820dNurCNiu1D9xQXWAY1O8l
6M//uEX+x5f9xOfLbg5jA15NgK3Hn28TTr0WdTZJRvE0fe/tQfyo6ffcQ3tOXv/6IhF4MBtR6+Df
x1tH+qKcN6eu8PO+oSsCFa2hXEtCLxFLzcFu09hdtzTYp9VgULT/fPAT18m+ihB2HXAEO+ijfZ2T
hh1lp6Lw2wADYj0U9+ECTHaTqfnrbYBcJinhoDByiLk8mhCpAbUh9FXyAl33aZqKYWO4uFybzDT/
+jVlu4FgCmEUp48P0OWqRZUc9l2GrqAbNrNN4dVMrofBshEK2r/+9gZK3eTC8L6AMbeOly1SH6tC
ZjWXZeWmr1VTUdJDpKfTZmb6FRb+42TPYGxt2BpYNLSPly+0syKyu5wr0+R9ZGpPMB5/JaN5D1Xj
iz3I8i2/358yFMdSm0tjeTkOIiXEPJ4KDSEGbE90m8XWK62MwMh+Xs0LEm/Rb39+J0+P6LEVJU91
MXW/X8k0WTluuYxYi/4s9arnchL3ZpPWIHNwD0SdcfH5gB/ffSJmiNd423Uw4tEbaRFZAMLWSX2t
686mrMdYkJIIr38xzMeNzTIMR0NzobQbxwWF3tXHOOZP+71mLFTlQh6qkRXx84v5OFUyitDZbGAi
tj+QrsHMjcSui9RvTCpaVHoAs3S/ncK+TWpFQ92d1+ZUfjFLGh9XSkZl4oDegefnAzScEG4wWhHF
BM8CBj1kHmW4okphNXl06VF3tyuCB2F1aaVMo7Uzw08rWt3Zq7EODxl95B3Z9PfzZNXfoNmA6K4q
NgfLtoCcQOscWZz94BmQ0sFqWl/8+pMPBno+b5wAvHf8YJAkREsuX+ZTnS62yeQlZ9pInfPzB3Py
LUNXSUnJM5A/Hm05c1mzjIRl5hfKyVZl2ft6Ku5dR321aznxwVqezd6WecjmDPv+87GczCyqmvBL
zA8mQpYgOoy2Pu4+v5pTM5DNFgCGOYdy7t37UWayP8aw01LEQ2DheodlCoomYKo2+9kn8u930ZwZ
kYmyZCxBI8cnVADSdo/gKuXsGPxa7l0T27d5Ezx9flWnPh6Xr91BksvB4Jh9P7ZpIeaSjwe5tEv8
nqDFFli/aLaUuya03JchI6aCamH7xVJ1as5DESvZV1Mp+3DooXSqR6bsUx9z07UqNDBk2PqSxyqZ
75iuvxjt1AvPscfgZedk+aFIBlEcCSn8X78Kq3Sf25aDvBy06ec380PoASEiOjfRMViOTGTOR/Oq
1xljZ1Fy991u0B8xLpc7DcXxKkhwl9Obc4YH/MvluitVf11PRXplZY65j1w0nfNEoqQVEgYvakDN
QM7QY3Rd8tXpVpy88w4nbL5MqEXHG58maHVryHNWm1HSJlD1s1BeiWXDbQ+x4z51I9UJp4poYhRm
/JgOfXsIvPIH+cfguxaE6ZDLA1Ukb2UTqU1yHtfx+Y088a3R02YL6jgmgO7jBTFz+A3xyHYbIMOv
ahbgJirElNgxvHJ6/nysE7cDphMftrUUatl1v/+uDRDuugQp7M+B+KVTcNjklv7cTlnhO16RbCmV
qy92GCc+OiHo2LGjYcX6sMXum2wam7Dk8hLrexSHIO1R7dDHaOaVCeL0oW6GxUFS9P7fXytBPxis
2NkI83imlJqH3JCQVJ+z2hWgzIaqdHZLNT4EDxs+AvYJv9janHqS3FrKAIbg9HucKsS3AklV1qWv
6WG9BruEKqEw1e0AOdzPcYt+Md6JNYcLZA+FH5p67dsX+kdRACKRJI2UWzv2IZ0L2WB/qct6Y6KI
/W+G8jBhuzYbRvd4Ea0cSRhowRFNeGVxY2U1VCtH2edxJ8QX09epd5QARF5PouWXevD7d7RHElfM
VAb8Nu/uQeO/WlZ9j++4IV6zvnXxpP714YgJDNOFQZoP7ZPjD1CM9NqMdi782ZjR+DnDt6ZrNhV1
gC8GOjExU1LXyXek8oyNY3mefzyvagZ5qcPg8rPQegrHcY8z+v7zl94y+RtHG/p3YxzPylqSJlIy
BoJ+sSJ2uTprrdb6ZnQ2SQwZVsk41OELDk0FGoKAz3JoHMRC9Go7l8D7QXSoIXFhrUs5ooADGAD1
HKRwbKrmbJYyujU8fMPFBOYwqPRin7eIszjdTjCpwgB+lEuTQh8hfoolEgRekPg2ezliq0Lgbizz
FqtsXwfeW2rPdZLp7A7LhbCcYoiLRifaQ/qYDhnU1avejPLLXmt63029+7hM2zV3GDs2taJmFSEU
9BEn5qtymKstyeEWYuF0uCilGRMVknS7z2/vqXeTVRwjL53DJerv/RMkP6BWk827iUz4uR7VsxtV
19LU4BCUkGlBkn0+3qkvnD03mz3K9zSEjsazoqmozXAqfFVHS83pajDSw6CKLzavH0t+S2wgjS32
JpTp3mh7f7yYUPsjAAFe4SMiv60INkcz6GI/faAJfYkgZd1Zxo+QONDPr848PS5VWu4oh+vjDZlX
kSVTDRY1Eazn36NRxyXUSO0Wo4uebdHMcMaBdgTUO+3rTVYgEoQMz0ReG/3BQuVvEZx5MPVO2wkl
i3WAMJQXrtrT76SD7SU/LdFzUB+RApLrEG48JWxqL84M9Sm4M1Jg2O5swbJTiUxBc8K4TPg9UHqq
Vzwf4obE13lPeBApsJbgf8/hnEWtSrDpOcZjTW7zF4/i1BOHpiGAXVBmMMVyy/54FLHeWnmR9oVP
Cs9EO3Q1Dfo+Far/4s06NRf9Mc7xxqiv+jwryY7xXSvT1wX1hnUeRdvPH/CpBdE2CX+zSGQURPu9
vxi9hjFTk33i03Ry19PC/dSNpzIFiRO10xems5ODUa/kzOLhbjs+RNgNk1EB3wf9nZ1zEp33RGbs
UICipVbxF7fv1ERgU/ZntcCy92Hzm02TaSeoqPwmaW6N1rHXxA08QfB5VTGahcj+4k6KU+/F0vPm
AIuEAPjF+1s5t1XG/WWflozY/ePZEGfu3AwHg1r8pjS1yJdVvfhvPfMb2eyRP4WYGiBpFJfuYkP2
Sjk9OFiCsGcEIZS2z5/0yZ/HhEgZifqtdzwxDmPQamnENmeoq1fTCx8jo7/LTHQk/8U4jstJkePv
Ypl7fxvaXpsi6Hu5z0m0opqjnotJGzZl13yxkJ7atlKcQrRBepnHv94PZA4eDg60l8BTfBGRJe0O
xW1TWmeJK66zsr7PM++LQsWpF/iPIY83rMksMzR6er6Y3/dhV756uKfDwD5ryv6LM4d56v1d0myp
RZNZSy3p/eWpwZXVPDo504wx/VBR9ZtgLXtNnoQLMo9UsgWyvc6ZkSFYLV4DTSzKzAbRn9e3T9A4
o6egJhqmM3As4GrDZxSp5i6cPTI0CyLJ86B1d6MzuI+uxayJ1b5FMKW1IFDTpbRZGr/1wcDOgj1+
rPQfSdldIcWptootX+z2wyqfzHjb5ZNxVyG6ZrE3rC/eplN3wVucupQ4eG+PG7BZVrUtFnF2ftV8
AAMpVkqXT8ADzqmZPql4Gr4Y8NQjXpxZCGUciq3Ht71KRDjVbIb8uAbc3VddAw9tQXybIQkVq3bR
pH/+wbxpJ442hChmDC6Qz4Vj5tGTDjVIirab5b6dz946Gjr7TkaiXxdAQs6jMsseCRUC5i1RTr7Z
BUinzh7zbibhBUnfXhvIp/riNpy472w2Fgs0CcscJ5aP749FzrMnF2idmfnkr8lt1EC0LcAE+VNS
tk8JDFAfXeTPL27EiSImqgSqPsus7Xw4+4ajNVdBzxfdzgFSVjOUOwSp5q4NGiACjm2ueFNQTlpk
iYWgLyZ6MjgvQBd9/kPME3Pl4gtHjgFIi0ab8f7qdaQRdq7iHN9yQhbBm68hNuHHo60urHPujHNQ
CWpkLFZE/WQUkQHD0kcFyt/fDOag76YpgNku2Xgbata/sy0u9tHAK4VjKt0h6rP2SPJfJ8TYTNn9
VtpJtEUrLDeNVig/smtnC0POgbx3bpSpeZeaxXjNZ4sJDYzD/BS5nXeW6c4/Osk6XxzMT10/HTA8
6M7SoT8uHFFuS+DWmFx/lo53ZP2hRbXH+CkG2bL7/F6fGgrhNVoD3OgsG0erJk2nus6XZYkkv2gD
Bmlx841VeuZFWfj0+Vhvz+34S1uqvyanV5bB4+N/odlZN+Qxh4OeRIuVomGM2WuWYh9AxSCoMBPn
otSDGzUaw5VhaOH/Zu9MluM2tnX9KifuHA4kkOgGd1Idq1jFrkRRIicIShTRA4keiac/HyjvuyXK
R4p9xyccYYdsk1UAEplr/etv7qwOK19p5+pClWQivH2h/7XC+5MVHhAWO87/sxLYPHfP//Xtzfjh
+rn49n//z9UzGTjP5cuPDg5w+ZYf+pf7ubMEui+DYZN2EnCAjfxvKzwv+IvqA94Ro7kF52fJ/cv+
PPiLCS8rO5BL6f6jg4Pt/UUtQXsF2Co9TkP7P3FweH+KEBbvApOTHG9Co/mFu1qaCPKLOMP4IBLO
TAywLE/Mc/XHQuB2GUXOn2wQltfkx5XNB3oEmnJi8c1/RZTJTos7Y3b1fpood01jQNvnjsnFDw/h
9vvv+y94wbcUnR20laWkevcpEPIX7qrD1vjL4dgxqRtqJ572ukPtNFpTfZdVGHwlnlRb0xjzlWiB
uGSdGud29KaPv/94gtR/+QLAlBYqROlbPOP3bTDm2ERGaK/bV7mbT4QIxvMu92Kk0BAlTpMVN5cT
LP32Ah0EUYCKpLklyS2hUmqZsn4gDE9EK5xt0TKT00lkjECS5M9jttO4VKNJqzQ+43Zu4Eg/KcTB
KIlbgiKg3OtXkIXsbKc+aYjIkfaxRAMdem5NbJ1Tf0ZNrC+WCNXFRFhoEI+avW0F4DrvzXoS93Dy
1HVDDNg9VgcoKm28Ika3Vc9+USQY11aDfo0xR9wNZT485H2pL9p0Kk8hxl1rlHm+WI+VVZ7i0AT+
TrR6FJHJD45TEpxaMi+2VOThORgw49sMrTKrA7eqLNaRwON6HbL52heY0HKZptfiXYE8DdtZTcLE
VMU3DsoMYJkAkhkqMvQ1XtLcVflg4zS9iDTSziNUyoUZNNsTduVmMW4It28us96q79qC2BAoOdOF
WwvsuaEZbYXdDQ8pYVQPdTq7H3g61hZGDDmwFqGXvTvVX3U18j54VDvJWGr8IMPqsTdnnkzNfrt3
F3sNbyTcw+7K4OQKI9nXdaxfR/RxH82GH9Fm035yEWicwimSBzR74r4nqO9T2o3laaqq4FQUFDOb
IK1lupIF6h1MEGcTCnKOEa8K8/VYDtaWWMHsrNwYtQtRsdggVM1XGfLHKIMgiK0X2OPemJiklrKv
v04trzM+RvrCTfr8UPk8XO2pcTP1KSlJrQ3Be2tif31QiFJBLgjR9KQxXRgizM4RFD4CC+P6muR5
h1zQaPiWmZpkXoS2YGemyaYhqqdkqocHxh3zVVAP/Cobp25VcHaJiSsORkNdh9nyshu1c2NE5gCl
k2txZRqsugB7/AE5UbEa4nL4RkK4XnzH5U0keRIh5LGVLJXeFERoFYR89NzXjAgeLw+c9YT2gsDK
iRgdpFVheHbNsP7K8Hm+KsdYf7Q4SC9Il0SE2NTZDk+m7sVMXXGfECqyiRctlzC4t23Ec0z75VYv
SzQvyXXSDVc/o3OKCEjjSUgXDYkUrP8GespjHnnhZd5mj6PR9oQpN8VN5L8SPoYfXGIULkb4YWEd
4tZ5wmyg/mwhWnmILNYmkqssubBQRW4kplwYLg3fOukp8sgdFuUSCzPFPCgE1d0urKW6UYSk3gTd
6Nz0OhT3ZdKqxx774SdEa6xWD3k8rtrVk42S5Jjix/Bh8pcQVCMle8Yvx+o5Ip4Fmp+tDRQZQbZ5
uzg/5iXA5tM4T1qV3WZK0vkKlLb9pGjDz7rqsKYHjM3JvcRccsrTYu2OZrLvKgszT+wikwtU0gSk
5y5WfjhxYd6N6USN2RZCXxwDPHQjll1fdy7CbusT4KvI3MehKsfua9L08jFBkZVFe2yvSgnNcjZK
YgTMsb/CTTzE6TCye3lGk406V076o8AUYF25PS7NwpmgDdazu2MdOsTGAcrjeDV1bE19ed1XZKWi
DAwupZHddmZr3FVmfjac/loWqtihHXPuZoKjVo5H/mXjRORohtcFGqeNCca3j6w5PhRW9rFlcLnt
lyDYXuoviU8qsxz6lyy2ioNRRl+JaY8P8cw8qBS9OlU4tm5zB8NPAJLuRaA33UZJe5y6OtzBNhao
9bNgIzT+arnnRJAYouRazpLosUANeo1//qWb+pdGhiVaktflvFJBWB/g3cBSNiYyAU20EUWSgUkW
ef4aqZn8XjBE8ktbqdeBLM+69JKtVRjBMcW9AzP2dESxxguL5FscEw1PvQ/86DADq68tMWDuRozp
vvAQFqvO9rfViF8oEYy8luVicWJCVMSN1TyOThLs8WL7QKBJsANcaU+iDOx8a3Hvv7ZqHEmhoC2F
uTjzDGk8umGPlJc0ejESWh2SSdeSVlhaZg+HMxCgpIGLPjh0MbML2682xpT4sEaceRzg/g4lKQ6L
FsTOtHTrM+NZgaQ1a3ewtuKJIZxB9pI/PfnOAMHTzqZjOS3SojzLHlEpVd7anVx9ESQDWXtMtP0N
OfCwSwZpUyHazIIEBveSnAXvAM5omRvNJoIZQqasdqV4r66IIlBHsqXxvcDX+ABnot3Yccxb1W4J
l6pXJYDL4t/oXCq3mT7Oo52um8W7gCHUfsw39mBUhGG687PKTQe0rZjvVaoq5PhtsJ9mJzgUfahv
k8yeN0PY15dZoeTatXLUXi7u8PkYZdtW2vLOa4GYq3BhHUQNSmhT+bvaGJixLLHdo4M7OVEY6WfP
jZDJm3rcyXDJKQgGY1fjYgJRtrjLBUafLeZQhySxJ0xUh2ETGVHwgMuOuCCTRGxdu4oX39pwG4yh
vKpA/pJVNhrnopt83DFnfal93NNX0gnwOandpvgmo/oa+YF3CiZ479iDj/gR5vDGIOnE2ZVqZ3FQ
TFuw78PC+5jPof3Yp57GptcZoedaGAMfY02yMZ7lqflNoSTMNxJe0rQxU3M4zHUdrFVhNBe9yJ1H
nHgTQsOzJD3JLmq/FnbqEsPdyoEJnChF5DyiBTRRTGUtEtqqhIViTGW282Jn+FKlAoPMfFzqAlXf
IbnLN5D1y2qLP0dyNKaFt4syOfVYfkV8gD/fnIK6rSQMW4DD1Vg5CQJlH1NNMoScG21hLIqDvPpi
KfLB1g157MuzIfxqKZHS1OYcWpLaUxwqT4EVOmzOqnvxCVJWzEpooXdm1nLgwP7Vr/TRRK5pIzwr
pg68A0TQn7zQVOEmcpbIrTgpCKpVzs2M/cTZqJTichM73vUYDCIxZhK0Lijy4o10J/VlUj3TrRiy
BaJ/Tmdo0fXl9+KrTixyjIRuXxQGXv7GcojWWIliQZMmra0tZaj7YcpqyrKlYMTYYpDZJo2t/ABw
X55ynB/20mzHTVHh6dw1KY6zhSI6dhM7LYd7UFTGucS89CGx7OgmKqg0SsdV19H89i2C+rNtLLYm
YV0vmzLh7q8d3mGrJPAoT4K6Frdsg+WLrVy6YCNCGtlSJl66ERvRqmj4OovnxEUsjP4hTgh2W4na
8EtyRht9ERWuPppDyvX3w7iJFj1oRbH1CM+0WLd6KX9RDz163ZRjR8IlAOxAvCom/YrQILmY5rDa
lmkSEPo44mijl8iDVaXsHNFYUP+B7SD+qYcQkGLol5jL/8IDaywicKPI6HBFterLEAh3KYe9cl2n
dYMjz1Le27W/GXgwT61uEI2PJTe775w/NTTiPYa9gOTLN8HJl1C/X9SAfWVXBVlt3V4mVP5rJEjO
jed21jbq8J7RkoIwDrizXWROt14E7TptHYwGuuopwsL6jPlCfdna5DaVo6o/972UN7hCTR9HKu4/
IDW/4JTLl120WMz8YWf9oiIEvcm8wbDbPYbcRLm3JFFqxYtmijS+MXpWHUcRC0wMrHjMglAdcE4t
aeLVc6qomz3MeK5+3xK+4bE/t6Q2c1HJfIdZj/xlphQhG7aI8Gr3RWGTqAxnYdHE9vVpHvEcb5o+
3rA1z1sN0ESiVU8FhS888Sbx8prC+Dqno6wvkVRgIRg61YtKcu/Od/FVDTqM2EKjqfDeXSyRf//N
wVJ/aWbhmfkL7xWXo2V4zH//AWN1sLhXOe7N+wnx91p7icIGuAj0rtITu1MCMzsguux1sPSwxzQL
a3lhPSPS+IQ3j82wmXLJIPJr08PMvxoaSz4OCmMNAkSyo0nA2JMF13NCSkYaxhEPC58YUpFtTEny
ZDLxQhdsJXvs9Z0bU8SIxqeCejUvghMFJBGuk62P8FfGTVPD366WHcbCvO48RI37wXA8/Vr4kYmg
tJTSWNnY7VK0uNS9Y5UTZMUGRsokNTvNMn1JlPE/zXJZIQ1+VGjcl1p9Kuf6roS3zZ6CzB6zaAr6
gIxSAjISgHDyULf4+qvrDIrNKe2Jlh0EkAOeSsNDNBvEbyHuy58aGwv+yy6fvYFkmDHiJiVJxJHU
dtPWibLYXPfKDnP8G+y0x7IEYz+C3TZcUGk9VCGGbW1tYxXiudjPHjJKmk04L/8ipKAPN2bLsGYd
knLiD/DifOvIhLPFPcCeFKcxNX1jxmlJbnvMFUdlUG0nNmE80CZKeW/C/srAWnZNO22iaqQRaX3Z
fjKxHlnjMeGsW8fAHacIiBmdGho3P5bqi077bNckZLX0A9WVmY2sSFJcu01cuv1Dl+RPXkP/OE9C
PfpjbiebRicDTSX3LlisDC7necGgndg44+tgHwQHx11mD8kFzrZser7T5YeOxPln4mSqZ6kFtaGV
WzjkTjxPu/ObWzpR/6RrE/OWkabfzcv2U1nQy0y4WRzMid2oW3q7Mg7ydVx0pJbJOZ9IWs4xRRZz
VBxwYqJrKT17Re3k3RV20z+Yore25JJWz07bkPkq6bCUoHvGoXrmBOgq0X6yUgClus7VdeclWDGE
kt2kC0sGMn5HZxRKiaC+cmbekZaYdwKrBP+xM+f6a1VO3JVizld4k5E6l8h5zxy9vqxVDSpnMVBD
MrUcoXHBdulob0m7s+rPUKH9kxiBWTALDE6RUM1lor3y5BLhc8HMUV+UpuWsK78cHhiF0t6POrnw
FwSISaW6LkjJ2nvEan1kKDm/+ryl8zbxZ/VIKuHtMOGOTwYz7bbpRDeilNjZjDETaskvLY2lcF6+
9SQDQCwfAhlm88z9Ttoe84NYXtVp2d/NDDtlEtzVk1NPWI42RYqdBzO7bU+qxUe9NK/JZNLAx5Os
78yy4clUKaXI21msymixWY8sfcxglcVL0QuuY2NRAbDK1eWePs4RBm/TALr2tgxRyVNIRCXug1Nv
6CsZgXjYra7v3hCf0mb5oEXLiZoDOcFSKz9gHJXsc0lBlTPnPPWhC0FjgQeMyOA2QMv21gCO3PoF
yJsTXPQyBSA0xvFr48/6auZ1K9eTjihGxsW+049Ar0w1ZedaQYHCNDoLFrtFsoUq7NLqHocpvK14
xNFIVNyEq+CKuT028dHMKwipAggudElJiDLTWaueMPQgZQliZEdUZYlf5BolPhaUGRZ6FDwmXvAu
Q1VmPiCCGHjVn2dbApQ53Vh/xSrA2mI8pT+WWN+sQqvJD8YCrqBoY1ujoycdekFqlpjwlU+p0azL
OeE3FRZgTz2zxdmCj3/Db94OySkDuy0rAssM0/hmmm/pSJ7B48sLiqW6hWD1fWkmQJdKAg2VlQjP
psjLk6qsxWRc+ie/a+vPlQBDIwIcTA36bnkakZTcDJJOax2ZHZu7YbUvaNaqpymi2GlM0hdHj322
GmNuYezUzVcTH1FsPbJeoJcrgHJI5dp35AyflvVcN8s2jHCpPeZtDiIZJB41b9bw4xyi+phAp7mP
F9SbumQ5BWjQnoTPkpBzT/xVTRhxLMLoxiOmZSeaZf1gXoQbEThk7nI54YJ+vZW3fgBCittTdi7G
ARRJcky60MHu384G0QEB934U33hs+eBOgKiD4cgbLzIcjoox8E91QBlS68y6Hxsyd4MCn0O3ohKW
tMMEIKXiXrn4kyVEvByQ4OcHnZvlCZ/Z8uRYFLHF8gxiysPHFtKj2jVzRXE+ki2BtcLwoEfKZJWB
z5lVbt0bBWlqIfvYZ9zp1CMSGqKqGTCu3yDBoQO09LF4u4zKeCSxmfKzZTdRa9qcbBcRDUxI30Rx
0tHsFLzY+MrYoKBVzkuhzaF6yi0DgHoEMyaHk1aho3C2MT3YWIDLWw57FuHbNjt53A2QI31sKhl9
oqvXaqWtYukniDO5nBryERpAm4/Ko2o35hHIYmgHbqbJ9hYPvEdZYHNquYOix7NZa4YZnqcRvMzK
pyI5kLxWX44qB0RctkoEW9a2yezsBidfzH/dxAH1wt/TrgPOhxjIhHeyAZ1GlKGvkG6gNKq9/ptX
htNFx1dfkT7Gi5sENCEkaKsv2MVRctSYxB/SkpcsUaSYYvL5NAwOd20mU+Ng+TGvypBxD7rcpBsa
xvozVUkqV/1E4PUKt6CAuqV3iJzFlJK8tZpyoqpCKkhC4DZDzwPXPvqZzAJSf/vj24upi5QjxhB9
89UZOVMVh8qhnLvpFmdavSticrzIPeWFTqgqI89hk2HWGN0gqoJiMTvJfKXcmY5s9DQm0dlrL+fK
3cYtDewbUOy1uCfhcnselypATzUtmbLm/gIggSseD16e4i3jy8e5iWJMeyhmOwCVbe8suS9Z1fuX
Xdj9zXP831HlH0aVtvtGivufR5WfkpZCgkSSH2eVf//U37NK3/3Lh1gPSdRaZtw/zioDi7EjLB9s
kRnbMXxkkvhvu3kTB5PF/sKHT+bZzPz+ZTdvMeFEFRswhrPoHqDt/Qd28z8PKxceN6HPiyBuiYQW
v0z7LWHGWe/E7jGIqmbfMKKEGFw2+JgQp7PumtZ5/n3r808fiNjVhFnhYO7z3nw+46qVpbClhMPj
b8TAWUfk4HTr5j4uB7hp/4FL9TPH4PsFQqzhftH+wch8R7AJUndukYTJo1fF7nMa8AE2Er371mGL
+v2l/dzQv30Uj5pnja6WIfJ7OkMTjzFCXiGPWTE6z4mXYhnfLeMsUHpxvSTLP3hZKq5JVJnOv//o
f7hKVhLmA7CXBMSN5a7/0E6OdTZo02jksbVS9iRE0qj9HGrhAn/F4g9E+XfN69uFsgLhUoAJU7a9
J45OFWZtBN1KUpRcPshTDW3PmGKNSI6nl4LY26mKL4tpIrNHQ4tpP0tRMRib8sRYmxbTvP/08l0G
7tABMLxyMWJ4102n5J/1eRRKTMMklxsU7Ivm0mH+f34W1CgH8i9jcEifP99qEmHMPCb1+Wi3o7ju
pbFU1MV07lNLPf7+sn4e7C/3mXR3THCchY62zPd//qikU42BUbI8DmH82qI73/bMHv7wNH9dOnyI
axEGwT/ZpZYv8cPSAbyTHqUWhrZ40h5Tf+Ag8Qn4Xos5o9z//RW9c9z5fkm4CQjk7pJb+J5bhkWK
GGZD2MfUSsgMsgc+U4RGS6Bbw/TNrzPnWbqalzQJpjOqVvsAGml/5978j8YC/7CCoY6w7ZnLqyqh
hfx80SGq7jCkzDxOfmdd2igPDVyaqQ+V0bJCUQRhWJlZDelRc6+ZpSwvr6MIAGYHafa/vyn/9AQY
vwcyWJ70LzzHjDnNVGSKl3cIpzN+GCNmgn11lKoJtv/5R7kujigCcoyNx8vP100iV1M1Xm0fE4fb
GwQRryzJYGz1vsuT+P2H/bzVs31LTGuQ3CKm4eN+Wb4q7iriwZVxGZI0MK8MMh4fS9hUj/PoT7dD
qdkdfv+J7zFVPhJYFxaM67Ka8R96tw8iepYYWHnBpRnSU2H6QkhYSyrdmYjo6ZwwOl7CmfFDjv3U
ugc6DLYFEMbRM0p6WT9xSaOuOf7edpAO08+WBWAlsHhiYxabBDPUP9wk541Q9yOKyY7FbspCDBDh
LQzIn58JzvApjawtL9vcLHbmTItTJa6xi9Dj9KvKLLBwX+d52pB7UKUIn7boB927piFscqvJiWgJ
zw15kKHDYJSMpO5lsjKWLs0S75VVG+y8ZpMSKeAIZvwrEQXyuY796Zy7xJoAQ3UvDa5RBw8eTEP+
H1ARktT6sRu8ighOaV82KTdwRTKevsVswWgYY1nBA8FHeCPHTFEFTabDr249Eo7xx47dDG/LhHyZ
qE9s9yIvaz7D506T+qdv6xpolOmYtDAZTXAKb+OKFaIkSJYmAne+MMI5cGkm7OrYkkfSLJP1Mr7E
2rZ7ydK8fvRUaanLQiT6LHyqFgNIb6C5zKLkSeiAR+bNtrt4yWPs8UCwGWuvy9znLLFY7TK1nGct
gvalFWo5oWkgngvawq+4TVv7ofbqc0M+AdELTNWI25PDiv13cFZj4HDCCE2zAlbDS7pwMWSYGWt7
ktzRMAkf4FDS9dl2+9K0+O8YFZg4nBjuDzM/79y2EY7sg8NUKJA8pwKmy4OAufSSFRHgm2t3AVyZ
EOIJNmjBA3QX/i8j1PaBSQ2/pUgxZZg77pvsTdLz3k65kpN6p1o3x3+3iBuwXcnkbaW9hZciY5eY
rqLUs3cZL4XJm7d8BOJ8MlNrOhMH4KJRNA3D3TiERF8T0sGqydAqPntuxt3Uaaq69VD5mnhNE+bT
pVr2S2Pw6vaCyWCdX1j4SNdrIPslNg6A9cWtYt6/yox0tC1mX1zHEGV5lA6xsFhq+7RoDCk5b7os
JKJPlDZreUiN4KFlVNxeYAwK+9ygMVXC5yzqIG1OOw3pF4CwRNXCJD2CkuTlMxPfpHCeh6p2nrGQ
haQAdTwgEVELaO/2TL4JLmvexopc+VQOQ3nvz4m+yoEWNnU7YROfGqBsO5GYwH15NRzIxOFjWiBc
KEJz1YMCh+49tkTJCKDk4wTuOam+hk1uHhnDVmpVZEFAgBqmuJNjEHVZzvo+g6y47SuytC8z+mgq
Izcjat1sy7uOlg/f6rAvvlVO0736NIMHx/L6awwGiIDXU0p6c5+xMxHTwsY1mqrhJhhafXbzrGl3
raPdr9PsCVCDEv5WazbRDoqgN66CXiUbkVbEcVZ9dR2kgxgBnlrMteGxkI/QqSvtxu5FXerwKHTn
1Rd+O7qPKim6nS7V/OTihnQJOSjCjnmU8xNAfbZFuTyvWzHwGP3QGdagkOVTynSzo9GO201mNt7F
Uowy8ZnqlmjspjC2NTXgaqB42RU+mTpsTISGw7U991mLTXhWq0PaYH+tnV5/C6NqJIgoMe50UBWf
4WPINcKhbkUyPYLFmpGzlzXPXid5P5LZ2IRMkdf90IhdoSp+kW9ck+5jsv3bIebVWWPHApgot6tu
ndUBSvRV43p+VC1PXo0nKl1/b9mCcNsyQdkgF8/elcyDcCP7iGl9pVqitFsa7kob0D+q/qPK3Fqt
h7LdMfvSKLTMr7nXVp+DPLGYrYpp1xqhvelzvkcQdsUdpxLxOzPb+8mV9QhN0OSJepGVkiMRlLdm
16tbiNcsagP2B/KysBPXhpXySrQtHcO2UgSDHPEJpsC2bHgva3bb7iVqTDakag5IsjRnlizGpcFD
g249wvh9csztEkZM9DL5wsOqIGd2ZiRAOHIo5HRLhJCx9nSOnWUbcB77PTkSZLfI6lg1+fLbxIRS
KUs6tiB2YwozVbHbTvRRmE9QwrnDLO4HJXn1EXjWezkhP9k7IlOPSrFsyc4YKrCjvMwfrQrDEaY3
hBkLu7Iq3vm4JcbcSWNfvWo1yFU7eBhY5l7XMhaW47fCH2uiJzPD+UScZ3Bo4qDdw9QEdISPkvQr
koLiL+3QMWbETteRSUR2qWb7+IyDWG98INCksve+FfvXQ5MmazfH6j3Gm3CfGu6801AFPs5BVHgr
NOPjx8FpijMTwFcrnz9PlhQ3WWd1e/ZVgEkraGAp9cp6ibo4eoEfMH6IeoDLW954BnhDRjiJjLyR
hOM4yWBX5a13CV7aVpsJ+wpG4i77+Drr22jEP3gyjwjS9VUN4f6MnWZirBrYXmLl8hQIWgRPeDDK
YSq3k+hyZkONhJQw5ze1kP25SPx6TcJF+1UOBjlb3Wx/wcScAC9XzRbMHytxV62P1jaLGwyqicAI
Vri9sF0EobNJC5+kpHH4Eipj/DB2UXYn+t68apLIecpGN4vWTR5DgAf1SlY1kozrQOrkqpkc+9IA
TXVX8RC1z1YyqmOBe8K2TJz+CInXCFeyA6u7EGx5O4NidthMUIrJKoWVN+1i3Bzu3Uyp/VDaeGyQ
snQydU8WEzYVq2CIxkcSJup+a7atTC6nhCQ5gs9Mw1354ehnmGWbo7oI4p55NPGYp9Sbq49mwnh/
bWR9UTJe9Mxs37N4rkdO+Fcx1O1Vr9RwMXEQHsu0hQCjghjeBdC5fYjZ3C6IChbJWlFZGIwYveEu
sobRJkE7dBTrMm8eyUSzV7DXndOUALyubFMH3XoJrABwLZo+XOdlZV0BZ4L36aAW/tbPPcmGKMZv
leX24S4wQNfhpsmDlLW1fZs9t72XnNtC1B97uCIPfq7ldoDOtsYdB3IQUhUGonHMeGtOvY2tRi9B
0DjHL2bRcQ51Jkh2aAwJnB5u1e1AmMZFyTSUQWcVJjeWCaprNqNx5SQdjN6EYfnON2yU5eTHYJ7d
eg6zISISUJmzdl/DPJ4+KXSZX0cn9F5GtyOhzlQuWWt4okLfTRkPNauQLKdX5Cg1g8d41v3e69Qr
DPHotk2ZM6zmhDAqm0hbAgQw62YQxYxsJb2mIX4Cw2sjJ8DEMt0Qfm5EzR7NGttVM64Y9Tk9zoXH
rCdJ1ZDe8Dl2ddWvPWY4N6aHE+wqVGV+UwY5SSSlNRl3MfFea87sVsg9quV86h+muMb29HsH+79Y
6J+wUMdfLBp/g4U+tzGGl131Mxj6/cf+BkMxwfgLaT4ePUBVNm7baDr+Fm5gA/IX8nZIET+KNmTw
l7m4ddEaAXcuiMG/cVDnLxwQF++YBYVBrCX+Exz0fQ++WA69WSpjtQYY8l4dNJPq0kM4du+KIS/m
dZlM/V3DcexS+9TtH9xr3wOFbwwaYDoTFBSA7H0XHjmTZN5J4GBMLfdYygoq/nJofz9lXctUjxE+
Mc/BQKX+wzO5/d5W/qji+MePXjw1/cVx+JcGOTEyQb8r5N0cMB8vA1Lpt4NGrrH1evjbts8+jQy8
oQxpw/mP+M/PkICEOwRfB1AZoBI4Vrzvzy07gR2R5vZdTtp1wphroIyh9JnVZVItHzcVtFO/v2Tr
Z67N3x/KUkG2Lyiz3quf2ePCPiLK+M5hEnZfYrZ7sArmMDsPaP5BQYA4ycTmw3tGO+1FzHT+xV2w
npwYbXtdu5gyKi+iqmmJpQ63sCrkM6pdKh5KYFMcBwVvdJMQRgzaoATEwIkTzv4DuMG7of6NE3y/
DPcNKGCaYGII/DNO4I++3WO/YXFK0yFlfY4ZZ97TEPktApOc5O3jlNFU/v7u/Sz7+ftTA1YsCA7Q
dvAOUXEN00snpxF34AdQ5I0Zg0qvjF/NFAGQFvN0diSNqONR1GM+3v8JVP/1xUSYBVXPY2TAunn/
rpApSXtAFhBZyy4IzvLC6GVeEA31n0YF4h8WCqgub9aievXwAf35DsNJJfbE7MUdXqbT2VC4Se3I
5aY1fWvmp0zK58F0l7fTpLBVHmPf7yltKZFbf3jc/3ThONGwWy5g8y+r1iJSM6jN0Lzru5qXRFK4
VyeL1Gt0ECUygN8/5n96STy2Pd5L/sKz8x0MLFRqJoY9WHdvkEWp4c1B25qqY++Z1bFoGCu8gbV1
nbDK4USL62IIQKZ0KgzK+XSujgaxWueodug8MsxBT/iCBFvRkVgXxwPNfqlT3jLHx1saiafZ57vf
X8TbmOPdK+JRzeBxylERsGJ/foApM4De14EgySQ16x0VULN/WzdTV6jHpRWFhzKy72luIMVhgIRg
BjnDHrHeK41kguA/zAgv5nGmwxWh2b74jfmnac0/7IJM9AD2kS96EvfLn7+mMVn9gC+OuHOYWCc0
DNxmaEZoukxkKHXe/GllW+8X0yKrxlE5YObO1E28/8Sio880M93evSFqTgdUQj7z8jebbrI3l9k/
3B93BXyF8y1DAaQg46iDDwmkZ2TKpe5ebAL7blMEWsxWeAkgdrBxLgD+2y1qOTVcWLxwpujhqqNm
tHkyDEbkxJaIa+rDP0GnXAE36sfnzWFt8pyZRUn082/D2h9nFzPCF69OdHRX8VPrQOm52aSekd7U
dq67PYgEVICUaOAO6rVBAksyFGG8C+IoSeEBwM4EZVHB2kqtYUsx7e1guMMOjt22h5aAHQDZcuhX
5g1RbwHuU/FofFRGERFw5sHMWo2Rjh1kV2TIbpg28Gak7dhvOQJcxvEpsgDpq/IOV6z46LdFekLM
X11jv+/VG79qzB4hRG58FtC1bkSl86/w1MUmp9tGzqTnmXzhaYhftAM+d0lMWLlJOs7vS6bDBc7V
jNluawrmAmUT3fFKAgFtoAIsCS2eZ6iHvoQwgFLP8z4EbxHRdRoR+9RYQw0W4ES4vMH21c0a3rH/
BaS48ddl0eIlOk9zZ61qWMXNwap1YhzIQ5QnK+rB6xQEcUhVwQfaR0FZLmGF3hmjLeQqdUDm1iA/
OI0WaGQU1GVAv/UUyJiAuBSoMwKfgyPDGvF0zyuHACyA/BqP2PvktJGe6KDlF8TxPLdQP5J16bPb
UAKyEQ+KU6BNSDEA2WyBKEObbs1vw1xC/ktz7wRROes5mUUsfCghZY/EhqAiknmu0F7UJ2PCrG1H
fDEa3ZVKJv8goyS+HrKg+wqq51aryAK0MZO02ZDMGF3DrW12TUBAXQ2IPELI+ixayJXW4E8bQFfr
i+6qao3hUXuBo0K4s2a7eiqC1vmM8wt0FVfFLyyU6VvUh2m3muOo3CzRhmodh6R+NpFCyCG8Yc3C
KkwatLCcJgjKBuGJftW9yNok19hJInVvOH6SHQcsXTN5iZ9OUNx7AzzbgAWQg5xvCq/wDVpCDXaA
+gcRSWjxT2GNlqPW8KoMQbipNjShaX4mAtLzoPbYfN0Mo+uNrnXhE8q5FD8zU+oqy7jTSJiqownv
1Wa3N5gd+CMKtJakKDBldGwfJwOXsdUbYlXgvdOvBy9gX0G6mFwkmlW5in2yE3eyrPkdgfDUY9Dg
qQ1TEDP2VZJWDN1MCGhjMLK8sNXn0S9qwIak7bve8+duPWtXPocOfiZkRVOvdjlDpHSZtJOcFTyM
Fky2doY15/YwDQ3JPuTJgvkOOZqoK3hD/TU8cX69rh2+HB1HdaSsCx9IrvQ3KCWrI8wy6742F+KO
hhV36rqB/ZntLIQrCSEz2gjR8W/+m73z2K4cubLor/QPoBa8mT7PR2+SaSZYTEN4F3ABfH3vAKuk
5GM2s1NjTSSqVCRcmBvnHhPNkmcaVOfC1HX+AVpBCLM+sO+TMNmpVx1oI+rj2Eiv+rJhiYHO4V8s
gHvgVfKO1jqbeqKxoi5rJDUcIlaHTdRDiXAAHG+/N4F6lYGAP9e2PT8ud1v0PZwtqwG8U3Ilkyi4
hI7KUotkuWuLa6R/Ai/Tge70DIY42FSGkwnvcTDmYEuY1XTXJxw3LEz+H9LQZHvuwEE3k6oeJ5N3
bxQTD8WU5EoZ7fvvyHDkXap+GsQEIhmlVJ96RtPEz9lF8bKkmZGz2zZB1HwGFqT6lUk73S2FwpyB
MiPOzt0nU7VLUtyBPouGm5Gmn37HYUFJl1BKnFWNpl/pMVParUL9qhV5Vl0wjPh2prrbsmrYeFqo
KgoSvUO8RBFeVU2wXQBHWADs5rRx6FCFeEA8ue0McXSoQA/Omlao9gK/M4BHjJMkIZwY2fVS4PSq
VMnmtPv+cvix1J48pUGKNpZ49HyN3LFJoTq4vX05OpN/ERMS/xR7lsj3bDvcYG0S9kVEcwmqURdG
+DXXYi5eLlMIJ9tU7gYpVBnEztNtxHjr22P7PVeUFE4QPsUd/5N0DDZgqHSsbZU6qmQxWtul38Qy
YJ3hDTJeEVrqnfE41TkKOPcumXqUnFqMkBT2WqKSV9hxOzU8l2aOHtHcWGUkrYttOsCStbGW7y/r
McKYqiC1mirNLRm1fTz7FnGAfCNUVAzglxYoetXgUQ6JB6/TJ3W4a3TofWbAGMnj3HmKi5F3KmuI
1C+LQAYz/m5KSt5KniFQdyeHlAK0Sue1qy5fjDSAUjXr886oPyMYq14ISJT7zaEJLb5qYiIiydnI
eQ+wsc+Dks6aFqtg8ilyn5ZmYqarvgj9WdpWkcOMFwKXgtUyEm2ZGu35mLAEOEbKgkGCCosPWrqo
vQlkaI4A++oDIQ1naTKrkNQTYQSPyGUlAmqOo+12djvVQvVpUkIZj4p7OtnO00IgMjWk+2u0TmxN
0jceRouGrPJMpc/KOh/QekuC+jNQMhO9MUZ5s1Cs2ImokZW344pWPBoIdeBFr0JX3LCYohFH1ISl
W1+RUG889A3/kAYBn6VTVdpMNxNtoBqdy7Y5zTojqs4hPlq+Uh/MTh1clKavrVL6LRvR95xk1FsT
9SCDTTqSqroR6nYWsmuWhPZT3UMrpYcRkSKMYudOnyeUNJ41W7sewM9fOW3EcpRkTC44a6yOcSsc
wqgZ8j0DHNZCnISutR3pBh6mxKEx7RCO59xJMSrC82jTc9Xgbj6hNmbU8G8Hj6XUObbmvX2WkUMM
CztAxHAsBpffzvvYbO6xM8PdMA8zXvSs2iFYRqq1T5qptq8ig0WeUiRSR3Ib9YeSH1Tnywt4WYvU
wX1QtJxlYRWRx46zjN0wIjJkJeHXHKSXTF/xNApvl/Fpm324TwEC9kPZ2Nml1/sMEV/vxcF2suEY
R4jC/h4QxVj4z7U3ZMO6EIPqqZbBNp9q5ynCG/xhGRUumSHzKjND48q14QIbTWlcpY5CG2h9EcTr
YptIc8YpWYkmGDdrrzEBIYST0nSlF8epCrF9jbsQuKuwR+VvQSFE0qxhGlcGHJEDQ854gMMHEdnI
I2aWFzbsMHh5WDuUdPKmTytWeysxrpFTzbcvvAAdQVG/7kYW7WUFtLOObk6FdwYxwSS3sX13KW/J
8kamjdqAytUUWdO4rgdal6sqEkOIDNMPWK56dbdp3zHNLDoFFgj3JO+KSbW3acsEj4GcKPyciOfu
J9z4idGwOw1fKyENvGoJjrtHaJLIQ9cPZXxttCkOFiS3w5bT6apwaIQQzM5fMdp1sG/x0Dk9RUik
ZcEjzQDF35fqeb1gvLF707vvfVlcm5bzLdZCbZ0FaXvAGFdfeYK5Aw0ifY5QLa08tJQry+VITXPb
YgJLtsc0qdmRpmSEAgnkGVChTO4j7AfeM0qteVU544ybQ59apI376ICjpupoh8jiLKnr9NKyW8NY
s2sWZ5zs5aE0apKj8hqFVoju7zmQuRJMmaD1kD0ZYaI1O38LYa7Tj41a/I/4UAFE4uXPQbu3K04w
dNDOFi5BCcrWr5s8HLV7rCn4PAJNKEhVYPCSFn7LwiLyLQRmllCLfzNQ42D0Ju8W4kcWIStaen99
MzJn1EE5gxh9PloqljSIG9QhuuD2kB0DNpmVIhGEI3eKWyd/L4xZt2cHy1ea1wFLElkRwTZVe7ih
peFj6Ks25XIwjPSorI8QWGqWvI41rXKlF56DpxHxFqO9JTjGPhvrwLjCBQwmhNa1380ZaxLXyuwz
zmB819I12T/p3zFai4jVanYxMBm48npZN4M0Y3GEAWptJ0XgMXNVby4UhUIgNtiENfDVKG1UODnx
vFXHuicaphBmohSpoZYdtcrZuZFamee5YgfibBcfUE8lP+zB1dtzwriYcZ2GPMmhj3yhvVQYkEB6
jZ25yAgcPIM8r3tnHNgkTUPONyu/78W+6tp+lysiGmeVznnSM5qmkIOB7JyAVQmch1fiQX3g1YYm
J4kCK5Urd5jchxjEejM3nnVWO5L5MCs1x0vJjB3hsxuROAhKVugoIwrP37pTZ+64cvwQi15+kLE7
X8Q07j7UfYS+gBnC6sxpB3OL3Oy9lecWurme7Fq7UXRDuaacLv2tJSx5MCNH+4Z2zvmeBv38I6eq
fK5y2VJujzlmOu5kgly0+gV+DNUeYfUI01N3xaaH0IHWvynTZouEoTk6+MZcJR5Ctih1k49F3UX3
WLjh50CUyrTJWkffY/o9XQVWHX4gZCn7VjUTf8kp9aSlUi6D6GYuNU6suR6Nxtrr4DStRDC4L6zL
/3Z4ftPhgQxpWz8Bbr8w5mrbp280VX90Xfsz4/3v3/y7yeMGf+Eb6CqOLLilQY/jX00ez/rLoUiF
JOL/q53zD+NdkeFBxWDwOph9+YqS+Q/j3fjLtOgX6HD7XDQ32H39AeP9NRSG8okr4G0HrMrP3N0J
BTKwJiKya60++En+HCNs3ZMxTWfah3b509v5Ra/lV1fi+GcTbkBf640ddV6SzjYjzoR8MOOXqddf
6rKSqzGM+z/Cil+eiWsA72FuD7Co7uQnDm/UQZcTdVaTT5n167DXr9uhSDFinh//+JHA4smQVM6A
Otd6faEBk7ygEnN9mFCvZHn2HGrJc8p//yeXUa1DWoJvrb4Ia4Op5MgaBbY6XfpYabVop9aZTP6D
V8dYxQ6QOCw4safM+ajWC7uKeaIhLMSF1Hu8KSqwa1Gmv3mo16jv8pF8F7cczJYt0kZOWfPeADLT
BWN9gHySrdx+upsiyW43PdZqc37/Db5GRv++GDRY2jY4hgMuvP5QmuFUzM2qPmCsgaUFZIxD6lPp
VFrypPt4MyS2sFYGkM2fD0VCCFTy5+Jnejq9XFGh/car44DQvrrvRWOtnEDLHgmstH4zv9Rg+zf6
+/czUrGyKtBKZVa/fsa5T/uJNLqa6CggkwKa5DY19fD+/Tf5i1lMNOy/r6KaRj/NLeUnOGhYWB00
APNzU8jHoRjLYyn+s1f305VOVqYxK+IK+zcGSN5PG1emT6qjuP5/TC/97UOhG6IFTDxrQNVxmrpV
hYXjF1VdYIZpVptaH8AMp7qjhLKLaRtgMrcxAgh1DT6LB+rAarMgs6BO5XFo6O/jRket70sCPAW2
U98W0xQvhUpD29vY9V72PBEQexbNxnBZey0Vbr2wkQMcFaqaf2WKw2KLqN1c9+wYB9iCxS1sV/Nj
5pnwIMM0/DIUyPHGQjqHUJHnqqkM9mPKeM486UZ0bXrs3Diw4tfRUEJ2HQlSPUSzLR6t5X2npTZA
+Tx+a0JWefpQ3LtrcJXUptD12wHusufH1RZ8R/+6tPCSlvtZ6roi5KEzTjq7Kojqa2yrqk0HIQEX
Zovu0sro84DQbqi6ezdEB0qrTm7TBsIqNHdtXeg83VywcBVwIylWShO7QBYXWg/l1oWiui4xBtjh
7QwrcYA0cbQLFEnkrtAL0jtsmpWIxQ9oWXm5bn6M4sE5l5GRfon8Kn90R9QtTWvVnxu3MD+GPHu9
AgOEdFfY/cw9DRTlsVfDT7KsibkO8YnDl4Zy+bEdfecciWlxC/bYfQl5Nedx2tTXbp8+6wbftE9d
82PhJ8+yHcP7zoWZOqqlMW5p90y5ctQRiCs5lwVBHt+kCag8XCVITQZPixEiB+8IJjJlQILi0uzL
YxJRnK8gVCZXkVUH16kblc+uRtVvVBgZu8AFJT5cI940y7DP28g+zjq4WMzpDBIjL4EIiXQ92/G0
Lpo6gsJr8kiRl2RfgpmivuAsswmdWIF23VDNsCKFm+8TPLHqSwMXhWDjxiFkIhhvAKHGAD5VVord
7KKPvyAlff4Ifuc8yDIrnk0OJ0eecdqWeIytoFRAbkwBiCBywZQoK8aPA6aRcCx3hgxWazxUu17C
qRakf1GTm3yCLqQpv5JmHVUrLeJ8j08e/OZGMO1sfdbWg80WN0+Bj7a3HvqVA6wePxJDFQ373i/T
p2A0tV1QMo+IfcXBMgmGfL9IRUaq30+zmLM9R5OOnA5NmMkupVyftzNWlQ3HymjsV4AQxtc5qNWx
irllQ0GkyTQ67QfIlnSzU9uhFQMHtMD2AXIs5iRH5BUJllcjgi0j40s4cZR9aSKzPMowKrELac11
JtJn5LYBLpWudeRGjJ0RFdNGm1qO6TFmfVdRRhR6H+XBPtX4Qr3F1tdbrGqxD9wPZBfep4Pos01c
y/hHWQfOgR4MvQS4yfOFbfSf6nYa9gR4FAJSMwMB8Uh5HO3kucV0c9VoHY5bRr4PRPSj64W3iVt5
T5vh0FXD1z6ekmPB2XHbh7V7zlbo3cY9kxJrNblFMD9cDh0imyhjnpO8FK7M2ss++kY9n+uB3BVQ
y9EoS5jvxZi12QpLrGRldTmDejkdxzkWiqAfwbVFUQkawqyHmYGIGEQXV5R02s6C1Q3Ac9gbat+t
bZ7bLNKnpNX8a5/YpSfOU/6tNYBvVRxsHlI7tI6yZ0QRrRt+6dUZV6e5sxnIfdk6LRDtqvCbgKiy
ntByTeRiFbWsObGd+beGKxrYgvmT47BQLi1vl9PU7ZxIlOBCTBt6jxzuHav3b8MqE3hdEFe/Wiqt
PhDNHhVKv0lp9KwLs6827silBc3OQ9L63do0jPFbTLAG/LtyFQWtzgjG1lMk+bVVd9UuHi2fj1DU
122j6mpovuc5IgtW8gZ6yKowbNI+eDtggEhFXGwFllUXS9bPXeYbP/SR1WpQY8SBz3yVhV0CYiaj
3TCRTOGNVBJoiTrnKo2cXYutEMCNMNeORbOp6Ti/DrNbfcA8M7ievbDcSB0iJDK9cd3zhVXfF7Aj
YjeAtRyFCJ/K8hjOfXHb9qw9WsTqMQZM+mwoeOdB1e+slBCSqBySKys09a+B0XfnGAtQj1b9tZ+1
OfRgfdingBn7Ioi0y04k11ZiDZ+0NG2vJxl3l2E6f0x0a8SsEWTDn4Am7dlwDjNSFcxTmuK61kR4
k2efvUYUG+zGnqtIpbR3yQfm86MY9Ohgks25jaOiWQMGE20z4fjHthgpVutXzan6lemx6Snf9jMt
ifPHpmTlFSUrjl6AUSe6UavktHGqXxZZ126xuOcb7Dh7jasMZGbNvo3EY4JBecDT3xZ7rF1WJsYj
46prgxQUMM9ZzFIOeQ1DJA2Qw0R6dlaOjR6sfKxjgYSFkuwMzSxWeW0lBbZfTadDSR6bYlUX5oe2
MIvj2FjFseIgX+Omgjmflbf9pqf5ZOaYPsjKc8+n0ZTFzOaTC9a/whvDuwbvFkDALI21vU1DPz6O
aWANcmUW4eAf7aGvylXo9nBq1tTiGLivZsK5n9sJlvnKH7LiR+1gK2kkkXcmfa/GWneiHQlyCVke
SQDr+uQre3D0z113U7oewFVq9wFh5X6UYrwfCxufsN4YIHQb7Rc/0zP8M2V+P6aWxD3XcIGpKa6x
9qu9aTjShc82Sa1/tf3+UKcpdnmThXeJg6W6SW9qw8Ix3DpOql0a9LOxXvUKyV5tTnvmqWmtqhRv
tD73u4PZEPQom/Api51sCzabQaHFO6nyGuMT5vTyqmePhiqMLmBTAmdr6yC35iuma/Qtyj38DTOj
1TBckQGlpaadJWgE/B1detY322X5tmnQ06+EDU8PgqCNTc0DHzL8f3AmmpzhN7Lpt87sGFhz9ocN
6WAwpoicryrsdp4ju2/1/IAPA+uNOQ6XBMPrHvAhdUJHaXk1WVoMI2KmrsgCobQJpnPe0Z1PVkbw
u4Paa6Id5wp1PyAE5EGS8st5+vX9oMmImAPcjyiMx17HMSNjTYV0/VTm/V04sc29f8R4czIMVLyS
yZUghYJznPDOUE85RYRxBrozijDYiiEbFNtxWcbA/7Rvfyd/fVP+qwt6jlKL05p9E75XCgoc282I
KUWDhfIVtekmacuh3mBd/tTBPNtmbUw96PgjQk22nbGayWaK6SLvcLfV1mFG3w/SLIT6ln39/fdh
/er+iHuDnqpc3t8cymtCxjXf7rNDXBT2sR/a4rmyGubUSItUL1aRTbGdAymTF5Aa3RU9Iw6zGXdc
GxTaCQ9BKVMefRMvv8nk5NkmNQ2WfOqdc8R5dMhEKvCvQf/ZDQ14aof/2yFS8duW5OC6tb0ivIeD
aT9hnAC3IeA/9r5meLc4BbMBh5MkMi1J0i/LrliWeuCvxzlD0Pj+uzhRTC+jEVW2C9MJ1jQWqieD
I+rxYmb3yg6dQqYdjZ5FJ4mAGS37U5N42gEnOWxZ8YzcOQLvZqLZ/zTUNrBUICv2znwShunJHRCp
NrpkvCSHgPP23tEi2rj2+Ltl4A1iwVUAKhCGI+AncewEseiTfgjdskoOrk3x7JJvS4ixi7oCz0Y4
QlmFrjHl8IDf0/Dp/XdsKqTgFZIQUKIgTFQUcMOCSfZ6xk9GZg8iH0lpascoxLCKroQWhsEXOi/O
eVvR8L8ONHoTpT09ZsHUPGu1M267aXCiNYz4GOJyJESH3qenAxF1NeWkDQuD+hvrMyxEvjehEXZn
WkjA5Qvi8l+8+nd4tWEoNvL/rUi4TL6RWPr0So9Aeap+6W+o2sdLhbBArIUY3cqABcjlbz1CoP9l
w5QMHBvwDGTchRj9D1Tt/wXhgSgCF+tGHSCZP/hvqNoNHJ00Bg66TBrP+ROo+jQfF2TLsCwbp1cY
yYjpF+n4T9hTIzVkfnlrnJfYfEEjGKKCFqlQ1iVYDZYEqVUxvKWLNIODS8lLqjnWjnGNZVlAG9pL
htI0NnAWVHnkYIUykXlq53Z6HilZ+OpFTtyUSOR/s6mrGfPTjEKIzw37vFpCiIH7T+/cb/sxJ6BL
nC98B0MxehzKtItp8HRslyZOxj992l+A7WzMby4J71ft2ayZLl/zZNvWktyqtb6Kzl03uKg6aKDr
fGBv2ac2pA8s/xutORhCh3tG5GtD48kePPsQuCw8OyeKjeos9BIAhXnwWHFKNwRHMTvYy36Z0Gqu
SmjnBEVDWjBhKO7tsMQvo1V0HTAd9ggjC2l3N6Khb+vInv5jNJa864UWnc9sRaYxO09dWcOsSRul
aEaBNkRb4YXq0OGEsLlGVwOVcPkiFNd0Dfsd2W0TWl3ancKwGASjxdYrLEqhydZovi9CcOGDY6CP
ggy7xdoQKuXCu9ZjG6pAE0fmg4F5H4wCr+XZWoG6f2GFROj6WbzMxKdz70CVQPJGA9itzCa+lnHB
HQWKvEPRE8sPggAQohsbDUG7mcbwa8yKjsQVoZ6etnO9ya0/mVilxcdOQCPzohZWhmZ6znA3C4gt
mpWbSllmSO2LZXa8uaRVTAwIlLI6E7Vi1Awi45dCF3oCZwfV+6/7jLsz04EdXM5KxarpaRora0rI
ORUcLpyYcShP1mlWOk8pS/hjP3HmGXrBr+P4x4GqSdzbGJBpXkMZ4yW90BJdm1bXp5gMiPpgz5D6
t7xHmHbOogeB6Q6OIR28YO+nueKzDoh5jHNi1GjQLx1oT72cAGoM30+ZFQSNpqQgead563kYxss4
GudbzdexVAcgkwflf+xjapkY5LWLiUmYY97PAcP1Rm9TDWa+RSMZwTprDOXcLacHuLndFbsPZ7Mi
DfGLnAlsfIrSzrmcoEI9osE3rsahzm8sK4ueTMCRA8Cx7cOhKr2nMsqGj7WFYAM7ToZsPOInPIwD
RJE4VTV9AcNmOprSRWTs0B5+1FwEqbcvtCpn8Bg2g1DcGchUrrjWOwSgaM8jrSRHThGUYH3BCpot
UANbM7+B2PLtEosi4XmCaFZ/5scifSaoEwVHAesndRVPr1ponmhy+jUnZ+TLpvryeaY1yu1g5Nti
eQoZaPbg3fJmmFxeWjIps7oaw12ra3X7aeEBUs0zEbTZ4wUn+Eu5+4XMgFYdVDSUOLZEQwpmuZAd
aV40B5huEACtUvGPvarnKi9MHYPZBi1RprwXbDvgO/QO540yxgzmIZtnTXvUem9uLjpTaOJmkjg6
7HKOJ+OHueAY+SGx9SK7C5VyC0ddARF5gBMxD6qInKeCd8mZkneJgpWy88WBhR4UlM/cJ9XGZlWJ
j3UDeWe9DORMany4CmKAQGqtJkUnsPVDloahLYs52rGkx1Bn7Rt+7H6Sud+b12mI9SJWmUZWffMs
bIpi11d0jFwxiTS4L/LghZFIvwhDYJeL2hILECv0u+yjYIUwYkIoZkdcV0VZuj61jRZCy84jaJVm
Rv4g5Fk9PbYNFhuY7ME1TNEey49+HzbZD8crTRMMamogZiFXMc3rgv1nblZmj+PtWQg7rcDju8LT
6Sw2LTACJDDg+xrZx4SezLgvJpF/VRJR9skZENVy9rj3CNEe14bS3hNbo23xmI43DIx2bSmNvqXU
+gDzCPcLpeE3LCXnj73COYD8uCpzOG20BBido+bOBgAoU/oQU1iyyFRnde3rj61Tm2ur0L8gucZn
ocQ6MVO+A0k8Sv9gZGb0NW9D74eMLGidhiivu9y96EfRTNssF/LWrbzoi2MN5bZgk9pQ9ll3NN3K
L4YdFzuz1IGbvLlwkOh7AjrglBFun3E6Mecsv0zqKP9gpi1CdL3tdrPWAQEM2E+UAgNZmk719ZDP
xYUDwrHt8Vm9ZVmvv0DMiO8HO78ZPV2me9G09q6ZGoS0i/tDUiX30A3zD2Nht9FOKKOIgA1sk2fN
fMy1ANqyBU6BPqdUNqygN8lgVQ9sOvWn0inqeJPObbnzE736GLuuerUF3rn0zPCocLEZuIKSj88L
SMwmCr32ORGe2EDrsw/mnEa7ET/hKydqPXsT606JmcREObBp0SAAyBbV3s+bSXW5rOrMi6W5ixzE
ZmFV73Uy8DaCZ/yEnSjokzQH9wy7CmPYTgU2GU1nh/dBjYkF9PNs52hEZGqpNvsE8LnulRZ3zTkL
9nQgeXY6GzUjIEUyG7dTiwK5M20oVP2U4hbbug9DMszfdT1Pz9FHzediMQ95v0I5gRWUNxFKFbqu
6oxvcfZ+fchoqsLycevBarODtJfBt13ro2KJ2xqQMKzk6jxklh/ev+pJk3S5quM4dIEXt7LTfqyN
TNyLRyc4LhY45POwMGAkQY3x/nVOjuzLdVyM/SiXTcLV9JPqa4gr5OFBFB5tcHLWVF2wZisPZmcx
rPjzi6mWL68TFRHN+9evEvODVosoAo8L+7xSXrkLP0BL+t85Zr0tZMFIsHGmFtcJpjxtpDdR4NWa
1N2jpVzJcDLgBEz6LEgg1MxWxaO+/2i/uB6yWAyzECK6Nq5vJ4/mV0zbvHCOs4zDx5ctCHcRdgyn
VF2VF+3L+9dUr+t1sc7DYVTDpmLz8U6L9amI7C4QnX0Ubkl15WlK0sCCyg5cSlBVYEF+C3kK6qmV
DqYt/3iQ0gh0eM86mcHmG0FcVdqNLvPMPfYv7HXYzNKAl/j+Y76dClyFUMsA9i0+OqcwWw7luwyT
1j1i3iGgKUPH9fzfhsj+6iocKH1l6EV3/HSau51lNo7GsyzMCzdRtiH4rv35MHGwDdWxcsPG5o3S
MWvoDtfwS4+mMjpLRMyce9FxLyqcrpbD/Jsj3dv1izWdNYzHslUq78mkwxonnEYEJvAkQ/eTgdEy
7dmBUqQnqnwLCxZe5Ive4v3P9nZlISEUyozB02I5eTojAuB+fa4dk6w5ZndYsU52SrEzpyhq3r/U
Lx6RwQG1iRoc09DTxdIjR4pLFeZxceGfCviZc0uHNLcVAK5OcFKNmvcv+qvnQ7roQ2xzgPhO5ekD
Hu0W6j3juLixlQWsiVz34z0HHT7q+9c6UcgqTz6sFDzHtm0PfezbmabarjrrCd3aFgPl1CicceV4
en5XD7O4qoivo3kyoQmSSkNC729qrxALynAHCGlzuKhoWOKo/x3nHmi4/lzS//czt85/81reLoSE
KFhI8FmRYP2dUs3wkhnRqRFWZiImwgQ6TBCKSI39EsdKhtr/w4hxMZ99vRBCMmRWKSgSntspDhjl
4CXo5RjivkatK30lF+tIMEIFjOZvHdehGu9pgkFajwkdrnG4Ai5WlSge0Q03UY+vAFUSvsykKcR/
POtpDsCchKdm8e0WHPMnPEhvSIgcfGb94qaW6k76xYho1re5VSb4WOu/g3HejE1IhWo2AOUwRPEb
fr0bNUmriv5pPg42fOkWq8AU+Rz8anZ2TuPvD85fXQzcyALoDlhqTkXKsDkCPUL0dpQRxPNUidxJ
3uCU4+g1x8X3L/ZmmebJ0DHBRrbUjnfqK1BkmlG3oT4d3dDhYBklHSOLicgp8f0LnSjrmXLQ4SBL
siPwcC642Ot3mFtxIt3aG6kg8Di7edFdaNDAsw+hhrTtvE4HkBA7Qk6NhTCNv7z2LAGWrLbBCikH
VlLgBNrIYYl+I0ESC19/EWEHoF5oEHKFfuACzOF4pHt105UEixW/WTzefh88NAL6MuxrkD9PS6Gk
JPvQK9r2uJDzF4tSkiuSfaSj333/pb2Z/K6D6Zpr0woA0nvToCLyyOwGiZ2/UJo3H70PEgYl89NM
iediKX+LH57UQGD+rIcmU58mAATk069UzoVlNMKxj24j7R+4PA9HYaNSWgAR12tBdZo5dz5UUpq/
WenM0yGCFpe2h+tiiKLaEOwBr4eIncNxgGqTHg0SHgvU5ikKMIQ+7txb5nqUof+V8J7M3uCkZrRX
i5CstESUHMxugsyxaDr1vgBFnDOF1zTCUweLXvDzrFzxReG26b7n79943aSV/KUxcQ4BlCQ61bhy
V7dO2kIzUMMr19gM9lMnjPr4ovc03VbeOKMEGmtD+sfnGcARFI5mwFPRj+hCXzoYLgu0OVlxO4I2
XAm30/bSTtybajK0eV95WFWBYpO7qKNx0i+ApfVyjfdUH6xiW9TYRdikJnp5PRM4NDUzB+g5OZJj
Y6wJuXB69IlG3JBG2TcJFgYYSw5EcFpzqljV2MABHvW1kRvfR+EjG021lPkSoGwFDCX8Lr4ZJsnP
Hg5c1ZlbAVHCGgrC+OAOGaeispn5fxehxVJ8DlkI8hLkqq5papf0hhIp6DNoOYGHmREpauskZJCd
RT7msrWci/gGohI2HVnUDN1tC/+n2MAoYnZXRlFndxX+fwaavM5odnSE8d1UNhmoxarsDh5C+13S
Bp9BeFNn/mG5JVpT0RgKihpzPjNxLvzi4t7gEEs239cQm2nV4vl98beutSZvcZcg5ZI7tyZzaAMO
AnKFUytAuF9MiPTgL/IXe5hwkMJGqzxrZIpPnqwSLt1kM7tWoMMcaFZxbrXmdTkOTndnJJqyd2S4
xDecV0mlwbSAeL1FvTwMovWyTY9cej3Xykp3kTY5c8QIKsuBg4TpjYmHXURojGcxQS4h+6oBo+bF
ZdCv+3bey8XZk/YsKCMEACkejNJBX+snDgOsjKFXX2mJYG9Y6gAwe0YfITVADajfwM0M1yO2Cnsw
iQPCPFXyGZlLeEMEFczWBYJz8p6bsWJpPNjKAzYJ4zjctn0LL/tlWrmKtaerOYPIPfWfSidRajuM
RB8MacR0QdkVm7XZwa1YC9dhFDW+q/huucN7NfFxM1dW2vZfISePw07Cjbx5ac0YvlKwW6qQiGxq
O7/C5KkwUoXECuD5Va30TdJAHbRetj/P7QEZY7Ar78Lx6EesMj2R6Y6cOvRIUI2YpkWt0WnAMo4X
axM2bu3SwIyS27ZsuBFDBzvZ1bnZ3pWz0cgvWAhZGOUSkZpld34VyP7Skbnx4KZpaa97oqanHzgI
MGThi5s2Fj814tp4oja2mH+jV7Af0wbA1C0GrmCs2HRzYIbaneV9pDDPOrrUokN4uMqToSZFNAzh
baxZwp30iMs3aP2UA0ruQNBm/3NiQ3g7FrougdpAyDsfgGzuh3R82fH/2yf9TZ9UMWrY7f7vPul9
1Xfx/2yesqp7+lnW8/cv/t0rDdy/6OgtIQPKuc1VB9t/vNt0+y8qG3BCzqRgQKoy+KdX6vzFaVGl
tlNuUc5TU/zTKqX3ip2TOm0FeEICevxJq5Sd+jWIgdM4h3owIQM1B4KkpZf6U20MZlp2Ydho57Bs
hluOzTQObOGcFfkMT4r1ZaPPg3mH4SJEjsqet0ROB2cKNd9EWTU+TKQZ4elvwmZrOv8A3xi3Z2Kw
SyjCRromjTMGdI7uoto6oJUdSB8T2ALY5ePYZzdKzkq7IvIxoIQDYrgpOrrWJpqqKDEFszOduGs7
N++7kijCujZpD1lRcQWPosWSLCBCyevszUTs0Hdd61eTb31Iq/QZSmWzYubfTsHU3aWV6+yb0bFL
Vpi+uCNYuj9Wtd+cT148MH2aItsT+pxA1y/lxTS63lkRSZIj07k72oJkYVqKdBayakYxz+tkm6ak
guc1hRuw5rpQtr14N056OR1mXehbvbbDdc2Uv9CFf8hz8w72vgcJNjAui4zWdCgLoosCcnPx0t9m
sbI9bfxwB62vWDNgyH0FLF81UTaukhFZZUYCHx+rOJ+xF9h5juYdizQlYA9Zwqq3vXonzUiWRMBS
MK2dVtlJ5fM9+aXNZpzixwDXC+Bsxz2Ttjd8Lo3KhJjeBBt9sqrwqhaTqW/ziuzwYN1oyCcxTAnx
GS2FRYrVNhkrX/uGCpSmw6rKe23e9RRHYtWXVUt70Kkw+9ZsXLeQZafTXWOVPiVXoGvb0W8suSI4
qhn3hUlbidam3Ht0ScpVYtjetSzK7k6D0dih/teKuFv5MxGdqy5KnAtci3UCeCX+s1o2K5eWIWA1
TXs7u9Im+mXaRiMzI6JWqmmdi0tO4+y6aGtJuPecFX+o9cjpxQ92Lo9QWztXfCZgzLlDkTXS+Qja
KtHSjA5TJdLxNkTQvS+byveia4uk22HcUe3onBHsuRbdHel35uR+gNjf6vcaUlM/2mq48xUYIkVF
DxRPKoUvE27AJYhZXo4cAeoGv9Cw7NdGrhsfK7+Wt6Ns5gJyDqzrnZlgOr3OtEhilo8weK1BRwzo
tg7aY5w5SbYxZ6+YVp1byMsM0pO/KoPmO5WCqvcaM/xf9s5jR5IkvbqvwhfwhmsB/PgXrkJlRGpV
G0dlVZZrYW6un54nsruH0wMMyQG4IcBloTqrI8MjzD5x77kPzBMg43CSiM4vSqTwiYUa/6IUq64F
dbeqt9s021NcKYhBg1FkqD01thpHQGTZntmpEuWbYyCQcsf1sU8y1JuG0i+vZV555GELaDciM/Ww
Suv0VmSruLXJw0YH1nWBnWnNvOMFqOdNlVZUIxwgy7Ha9jlM7DvW8g1WdgL3fOSW5saSC5YJEkQN
SFJRJAdKlORAlwQRzZKDU/opy9JQU9ALQFJuHB75VtZoZ41h9bUpIwGYXc/DODnNnXC7dOcI08+0
ybqF2J0+JVW3nAjU0qEIKen2f0bXz2bIh/W/uBB1LkTEI//8QjznTfMp/+E2/OOn/lQOedxe1+he
9EFXNx+e1D9vQ8/5squqtvslDvoSFf15G3q/keeE0MxkScIs0+EO/fM6NIh1gomK04cRzzUQ4l+5
DjXoyf94H2pMhXWHoT4vUIW5+dee0kAnVw9mo54aVWkzwRfWtJWQgMxknw9AvaPSNEgKW42p6+NF
YdES2d1gfC4LIHNC5vMG4cUqz2SmmV7rwxrbXpetMs0XzWPcEMJV/khdPX2uF0Ic89S2XifyOM9C
TYe7bSYiPs7bwsIkjv3gnM78ZTDZi9ftlCIr9/1QNCfQkhumE+u+6gfjQ5mJVD8hzwB+Zdr6cDMV
ntk8G2UyOjdyExsxrpU9jwina2P8WXypmXTJRWu3qk9UcrytJGWTY7OGRq8auLuM8R2HxYz4Ypxq
5VwaObGEoq+5Y0qe7SPwqtoODB0XUNSR3fCscR74KYKQLejzgn2jaQNFcvpWPNpgJQ7c0tkO0M/P
ikFVlDs58EBVQJOb2HPvCLWhjjDKO7tA0rO/ApzOKyaOOhwWcvuGxhh6H7cQMBdN+Q5PcgEtAsPq
QPtE59R4RiSYhWNhIMQuZHMnLIoYRT5oamWdJw+BhjaMjnYY4eQwBt+85GWrXeexc6zkqR9W3T3g
SzQAa8jOqkhkNGlVnD4p3iYi5SKFaJ6gRHTLe9BNvhiX5mh7bXUaOnjOzVjPuU+rnyCWWtf5NIzD
taBJuyxycnt7EE1q5uoOMAXTcA2s2NCzPgFbtF+LeWtCtilTFpiJKGJ3TZK92db6W7cZhKxuUtme
PBjqJnfh7OR7U1Hd6iXv3bF5Tl0HHXA00nQuXLIDSCS5QyywqvKQpeRtYKKrrFz7nkpy73hyleZb
VgXbS5qBLjrzsuEsiBY1wVqHU+rAMvfBzRI78tA/kVHQzgXBDH3qm62og8z2BkxOg3R9EPEGgC9L
n6NqS6agX1zwY4rzVHJs15Z+SMf+DO2p8CFC+k7eXkyxAbq3yh2ZLcnRKRvQFKV8VpTsfkFR7vf8
b+J0WwYf8+K7ps5bzE49iZNpfWS9LA9kIWRwhURxI2pFhelADTQkQj96Cg1QyXwnkgpGl9pc8qPJ
biWe3TY/KdW6HVTBV1O3K/3ZW/VvzeCakIVSxy+yQcEpUkxx2zjDAGzBKA6MKT5ADFXHK0TtJFjV
h9tWq1FP+DN6kkCa3RhTCfD+KCLMa6UJUqF4CvaFIgvSLPu0NvGGSbFAJ0i8hS1UaIFmX7oBBn7y
qcc1vWksogXYSXY7Qmkfh1yRvtbmms/ePQlMQmfuePXFqbBWBWA4m+8DisfxkzttDd3M4M3hy7aH
oI6nk46xSbdh3wqBmcR6hP30ULr5zaYlDGpGaid9e8rtYdeq0js66fwgPVInt1oPXXWN0oJ3P7Wz
wJ3MZynIs1iXc6Er0DGsEXZIVw3RlKAuISjsxaZIJmWplqFWV5+VqfbEZM42dXM2PgKbOLtC0wJv
IPWS/G8Owdw9mx0etIIKzVddTwMCRHusjnhO66VvUAtNM5+tToLzKdAkMAiQgZJ5497tqx+bQ/gH
Uy/vaHNcHsceCcmSGMUlg7JDoqORhXwrtPs0E/dTISPF5Zfa2uayuGbxvbqeZuWYOERzFVI50T+Y
D7kubIr/IQt4YPT4gCzxDmVvqiLp7/XlVzbU2j51JDM70lx8stzWwELJc0TGDb6PY/1+MGaCcDfb
O5SF85DY/T26MDXmmHBPbaHMTiBLe3jlXBlDHQwebC1jKC6FPk6BGMphp/KgYrUVIxIPK3swlsUj
IEBF7qcMoVnU76Qv6wEaFVxQddwImp+l6Bx/a+SDtBtOF3wdAAuKuDBKg5fXAlUzcxK/M24HkQRY
F71dXgxPFb7AWK+35HEu53OnCJiS2lA8o/N8tsgx9ytl+i437w0gykEfLcBD2tjFdVUtPr6FWM79
obWLnacXAJ0KYV50LRW72e1/NNZqRVa/yb066E9d4pR8gCm6wzqrppMlZvWSacbD6HU3lcxe7FIn
QJpcebUlVIeTNsLG+s30ZrRIphWU17O0U9w7Vxo7mRfLw8Kjw/Y0pVDN7M39Viap9lZZrh32hsNX
TTEZ4TrTGatQNInyyLh4iK1J6KfeLlzYPV2Ojsxrs6BcKxduz7gdsnbYD11xnPKk3BF0mgepp8CF
mZSYywwqTuJhoMG/w5zUHM0fpsLzgmqmuBeYYaDH62sWr9OLczXi8QTk2UZdYWUf3WKbwayPRBwI
7oS5etbMad8k7dmbNi7WwsM62w+PE4tB/Af1D9qRveeub4VTVtHE74OSri0D03Ly00RmkYaNJgb+
6epBalnbZSEZmSiqRHThyFjyZOVWGq+KsfpyTI33pB27B9YpZeMrqJW6yC05mabaaO5SZcKj1Pak
ZQ/ca10+N/u1tYpQ07QubsZuhE/aJMgedaZ5o5rDbVZgyczX63lOw9b2fMW1LjNkC3I1quZWTemm
QnOtYICS9FWMD02huAdPlttxmYxnc1G7D6WflHSf1IgFY8uZDekblTb3vmm2BI9zz+rRNHg/amW6
0zKiGQZzHh6k1dzNjaIwUVXua8DYt8ArXmVv9PG42O1RbParK83qiXbwqNMgRGzyplAniOIbx6u5
n/GPfS82rY8QBvcHY1H0qGinbGeTpOu7blcGNYkVQS6ndy9NiUtRXeWcIt99wfQ9+94k3V/2aKXh
iK7NtzKj+k4ruD46Mzka5ei+GyVI0NqtnRegRXmoJLYaYHounsgGVxEYsk30nArvnoEVfjGvXyIe
2JW/ZpBLjCCM7zUvL2WkF9XFz64vP1ZVcR6AEU2vhoSoizTtgk3cwgrIle0UsNGJ7OnNjClxb/qd
2lcn7F8tWc2jSY3QpGdNr/bEQZWBYjnk2o5e+4BaUBB542bjvSIMd785tnhVNm/fDuvyNOETjzUv
9/LA28r8phmGn6J0f3A6V/ALbC9kqDk+54V2shm07DoPD6yF6jnCEswFwbQ5JHWH8GfGS02gtIWO
9JDQlFa3xA0MQYBDg1xvanza+7nVltDJxA+aRy0YybPU7rpu0h45ICUK6tGoXN8e5qzamVBMY7M2
Sy4vqTTvAi3PKYWEGFfUgjDLemPF9gjFlGHDajzWmaF9sGGwP8y8AZ20DWTJJBleV/bIEYsgGIVY
zBH/4lKFFXB0xk0hpxqXn6HfJjQqBt/bhhCSY0bwVU3lgck6n1I4vInGou7UIxqMSxJBHz2FQlQ7
U2gFNSn2vbcdsN39RNdBIBRhxWGNgATPdHpVazJd2aBUAUBVdzy1o1Uw6vIY7YZV2xYE1Y/fpsHE
Gbx1wAA7Uo+sCuNvTwQPw7B2n5kNONWkI8DJ1aq9gfLOJ58MV6Q6R0lvXIqsMNDN2v2u6mz3lGdw
IouBAOTS8dBdZ3E1if6BCClzp2ofRCpRMCEQjIo6eWYNU/uV0MNEMQ3c/V0XSqvH5VkkqJnWJnJE
td8aPnc1lnUfpYkWtIT9wT+ZQgS3guMkt3wcBZMvBT6qrcy+zd5wY1Pgx6rLW1x73TNmsjYCK4RU
Nq9Ps42budBcVOULpSFib7MCQ9BxJ1btoW3NBw+15c5OjR9VMz4jM7VuyRq6H2r6FH2wCH/GGBD0
3RB25pr5Rmf1Z0YUE2niiv6CCgXyJmTL52WQbBSIDw/AJsJW1nrFN1rEkhkKI18vWlZN9fYMDAGJ
MMJliHNJ/rPstVBbnA3PN5/ypSLEUjVr317c5NnRqhts2OalNyFDjKL5RfFLOlMmoyvCPcgYX/JI
J7T/Mou3aqyfe7PIwwpwQwz9w4tMk2IHXx0BN0pRncuUw2WFXRKTdCYutpt8qLJPQ69c8AvO5XIv
VrwBnrS1YK0cqh4NU6faFZdmWUfwuW1QA/ULNtlflwjqesFRfFQ0V8Wn3BqBM00o0jxnvkEG9bOl
36g05V13t+9pZ+8cTY43tLkrb0aJ1HSDUl1OETLtXZX9UlwxMoq94slk0e1F2d+J3Dg1S8bxmAmX
0LBcjbuO9hZ1ubEzhmmnt5bGcLU4kZ/JBVqoICDcZ5jahm/k2/fFGX+QJvHRtiWfn9a4H4ez0ybP
7bQNPu1U+k1R9AlrSXUAWLgFqeHcbJ775naY6D2v3ZVcjr6eut0Fzhs+4EbVbkyzuy9mqjNFFmpA
GgYRZ6WbqnjfW3DHm3I32mJy/bJeNq6EIuHX5SYQaPG6jAQrVx56PsHf1j77NEoMnUYyr35mMKFk
sgsKw8+s+r1qi7qN8lyrL1xZDK8WeIcUeC3QBD3rm/t5IOhqUhYSOQq73BW5kvZBp/dqFrQAEt71
mXikhW0gTU4nnufRrQ4TiPUDVXUJ9yVrdqbXmDEY9vTEVNGO+2Z8WgHWsbv3bj13LO4aANS/rFyO
py3LyRA03Curby2PIzDj2JrN/slsMES7vf6dHr44l41Jg58y9dvSKYA2n94YrLCCEUvXmR2qGYlt
WXZGCwWmmOiWJsdU4oE1f0iQFQVAQwReY5hhipAeQggCFmKJ0pDZhoLeQ73Fe4zfpiuMSM+q5NbG
N7N3qvXDrdlL17qDi6XiHaOoPTdj1ez7Yj1Y/YSOf54u6NEpK2SGM6P0vuErzkPhOhghagLv8Ag2
lEH9Fs4l/7z0IBDw3UmJcOPjWs+xqRcNkwEd6zhLvaxVqwN144F5Mtalqp5ijisr4jRfefRWE8HS
BTLQ3dJMuQ9joRAs5VRMXGBWvsMvZ4mQmGp55qrmFiJpsrus0js1snH9rizMUE+YIo9lHSjsgAm+
0gXYD6litqzyPURxLej7DuLzINXTUIrhKFvjl9jG84oumYln9qZv+UXjdI+WLa3vip7H2MKTL7xS
j7SqmgMFmTVA93wISwxOp9ks7nIdtX/Z1ufUdl5a15M76msRLB0ff7kscaOpu3Rm3lENFr2Mla0x
mQP8UzgZcAIMn1vbIa0fzisLbYbvCStfA5OMoM/SjSaoFQK/5iHj16sY1xgywGzDqWypyT5rKwxS
ZUdU17IeZ76pwZiwe1bHgTPS0vqQAvBjcoqP3LEOrinuFqxIB8jVekgLeeKIfumSqYnNcYlotfgk
s/YOhknijScr8rJpo75zybOwvY1LlyUoNibtAXrGwS3GaJsIQhUC3AiNzta8ClNhbDLPsxtDqHzi
7HzQ13TlN5qGqLRnOi93xsJLOwhnEg5l549MBEiiyOdj5rLQZffz0Qytd1+kCg/Sve6DRBYiwd+e
kRjeOZs3hEun6aEhVbY9luObfc92hUJZCUmxW30anOKJHIRPVxMXuemn0rW/k7LEmvj7oNW7cXB/
9dPa0ebmcDC0rQhk7YWCVZhG1CMsyulXN/QkvCrlt4wNSySuu/ArggRQaMtQxb2mrxZeGjYNs4BM
2yhbQJmw0LrrMw7oQI69vQQdOLvbepz0o0JN3+EzqTDATTTlkyCTQI7c5DjAagwRnYgauUCozwbH
n4V9Ag17Ar4TsGhDzLCU1RgzxUGSWo2WD12TgIVCW8UI1WfrdyagDA/SJWEGeSVQBHCqDT5imt6q
KY1horI7A/b8pEBAkKRUYn+Ie6Wc+8BAcwJsmR4B2L3QRwA7pqcJ3W94j6ykY+YwKqt6M+IJ/ZDl
4pQDPBxPMrH4XX/1P73A3n22l+/1p/x/13/4B8UF51w2/P+//lH+/uf0s71iHv/yB3BGzNDvx89+
ffiUBO39CVu8/pf/3b/8t//WJB43+VWF/c8n8a+fcvg3poAYKPO/7qZ//8k/pvGO8xtrZ2SDqISZ
rJvGf+ymXf03xH3snlkLX9GROhvoP6fx6m9XXR5YSay6BnlYjND/mMYbzm9X/ZmqIgsjH5wu4V+Z
xttfAMa/E5ayKkB4TpA7vnYkdCwM/jqMT1cTAU+BT0liXDm1bgM9m/xieWI2alJcXcWH5WhoD5Ig
cvT4KFDyhapL1eY94Y1kSyYMweMemf4j8RWK72F4esndodplaLgoTWiUTu1iCXaZ9VAyNsmsAwle
Du1mMSYYUhVzJhLatSqq3dKyw8lby9Dq6mUvErIk3HKcOFxTWEK1mz5rjfQA51t9Enh28ebN84sm
q8QmHFWuzxtrrIBfaY2ZN6jhYBbjPWmx2hEvPGikpZGY4xOlmoJNScSDtYr8hh/RurBXnWnXtcp9
nnSFJBKwmPc9OcrnbV4bf5GG+srmczoVRCs+Jd1qxGsvszud+lH43nb9zRkEyUiv7ZwNY1HhOrWm
xs/mtX5MM8uKdWPpgkLy144qtBNI5Oe2bK3rdno6u+Yau1M1BIoAcZdO7YQZNjeHx5II27uk1Yz7
BH3wAtmW2IW4XYHHmJWrbEw7E0xPzmRGOv2eb6+iCnnNJcfsYAZmy5yF0EmHGafxOpagOEnCIYBi
1XfamN2mSJAgOFOHV6HD2o+yYDZ9kCybeTMwX0iIK7ZZFttUkUk97L25GZ5NiDUFESWbFinUpwRx
rkBjetlYPA9rvNlcKFeF+p4jZApHfpcIVtJL0qzq0Zv757VczcBjkf+tn4v1CMDH8esVuQOBtVGq
DVZYFWn6IM3GQA7otNXZLWpxqZqs5q2u6syB1NPaKLGkfVcaShIqGev2pE/0+1W0RWRRydysW/dJ
+5yuPuHSdpSIHEwvkL7jAsqYe8cIDOy+N5VdEqGh2Uk4NkpyrxnDWyrbJrBYkh4yu0+oGAe1mu4X
VFjie89A45s6i/EXSxiyv+rOOhWpMB5L2yxCMj/HG0tKwRxoqnnLZiaz51FXv810oxel00npndVP
s6m/OfPcyoDqSRzQjRMXm1Pz0Yhwqdb96r67wG6eCIptA1S4VWSLpBqDjZCNeq+ao1XELJfwuVbN
PH/L0q1VQ20lDYAZPaQgIn56zd94ypHlDHWUN3JS7yHPsXRQM/Wmu6YNM6Zck/up0+9mS3vfpPeu
cjUw0fUwfqvgKz07JyDEZKzQ7yYqj52a6varlbhPadJ9qhDpmTIii4wo8lUg5tBCb7PKZFHhueiq
Mlvfp5w5D/wLGK8MmV2kyE/Yo2ZcNIy4+TCbGXb3VM76mZTfLd25ydKnVKPde50r3fjA6ojhuSrj
QhmTuwklhN+LsjuvkzGFkrVdPKrebjWN7FCW2yTuAcm59X5ksOCRGbwWpxJHaImdG86Qv6itdZaW
kUSO0WYHQha0SHTMpGxHUUKNJv/V7OvV8oeN7SQIkxQz5650IUonNrA7K4Go7qnrHGOfB/CHNegN
z/Ea1oWYT27uECSD/vOaugdfG3ENGc+FdZ+1NVs8u5x8Gxk1a4DSDAqMMseiNBAXjGO3m0yZB5NW
p2famJl3oNg2ArdU62ANbn9e1EF5YVCYjdVpBP0X1pXsyKdJW9jsilHD1jvZ6/KmJ4sdtr3UD8uW
bJHFf3Wi3mzPWmUIEs5MZUHwgpyBNCYEmc6hxLDCSdWLe4BUxhNSccakNq6gzNKyOVi7bd0lStI6
gVeV5Tu10+ibizOfLJP1CwfEt6pk0pBNI6tMsvb6mACZax7sdCH7fP2FnZkmb3KcOLNShhFO3o27
JSEZOLFFaDsZyofMbrSw1dXxkNQYLts26W/yavzGxWLHLN0Y8m5i5luatMrmD9082wTm5MMPnb1k
FTmmI2/MGgnRlGqPKWlce0Op1VNOvlLQN26xqxxwnNlGNksH4B8Qhxs1TrsGGvlBe71v1IO6IvBN
vDI72LO5RMBr1RPTMpUw8N6NZafqlFGad1oah8GFXrGR2NbAkamzmzuPfV3S579G4k7YW1Nu+VDE
mXlpZLh7hi4OwtNqYgjSUoTqYtz1Wss4b9HZevAVPWcd9JgcaWhQVpSqhC14oYVe5biCd4znUZyW
uhaRui3yp9X2S5CSI0siVYUy2SCVaRvN7NBv3ofrDfUhtfqfhN3gxC3nDyhFhBUT0sLAkutG6wkN
B/2yB4JhhHVC8rSWPAyyMS5GrTcg4SfrHpd+TYkpL+laPIyqVO7nrLhbeF+PyWLpfBurS+rUW7zY
JZrnhVRmOjWktLHFrCQ0gbw1PvboIegJ1Xg22dj688j7+iBGtvFHsmxWOjeppm2kc3Oy4MoXAzuL
alzDs825XdWIDcymRgg5u+2xzlVPeZulvqxh7pC5FOYWkEdcSA1CKfYwVWVGzqBpKzPv/NFyWE6E
27RRysiyMknQImElYHyCnxnEWYvgpa8/VyamGJ6xxdzqra5kYVf026vRjcsr07Dl6AwMZplDoaJd
lRkUag3bFW0xWRuqXc4c/VXDezBlw36tVVR7NScmKwH7+1q4BTj7kR0Ig2Yww7pTP7jbCPFRpYUw
DCtySIOIWV6lPynclZ0cZutOrq5gpSq02LhqEPy64XjFhM0bVK7IpjM1TV+Qw3WhU9TsibsSWppX
G+Y+7zeGhir0BX9ukcL63G6AvVuzM2gUxzqDO0vzx4Z2HfFWcXOpsSW523x3zVyaKAf8IU7v7EhK
cZOGGwja8aBm63hipqkcFCFsCr/kClol/9O71SwFABK53iKPSwv3A90zCXeZMdoosYX6LglO18Kl
UIt7N+vFA3lFsyTRDXRdC9qG7VPC4pNgz/0V38HCv1wm1VfX3pG+06/DawWSKUykp93UxVV3y9pw
fduM3IxtaTEPS0bh59swrr7boP8VxMUwMDKmfZorMxOOXKYRmwl0jOuVTkUFJGBC2MgQTEAIr0kC
rzXt1IQl12i4BDKsZsOgtQTamffD8MbhvcEdkfYJAMSH6ZRgiOHD1z5PNBF+Vaor69u+zFAFoAdg
a2/pwQCPtgtMO6tvGyFdLbDLbIwYHpyBMnUxs9fhZh7p5+3M7daAwFfrXlZARiOWMtfBvN1HHg/t
yMxeMHYA6vQTi0X2zaPmfkYS55wSM2tIC4RWcyMRltohG7vUO9eqBVNwdd6G2pCvyJ4BU6WWiRZt
S3F5WuqhJ7WPzhU54zvQC9IHpYvZO8fIzF2ie+eqWNdPXQHsOIAA+c55mh9zZiakVpj22zShXQlK
9ClJrIg8c8NBJck9Heo+hkTAClJrybi35wbqo1Mi4cm9nbfUY2Qt00SMxzQz8rkuxtEa+kUzL0Fh
MdBt0dF9XwVCPQaHLeuSvCXZuNO6PhL6BNy0JWfcSAYRKXBXY31SnZ9wOZYbUnC3iyu27rGbAffD
LEaT2g6afPIatXpL0aWkoUVO1hEKZXLE7Mq8tEuI1uXzelJFat8b2zAHswpkQd9U/gebpfhQfLpo
bRyN2l+1I8tKxgAOZFZyNNdNDG7M2sEmbA4LsnC/86r5CSGDQTBdD31RFLd5SkBiUdTTpcBRfOKQ
mEK+gHxZnInJzcTJZ5R9zjhbIHSqCxvGM7O6oJyQ97Q1c9GSsfapy6lRqloVFFBD9SMrbWtj+JfN
US5G+9c0tPNPhIqZG3TQns9IfBYjnnuzjb+a2v/pzh6gVd/K9tfw117+qz//j0b/f1H/r+tUof9Z
/3/5/OhJ+vtL6//HD/0pS7d+Q6dONDjONFtFl86/9/eydLyrKPHQ1V0VdX/r/A1ixbH90fN/2WD/
nuCl/iudPhqPf5Dd0eQjPjfB34Prsnhhf+30K2NU1DXJphuj3rwpO29lr+vM/AxTFGtzA03HXDtS
gibmb9nIhgKmcDk/WW5vH+Q2JI9V7Sab3/Dyz71W2Ld6L+2bBU8HyimMWRhMKmbLOmljMfao8c2U
dX3pXUcU4aR7Y+wNbn4hZg/BCFIklm7Tpkcdbt0AlYNxGdLagkROOq46ufVdWarN3TDP44N3jdgh
GjItX1B1zccrlWL0F5AAbyplISDMTMEIhWXkocrc+qHXhxfbLbcDJzAaaM1J72xhbQ+qVvUPV0RK
bHi8fHK7loho0OFYdt7G+sAgaMnWlsjMKCiJ2xXV04hI4rvj1ALEcJug0tqwzIDClHe4B7JXRO3j
Gqht0YVGOunEtzrwYCyRPViLXUSTSvwoSCgE73066zeukM81EaoQXkmOZ00/4aFTjW57aoaxDFRt
+SiXhRWbwWm7V5UpvxF5g2y66Sz5DZLXzPaVZ/hclUV9cecpi5Uh2459jazUz1YDONPkOleHDpvY
ggSM63ii2CtVesugv4hRNZaI9yxufLz0e3Vu55slo2VtFA1+oVaD1BmABT1SeI5xiYMsGNCU3Lps
KPerLpqzI9T5xpRI8DFkGN8L02iP7NqHRzCN1cKuQSkjxkcIOvqMu7buzPGMu0eNheYoIWSR5h4u
tvFIDOjwjhC1+rXqUn3SCQcM7XJpbmtpKReDRoqicnjjveKeFEvj3XGf1m9Gn0+x5nZN2AxI6eem
xFaqWgr6wX75KWYpb7Whw2G3DEsAehcOd8EHB9SW4nk/0J6NfSB6Da2Pshk0zwvlTWRioLi/9sdk
X3hiiNaEWr1WW7YcuJrZzJKtrU/u6QuxgYa2u5i9RofWqIy59Q1GlEyXeNGIYYgmZOo33Waa+yrt
3L0K//OzaNLiTu0olfMy3W5Lq+gQkFuJ8oM1nVv7SSo1zxezjR4INf14anLbQUmcZce87An+qpMi
vJqU3tiQqa/9Uiw3tldSHZtyPOdOZzEV6sR031+V2OJLlK186bNJZn0ip9a6dRFv91cV93TVc+dX
Zbd+1XiX1lXuPX5Jv7WrCtxCMLX5pG5aof0lE5dIRXBHXNXj7B6Tg35VlHOvIi6nUmVXl3yJzqkl
6xeOke5uvWrSm6s6fRprK6KJV8/Ol3gdzH0XkIrsRv1V206kbHrbX/Xu9lX5Xn2J4PluL6/ySxq/
XFXytl0imKd1V+DGo6K37KQ+jtuEraFWrjL7SRHWFDdX9T0ZDyjjGMFcRflsKV8cjYBTZuttQlEm
RMJJkndbuNXtz+pL4M9EcjkbX7L//MsCUKyT8pJOEmNA8WUSqK5+AfLpsA7g5sRGsHxZCrqru0C/
+gz6L8sB65Ie/0H1uxtB+8OcgI3m6lXooXkzjEjnLx/D8mVqYFZ5dTjQRnXDw2Bk44S4EHJGc9w6
HUVqMDDyWrrQnPRyfuyLJXV/mGmZZA3a4UqdrecaH5pwIrdj4R4r4zgUP1en67SSaAat77m4GG7/
Xx3wXyjyDa5wbud/vgd4+ly+y794037/iT+LAINcKUARHnBPpMLG9db9WxFgM+XXr7gXjOu/50r9
Mf83cLR5Nn8F0QHDN7DKv83/des3agYYJyYOFAfY579kTuP6/4eygJvGMnUwdDrAAYAKOlXK36fI
MFdSJtG26mEWev86Kabjy2r94TLkYIeoiChTaByX+moEnt2zlN30Zk+FeGRW/ijUXiLatLmXXGc7
m+2oHNbEsJPd1GLHJWBY+T46Tkvn11LLmm7iZAik9VTeNY61GvemmZd6jdig0pwDowBXvwA0Vttn
iXRmZMBUbq2x61jyd2f6FdUpaPtn9urE+k1DbWLhZH8cs4JnfO93c9+L58ptBo5Ep6krDcXRYlMc
6HDnIidTTRkzoNS744Cujp3e9apUkZTpK6SAnJhY7chgSKfNTqUoQdFrrRVA81rcnauDVDyMoG3U
hIY8Z1WZkITNckJzykmEWWu134smcX9ek/qw/+pykYKzDje4Tbiek6uPy9ZTKwy8BIneotVPLvHt
Esuzl52SQtumYB4cS8Z4pgvEIm1xJfK3xb5OAQ0uTc5ssUKqvyeywo1m7BrvgH5N3zXSjAoFnhoz
IR7WWJwFzoF9oc8vRZsbu2JAachENN3jBOROE3WavdJTYitfp/zguMu5NXsAjOP4KtO6+Xf2zmQ5
biTLor/SPwCZYwa2EYiRZHAUB21gkihhHh1wB/D1fcCsrFbJarTe1iYXmUlGMALu/vy9e8/FziDv
bO4X0EYV2iKVeN+HKdZcczU9QFeiswkJvSJGZyoI4B1g74dmfgZr8Y0ozH5nx8X4uHCN3dSLweCW
j9QgmIQOYasP0k/9fWDVB3gOD2rJntGNE96XDVcLROMNVOXLknYoF8bhjSsRyatNfSxIDY78zI5w
s1sbOZOa0bak9ZDWfEfwQLMpLPSF8KFQ1ZHZiprsB+ks3k3l4bPWYeNtpJjol4wwzCUhsgUJ7wdH
OR+9ylsrtxk8KUVvjQxTJkgqvSazub8JBm3tfNcRJ7/Jsn09LQgVDKRri+yCb9loqUOl3OxbkHYT
cJ553rVAlvBizkxR8uRHbMfNrWsMj+6QEf9Bf/OA+5AgAiBJR4TD3mbMBL7vZub2WbvjfsAgemJf
SPd9b4V7imJn66ZGeFCeJtGyqE5DSghPzN6xKRJyR7bxlH1rbKfZKgwJuyTBTRCufaamYSiDnXHt
MiKsdIUqd6aBgiewpieT9MINIdbPGN5Py1KTUSPbbuMOxos7Y7Owiyk/p52LPKAl0sRm4v1lXKgt
zQHzG7G5hI93nkNmqiiuK1WMwG0HVvzYB11kO4vBZRxV40YFUC02Df3UJEJaR9N0ribjaBVifCCQ
WPuPpVPgXxMWWomOLuqlBUmxtxvKhNiH2oedb8yfJLNDoiVMJgQETFrnekRet53tgVfjwSqoQ/Tw
HfKNTWKlUne5LsytIieDIJBV4RlM0/yOH0OIXcLs6zwOWQ2iQs86PKAWz6YtwfNi2na8W4S8Ug8/
za7DdJLouN2jjB9TiKEyZK3psMNeJ7pWXwgTlLS6eFoov5102ZO7IK7SOqwOOgvaLRIEZiYWPsCu
0Cd/ztGFpQ27xESYUyMSYweTcURlhxAJIYG9i9FqgOqJMbsEy+vExPaZhvl0KXPjK0vqBZULLWmi
x3cVIpjBQCueC6uI+tLKr2oje49l0EeZ1WbPVZ+XzYZ+RXZj4Qs1N9UIE3MxK/OuQ57YlVYRbFYc
4HXrlM3ZDIc9vSB1TSXePnCLNB4LR/pfrcrNsCGHHaOnsM83IC1ZxnqyLIBX9bRHfCBuvHhuGKsO
MkqGYbggRW+o/rIaOqiYD/26ahEEe/fVoux93GEWMroyPfiluivR1GPClKiKRWptYngQnCVLgC7T
Q/hlz29EALhHR1Xh996S9z4aIk2fjk6fHQyvHiSJTSZwwCKUPTlEQkfFiJFjM5jt8DNuHGeXG4Nx
BV4/Zb46mlEtSHdv17bSnATJPnZM9oNgvmQ6KG4XQ6gb0rFzZoajH2VA5hj9Uvwp36KR51gJU228
UUKTlxrm+Uirqj/MyNHYg4ebcGTXwlU0b/BK8SQOU32CHeIy9umZ85r6YYQlhIIOU1fjVFzsxiY8
dqjEjLkLT71QIEXNiShgL6y+zy2DU4EgFkkZ06lWMj1AKIdIKAws+lxZHka0LucI+3YYyaE7cctJ
Nr3R/pw6/3OV+c1uCfW4F7KFwTNzyTVQhu9SZIZ7xojTmeT4d1UsNyXt1CtzKkvMRG63LQkpu7Wo
TK5pujbIt+d8r7NBnBbX9Y7In7mttDBTqMIzWK4FBKCAv3ks8pKok4L9rvO+LItg8hr45i4thi/k
chVXbhuTH8EFAfEbMkBEU+Y1z4CkG4zwWhfFz9Erw/3ULl+Slt9akI6SbHK0LGQTm7EFX2sVbIXJ
t6o1NdFDQ38Xk2C9TeEtX7QTKA53Cz+QSN4a0/3Zht0PUmrKfelSMKjJean6EdFxIbvnEu32Zukd
dDzjNPzsRwcziCQMxVldXb7U6V3jlvl9aDXtSQTWcg0/go/BL76MVSwiNtOGXTtTLyTmcGAM9mOW
edgBEiy4+RSwr3tZ+c3inrqtrLk5jU7l7XPl0/bFT7WXOcBUy8TeNcwL/kN7/iZT+v3K8pAREZq7
0WlR7ETYBc9SWAtzbtnwgS40m0hPQ9DJB9by9tVQ5G8s+2K4GXQdPHU+wiGNSOERwfWJOyV6tTJM
7slL13cuMUNvfu49wnvT26ZMLo7VyKMNMo9pcJq3O1ei/iQGPXU+h26ht5Pr9VCwg52zMAHddtJn
oD4qjTKswy2deSTEbZPGenfrqUZOz/e8sVqzuVUmhilGVv7Rn9zgCyFV4g1yyve8jYfbRdgoR1aJ
5jHH2nnrVp7aIefCsuWIFlkoWrttaKlVOIhyYmpF9dAFofugcd4JEpWUQYlhQcV1HVn+xLzAzI2F
mvCd0nZbh3C9d+A25LJk0C80x16G3NRHi2OerPBHUp/GLW74a4JI8le6IeIbd9YzSQvxEuVNmmy7
xH4vmTU81gDOv5tJjqhtocm30oDH6dTqhuiVrEjzMZrcefouoCRHbTPKx0X33Qkatn+jUoP8r9q7
W7z6ihnq4EeK42A6gh3KeZw95b/H3AG3qSX923BwsxcXITuJcJkb9ZUud+C+223btEj4+s6vds1g
Nw+97dBBnvkoLlOB+4DJDDISAtNGRjd9MFQAE+R8W5Mje0jMHqWAr4e96Zu023hfhwG0wiF3cX8e
Or/MXtjNiheOuPG11JN4LPIhPorcz07C1VS8MW6urlaIVDHRAVQhdaN8TiySx8mawkEZLuCwQsNi
QaRCM+jmJn+2uh7jArztAtF23UaeSsRuQYB9P2BBfEG/Pr67rVbHQDYhjq58uCXdp//c2C5ya182
+RDZHdOkyoV0R3W1PAMCrZD1u67UT4nJDrvlnjSGEflx9iqGaTEpMdoaCki5zgpMj0vvs46DxXsl
3i5bIhVMnKzB6IQsxB4j5IzWL9k5heNdSPRO35QP5J5iZXwslxquliQd4AZeRfZGLGW97+MATVS1
TOVppPsTMeZLcDw4hRFsZKWrF5IW0VPwv0LYZnvtq/CRkQ82xLobv9VV3axClXzvDciQ+5qStKzV
CnMAX/rEtB29Pf6fgw6qgmgO2e3nCvFokzC5ao2llBu3b929BgRwX6LeJYF6wb2VK7ANKjeRm9cL
w3mku8fRn5I7q7Xj+SHw8765nZKUlk6YTKJD9wlf0KJYAKEczsyuxxFbknyn3MyCMSHcrdPOYzMk
2EfZxma8Ob085mFahRv0Omq5KifHIAkgN/GmtkgfUXawj064FiidPPs4pHiurSAjrm3RSesf+4K1
+I1YijiC0hon15lae3M8wn2+Ywq6YploD4Fn8DW7z9A312ow2iPgXvNh6gbuAmZnHBbXSyMFJezc
6b499TyToJ3s7Bp/WLaNyQz/WfWN810QIoQMmkFefpiq9kkWYZy9IYAbtxVuuJuB9Yg8Y1nWLlcQ
/AAWkRw92lUMgIYUZxSk6Ocl12KXeezOu1CWxV5acvkqKKyvCClbB5LlpfFbcWj4tefF6ob7ts3a
13RyqgetTTi52MC2VuW0kYtJr92YaUUCSyGRd4qY6qADpDYVatU259h3nW5lYpk4RKkid7AdQ3zX
Zr5LOOsozkF5T7jbdmPpn4y2VlHDxf0BfEe474F1fXWdyTlWRQ9WvmBnKoGvrLbg9EC8pSImzw2u
iTsjXYz8JP2tDA11QGt/a09p+E7G5K3inWz6QVgI66352JllRyk1JtfwoIMJkoSjdzw33b4lbXbX
zQX3Gx5K5BR5xhA0ZsgcQiPlNoL2FuVLu2lCvzoaWWxHBsbILSZW5N4BlqUtGN8Z0Rh8wCbG/1GH
vnE72Mv80JJ0s0pmbzAmIsFKQMlRgRvlriTx/kfbes4NJPWMjbbD90bkHExnNv6xJRitTPEW9vDy
exg4HDp6vk8HEV7UlBS7nJ7qsfAyd0fXjg1TNs05E+ZdEFRMfaWcGghtyVfp13lUNzP969bsggv+
YxwulSjQkMfYXMrQfkvCFTKjJZTJKkurN1j/b50NUSNVwcFxJ1PQjVXvYuJgxYq2nOaKJq7JxROW
uTswuaiTcosZn+6Dn3iRtxCJGNrpTvFt4fWdXhGpXKUJ+VBL917n5avMcTYQVSqa3TjUuDQmGyRC
AP2tzML4nGckWhQS7X6VCPJv7dkUW6Oe8nLXo34eE2fqrjGY1jwt0j8A8fK3Fqj+6zJJijv6D0JE
ozONwU61Ql3kQL0N9NuKurX9MwWyJUeiK3eLVssxyQPxQ9dc0XJc3Ud05WOkjc66zwcIMEXbfx/S
aTj7FeQBERQ+Sv0xStO5BT7i4U+3DEyFfqXusTNhR8+6b9zXKMXmeg31XPLqhFtSFVuasPOLGmK5
od9zY9MDf6aUesqQImz9fvCvUs/WTAYWCkeUXLFeOrlhbNVHtRq/IIO+waZoE8JlPdco29HQOfg/
vJ4sLKLVXsCsYR/s+hqiXKC2KNncJwwD7sYlKeuqntNrrNZvwAeYe8j0sffMnzY76V7PVEd10taP
aWO92SSOnaDqO+/SBcUmkt6OWqN6nsgs/Nm2FQCfpA6QT9L1oPie2hG5uYcWZB6gLjVJbkZDGxAn
jLBCbRiU46IKZ/3QmeaCWj2IY9pOzMAQazgz6KSqMrnjTO4BRW74ABXBZYpmu423SgR9FGf9aref
18wIUfRnMjY2esmSiatOvFoAWv+myF1o/cjNGUIVBoYfnImIRq2FcGIVlHj8Gae1OJC9AAFIy38q
6uCnlVgPTt6weQRZeg5bUZxnl8PVtPX3uGjH7sDgJ9lNHmZJH3UKRrvpvGQ+ZklhPvccSduSwcxm
tNZeYFsn2zkc/Y1vYm5jTVDlweQ5WKihtom02BK8qVf6mDfj0VcdwcKYXnngt2XWilORGDdxKKl1
iCIh2dg/t6Ya9szv/J1feOW5dWn/daGQWwS5HXhyjCyx0zGEU/dhLt8FgqII7aK7C6f6vnPWcVI1
+6faQZHgM1I7cHehgbhUxq22nJfMdOQVquE20r2HnRmm7SEVLVEtDT72Kedy1rujPNXQQelcwC7B
Wfre6ji8Z+ZKGy7WDPyb+UuRmHTOBrTDqCCyTQ5aJHaV+UjqcYFRYkbUn4+N/uFKXz2y94Gt9tx+
y0x0PPcdzSgB78vEUHhT9gFoBDvLyDcVRYFSs75xhlJu48V2cMRnOhx3fmJWIBhEWpw7zkczXJp9
ARHhqzSb5s2FB1NFhbEs3wGDxdMqbTK+Nl7V30JdNo45B16/sX1/QtWU90CiuCL5IXluEZKvc284
KGyqef5GncXSStrqK1bW4LbRdnyzDOn43ci8n0lv4tcIU0OeO9rQ98uEM9jNfF3jkhb6czC5451l
pc5yAXEBzEH7JC/QBa3STTjYLWSI0Nuv5AafAWE2Ra2V1f02W+Z2n7UAzRwRGxcz6121dTkMjlms
nubE/UyFAKghTpp90s3DkXUw77xemlyugmcNxXTTprX1mIiy3crUvg1MGZPNRxwU7s1ga/qWtZoL
mWheaYui5rqsaa12g0qvqCGGaZ+QKL/tCZgez07N/oO7FvPgIYk1YzxA/OlG0wujpqnQQ65eFco7
3bQuwLamf+5bp7vquiBAHUmyjdiMgh7f3ObxdmZfePOaKbQvkFDFk+IXeFHAYA799kBwM9xOmkY0
qFOyXwHh2Ku/3OfpwR/X6uGguxo2Rdu2pF3Q4NkM/ZhQMc162JjWsErHhrUSYpd5q2CufHH6NGBp
j/lwbAPwiZ0xYWGSgROQo7tq5XERTI/u2BKUWoui9TZcwwK+CSN8ht+YvBPBnGOpIRV2iuipzQ+I
5KZia7PQwJaCqKCg5+I94WPbUoJWbaTs9qemvAat0t3PWJvxWHvi3MJ0QPo/6kOSxd39xFD9JV+J
cRFyU1gtvWveEd5rwlTAdoiVvec8ZS9r7uClqBfDycaznXb0ZdA4BDekGA0vRWuIi2CqfbCw+YZc
XqV9L93Af4AExPWlN+PwCkqK9W0ucbwPMlCPlmXTDJ0sMLWbpmZb3RBLX1vUjGm6ig9zFqVeY6hH
TVdwY/dhkl/o8A+cJ8hoy6vctPBTD552+aYrTBJDn+TRVMi7JZFOjkq/tXY2bagnsfjJOUdgtoUv
Nv8ssQ+9xcRHIev0BkAPNJhAcYQ4BpM8615Gz4W7YnDqJo3DYcYjFXHZyXYiAaPbklIuNrRGr/p4
8k9Ki2HXSq+4bs2aEJXCN8V1szT6M/rCYWKXzaoICoGzxVRASk02GPfEvrQXd9bBsUrNZCfV0h6I
tnS2dstMFcWvHm6I67Ff6d7i72h0+ySo764BEeHCH6j+aWf6dGmM9IFYZLUNgIHStG9WvZ2sbkaA
BIYyTYT+VXz0UncglXsxYTiwNOzcSlE42acmNYO7evKmk55ddfYMHz2jF5cRLBm0rFSMqJSH/izB
mGBQ9otr9Dzf6mAyIanMYp8H89dkrtKt5cCfjoOctqKJujjq+vnZQFy193sz3bXWYu8I9AwOqWrl
VgHoOxWyoWfTFPVMwhha09SezMjDrAN0r6GWFUv/lpUO6mG0F0c4ux6eMty+d4FPFBSFXllGtWup
8mFy0yyaUw4btG4NWvBFFdcIESPtMr6hxwqjcG7SPZRj+DXNcnGLhX8v4nuJKfBWD6DTLVU8h9J6
tRM2a9eod5mDZJxOydewhg5OpnMWaZ0mkTRKDPe+0ewtQiOP2qkOTpI/LAEEm8Zx3S3YiWWTIEAA
+w0BNe9eWtnld+RZHmPDOlJYDQeFjvSLMTEGsWzj1Ram2IuFCnnqjOzQKg5qpvJfqzDv7pEl348N
DtkNIb8c7eZ6EUxL4zaww3kbCys9dTWyaUcZ747hjzeNVYOYYv/fkKTU0+gJnVdkr9AZq+kaacB0
6svu5b9j638LJMdFkZnxPx5bX37o/zn/6OWP+dfZNRnH64/96V2zP5El6fmh4yBJ/kOm9pfZte9+
cvk3INyELzBg/iJgMz/ZnokIm9xKy/9j4P2ndS34FPLrhOC/CKbNaNv+NPD9JUYR7x/OQKx/fy9W
0ead/RoOQ16EC+udLZvZuQ9J9jeOHB2mGtqa2x9DxYomjMpGu5M0fXFFdqF7NYm+U48JDc1zI7J0
PKmsHu7T1lDVocCBWXDvVkBEwNGRTxij045HBhxWOyXbBBJTdg+oRGAJZoqVhF2+XSZDX5LCTG2c
NnH8NFn4nbxafS3NmftKWT2pLnYfBxCm97IPn5o2wS1dt9yUG6/kJuOa6Mp6cHU3o6bNjIc/MB8k
LAGO9EG8hgSYkS9nZNZDXeviLHust02FkwZIv9xoz+e+6/rThQRhjLeGaT7EC4aiShrhT2n1IBza
xp70BudRfyJXrkJiNhXtV1sBcVm0pKHgSEYb6wf1kRnS++k3vv8MVrbkp/EroO0p+oVbB5IFjEfV
eFqYr2/B1fGD0kWDDwhmdTt7VViFLypfuoSDKxCvfjUsN16r6Moh6j9WAoDeoGV/Uga54IsZaM1A
FPOqzIaQwL7GHmn0hMxFHKpYrMfSXrCwB+MKJk+Mt3G03cdg4M6z8fAfXveBDMUBo1L5PBclJnqV
jOZrX61hlcUk+G0Yw6bboC2Nn0uqw+1kd/G5SKf03SglWWCIcg4f70+u74onu8e8xD9PFvbuelMz
nKI082u9xwVVH8ZxVlsaQwuwQD5kRkTDjixNbnD+kFnXSWCOyB7GoSj0NWTuND3GpVksR2RTvY3Z
hVjCg73YuI7zGFZHbTTFeXGak+qdgai8XDHqzRIodODmKHDbOQBiQtvqOA4VzwIUnXM+Shnx6vBj
pHSznbOCAQl7LJ978iof07afX7s2ldcB+JinnACOPWiF3otQEtlnhsnJVdw56Us+AzArScu8Mlq+
7MDLccYXdJu3Ck7QNl8Q0LnIFeoDWhZng0B6dUSFCLEhYi1vDIfnQ+DI8ABj1/6puXi327ivGK6a
NmFQ4HrzrNiHuRjSS1E2/K5wLJmaNp7FnNOxFd8wQY2NT0I9/a+HuArnm2zRVIhkg0bLIGLG9ATI
Mj3RwcEE4Lvvy9R+JrO4OFQBTHVArys7ZhqyKjhAZ5WPQ+O8ukNJ19MVLxz8My0g6LeIr8fFIJWO
JlKVxMuwlabn7bNggfrmW+0W91R9TuLAwcI/Bj30hrK5k95S3UvDxm40z9WdmznmeUzqkHq5S3YV
9uyV7TNgV3GWc+p063DK0vZWl679eTI9sXExME64gMCy6UlTlJI1tq2tOuOh0nGxrwdFUmgzYIES
cU4egJYGRBtb3nCVz29RxRYMcLV7N7gJ1KZUUegLX4r1eCzjfBMYoXNdQnin3TIJ/1UtRnYTm2by
fe7zHM8zKaW0s6OlDYuoJtMBE4jZwESaUTbUW8HPfF0Ilw0iI+/hYiVN1T1yR27znVZUQmOq4A0a
Rb18ZpxBqz7v0gtVen9eUMgTvOlSP3e+oGqlXOcKgXnC2OGsNFGHlACiLdLqwAzVQEo0G4W5GUst
IuV58xUj9OY+JT7xJeTvt4HBL1N+wsLpS7pfSX8eY7h+DOBXjDxjWAiFK9t+w7UXx2PqN2Qv1G2/
7UsrffL8RKDWLXH5W32VX6khL2YqN9y9IrcAUNkelVwfqok7esKUbK6Ig0ff32cUd03c+RfMs8ZT
UQCyoCHB1D7UUw7PpS6HdgshoL8jpQHWWU2UU0O8/L3lIWWMpDfGbx87S1cM8U/MDcW5bFihZOfS
cPtYRa3HpjUt7FG9roLI4/YvGOmBRNn4MydM33j1AY5yf0LSaDksB209mO76QkPaT1FtSd5Juc5k
tdCqxT1shPWFY3u+gKFpZkQdC/GsY73c9EgV/sgh+6/K71+o/LAkWiSb/ONy6e4H16O5VF9/M/v/
5Qf/LJicTyRzBabv4dtfBX3mX8V+gfjkYvNnKuVZ5HBTMv2f5N/6xL+ieyUov8K10vqr2M8OP/lg
A1aHvkncEaK//6RisrzfSPRO4K+lHJc8i7wSOni/WwDwBi1VK+YjSajoBvDsZCatOm1f8I0SlQaB
kLxWbpN9he/S68INLaD+5AQNF4Glw629TUv6FIyBh5IQU2bRBlqMhDDM8DvXg/hWr+u9ogEdcRWf
cCBXARtCZUiJoHZ2ogWpF0GvtjSNnU8PZ9jQemIu2efpcjBMq3nu5dxDzGb3AVsgdj79qc+xtcJQ
ndJPd/3HloWhtntMinUjEx+bGqIJ9rePra742Paajy1QrLshIlzM3Wl9zIDJ/aBsSr7rdfec1n3U
nRsmuAgnnOv0Y6OlRmPT9W1mPhsYddauWXflMEjKK7Xu1DTphxu17t7muo/HImZLb9bdPVj3eVr6
3Hnddfef1nPAWE8EiFkhbrEWXZVaT4yg52M2DbCE6wYkzjWXMBypnDLWet5YIZ88NjXzrJewuhvW
cwlnWXUv1rMqX08toIUcYEjW67O7nmr5er4VGl0dsWUC52VQ3eBiYuY6+3iONwzggKXUHJXU7sP1
yOFJTvLwaEoYPIcA/n4ZWUaetMiEOHPrfrSfMTdb+xx3HEkeBPNu1RLHSDw5sWdbwPgjBOfGdZV8
oKEV5DuPvKozccPipzS8eudU5oOv7iqoCJHUTsdtVNw5DEEafHqWfUGJNr7RG0w+95U93SqZc0Wt
vJ1BfuXWpe228dOhOtj1VJ6B/MTXYZvX95gCnBsakS+ZdhgON6KIODZm+J1J/IjIp9t5hlsdNdJ8
0ZgDBNk8f8ArKG5HQ/pRPDn6lHjArnI72AHO09uUsUoUk6FN5rlqYuacsbuiKoqfodbf6Q0Ze1RE
MbPtoTQfeMjhMiACxxKzNqTor+3MwNUR4xwn8mr3vuFpo3vITBtz4aYKmGGTT/NK0AjhIRPAsdSi
Hwi5l3cpUxf7YYIoZjSzc4lc4NXx/eTUlilsihLN60ywBdRNiYyBVPRdb05qW9Kvu9iq47nhsSV9
1sOZ384pidA1DYdcOEAKWwCLO06I6YG2n4uAM3Oa5OA51ZyYn+nYTtme2apmLOmayBrGKKeJkAYP
2gPL1m5nAygWbbDC1Y+YILE3bdyuSM1n0+FZ2Ak3z6485Lj3AzTj9GVyFtqKI9QLe1+HDSU5KMiZ
1ydHBwKn9RLS6xI0HUxUAX1sp6SKmY3hvtLkrPOTbiyG/GXDyJWSUyxOfegbvOWPKssczY0qgxRJ
78LIbfirQuVvRTH0cJ1pqKwW4HS1A6MIDZnxf7iEecyS5K0yMyZtGFEzvh+jIbqUbhm1zUTVktAP
+nAdB3peQ83zOgh2XWUPRXJE7uK8jU2NotAvyED33viMQoS+5TgwNgSWzXyhjouByIXai4tTDlbA
APUBvCl+qovRwxTU2ZZHr7+3YhYWrqL/Njb+zcbGqmD/xyf12ti4+TFl35vfGhvrj/3lnCZZD5cd
fHQ7xMT5N4h8U4SfhGt79CdoYPie+3+BMZB3hOD0RFzHHvm3nQ2aHhhfcPMRoSzg8Qf/yTntrsfw
L0weEUL2wSPi0pUzKRac3xobXe6UyCbq/JrxbTZ/dWjfoaN2/MHZCaA6XEtsvZJTcO82sjJO6+ph
TBRyqh8JTxMHz5Dze28nIwYlQVt1+lBtTLXn/+j6El0j7rV+6Y4MrD40HkWpZ+fRwO206j/UH3KQ
0q+ZWwtUkr5Lu4D5BXTEzBh8MCKjAsrf0oBt50e7Buy+9TR45jfSk8pshjtiMHhele91dc4CAxlZ
4Bv0MisXuAHcQLeY0mtPYc8JHlPLpyONrp8oYFhtjCmX1SHcVvJJQi8ydwEus1K8ZJ0/LOOhblVg
VbDtKxIEMlLpYJmJ7jsDpn7vd+1851pljQpz1jSKA282li8tKI/s5r8L8N9cgB5l7T9fgG802X5b
fusP/Vkmm58o+izcKw7nILUy3cM/+4oUvB7VqWdRQ6PeWj2zfzKx3E/kKK3BsJTDf8vEcsT/J6GC
V/919RH9hA3GB0Tv0qgMvI8i+pe4JlNBtBSwKU6KtLFsW9SJe2v3ur0spQ6iXz6av9PEXOlav6z0
j9fCjvXh5HFM8/dIZvqLxoLkvD75tjYvi5rNCwVX+DzzCVx3HUrlf/560MZ+f73VT4TnyMfpY//e
MqVtZPmoS3i9ygQRoLEixKhVF/MyTKT7klNFDJ89BeYTJFnr6Z+/+O/9Wj5YGrbksAe4myH+rW/u
lw+2MwQyG3JqTguAhfeqrFCXlaYKrmdzAUUeL+FzbIl/9Sf/nY8YsAcJYB43KOIaVv/TL686yCHv
deBXJ2Df0x2Mi+Fd1RXpk2FGXl8i/tOEUHCmJg8pL8fTK7BqrW/olxfMBToPrk3hMQWbc+UHsHRm
Gp27KrCNL3asvLd//rGuHfq//VJ9V9je2nDnisj987dbHcgOsSTxpI5jM+FZGr2YbMRl6QTQYA1p
agsWyrwE0CSwIBTmQ4dP5LluCX7dpl6xMOP1pf9ARIcF/Em51Dnt2lQ0p3B6BVHyL54C1/877xfX
GWvf4dtksf/2fuuKyxQAk5FbqJ04T0ZFIsOVTEqc3xC2GHl2KOXP3OJmsEtycM0n1uD8YHALOFoi
9bxzxsFwqlDhfU1syRQs9UqeJRlbzVW1BOZlQpeVAl+xUMIAQzQvFQDtCuD5Goo8MrFeyUUZRMfZ
WoI9/lnzwgyRXOXRF81Va8zTA7DV6S5GXoUmvleN+y2gGTZHHJuT2gVFh9+ipwy8A59ECmEG0ilc
RVPGCzkNYfzQ9TSnSDzJyehi+I1DYJXapKb5g6cU+QTFJ9bym8EJlXM/1bO+rkVKlLDnUgIrJjKI
w9aNoJ8r1umk5HQHg2a6C4sOCdMEov5tzC3ydnthnzyk6WBLlWrfgspWd0LKptpiU2H7mkS+ell7
92vQi+nhj1DLSsUt4qVhejA6w3xClBZE2ZK56NBcqz7VczghQBg4wz3KdMknyz1idHr+UlrUqBFL
3AZb3LTxM3RjwlXHQBO+zYX/Ak6Ozw1E3dMY8qUtQRc+625xv3oGqaJZgrO2szVRoDMoVjwUk0Hl
L1U8PfzxrKZ5QpRramcaa3MB8KjM1+uE4/LHWjND2oPUijhQsp8LlEh+nFWnojM6rh8eLssPk0b6
kiodPjP5RMM7FIhhd9Xs8Jyo2nO+NoBP3tKkZfF3VXgdzn343JYVkBinzngymJgQWZKQ5tvjtcd+
zZQeX9NMdqjyLD5SVjdmvInJBMJ35ih7NfZ8SSEiz9OY5hkalnb9W7UDaC5gIHX8+PydaWDAPQYO
hgjfj8KAa+G2q0Nx+fh/iAiEGEv0LPvGkh4N/tb71B9UpJMw3I/dqjdM1+XhDYVuj1LmcXxlSiVa
2MN6hGo7BeEDAmKzZ55ELTVCZUDcfhk6T6JXRVRsTY+tVwukX3EzxQSV5Vg0YiLIQD7Ci8cCag6+
mug4G0SWSkloymEWY66jLiFK86Fta7dEruJyGatT7jrX1hLOb/TE9LuajQ73Ikm92Z2eDUu/SD7+
9CAJWT1ImsN6swiki0ZAEivXdnrNrnL5nOUTMuV0N2UzKrA6nPcgvbYdbrqTtjt0RQF3PjdoRtxc
+hiH83Q1JMgmvAow3pp6ztduzBfHLTwwRqn5KoXVRW06exsY/CZ083R40Gknk83AVPDLAJ7K4fmS
dO/J5piulA8DjA5XQjMYbT4VL4P4AMXMeyfZNhlL+GfQkd6lFTXgyRFg1zUK7IovfGJqBj42yShK
l+E9zFLCVqUxJlnEwx2enf9l70y25DauNPwqfXoPHURgXvQm58yaZ5Y2OFUsEvMQmIGn7y+Skpuk
Laq998K0JbMqkUAg4t7//gMOExBC7KFlkOB54bNVtjBEhGE/YdhrYDSk3krhkVqS02AfFKoNLSa1
WHRIgVhSc0bEUyz4B1hy/XTPMcdaliFt/sE1Qk7ppUn2c9vVdKhd8KzTHNKVF2nDJGcYpnumM+Ez
puLiurZF/TrjApsTIDK+TRX6+NRx2TArmT2mhpm+YH/Fi8WYyDqGZpvsE88i4boO4MsGQVhuOEar
R9chvTLBHRoEz452wgLgOzn5YgYvS1uL34vGMJbjEuNdfbSKZoGkKep2wtJKNNkJGNZ6x1LYcbdN
CXwOJHY5GnV027RpfIz84NGLY8Q5XfOGTFDv/ol4xuIXeKLnPk2w9xAy1oAlQVXL33sj7Mc1rjjm
VR2M3oPE9oPuZhiPDm4nw8YaFVE5sfAuAHDwcQsYyNxMvZz63WLL5wIXpk014fTEyDQeN7glKm9l
wK0fVoUVltfQKez3XFj8/ZoTq3ly4kCG74E/JrjoqTqsdgsRSKieoqy311mbGZcYfPTcugL/3YVZ
zqfZ86tDYpf+DU7tMEH4SntPEEmxnmXYvuIOTi1Sd5qePRJ3komBx6pgEW0TQrLYLOw8arBRaefj
TOrvtTHNHAsIIYqNgT7lg+im4NI5R8Vn7sKiYWgy3bcRBC2MxfVSYpDFjC6uxDVNLHupciV7ehrw
ewbJ1aDbDC5xYLSYPOQB+2DRp1yT52Npn9Q2/yLOSpbgZEUB6QM1nKEIYIjsn6E5zPHAPjg4EcFY
wME+MF0Ohc6v+OSUw6RYW6iLb2uLj3edUeV7b+Ycrxo+2AoX+21hQNWjImOb9OKedF+P5G+W/mjm
8a1WNJGqXY82vlk9w/jcwU6w6Yz2o0SwAevEalgRclHOG4bj022bICohHyuBjosVKCnADHc9KoYZ
69v9t8sS5+hmFadUEqGhs8G9ht1e5U1zwJ9puu0Gat8CDt9WQIudT0wxXdhTPY6405UgxQfyfhNU
r6Nk+nojnYGrToqa7wpDmo8sGTV597aqczwd6ZJJG1vlcaSnhtCzBs+DBGe7pz5rU3J3lDM/hEbl
vBLxyMY646l7OdYNAkWso1OSe3oRPY70yIRymLl7aS+W37IvYjWTo688QSo2vnaNCvZxPwIzc81U
OYnhBc9ygrAK5R4cYa2CTjxajeJ4isDNs13j2aQ5R1Oi76iqeOKEiHOs97WPQLNo2KoeQv1E09Ti
MfU6wz1veYyGQEC66jDNanCRxFw72ea+E5rPwgCu1JJgSssH10qM/mH4Bicm38BFrCIDoEbttwPw
6EdqTnZzhpu/eEp9quVoP2mwkpnIdJ+DqW2TM5ZJFF4CrxDh46ihzuKMenoaOM/OUGjRDWviSOct
/1GbSUOmebrUVzx+dQ80jTWohlYnI0hORgfcOmjg1dYQbKTB2FnDsnk/OnwP4NpSA7cmCK49t+Ea
TPAOoWiyIdW+3wkzIiZdQ7+NBoErDQdHGhguzxgxZQjYBcNIyNVUJJ2GkY3EdpCeAi3DvwVl7tRQ
bXgDxzW7wteyUV9JULsJNDLNuqYw0Gh10NUmqrh5QDBWILWZi8Ok0W1q4/Bh0oh3qrFvxiSky9n2
ja1xcfiK5R1Pm3NZo+acfHDAzki6FpH6gOtRkF/16HpXFrfqxtToe224/WujEflqKFC6WsD0NGpq
n2vk3h2wARD3VH7lVmpsHwMWYNRvI/1CMvOHOQEVMvQPRrp8QfgJNm0jkCeQyLHGmOGLiS6MigB1
j8EJ3K5msi3YQWKTHYLzit2wSyuMFqVxdK1Z1Vd4NrJIi5jdJnEbVuSC/22I0Uwet7dzNqbwFii7
N79uo3TX8UMrrpNqPctxPbjt0J5+At1IYE4DTrz6UBMOS9E/TOgrGl34/vpz/qn78VG8C6hzDm2/
TeP2Y3tIzi1+gVVXH/LSZTPGHUM8qrYxcrg6osLOXbcu5+3w15/7T60/n6u5V5iR40JCp/jj59KS
51ZaTTV89dx964yiORTtlE9IWmP2r6oo53vXjdmLFZ4zybeI879ka4Hb/Hx3iYSgK+YF5yKgfv3Q
FM9tCnoi3OpAZBReVYvfyEdf77qpx6iM5MWaP826oS3Rlbe0fTb38w34z3D774bbYKS/Ruw4bOP/
Wr81WGyUbz/iducf/RO3c36jzXI9EA5mit/C1P/A7XwbAFyApJvC1mNqbXP/f142MKtAYBzftCQ/
xqP/kxBo/cZfFSwMK3BMbD+tfwc298yfkbtA2BQpgcc03wfj9xjpf4+8eNmkkFpheDYxlaI2wM4X
G5Y2oiqXQ4M7VzfUaIN904uJj5JzZB8pCANCVhYYFWs5Etmwg9GEWTNeLpHCOK0So056KAvMSWka
PpjigVeFsX2sMZu8RiJuHyHTs6RnmapXYqIseIZYiKCUzHmnM/TXZy76ZRCH1Wupe8/aXHjhyFLU
nWIp/EsRS/vtG04R6LDLqoy0L0gl/XovGXo3WwpL/SNWSK2V4Wh2i9wweIYWxwePEHE4VVp/uo9I
w3ouEjHdN6mkis8KDmqrnrzmJpIIx06V01Q+iSBe+9EiJiG6UMMLApkrXsgR+ENtz9PtTA5YT6qj
3gfrQDfOUkbNwRSWeNSTizdPTtNtVRn9wRpi62kZqfBKiwqutUxKS4IqxHUkFd+/9qLwOXVzfrWi
9MDclRK+3VMAtB9pk3AHSrtC1tXmvPmhhqwmq+GvnffCgk7zbY50ydJja3JwxMjVjgST3ZpWJB/T
EB7AurdcHG3cYOJb2xmf6WdW/Upvy3cPzvViP5rWtWuTj1XGHqPTjArLH0LkjmNCzlqYDEerCrJj
qct2BED6fhKFoyvhqQDzYF3zb7490NyEdrBBnUB11esnfK4YeaRtixlFNU/Ubrh/Q/UnSGdjIhxN
7kC4+ArVnPJbaioRNMhtTqvl5D33ZUwNbZE9YcTCOWkbCEQMj55SdYVDiF9WxOYLJALb2uXFAhMO
+6Ovcdjr/XIogYrz8b5bWgcb1ph8RKKCSd6FRnRHIgBkPoLEjHUtCvlY0gO9nnvByilY6Nlk9+GO
EoDftISSPzkIuDaEwsFzZ1rTbewSRgfdcWA1yKblyQZW51nbc4sIuN+jQ4JNQN5h1LL4UIDHm3DQ
o1xvrLsPD6lttDW7WlzHo+Il9IKJB4wwlZMVVQCFe5bW1NclKT0A7RDniy1QG+tN8FpeVjWn2IGQ
YutopANF9zxaXHeCkTL+fBmQkQXBK1zRjLNiQtG3HxNVVARNEyYDTAvWCUgWSJku6vHnADNExPKK
0odf1ikzoWORAf7hJU30MGALoptkgobC5/MSPtfQM3qAi0q/7Hje1a+hS1s9Wj23ZJTRfDtFvArF
AvJox5hJ7XDuCZ6/9VldVdNS1bmvATINLH478c+vBPxIGq9E19vnGkiZbBxMs9Tr4tGGKOIviM7p
XfGIHXb4bGhocVXTJEMnVVGxzhuPl9OtQK/xu0/IFHNwPR6Tgq9jJjY5QRMPVJ0BLJhHLDBccgwy
U0mbJNoOeO7c+s3mwg4CTmsdMaYJLscqDy4XRVrdqktmfkNFgiuNgeGDOvYeOqnbVA2YWxnQdNhP
oyXYIKDyDsjUkAqcW1E1GTTesdEQ44XsfmVh6D/ulnbuUQjzUhAx1cC1XdHGTPeFrEZ0Iu1UX0Vp
jwUXgRx7a+ZdxubDPvplZoCci5zfY7uFjcc/hV/asWWYJvhHh1aIO0hfdl9rjQJsoky9ZmaoDoFo
o33YxfLxPFtxmXGGOz8G5HhoA4au1NNskRYMjsspy1hRRiB5UDnD+sfQXJb6FFUejZCFjVh8woKR
hCtzSfYYhdA2DTiNHfIktN/aRLI1i3BmTUHKYYHP7sJjbdrceTPRgYHBloIar5/FY4qwZt5gowwq
jMMk60W0jAYw0qlfR+jm7qpwlbhO8Jx+ROzJ9aRwb8LtEOhakYi8aj7Zqa6JZRS2H1FWAdPEDqsb
7tmjpdceoYEivbDrvjn0AuXg7rzmbWnzQ2bHd8a6S6//3nPFdZ8MwTNTaFAly9Tb3jAKhOyDYkC7
MxM0JSv6QH8DGVevR+0WsK4x4sDMa+FBftvS0lZQ0NPzsZTIhmj6YwphxVipwR6bbQ1R/dZ2ebvy
PAtSiK/cXou68/zGFYNvPxMpMon1pJwmRhHMzloh/3H3Y+yrZ5GQk0byQTRnLw4SzwT6i96lxDAm
ezvunDc8mEG4e1XcibiXIAnlRxlPuOnUtT4MlKkP5zBiBw5ojK/HxWEjw/+RN9iH343/VxyXgj5+
jucD249VjBsR9ZQQq4hwRUy8qyW4KIDuUGd7IahU0yZBfrekWHuaCVT0NTmL0TNHacNEnaYNPaDJ
W5NpPJx5fIEuhi0G7HOUWK+iOnY/qrJ4rvDmOAXh1JvjavZH7P9dq3mk9D1q5TyuRG6ZP+JeWhNW
2/u32HOaIe8uFkqNgg6HfK+7ZjJUXRCVFK0H8kKeEk+B0M5l+Lvq5NaQlcIlPHDWDQ4KppfyDqz6
QhTGeOi6+djGfU2WcdAU4a0ZYyAWBN0LVhW7GmXQzkAZcItT+CotvPtQ4i78MoP+oPnyqgI7UCGq
gl2VGAwmYRCPQZzlpmaiuIEDuRA7zegGF3JlpxiYyOIghIJ0k9g10cp2Zu2yUg4kXyXLzuyJKcMw
PkMu7I0kbCAxIGttdklDOQQsywZVcA/nRnpxcNHhLnbjT513anGVv/OSCXfeyYBKWIziyRZDdWWY
bnmTLJl/8mTI6kW/u8JyvdpGflrT29fYOqWZ1180uM5fMYUySQownOktt6v0afaKJzv1VH6Zq9a+
g/ZUbo2uHf21vTQBrbw1fIWkGLzHpByt2jGgn2GRbRW5whsfFjaZwWlwMAcs3OeJ8JXCryfS522c
fHurTa/QE6bzFffL/Ug7v9wtPS7GiA/xJkvGpyBIa2S6XrP3wvF3JiPIZVPvPUJHeR87M/gx1og7
xM5oVTqnuSNHIab8KXErnwr8dXr5aKTEWYqxba+Qay/Ybs0O/uN9sasI69yHAebxCAHsbaTaRxX0
OLs0LpXRti3IO+qWkC2K9M61M8b1NqJuOPVFI04MNY2DE1TtMQt6+7KyFmwGSFmHa69gPbtIHSYU
rVsjgOORsmMRuF5kt9hLbzyqTmPJxA2HACZGNrl1EXOzY95Y811EmKZF1M9BwuHY43tKzTqjWpsi
IsodDOIJQpqN1xan2U1aN8EVBoR3fUK4eleW5j0JK/5lNefdk5ykcTkXdU40re/xc4Q2uu/dkAfU
JVIuJ+B4tU+TrvqUUr5roLMYkGEXIOASc5eDN1rGtekqE0dG9MaZb+96j1DUtMJ2bzQ9783ICnAk
jeQJAoihnTftzvBYNjgOjeZqXrp+b4ZZvHaYERKZkqBSd3IOIoLQjkOJKjyOCGrqsK8StZnr3Uoc
57Sx3sIGB7hNWLXTJyriLdV1QyWYmOVmzvCf6JTtPoaKHYWdvyHQR4tgkQp5B8Aaa08e+LxpcbHk
oREBfYkTgidWtdXrvJbWpdVWm84x74cxy5Fe4lYwU4srePj3SSiwrBJpYecHb2kH5LzZFO1wTlAb
hqk1AbYDsbQRzkgNngVWuO/c2GBjarDUIJxrfDayVmLY5obSRVMh4k1Td3QgsdpCM6quEoSxm8Tq
xmfydfLj4jLpCRjf4drZLQgP9HwBt6GdizXH0xhNPkvcKirbOCWOLvzYSIsk+IxXXXTJyO4abUT7
ovPrL4rGv8KfAIyUauChIGeJ/KnWbXC0CUJ8vRUA40vr1r15ROgcdCdDiUWSe2+lwQ5yWK+IURE6
LyKicQtvwi4YqWYJrFpNTlL5r6HK2dTDNB3rme17NpkAOYKpxt4jR2Rx1jK3DQS3rWGS2RM5Zm+9
+jG2/TvMS2dcPxOsOXcIQJziQgGXqh2UVdBZ0ykYfg6NBOZ3emrQuImptsqRVIOVO9icTQnw8XzC
8RAGJ/mmj+C5BFiQlHALBexPcOQv8Zmf0SFaZ4fGXtJAS482+iduRh+HYG5dkmKqEgCdF3hHTi+L
vfTtJ3uGS0BedEA1UjEARDuEnUuy/zU8pQnwPyBEXAH0OZv/whyDq/gJnxpjV1SL7KKDM8EPYBTY
grn2AbZvmiocRxSbYb1PrCSOLro6XEr4Z214HZWdePTNXlzDTKaq/PVV/YvbAksGJhBluwv1Vl/0
d1yO0upDNDR2dMDqho5s4vRnUllRkw40x2uEYFQ+fbFQHBlDVP8ds0OjYt9jktwMPp7wQJ9QQW7O
T5hkSZJGXw4L92TOaYVSoWZCn1rlFykPJJ7xK2LA5luPmRcaR6HL79LOiY8YGD7IG9udUZJgRtFh
D9vpDhrbnDL9eh7njyWeKn9zu/7FQ4TuIYBRwfqYNP98v4aA9BXL8PNDialLg5fJ1LeaZFJTNMEt
UGtofeXWxRf3jfzx+V51YBUqppdPqqm5L0r1N7ij0JjPj7cQ0pFlW5rTZQmO4R+foOEoY8F1JEZa
iLJydWYhdEBSzy0QD7Hb52HTKGX7AWHFOtYD/UU5QpPYi4YjeY3fse7BuLO/XlnWv7owl1GE6/rg
zf+EiHoM7puiUfGhdiMq1AilUd6v4Jw3HtYjidWWDzVpufYRe0F2jAmqZ3YabDlAxBgCvG40xcE0
0Xyt7HNdLDraWLzpgm1kL5TvieZa6MgsaniN9cA04M02iFelNGXiRQQTwODHt6Y0KUYYHotGAcq5
nu7jUFMhkHdOt7qOe0vKjLW1YDOYaQ9fOqBf3w75MywOe9ZDxesi6gBCDH4mh8XCUDrUxthbscMe
KKsFCoLf61annLj6M1cDNtJgPJSY1aAAK2Iua0765WEKXO5WZAm6E2cxoHzjr8z2akv+nIhMjrZn
eMiSGmUeyUmeLvuRMf2hikDA1olXD9E2GlRzWGZNDXMkAQvYjcyMK3wago/zl/0PEv03SLQFgRfM
9q+5o4/IrL607Zcv34PQf/zUHyC0L0hNZY/RIPN3xNHAJGzFsfCtQ35lfZNe/R8AzStG1Aowhlad
a0LenwC0/VsAhTgIIHU7+BJAnftJgf4rRTobyk+bjS+h4OGEBhLqwuL+mc7pzQ1ztdEpjwYBHoJQ
Py9EDbQNjRFXO2S9vljp12C87HSlpj3dNkJXb4Ck3kEVdoLbZdgWW+l4gqhEKr5J136urgKjCDPK
9dhY2yJyp08F40eFEMex3ohbE0epq8k+cPDE0hUmzskffVlTc1rAIE5CqBfcCIV5ELUpdVcP4GXi
MxvgG71agqndObECViJtlbn9XH2yafPBpNvi2KNXBAtwd30LbcnsBnM9pEl0I3TFXM5J/ihjkjYY
qtqU1Kgeqk+xwBFKDsZyas/FN1NW9z08l+TY8VGeF8RoXlXkfD1hNukTIrOY9/3YyE2Ze3e49AZX
ZmqpjV9E0e9M/SgQrWxAgtsPmyxRzAJTs9kDgZWHMYF3obuIqq68YwOev3ONDAo6FPWb0gtOUUmY
bDVlt4YfoikC6MSCdvS3OSmfWNbSuTSmVW5HZZtrlCf2ZZBO7bFvFwNbDOzg7Sw2TnlbktYk1bKO
GXNuWgQfV6BktEzKN2ifiKl5FHAltpLD8TLCLXJvA7rupLIcfmu73NWDbK+8xMA6ngbN1Z3ajFBk
2474AoVe1mKIhsyXjAiCYyFyboyafs/WnV9PCwhM+jtuOu1e1FZ66IdI7gEZw+fBT6oduRzuh5+w
X11htJ5eRcincA/TTeek+09fh1Alse8fqI2bHfwPJFy6Y4WCzcmju1i61uDdb8rxKzEVwW4xS+AI
FXJY897Yd/Y8tvnlnNZPMSIfTJuq+c1wwVAwpHXMK7Ttw4VvAOtWhUnflQQ0jnXk03Xr/jvWnXio
e3JLd+cMAp+Au2nYDctWB7+vsrupUsYJGftwI4uGybtKXOK1KGWwehJG4R16AynErml1jUf3CVSw
aNTABT5Iz0DCMmnZvUYX5BloUBpzADdB9YZnLglwdm/iQiZR8loj015m5+CYrSgSfH6W4tYwnAMV
CjZ+WBJdNa58q3LlhZcKrCq+qEX+4uIKec9MgjxMXxjHNuntUO7zzgJKgLM5lsFnyGEq2UbhvNww
QG5v2176xeeghOlyaZc9fshd/+TUk4XEuI+bfptn3iPBxek2aHr6srwMTmPlkYgQhKQwwGNza5BN
o0hhC8xDdKgxCmqeZI4BO55IyP8wCEXWUcFRw9KoNaC+4Glww0bJfS8G3AtCjP+Ilaui0ES9rAgy
NMFwrhUoh/diOj42GqTPzeKunEi2+0hDRR5TsgS4KAcEpNsGopO+emDlYozuB0WPQT/4MUHOgx7T
m12QvnsYKRkHvxzM6uhU+YiHqt/32eYbMTKcYiYFIxkoENTg7GbaiRYPzFlER4FF47AqdVtTdp79
MdsosPaoUYf64M3KI//XSPDc7UQYBtvSyfjIBUIUQKmuCixyb5mItTnFijkCqbP3ccR3WQg6TvYR
dXkRJSk29ElQVjdQmiRmeXOvYqu7AA1zTATVIOuRN3mMKojWu5mgrOywdOcfSf0FGXG4x2sXgPcR
/r+8aBDXENKG+6+pLdHHPeoU96oMbHXMEpIN7ckJCTImORtXQcvbMxuM96WHN2QVN9ltKfPL5Wwh
2QinIn3JIfkBLvauGjs7XuVoeHmphgQsoC97gVGEK08YsO4RmKX6XQVEEpGbbDG9sowdwhbzgQRe
5JfYk4o11FqDIrcsryFTVff+4LnXCHmHV9x+5bxiEHsx0/Bgn9WIDROgaN81TI9Wy9Jj5Vm0y/xZ
zeqdM6rBEtfGD4HOYp0MiemvpKnMh2gR4Q5Ssf/kwN0kv8MIORzK/JjDIr+pOh8mDaHzpwEWzeeF
IfLtHGKk67nRka0zPAC4mJ8yTyQbaH3+6yDUVMHMlPUhddR04S06RsQBTgDvyjY19lq/x+imT46q
hmtYubvOKHH8JH0wXZObg/tAOliYvM/hcuviyA65Nti3uK48LV7VHWek+1Ty5bJ3EB+RBiWQfC6t
AVU1r+IbRlROumkm6V+AM9fMJyxnUzeg8yOfT2GJd7skL3sV4fBxW8/RiApWR0alAWJKvsAOV/YB
MGi0Y7bGxf5kAe9qn8+gfkOn1F0JbxFfhl5WO6fDayoToTi4rbJejInPw2Ql2tRMKnbQholRLrv8
OjNH9dzzHl5R/Ta3oPPBJWSvEicEJGEYmtCIWvFwTXQ4EJ3M3UO+DL8rH0PP2Y7jl7DqzeswFMyH
YUtSCWAYsur9ylxXhWVet1NMlELCm3/rpN60R7HevPleiabbJTN8Wrq7pgVJXNmF7x6LoA3u8N5Y
LkSaVe8jw/RVPRXmNpuJjMFg4SVsyKMkzBlzxpKUccOYrS1+Lo2/MgWcqzI0txi01VdOkpgXFvET
uT79oWkZmPvZIsYMbRLdE4Ix5gx9C49wZTOOCIyxghc+uYjNUZWssXPDRq6MZAcjCz8gl7bWFWS4
8N77jJJ4qbHL2VQhLHY5+dQUzOMgMZopO0HTZAE2swPIk/dggRdC2YLlnETxY4sTW3L3n/r+/6MN
Yz+QFNd/Xd8/dW/xD6X9tx/4hyxTay9NeEomEhoJS+kfujAh7N9MWFkBpCn0Q6ZN+/inLkyiC+PE
OMvI/qzrtVTTNC3aajhdeBU5/05dfxbQfIchQNPClgEQgRksqimMA37EECrIkbh3+vNVwGR5wT4b
NHDeFS4NOPnK1pHQPj0SjJjUtPjRf4h5TvYTFcztrMrm0KgRRpNWEaTgktszPyOeZ+cWb7+WEqpC
jB36BDGOJklsh6Jw7XC8N7wZtJqSfiCA7gl/zoB44b4gCdGNxgHrRzMPjZugIBnjVDUp/vYUPqLy
v1q1R1d8GMFFpuEYeUjLw2PoTUaKXMLHEqseuMkPRkmdwcQb7sk2SseGN5yYG+vGZ7C+NvlYNr2a
ZJqokLzzQAozmG5hw7dA4nkNESXeK08ueOAggX4sC6xZlq6yDnypapMvvfE+xkXy6Kc2tpRMs1Nq
PAeZGd74C7l0u7gK+zekcQnjNKarWOnjae9S9q+DamDwgzRk8WR5SqMhcTwoChmhI9txZKxygWK0
KAU5h/50HUfZYBwnogz11MKI5geD8PWFhIYoS3W+R+1Iby8TipD9EJpVpw6QOEOh9yFim7Lp3s3N
pLmqpxanxwyjRymL4fifHeH/syPQB+t2+693hMPb+JYk3+8Jf/zIn3uCY/8GH0uTuRzLoXcHv/uD
cwZq9htKUeAiMCNH29D9Y0+QWKpYoI+wynA8AROAjvjH1iAwoWPiCcVES2H4f8S/szU4PwLEbEXw
2nS+K3xR37fRc/64NZguM+UUl5AHcMKaNJilaOfVINi71kuOuqi2o+Yuho3+ufYy+RiTpn2Pvce8
L21jrvEz9p017mTY0UOHHTf0VOsuMIjhoAB+bUmyaNauEUl8N4cqucW5qSZ/okahUcVTtoOLwCss
ACelYerBQDluEuyQ9pWcs3vsUJZDQFlGGW/0X/Te1axie7RvDARyNxOaH9Q8bTeCINTzm2fFeEzD
y/XEOo4ouzENaZadhy7v5MxG/Y5VSfqGY9F8S4MtNtJP59e5IVQ6gEPkrS2GX1+GJhJY6MGKi6Qp
7qLYvROdgf1Xlbfyqae8yDbfrZfbb9vwf2FlfVthz9f+z3//FGB3fgRgqFjkBqYZ+Djl/PgICnr2
1Ahb92FprEALP5xtLSc6hKDCih5AQnXeKpFFcItdv7wsR03mYhJFsFuSmcN+YRi79TynOpIQMlwt
oRNfy96uPtCWG4zDnfY+no2JKI40veqdTsQrP+7y5zzHnZvIihpgxKpufL956nLLOSBAuPTwdQIW
kcQ9BR+pctX7r7908CNcype2TU8vYM5K04ZU/9O8pvZdn4auLh/QFoSvQj/9qKrEJ3SXKAU9XO36
1GqO9I0debbsznjwdMuutTAfnPrJfK8zwW0AL5pumPBmdJ04V4Uz/wvjCvmF40pcwOgab2JGoZcW
1fCt44fPkT3JfYAD/3NWjgP55rl5SMoRP2yjMfbZoONVQJWR5BesaYvm7sJcrI/S7S+Bd8Shw2j9
MPuQSlY2wQDJNGfbySFiDaeeeOckMCiD9ERK0fiZM5c+pcNhvMYxBOkqspGmE8MKr72BIZ32zwO0
5qXMrr2B/OG8zZJDZn2Ak6QNZrGQ5jYZtlwXvg1jiiN26jdJ0qoVRnTBHhtXuZYJykevLKd7zlpX
rYDQ06sittTl7OfyZe7K+oufwyplNNfAzsEUUx04l8SujNv2ALksuci7zrwKY3iTfimGKyfDHIlG
q4fMpuIlPcxM+7XzYiTvjaSbbtpOcEMlR2CC2RiEaP1uknN4V+Aq9GLHrXoP4ORd2nYTrE3oZde/
Xjs/7VkOuZEUMWAzlmDEKZGB//jCyGgIwwio/Z7ee7nrAswOiXjEVnFC3954fbCmHmLtNNXymZyr
Zd12LSm89jjHH8zNsVIE1TmpzlQvniLdguAFc6/8GjMXO9sovHOeCsVvyYYGMgrtWblHgSIuq1Dr
KuCMgTdE03ZGeXY/mQ32mACnAQW8MV/ZDB7WbFfzbqAL1BsqtomNU3diSzSdRBDSK34nDrXX2KEt
d+dlW6eEEZK+NF81yhGXoq5C4gTxpPSNAs+5VLQvzO/UNQmJGHySegIsYFll8o6Z9V5VjUFRA/iB
P3ffu3vmnRjJZ37s3/imqubtr2+//MmEi9uP+xdUfKwFpIPNtH61v5spIklryeltwnvZ1K6x6aht
Ef0o4yFFTKmTtaW5dlVrPKZzQhHmTHVQX00NnKa9DyVrhm6D0GMlc+wt/Wyo37LBxcoyUGNNUi6o
7GtjQ7NYoX4WR/wCjd2//wUYE3NZeijpSVjbP3yBcslavJMj7z6H6LadUjFdqzqKwBXDvNGBg4BO
GtBxpCatlTHukq5f1m9maDoXYnTDr7x7FhvzXL1Zkycu3XHKTrGsoaMqQg8ec08LjGIIyf7fDCjP
5/H3pTw33/a0+ZmUHsHkP1/7WBAKs9ijc1/1DqafUGTCr6xmkOymbfJnsSTLFfjvdJN7Q7nvzu6i
sixddJDJcDqbscL3aY65MzbHylPGIxqfYB+M5IytG9WXN4vfJpfgJ9PtiPcVsH87tl8HjgkeUWK/
t+HYH6EXEjqRQb+47e0xK/fe4DVrQmwWsEjCWzpCKl9kLIju9g3/1CaKtD3CV3Z5C50Ad6jptXHB
NJpxCI8IZ5vtUnqlv+6knL6IqGW/IncGkKOtpdiitYLtUGXvAs0HFM5Ske5Y18fcHsLX0uNVpyaY
bs+vHnZX0UcTGvGwdTP+ZV9m4QloVd5j9D73myK1BoK5VPxh1i3QqxmHr6y84YudF3oH0bcG8tGJ
8D9wHBObNXAEdr46aWDHEA73aOK5jdRaucknr0g/W1VRHSGGTcdslPg2NnKAHpbLy3ga243j5dM1
uaicJb9exBSJrNIfVgKjDWoGzLkYPFMO/lQ2sFcXPdiNuo9JpvDWs8kLtjrvzYRgqf0cqnj9ByF6
IamEUqx+c2W33C1kc2TbqGgBtJSH5XWanxRaTUh8hZmQIW+kSYFZVbnrSPjhdYWF+a7ljE9s/927
HO3hS594trEJENMCQUNMQ0FMOXY1QB/EbdScWQd2aeWr3MpD4utEiHlWsBQwVyJjIhem9o7EDD3R
9WAk58VYF5JEDp1ZucadxYuFDLk3+w9onGyRGfJP3NmrwySWdm/z1h68nKy6lamfa02y3wts4QM5
0sO8mWSybANrfhGovTdWBVbI9cQEiaa8EHByWaypbHGMR2702fLsYtMMQ3aqRGoeliCfgR+tRe0X
JePqSk6hHazrPoufOQeS59ZIdchgPVr+qiJu94WQgQB+cabcCN27ZxIhb7EbrNq4xrc38MS9MYy6
wEErdDL9iaOqLVwUeFoebaFB33bgWSZfN2PLw46TG9WOpPyRJAlpDYGZxBjPhz5v05SK8jGKuhZ5
M5lfq0Wk1ntshQnuzcKtswuj63T5E0BJ6yB5bJdIme8FSUoRbHHsPGd2dp2ss4jLyMGgeWYhAFSO
VXVh2HNcrR1hWZ+gsSTAUWa/3KUoxqFWeSnSBGrLA9hlgKi5XZav0s38o98vxjbv4SatCFgXMPqb
ZdzaUNHJC3YTYOcmJMIFSXWyShRV5mqKmk1HMJ+BCpoUwgT+8lfPQwFQqf9l7zyW60ayNPwqE7NH
BbxZzGKup6cokjIbBCVK8C6RMImnny9JVTd51UVO9bojuqNCjgASiZPH/AawgkfaComgoJtXTrig
B7hoXNsVQh8cBnhM9JFaPjx9SP+ZZb83ywYTRC3615Xt/Q9I2LV8WdpqHBH/5k86lfUHE2TkPuAC
IgCKJug/StvA+cPlnNJiOVS5z1UvJaNM/+e/3ScZJNumxfmPGfiv0ta1/6DkRQ4d3TAG3h5Nsr8z
zX4dH6mdaSxH6JwBnqGINmnGvUxTQmscFiBw3iEMyWerNA1XedI578Th1/UzdYtvOTyjruIi2mvm
UR0TD2NnO8ymDkNe1xaCllGIV2/cfNV6ydeVDySnXDqNPFsQOXjxPv5F5ajX/uUR8HRxj8LdxCsQ
/YVjSiSqMRCdoCQfEjdqil0geiQ+ZovrMlm7wcKjeUjoukXkNDjYMhvJfswGmFN8ZHxnUwprgcwK
L0BinASs2+igdDNU6MNcu8iUMc7hSrTbHtOFC4bn8U3lU+P/Gw+Bkk5keejhs5GOVtAUbusgvR4d
yCZsuMDNsqsMmBJZMKm7zjHHdWwVkHYMyMRry3wiGlD0wG8DFCyzCAmb2obN1Yd07DHj3kcRksgj
OICTORoL4M6AD6tskBCMFolwTgXM6O1n0E2SF0fx03sge+EspocChOMI5ga1CXmVYIrQs4O8L1A5
RfFGqH3Q5D/fvpLu1P52JXiIbDykxH4DaHj4xNKf5EojmG90HiGbSD/sToV0ug+mR5n49vX0R3J8
vchE6EzTfqi09A58kevbFvInFfarB/Q3xQeiA5O2AV7z21f5F+sH5MR1aHUDfaFP/foqkSBcMHQl
h7XBZeIX/7N1Ikrh/j3tpicY6NHzeLYFtI8Pj/78cVDIE8uOJvbgwUbj+mQJenubRuwZpXhxqnK0
0V3q9yv4UsUN1vTheVsyVXJzK75hrr6cVZ7XfRBKFwb+iKohUh7Mf1ETxFmubHFqQG9hn7E372AZ
1WoNxtxlPJsjdLJyEy4yt669tUI7O/S233+a/CU7vL2azypor56SpoplsZx2APgy8o4qtNiOyyFd
xHyYcgfxYqB5JyB0+hPMAItdA9iZFKf5iQS5oQe9oI1VkB9QEBp2o9XKHSZ44rItMtzDZe1sOr82
P1lQqi+9SLlfg6mqPsGTR8t1sj9aUUU9K8BsrwXl061tFtEuXbJ6g9HUfJcmNZiYJFP7Aq2VfEy+
Es6Kgy897yoZbO+AZyCzBT9K6bvHaLMzGT6QZCAV4WXVlt6+tSdtCG8hsucnuQGqrba6VK6QEfiO
3IQPCKlITtx2Ga9acOPdalwC9xzV2pJmuU8nbbRJ9WATrSGj4XMsraQ5FKIp7mVPktHh5Yx1mnHF
vFM9KgWoPERhDZdL6ey92M3RGfFTe71gGrXBw8f94CGCctsOffUpSNLiZ2ulzbwqzAg8VCRS2HxT
o0ciJOOfA9hfm6CyIX5GUXmSq3yGmxb5Vz46EhsZZloIs8qmK0wRu28YJcK36vqtgUrMOo2LH0Zh
hBdGXRobN8mSrRGIU2Yr3LVvdYB5opN5NOrLJm5hpM2IvaKLgf+eEdR7VPHP9XpumjJv1+DGULlu
pn5lVc4XD1Yk9NTUPEmg1567cavujLKQOP9U5nJpoUkDA2dMaWlxvmChMTl7u4nCE6bDzoOI/f46
Z50wBmfIsu6CHvSuSzupZUeMJQyRznEemk5g1ZbaMOmwVa1W2jvnDquvAV+ieeLVzLhxzE1ymNSw
S1Pngx1XA/SNdjyRcMRW9CtluBKp/ci0kwzdt9oPSpQXGc3NNXh3oBlJOeCBV9ARRoptLUyERGxY
k2bi4nMZzcnHOk8u4sT/ms7KPKQ0uW5ia1HbXPj0xYoHu6rrDU2xfG3kfnQvYX4h8iNw9J6HCfOJ
Ilo140I+D1V3NeTwwUCOwa4FvE6IQrbHquocE9BmPjPCJNpjYFkjOxzGXwzIP9zMHCOVXKDVVGgT
DWF2Gow5TsGGY6gA3Rr6NaLFGSDxxLf3ou+NM29pmnNpMOoWs6ce8qk3IYr0QQioFaQLLZG8vVoQ
ZiZM9VZ3ppTlnmCHXh4sJzMPQcPn4htMtgvaKTgjDlukX1LsttNuhaNdrNXU6u9idJPPOXzTRz/o
1WdnFNNpFYYjKiORRGm5dc+FabQQeAus7mJzPBksvi9D4Yk6lAr7aZwKgt6CbxwFS7exOh+OkIkA
1Wws8507mvUOJGV6YhZJu3XLxl3naoDM7CCWYfldfZ6ho4gTGwojXsMv83ooWkRd5+40wppx4zeD
2hs+8KuuN4tdnI/q5yjF1Fyi5lpu4pakYBmViR2BDcbCprTJEk4Oa4k1ymNot3hu2lueWJwGPkSy
CbYGBg+mOluk2X/CVN69svlQL1WGR8OmiGGErMy2GX9YuZg2UWlijJXn4nuKDzE+IFlwnyKbfF6D
a7w1TPILiqr0CusUspORlK9pIM/4SZRzdzCWu9VgoQU7m35xUyZu9xkJmmJTmAvjDYO80PBatS8L
9NYmvDjwHoyG+0b2Je0uBLMWIzUPZQ7nKxc8JL0pjGnKhj4G7h0HpZz20kmX+DTotXjW5DDvwLYB
MZVGI0DEyJMXzEciEyKgNzgQu+Ri47zjJldL0MbYqLl0gNd2VPafIOp760EglDXBlzf344gWTcwY
BxCSEywUjhhubp0o9a4sAgOOvghrtWjnHExY8esoGOJTchVv3cZ+tCKPFKcj4pnoGuEFRw483mew
RLZOY3enOQYFyNF5rr23zKrbx7XhnUmEsm8UF4CBgBwUTO4AprWnUu8rrBMt9aYF0MwABH6MUP+N
MKH1CC2UZobeWY/lEM2nrtn3ub1MK/JF58ybzb3sCAqWGBw8QLQKW4oeGwJy/nos83TXaMW2pgbz
iHPYepIyW3kF8jmAka5FXEfjCnPXcS+eFOBY/qD4LtywS88Z9aISlyt8S+FiDQpQLBpCwoF9dR6B
mmyJrAqpthqmSno5T/ZcLf8ZxeLukkn1TsHKTJ+88K/r1f8tH/ri4WW5+vwv/hzE2tEfUWCTDwFA
0zou1BnPg1jmrH+QCqKcbXuYC0QvNHsD6w8HVg9wDfbw0/j2H3NYjz/SbkKh41BeMo39W9BrXSu/
SLT17Vi25VFJYgPm0uTVif+LRDsMRlUhNeT+SM2lzX+ilBAjtgbs2ujkRsrcVvd5mWRy1ysH3l7f
K8/7PsdlW59bEEEgVLaGS9O5AM+LUx99Gy0CFZbAre6EWRm5WlNo+QsENzhASBhCAu3cce2Ug1qY
Y+VDb19RY7YBhtUALKc7ZH7ghZf5kIBrclWU2ZwhA7CrPYhsRL9Wc5Z7kaBRM3Po7Wr0QNpsjdkw
n/U7VYj1euQAncKk9ECenP8D4bCPVwdPdovwuHg/2n4aI4APSZCSagjXcYqLKPEiLjlbWV397Hy0
y25d+gzcmp0OguepLUh5dy/21vVzMv1yans0BeGWgoCSNXApw3yHKfzRC6OHOFeIASePFtqHxUXr
Zon2xxoQXWSW6GcTSIwgowVOKGnDAaUIRt/azLZtigc0+xSHRDDADzwtTWSU0+0SJwt28+XMq9hK
uaTLfUpKzeAWVbzOv1ygn/LXqsjtwQHiljkE0TvNjNfVHv0aFhk0APgkWieojR5Ve3FazJlRlPUP
c8LM6KNXZ0Zzg6lIs1y/vXrAF17udi6EOrUWcfIsKj6u93q3Y/DcRQsKJY/0bmytxF7GhWtydPOF
z06Qu1cT9CYnhZPplYZkKpQE402ReZC/3r6T16WnfmSHxEmrWSE9iYvNUZfIchJlRnPuP459KPxL
zuVcYg5VGQA6TlH4WDz/7y6y5yANrrkeFiPw38TxDSsxgqYMnO/lQJKMoadqYVtwdEJbnt651ut2
gX46ApeLKQ8bngZVcPRCcRouizbz7MeZoUrm/rDBJaWYjbdQppGH6PQSl8rXqK63l/W3ncREgs4U
/7NDwK7HTR3q6F5EedF/n81owBw0D8pwhISvJwjvPKP1+yuMLMdmHOnZ7ChAFK83Uw5sgDzMrh57
hC9B2qN5XN+VtiRGrSV1b9JezdESm9V5k4H1NLfemBbLfd4HbeuskLuMcZ4HZllFH/KcvgEZ+6hR
zsWYiFAdsDp0mTu9vT6/vRganF4EU5S3g4/kcUBD2Sm0Z9usv9dKCu5CGFGR/xwtZXifG9QJ8GmN
q7GR7xIcf38xdNlA+4T0bF3wdEdhKzZ0B014xjc88ywbtdTAy6A4BmGbCnNtOUzJygOfSRE8qLRE
ygzDWSGidl0Zsz3eZtUyYX2ahsBsv0Hb0TTk2rfVGaoRUNY276zS0bhTzzn9wHv6THCtoCd89G69
BCHJahANUgUZXlYrbHHlct3jrs6mWpSZqHEf9W3vXxrMQfiaenQMOQxqXymCZVS4ifrOBqzynz5o
JH4CkicFieJooZTw8zkAUwITXbyZOuxzj1gxbhBjFRTsVIzhet5OLYCgy00N+4M3koL2I0TD6QVU
ubHVXIYf4rSV8xdkCmhJrLp5iVkLm6SfII/mit/lO9tFJ5MENUWy6br13bz64U9AGy1AJnG/XPP5
R97nGp7ici8wG+YerTaP4FxYwOg/I+KDfdB2QI5yuV9IzcfbUXT+eNPn/M7EsDkngqzSFN9t1BkZ
PnLpCqdcvOVypzX40OOQn0Frwsxz5oEKrkDtMWvKbf6mD8aSv4KvBtMpoOZzKj/IKag4zFQ354Tg
XiCkSvWcRFzawJ6dvw53V18NzGLrXzpoIHVfujDzxkPsjl12USIaq/YTDLH6LO0MNZwOQHfYS3MY
68gHKt9SZyFilhyWZgwaplh1YQyB5tCGncQSp3FxHy0Ovx7AyzEsxoQzMCM/38CYN1hQz6zZfv2c
6CBWVoFpAFvpY5//QItUVc4MGff3P39G13bIpDv0EZhOseUazM4ppjzWYHAyxaXnFpz/qXIangmy
sV5V2DoTK+eFLSO5wzRJDOnrUgwwNa0UfY9q6xgBWZuiCGJZWhUAu0CDxdDbpYkkp5ZTUG7gIQab
pbphStoEwS53oAT6qxbGC98UWlgRuyaxRck7c2Z6OD8xsLXiYCcTWYTOqeEiMv29q+aRNWzmMef6
HoHRij+GJT4x+QaCGY3UkxhTV4RmkqXWuRv4Boc/Q96g1A+RR4h7X3QI+dcJ3mDazGgV2CNRYIsu
wMjDNOAJuBNB4cSvktDpnPE06keXn9KoxuVTAJyFCydvHr1t8jC7kdyS4un5zWlAmDbfuFEK3nrt
4welvqsQoGqzcRbcbA6jj1lkRmcpC3XeFuMCll32bsj+h5LEL9bMb0HzrXIXbQ/EtEc6LT9hS6HY
jfJioPdcSQoIoVzOLuuTmL7eojq1Hm/bEHmO284KwTWtglwSG0gdF7IMd8r4zpVQwJZWsCBIxPLO
EfqTZn7CDxXwL3kTHroy/Ee2ljPeBllhswp43Le9OiCq2efVxVi69F+3HZgL7g9H9EHvaifLhERg
Plos7zCHpTcjf2TeUjtn0bgBBBroyJSW4Pp3vmnsaDElrbOTBUJ+5oa9jfxYMprtcu0pNbP9wz6k
L7+NqqlENqVTU+OjQeyNuullyhICjx/nTnbVWGlGWU+urt8wlp2Q43YIIfYAi7Pe1I42wJZl06/n
kjbTdFbEPSx4+IE976Zz4eB5D3Vv1TxMHed4EH+krRu7NBf7JtK6PkhyTeWWQEy42UonyVWHG/rQ
RNjRk7fPgNpsZJgPsZPjOZcgYUeY9b8vgMMgBRFsFc8MMbFY4KKIFMWi5JxREwJPIKqhaLB5slyH
lEBOSKjuCvyJ+ZU5IG7tr2Mn64rkDOP3hT/rbGhZmI14DqGy72pWaVMVvI96NZuGNXSX/eTbhNy8
7gbeUm1BrKXcVxWWa7gKAIRwcMYrGA6tzKyN5bgzZTvxNylhOv5MiljHJbCV1fwhkrnOCFN3SAhP
rTv7rJ9MDaLDyCryLVi27NlQYweLs0FaZukwqg1Vwk4Pyx5F6zPIggOXdi1aQ+2OcMlxNCIyzClf
xR7N5G3olvqQlXLo2I6zj3iHwaEsFPFBhanhXs0w5emBEKKQ/mo7id3CNmxEI7AotHWKZWJir77T
+aYa+VWHEPX14kxNhzzgvhBEVcj1aY5KDPDKZRFoGKPvseniqY63rjnE3ccYiRZ1hklgSbQf1YQl
0S7IJ4NVaqo04MPGn5Z0+hDC1GcFf21r2tj6z5TbOGzcBYd07txv6GW36x5BhUWLK5ussROISEwr
MtHE5Ps0EFyQazeM6aytJpTO20uQhXW+6ZHrkPBdF0v5X416KsVHs5rL2whAIIxTgRB0d+pjplTQ
nxuH9jsQ/c44E2j/uxcxd+ogQ9lm3deMmLvsgBQ05aOblwsqDY1fiYeJCdB0tUTYzq8mo5T4Zjje
1GpX6zry2nXHhLsfdtPkheOl6CAwNAhDmhXYx5JjFTyTHK11p/WSCPJz2C05p/Ao3BlN6gJICaMI
MSlkcUF+2tGqFYaSXyLbGtyPfimVm6zzDhakgayXrfDnQwE+tWL2aZzIE5lykpXrANXZZdlEGQL1
YhfT4mrOZj6OYYWLAharptXuxihInI1HgrbcJjmoFQ4+X6tLKdijgO2kba3pE0e01X3AI9HGaOwA
uyrUQtClQtznENiO3HSNOS1ncVSb5t6akPTcxe1s1TS6gnIB0xg7nnHdFk3l3g19J/KGKUOg2m4b
NeY8385yduSFgei2cQPnsl/uZc2uXnnC9wVctjGpG9CwfiDafTh7yTIzrQ2YqkCTKIt9nEmkEZfG
DXFljorGsUEviQWpEFBfeVg/Aq9rxnlT+FJ1P6LcY+S6HgI400BVe0/S8YuBOsPAKkyv9PdxZRT+
JVNzoyj2o9+S1qY/Ugi6MrJwxYbD3GwsT6rF3/oIK0IoFTYPk6MK+pR9m6qMfesG0mdDq3pqMn2g
tpVTtd7dpLy2dTdtPIkYOUi8lshR0H7wyMZiyG/tTjByYP/XhkAkdS8cpsEcKxGBhI+7C3X6KDjA
+RxS19cRjoG9zjAzXCqgJ9IonRL4n07fTuHZgnkFKSn89pGjx0urnFNG1oD2l71CvlLGu8FrdJ7i
94WuHAIAZ9ytgllTRnuE5TL/s1f3unNrtZh2RvsELPWwaYfOI0x6fU9mHxYGq7R3bY8sGLCXzqIj
NbXEsjxESG86QwUgnjjDq94zt1AE/MU5RC4WNajGAbQkpiBHZfKg5CVA69eeVwkdEKvS5oxG5cUl
NYGcLVmgtg70yRkCs+RORZKCbN8PkCeb5SPAWZRX100cARqlMGtivqXea1Ct2/dRruNk4QZIl65x
e424ozpue0s8RCLS+WoUY69yb8sB6axp6uoGXaY8qM+TJh85FmXb6lyqbgOdsqSR1Gskm9qX1s8B
27ki2jDMHAdkaqyavsGKjvnM2kam8Fh+YrjSKdJTu8eH+MMp9esEw2mGdUQfSXcs/GjSd285scFC
tgmEy2avMmwPfpaDwcISZnJ9B0NvoBt3+HMllo5PCMMAIGj0h+qUn9hUQDTdTWHVYLpXJER6K2Ym
ecCNV82x9xkgB72n59fIgWlZ95R/g7wNuxiO8c7JgQoiptiPgSUua+hGU3q9TLkZR1/GIvDy4sDw
LqmmE5d0dLxdAltnsdbS6uaTEMOYpSeYh+ikwpQ4K0yryVa6kA/9js1S0a+z5nU2mSKQG7eAoYx4
bqyz+bFhlOwdTPRVx/CaeYzdZOd+HJjcj1pc/R04DpMxxrYFSeYthhH6E8H+XTe86rzjL8QjwkgP
ORKapIedpTeYEw8gSvedHTAr1C4R+nRNxzHh0ByaiUR17TgtWSB6hDrfBCLBfozLXDttm6xA/jNe
AhyE1/y+/ttkJWK5Rpg34Li0Uu7LXqdpoFPDwh8Sncw7rb7b58+jkB7vpRymhpcqEMCQ1bkzO0y3
x3ACKIHQb1AEfNUde6GE+E5OgOCRABAPyr+2o/oCqb8EumdS9qE1nPIDKoekdmoU7xbnD6CdqMAK
HsFsx0w3K6Ad5RsMXin5kgDrr4dRDJkDrLEYWklwUZPrnLuTJYsaEQ6bfVaZti4C89ajYjOtWb+Q
3o1ILyk8ec9SeYs6c9AOUmdIJap53M+20xUPY2ph77COnzOfPjFHco2+CbGM2GdzVJAY/KqIw6WO
SAzmJGEWvK2BV/GrhJpFbJVhGPN3Zxy65do00OpYO0AiKUeAEic9ZHu/dYZbfykxOmGiiybZNZJo
uugOALSQhYnZ0kV+EAmdyCdtw/6I+zjhrcmKhm6zmUNjATcvsAMjR4m8Zrln1XXEXayOmvekC1oU
yXT9wHbyPS5Pay9edKhsicn+oUUgVaY4F89s/QPUnJRSpQjJo54/vXosdWpVGlVUVyvtx4GRrRzH
Xm+MetL9IyN2lN6S4OWn+sp0Z4gYLMiiK24vMiQLOVmB/sSplqER+8CSSV5xd0RUj9Ht8MGfUa0D
Sjlb5SHsbWoKDjbDJT9wZjkSOoELNPyYyJWCWJV3tc5E7domikNefKoaEctl5HfS5SM6eBck/ANu
QnSu7HIbJaOuAp8LizJe9E03yzypBEVrX6FHIEP0hk/dMczZ6BRJJrt/SuuaV5pZg771oZ45CbdQ
EGMpAShAuLkIWpoj/MVFsaMUmrLsNclrNBDtKPosq1eAZPqFyQCI7eLBaWZdoavnyIFgi050UYjV
u/LtrtFxP5CeEQgp1PQY6ATeb6JjaHtgZI2o6rc5lrrOHFMDdeENCNeuBAoHKZ1X+vYlj7tq+pKU
p65u50GNOO6zqrauQ1P68pvnT3p687w1SqRVOLr+7qUgTWnSix4YMZo6gsvZGH8x+naab5kb6/jU
+K4zkhQSrIldb1/rqRv4TyCRbr9FtKkdCKZoQPw+lepNaDVTWTjfZqdCsPtsSCsYjWsPpQc+w1RU
SJtsF78haAy160FNGsayA0zIhJi6my6EnmxElLw69jxH5l+zj1okukSoA6/nTAj8buJXb9/+b28F
pDiwMji4QDQtxJNeN4ZnEVew/QLvAROmmfvggNJlIYcrJdTbl/ptzzk0htFg8pkEIXB73O8mjcrs
mgTqIUpDZ1CHWIX5BBsj0J+IHydQ/N95uOMRisWLAWoIA4dpgg1A7vXDCdDUYUL//gEGtI5RcuZj
ux4yIvtNYkf6zIoj8n2SCcWvf5R2YIorol3lPQ+k/1J68XiZmZoCtdV0PlxHLet4R06IHyPlljhf
6UlQOqo0pUsVIl1EBPx7qwxVx+Rp4Q1yNZpjR83rgsQQBHtufR3gfhcXsi11aZ4hYMIhn9o6a3z7
gkcsRbhBjMFCcMqOx4SP9tHrRZZ5uBBMlPgqMHBkBwl0cAhzBEXFe41FV87WKs0SlUbroPBSTsa3
b+DJS/LlF0iqhQ4SgM8gCAMe3X59B1SJ0DvaoP7agV5J6i2zrKXY0vVIo3z/nLaMItWpsQ+NlJf+
qyluoNZBeVH5MALTk+l5carc0y0eWv+Kr7iBJUe1sJRwm5APLqYm7DehI40Q2yyrkETrYPL0YYl8
c4PnTxqbWuJFU/LIRWQw0DyyJjGDExwLWnTbkGTelicZo+Vw2SCernOrfux12mUItKdpI2edPs79
NiO3ATumj/gW2xRuK3hu0Pek9kTNorB10pSH8injsy2dLMc5hFC6Nn0ysf64cAo6k/Y4Q6Y4S+uC
tuzby3/8WRP3bFQTwKUinPL71h6oLFLDXNSXJu0cctaklboEihapM4BfLeu3L6m/21cvnFCLfzYz
GqDlaEIc7XEGZaB6+3D6EiV4mzjbIYv84gIanl0g7dub3MHKLfFYanezFeuk0MCIlt98+zaOn9xx
fBdyEfxvHpvB+9HgpQalNfEu0y9FQ/vzFA1wWd3ZUJzEud3LdxidxxEET3IkN+kU+U7IvNI72uRw
PZMsbfv+69i1+XKPrIveFnne6szq7ec60mnUPx2ktotCR8DkDVWMowdLptksy3q079BDx2Iupn0p
k11CG5VKN8snTgfcJZeK/wQ0bNiXs4ePKcWahyQMYEaS9DNKHj2/hwZUkodai6sT9SyhQgFqx1eR
Nnmq21qzodsAoQRBlp6Moa/bxEXFdOR2NCyHhzMKj7MoSQw9KbLGSsdrCgKMYE4Mgzha7uoGROOz
9/f/N2KzBojigMCzmUCiHni8Bp6XyKjyh/kOTzR9MmNcpj85FGuonN9eb22c83I/63dK8EIUEPNi
+vrH+3lqWnqqlhvfhm7zdK3Bo3WqhSv00USoJwQ9z95LQDqsAkQy3SX99SsxDrpDgHMXi+u5ge5n
Ugu2RDq76pEcODGKfDCW855PFRBf1lbFtFfOQMG0LeqY8hiWsi5Lfg3+mBbpIZJR5jbfzhKaC382
NpV+4YuXcxXjaToOCk1feLTogMqN4aX6TeYWWcu0AnCm37sUmW4s/xqh8UWyd7Ga08VzHNPlcFbK
qiZaIG8vafj6cwkCRJ0CG8IfMhCchfChX58JHU8whmYbfy9HJ/ici9qzdzbj0QOUrNalx5/KXeLO
0ZkKszLetC4yg0iEl/eA+AGr1yGE6agHxRkZSkvcpbK7i6lf++ty7sd0nYajfciQpq8YtX0fW7dv
V77AcG3NLMe/Gj1soVOYvBecSOlCtZ6CxzX63Pm0MEceT2Mx5R7id5HpbugaFvfGYkiKA3TopnUf
CdwUZF3s3NJwLmBOjxvZqm7LTLy8T5nhn5alzZQgbyXtvKaYGOFJq/wKasI7U3MC8n5YOtMCWSyC
W5vz+aHFG9JbwZdPaWEk2PPYkHFup8AZ7jPHScFBmYZbbwz6dl9AOeLJa7Tio++i5Elvajjk85Dv
GBOodo2Egz+v5ynKjNXgVuNpWTdbibUFDZs0zz8NsKLpmmNfg6GfaG6XfKAl5lpGSrfPcNeIAH1w
pTK/2Ur2XxHPQvpm8DAEnv3qrAj6bOui+Xr29o54HazZEIyVCWYeqYJrkygcbYiG9k/Qedo3AgLi
NQ6fNZqbZQPZxRemf/f2xV5/0M8XCwDK6WOeHO44I8HyktRORPWjbwYVGKHZvLVq+qurqiouRtcZ
qP+SpvrAiDAo3snHftv5T48JVoeRDUH8GDYxeD08J1dUj11dU7g6ZYtOcOVY7wpBP/2kfx7DT0/p
QrEm70PD2kER9fU3NsP0tUewMo8WMOGRnIfjYtVQ8GSbOS2Dm9qu4pusjw0UBEsvajfO2GZwDjLP
38ylBPYFWM+/Er6ITmtotnectz150lBKNJdIXmxZV+3Klpb7wRzz+mc1OOF5TXv2w2grG9I/dSr+
Axb2yIgpXDkVCFmw/ZVP96ZgFgcJiMaaiNRj3iSSUcIgdlbimQ/mLJ31wvt7Jxc6AuGxJDoNIA1i
XRzO6OOUwDKCfnZDtTy6g178NHPSvdPk5WFeZmyAo/KLY0TzZsBVqFx1wvAPLqj1evP29vP0yr96
M4EGa0K4s2EKcowfJUhWEVeMD9LgMRkYHNBOE8VqDr0g2iDNtsjN6FbzIagkngCZ0VZMe5rq0NC3
uhhbf5SrMkiMq8VK3IOzKBpnIo6+VoC7MRkpjItM1cG5ctC3cSrnlh5oeYVNWEnGymBMrRc5M3bJ
G3w1gzYKbkgbx2Y3udlP5efZpRMg4VjQKT5kSdNeVZ4staRbP3xTZTrcmegyfzDqkAPCn61p59hy
GlaOyJLbCY8HWB+dyQOkswWUGr3zkvl1lzMI4Uz86HpGeJ6lyv0EzQWeCUMHHEXeXly9dsdri4i+
1rGmmg2ONewHWsK89yB+7PD8vDQ6J79vM0chTNXV5qU1UUu8c0XrNfCVXYWagUbdgkdCtxG42usP
DZh8KSqOzh95m7untM2MahUPyjijUZnvGERIIr2XiMfWMcv7LJnleZZF5gdjjJzdO0//+9Yi1SR8
PpFTfesYDCimyuvDBIln7G2Dkrq9ib82YknHTVcpDzcqu6DDUWlrYOnRK9zkqe8dUi30T58kinDa
MZDmEI0ffM4kYHdav7TQa6NPLwo/6w9QY+ZLf0iTkwRJMBchF6zHV71CYlOLlVXDSlhhg9Pp4rV7
g2XZ5YU0LlBD0WpmU2Cc+32qrhE64TjLvazdJROn9xovjeK8YsxLRulUY4I8ZlkDKZlQBhoZet57
I6UpuUj/UUIVOkmr0hErgYIqrAUEMJY1Es39NaS7mpEriLqZiSZzJQkDKFn3YB8upjZC2bDJWh9c
bWg31gnglEnsTeyEPwHizz4PUJB+ujgK0OoZ8/i9xtfv8YedEgGaA7rma/LwUUh2bCahkIeKH1iB
mgFK8wi3gvJQTA15ZdRUwePSD/GJXxvf1JhPNejRsa3+jQ2r/R0wNQC5injX0YYFKdUjMxqUP+LK
R1Di6YX4y5CW51npy525jNFtJ+php/w03rb4I31JQzG27JPFun17xx416J6+ntDVvWVCh5YXtF9/
PSgqTCPa0PmPJDD9j51v9Td2aRibgMbuGeficDmUnTxt3bo6gStsXcg64CALtNV0FqQhgGRkkM5x
OnZ+gpzvPPymsuLjO3f5W8oQ+OBdcchEs8SiqDxasrGKVRV17vCDrneX3JFZeP2aTqJaDb05Xto+
ju6rqV/8EPshr/mZLmZQaE+/dto7QdPfe1GZnJvBVNzZwh2YkHAK7NAMLFnuJA/Wbse49/lF/0cY
4Fa1P/7nvx8eK0iYWU+R8l2+ZE2ws3XR/NdEi08Kl+c6+Rf/5k+qhYnYJa2qwDd9GrDwK/6kWhiW
ZfFHqNWjG6A3LpnsS10A0osQmxIXaWZdSP6pC2D+EcHkB/1Jv5v4jAfGv68LoD8V0gcMW2nUAkF3
dDL9gmkRD5OVeej7XA7VY9KX6J98e7Ea18/H5UtqwOumIfqfRxc4SlDEDEEDM7/pMsx9kLLVaoge
svEyi9bpLyOGvyzknzoj/zywuRaUc4QXbMjMjB9+KwUVLMASC1frIvdKZea4ThuA3X2kekLOKu8r
cK0kpB0BWMUEr2H3xrJusEnP6lPURzFifERXJQwSyLhuakbBPhaJuVdhPfzIQjPMqvNBuL3hnpl+
u5yUjN9jgSQmRDrfNZr4VnVyl9uZd9rL3MJascFNTSH9WyMezYBqFToCqpQ9ApoCRTE6kdx4gP/T
4mMXoeOFOKBbjwEg4yaEDIgCFnVEPdinwmqzO5C1w1kZdwPquShqTju0l0unOgskmsfe7C+XoVV4
01f4kjhxGujh0moB02I+6YC6QDKXM2bsqfGR7gFe5VsmtOgDAbNCtH+O90EpEKR/evn/iRrvRA0O
RJ0t/nXUuNTyH/+1eSga+Yqk9esf/godkf+Hh+Im/BMYizRfLcYef8pl6qgCUSrCg4NWOGob/4wd
/8fdmTS3jSRR+K845k4G9uUwfeAmipLablm2u31h0BJNgsS+kAR//XwFgGoSkj12lyMGMdV9EuUi
UKrKzMp8+R68uwqpSj5WNE6ffWY7zL4LqQ0ZRqI6ykE0Xv2M7bBbZRfHJT1rW9g2OmUo9rVvv1xL
YhIEtnZ7VOinPF55ICjz+SjSIB8vszvqvaiwBvjXwc4xN8kAI3j8C2FZeDE1T51mu7h3O8fujcuk
F0xWlJSHYF6yu2gVTtepXswAgtgjErzWTVSEvfdJmIH1DVe9m9xDfSM2Auv9DmWEDxsHXDEay5ve
lRonEdTnm2Ro0ReGuuER9CdqxeHA3c11CsbufMhzHwZrczWlTHxnkcuekRzkEpfM/9gfk7dwx47I
0CqQXcXqNMnIXZHN2w5t35qRvCNNCi5mvUqeClPdg/6N8d+7dDOEaby8w2asxvtcGSFG+Ch6nwaJ
n/XGqI6pEwRaoS6PEloikXzohWb4ySU4GwPK9ig9GGP/kL5Nt6UxRsgoX6RajkywHaDSacbpVA8s
vj9QswErZQB6guuEJnLvnt77aBSo6hF9Yc0dgpug8T6Od9NVvnmblq4yTFBaGAcJ+PqC1OTAUGLA
VngtpI975mAfFAfQKX42Q6jwbq0ii4Zk271omR3nc/sKmYBpDLPZYO5rxJEuNKYGjBsjba4gUbRR
QWOVH818Vw53uXiJeAskq9DnI78sVkP6K6yx7xRfAtB2+uEQzOJQ9W5iWtOGunYYR0d70vP8eGIe
kxDEGkqDHgWgQWJaU3fuznI6uIfOVosH3nHe+1jqaG+itmgCwohB9BWHw0QzVi6cqkF5rSHw9WBv
MM+Z6uxGkCklk+ygmhOMPf0QB5Jw4BmhfnRWV4fCMuiRFZhidfM5hoviJuk51+htBkOKb1D2Z+me
tMrqaq0XhNig5Ue+3xtvN8kDTXgfafu43Wh7e7DaWcakF6L4qCrH9ZUdBwuSp583SW5cAdhKh3vi
77HibnqzhOKjAcAA3IRrjtgToHwOA2vPlnDS1R9utIkmhUB1oAvoD7fkMnYOFxIjA5ep5uZ1Asrr
c2mgDbBNsxsYUb8cS+MAFsGJxxtvU07NENqT4zF0SOqyFzxgQyObJvbpGhgs5KEldNA+P9uq6Z+A
q4LR1j7MR1aYQS8XlckVdwhjHJEDmoDNB2Spbz6kmrW6A2EbTHTny8rNlNlhZSdDMte9B7xtkA0L
a22MYCHz7oPd1hmGmaWgyLkur2LPTR+E+shItV04bOFWGUGYdUcg5k+czXY/honfmtCbH4wA79vj
kN6sQQ7/7TvPSo9j5bgNxmrmrIdAlLXRGnUOwfdpXav0GA9hDdhNETO/zs2ddoNqXzHqoVf9oTB1
VtGZ6yMN5c8hnej0UO+DZKCYERpg5kb5UM7psMt7KrCkXXKc5OsYiuriiIj4cRu+3/b08h19YcpM
hfDPHCD7tUbau7ddj63YgbYkD6xh4ZNY1MsM9gIrLW7tXkgO2erdhhGprwi8JbqoX7ydtRbM1v71
LoH2ukDxamQfWc/4mJlT+jahytaVr4f52hnB/2bO4t0RNVMrf0+8cY1cnDVzjja0e6l5D7w9oWyv
R7C0HGg/3fvWyDAORBSJ+1jk/r1XHt5BZPDOLwCqKhtPBWPXWwbGsZz4MIKnuX3r7fn9DFKMPT1B
SHeG4YQMUDoM0iwelfMd7MIIMg1Uw1sk0WqPRAUCy5FGDklQtKFv0hvsnYLuAsUpx5oXaaM0TNhS
Kyu9KzV7AqX5wgVuNHDQ6aBxKIOGFpTGMLDdMXmMAVW2zdXBSJY7cgTgmcv572a60a8UX1Vnczp0
Jxtf26FHEGcDeCni0d4NnOlaV95GvvbZsrLbDejBayQNPjr7zEZazcqHfqlb1wW6FQ+uu/vkk3Ef
xbG9tNaoQ+zA0g7Bjz4ANb6xAQ39HjvazCN5CdtC5CN5DuxCSd/5dOqSn187w3mSfAXnBx2ba6AP
eSyiK4Nr1mhulptxss9RzvG56ht0XQ1Mfe5CThAOMn392S0d96E0yim0N+rN0RIMMlqZTHIHwZ6D
wzeGx+NDsjO8d0BTbzcqTujQm0OYsgeGu1VX/iSFx3KgBOZ7IRQ/smA0uimT7HqVJvFgt9PhzskL
bUBJQxmtgXH95W8Pf+7nRYG6iv0UFRrK8yt/PSlIpV1ROepNUFRHdzTYuW/JwLxT6BQeJHDs8uD7
u5jOoGFuarSzze/psYrGe8ubHBKPhjDL8FFz6X2iRrcZJL3Dk+7FGrawKK4dkNzYGg9U23xuTbG/
3myNODQ4Wqzc3kHyvkgJ9KHc1a+8o26CgdvrE41ujOHBiNWrlb35tCc3fH3sOQ8UBuAtSNIBMjZf
9V5sU2Pw50KFlU6j2FInNAc5Y9UIlJkTC0kiA09+xKpOyCZHoz0pWD38AldCmH8wPJrHtuzZXuKG
08OeMJdGlDyhr+ljjoShzVFMrGxDQpbdFzhvoVRw9+jbw0wiDlm0IeWlTxNwmYDZbUGM+0Ev9qFu
bQdlmZING4PPwXrTmQXrIamdUJub97oR2Fb6F4Ds8BjOKMJntjvcRDAqmgN4bLzeGlqdOD2maV25
/L8Jr5sXGS3yxbgiNfijWKbl/RIF6/xZik18WrGBP0T/7JdOEezrE71Z/gidAj2zJNAu4vXqmaoH
/t4UPnCpvHgihaALKnpKrjDg/euNTxDa/LxnI19Bjg5mQIeLO6O+GZwtzrde//tvVq/j93/ne49e
L8z107//hcYd9365tzf6VRGMWlT9kuQBzhdBpDosSwhkcp8Rg8w3X9ihRdBUrlGSq2Dwp6bAr3Iv
ql5S0VuroLh9FkEFb/C/2gSPXJRycQhXXhSeZ63I//zY27dmODsBbt8U2CyRgq1G6+1dLqaANCmm
NHvkf7UG38z2kVTjmeUOArSdbHQwiK0T4Fh9aP6pEJOYrkfXTgA56RckqD9rBQ3SEtTD+a/1x4dW
xqLTHtwLgC4xaovTIQOgkgSV/eMjbyIIQ+hUrl+S1Mu5FXTh1tEhSoHRtT4hnVsE6LNljaBu9zXT
sMDKgaUSg1U9XwRg1H2LNDhFKyhpxejaQYDMhj+clBkw1L4pgCh4g1cXgePAPQo0rda5LQBqxpW2
gmZfKIkaqFK9+vqujauo6hd2vQW6twcsgYKR2gMiIgQFbyp0VFejfRAUVomIEY/YtRMArkVUnOVe
XycgxtfDq1K/fssjOArG0qBog0GoRr3eHfIItHtLewSRjAdjqwnsVDUujaFt9sni05WiNpeDzpkD
avoOJUu5rQDbnKAfh7ns1VUgNsIUgl9C4qsa3YsMqZrIroLm9BGnALQHaKMaTHjuGB2iAwdGJUoz
9eedMwsqTVCyroEIkYuwApyqOfatGElFHNIy6bSictw1s0jblOh6kTsLBMKgyhzRiVWNlldwUAsw
uEJhGTu6CyhSCuCa3Crg+tCrsoFs1xahdVuy3T5aLuAfrDpdIOqbfGGHnAN2UUB3pFbBUPrgLlSD
GKFehdZZcFgF+ucg5fvbe3RsFUT3iOQqcGGgpxK0tmgUvDCIJm7BtpHEg7ddjO65BUrc7Fy5TYDk
LSAf8iavJ41cnViZgj5+ozYInTsKVP8VWeeoC7kTIqXnnc6N4GIvcGmkDYxYugmmO7cKsNUK2Smp
vcCVgaYsIMDs+mq0nIPr4DxJopFmq09Evfm6ZBZdwhfZVQDiJugNLasJEVp7wVW5OYi+b6cxm52z
C8DKhMin1F4w9D7tvSzBKYXQuj9BxwwMgsKCkEoVoz6CndoLZDxlV8GEdFpUDs52/LldsNw+PMjg
n+kDq0b39gJ3aVnraFisQtV70wSFbbtg9On/0LmjdG4TYLKlXaTIpIgQwWwZAtvq2+Co3eeKQudu
TCQ/3NpT1TDW5yLlT1QWuTE5Au1PbbHe4i/DJFvYG5qz6s875xqBIRqyTgE9NJLG3It412q0jgDm
EKQkBZZmt3XIDr4GIv/pwoomYN9UUL5RWqBVp09uAfVodLOrURneDq0CUaK0HcQQwC1C9YT0ZDUw
d+feQBRYELkTN6aOHgWRWZW+NhqUkfB5uP/6LVuXZ9amTwSCwxBNW926MBK0CUkJuciIyIfykU70
8/oucPuEj0TRlOKq0blEEnQt8pALFCcriohTfr1lECm3QwsjrhJNwbnedl2yCAQs9Z/mnztHnbc0
YXN5TiS1nCNkVFwcySTBLl/tBVapYycCLhXpuwKJJCQ3hezoqyfCJqfK1Zr+o9pgdC+TQiu1dIJd
xy5qggqKzodqtG5McLf0AaayUE73dgEi7NJ3JaUPM5/JTeF1AA4FBtjg8Y10ktSjg2fBqv80/9wi
EChyIdBQu2kyRa1dQMmNPBIEJSeoWvfCZYOHk/WRVF9Jn5M8bnKnrasTpQziRYqvTYmzS26BPJ/0
bUEUl8GgNAHACxAKoEy0dmhg4kBUo3POETamBhvyz4+CboI5w/srje8TKaLzcJm6q9AUMqwzg9kx
5yjAdLJHgZshTfju6U4gwD3nqyASaXSOKgKeWo1683XoROiWJXiP5IJmQgCgd+gtNTu+ZRCoNVGD
oT4NVejJeXZrL5AH1GRzKSJcJIlA2rRBGrRORIVTtkkta1bn3AKURtJnQdTaIGV1uUU/272Ls+D0
hdE0IFStP+/e1Ul0msqeBZtASUhCO9+4QFfOUZQ2mzxD58JFGoylq88kUwAqswhkUKvRSiMA0LKI
pgmXm0vFT9jFHzCezx0gw7XnP1W9H94ye61F5Fu/cOp9ePl50/cgmhsErv3iF0Xvdv3df7eG/HYB
Ca9gBmcfnmAH1fc0/7x5wZdfffFdp7c6/XDqLdMFQrlwgguRz+Yxf18ENJAg2fllESzOMfmsO2v+
95O8IKp49gj/ZeLXtUC/3RnzY/OmHmQylw9cdZJIP3C6RWBnkZ1eve5REehs2ZmHC9/7GqWhd/HU
NehZeu7Ij9LFU3R6SvHUNMfjRuRnhrLnMfdo4jxNVk1ewZRlJx8t/cV+kS7PZ66Bj9IzN3wqb6Kv
b+DRKIIvl8teN13Jfgvi0qn3dPH3JCEmcgmyM18to3R1+cgNAEx25ikr7nmnJ6y2tw664fSDV9kl
fuhIXj8t1hcbsEHsyT7wte979C1fnsgaACU9dfjkLVpWpIacSs8c7S+3RQ3WkZ325qVtqpEf0hMz
QfG4LU/boNoXNb5KdurbqPCyF8tcQzVk575beOGF9aASLcr+8vOmpb8In04zieVoisnyU2fZ4nFd
ZMs8v9jTTaFSen7vEZ7zxWV/XV0Jlp8aX5C1aWNqiIH83Fnm8X8cX9imBt71K2aPirQ9tagJSk8d
hXnLhjTtnLIz/778kraV1JsSlvzUu8Wl3yIDLOoh8hPv30wXQZytvUu33qCSfsX8s2WaLS8slaCE
5wLxKya/Wx68xws31lQHfsXkf0Xp9vSYlUlBOeEXRJY1o9NwkUZ4ygu308ClpZ/9v1BGSQbzb9fe
5YrX9QjZp3679YlILm81TYOZ9NTpctVuYa7y5rITv1uGYVb6u0XrmoCksshLy05/v46elm+usxe+
rU51yk7/PiqgFnttIzZNXb/mC15ylzXIBtnpH1j9JVzjFyFFkwyXn/tweats6vCy837IF+vTxhA2
pclUyk77cZkGeLaLmesebemZPW42re3dpBdlp/60wO8gpXx5NCk6iqyd9OTLLH/z8bWHr/Nh0vN7
2WOE9ONF5NZk36Xn/jZT6Hdt92uZpudOmJf5pxMtyGv/7DK5Jn7j0V8u0t/+AwAA//8=</cx:binary>
              </cx:geoCache>
            </cx:geography>
          </cx:layoutPr>
        </cx:series>
      </cx:plotAreaRegion>
    </cx:plotArea>
    <cx:legend pos="b" align="ctr" overlay="0">
      <cx:spPr>
        <a:ln>
          <a:noFill/>
        </a:ln>
      </cx:spPr>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322217</xdr:colOff>
      <xdr:row>1</xdr:row>
      <xdr:rowOff>37012</xdr:rowOff>
    </xdr:from>
    <xdr:to>
      <xdr:col>28</xdr:col>
      <xdr:colOff>555171</xdr:colOff>
      <xdr:row>38</xdr:row>
      <xdr:rowOff>29898</xdr:rowOff>
    </xdr:to>
    <xdr:sp macro="" textlink="">
      <xdr:nvSpPr>
        <xdr:cNvPr id="2" name="Rectangle: Rounded Corners 1">
          <a:extLst>
            <a:ext uri="{FF2B5EF4-FFF2-40B4-BE49-F238E27FC236}">
              <a16:creationId xmlns:a16="http://schemas.microsoft.com/office/drawing/2014/main" id="{B3D00A7E-D6E3-08D7-0B28-052E70CC118B}"/>
            </a:ext>
          </a:extLst>
        </xdr:cNvPr>
        <xdr:cNvSpPr/>
      </xdr:nvSpPr>
      <xdr:spPr>
        <a:xfrm>
          <a:off x="2151017" y="222069"/>
          <a:ext cx="15472954" cy="6840000"/>
        </a:xfrm>
        <a:prstGeom prst="roundRect">
          <a:avLst>
            <a:gd name="adj" fmla="val 5935"/>
          </a:avLst>
        </a:prstGeom>
        <a:solidFill>
          <a:srgbClr val="CCDCE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566057</xdr:colOff>
      <xdr:row>2</xdr:row>
      <xdr:rowOff>87086</xdr:rowOff>
    </xdr:from>
    <xdr:to>
      <xdr:col>28</xdr:col>
      <xdr:colOff>304800</xdr:colOff>
      <xdr:row>36</xdr:row>
      <xdr:rowOff>141515</xdr:rowOff>
    </xdr:to>
    <xdr:sp macro="" textlink="">
      <xdr:nvSpPr>
        <xdr:cNvPr id="3" name="Rectangle: Rounded Corners 2">
          <a:extLst>
            <a:ext uri="{FF2B5EF4-FFF2-40B4-BE49-F238E27FC236}">
              <a16:creationId xmlns:a16="http://schemas.microsoft.com/office/drawing/2014/main" id="{D9B17C10-6716-4A39-AC7A-F0E48D839549}"/>
            </a:ext>
          </a:extLst>
        </xdr:cNvPr>
        <xdr:cNvSpPr/>
      </xdr:nvSpPr>
      <xdr:spPr>
        <a:xfrm>
          <a:off x="2394857" y="457200"/>
          <a:ext cx="14978743" cy="6346372"/>
        </a:xfrm>
        <a:prstGeom prst="roundRect">
          <a:avLst>
            <a:gd name="adj" fmla="val 5935"/>
          </a:avLst>
        </a:prstGeom>
        <a:solidFill>
          <a:srgbClr val="E1EAF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185055</xdr:colOff>
      <xdr:row>6</xdr:row>
      <xdr:rowOff>141514</xdr:rowOff>
    </xdr:from>
    <xdr:to>
      <xdr:col>11</xdr:col>
      <xdr:colOff>587826</xdr:colOff>
      <xdr:row>15</xdr:row>
      <xdr:rowOff>3084</xdr:rowOff>
    </xdr:to>
    <xdr:sp macro="" textlink="">
      <xdr:nvSpPr>
        <xdr:cNvPr id="4" name="Rectangle: Rounded Corners 3">
          <a:extLst>
            <a:ext uri="{FF2B5EF4-FFF2-40B4-BE49-F238E27FC236}">
              <a16:creationId xmlns:a16="http://schemas.microsoft.com/office/drawing/2014/main" id="{3B55C649-247B-AF5E-5DA3-E83ECF97E303}"/>
            </a:ext>
          </a:extLst>
        </xdr:cNvPr>
        <xdr:cNvSpPr/>
      </xdr:nvSpPr>
      <xdr:spPr>
        <a:xfrm>
          <a:off x="2623455" y="1251857"/>
          <a:ext cx="4669971" cy="1527084"/>
        </a:xfrm>
        <a:prstGeom prst="roundRect">
          <a:avLst>
            <a:gd name="adj" fmla="val 1061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185056</xdr:colOff>
      <xdr:row>15</xdr:row>
      <xdr:rowOff>174169</xdr:rowOff>
    </xdr:from>
    <xdr:to>
      <xdr:col>11</xdr:col>
      <xdr:colOff>576942</xdr:colOff>
      <xdr:row>35</xdr:row>
      <xdr:rowOff>87085</xdr:rowOff>
    </xdr:to>
    <xdr:sp macro="" textlink="">
      <xdr:nvSpPr>
        <xdr:cNvPr id="5" name="Rectangle: Rounded Corners 4">
          <a:extLst>
            <a:ext uri="{FF2B5EF4-FFF2-40B4-BE49-F238E27FC236}">
              <a16:creationId xmlns:a16="http://schemas.microsoft.com/office/drawing/2014/main" id="{A1ADB0B6-75FF-4CDA-9D06-56711FC2EF7B}"/>
            </a:ext>
          </a:extLst>
        </xdr:cNvPr>
        <xdr:cNvSpPr/>
      </xdr:nvSpPr>
      <xdr:spPr>
        <a:xfrm>
          <a:off x="2623456" y="2950026"/>
          <a:ext cx="4659086" cy="3614059"/>
        </a:xfrm>
        <a:prstGeom prst="roundRect">
          <a:avLst>
            <a:gd name="adj" fmla="val 5290"/>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130625</xdr:colOff>
      <xdr:row>6</xdr:row>
      <xdr:rowOff>141514</xdr:rowOff>
    </xdr:from>
    <xdr:to>
      <xdr:col>20</xdr:col>
      <xdr:colOff>228596</xdr:colOff>
      <xdr:row>20</xdr:row>
      <xdr:rowOff>130627</xdr:rowOff>
    </xdr:to>
    <xdr:sp macro="" textlink="">
      <xdr:nvSpPr>
        <xdr:cNvPr id="6" name="Rectangle: Rounded Corners 5">
          <a:extLst>
            <a:ext uri="{FF2B5EF4-FFF2-40B4-BE49-F238E27FC236}">
              <a16:creationId xmlns:a16="http://schemas.microsoft.com/office/drawing/2014/main" id="{D2B6FF91-57BA-49B5-81C1-38F1DEFCBA07}"/>
            </a:ext>
          </a:extLst>
        </xdr:cNvPr>
        <xdr:cNvSpPr/>
      </xdr:nvSpPr>
      <xdr:spPr>
        <a:xfrm>
          <a:off x="7445825" y="1251857"/>
          <a:ext cx="4974771" cy="2579913"/>
        </a:xfrm>
        <a:prstGeom prst="roundRect">
          <a:avLst>
            <a:gd name="adj" fmla="val 5290"/>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130626</xdr:colOff>
      <xdr:row>21</xdr:row>
      <xdr:rowOff>119742</xdr:rowOff>
    </xdr:from>
    <xdr:to>
      <xdr:col>20</xdr:col>
      <xdr:colOff>228597</xdr:colOff>
      <xdr:row>35</xdr:row>
      <xdr:rowOff>87085</xdr:rowOff>
    </xdr:to>
    <xdr:sp macro="" textlink="">
      <xdr:nvSpPr>
        <xdr:cNvPr id="7" name="Rectangle: Rounded Corners 6">
          <a:extLst>
            <a:ext uri="{FF2B5EF4-FFF2-40B4-BE49-F238E27FC236}">
              <a16:creationId xmlns:a16="http://schemas.microsoft.com/office/drawing/2014/main" id="{535BBD76-2440-4FFC-B4AB-F854D07B33F7}"/>
            </a:ext>
          </a:extLst>
        </xdr:cNvPr>
        <xdr:cNvSpPr/>
      </xdr:nvSpPr>
      <xdr:spPr>
        <a:xfrm>
          <a:off x="7445826" y="4005942"/>
          <a:ext cx="4974771" cy="2558143"/>
        </a:xfrm>
        <a:prstGeom prst="roundRect">
          <a:avLst>
            <a:gd name="adj" fmla="val 5290"/>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381000</xdr:colOff>
      <xdr:row>6</xdr:row>
      <xdr:rowOff>141514</xdr:rowOff>
    </xdr:from>
    <xdr:to>
      <xdr:col>28</xdr:col>
      <xdr:colOff>76200</xdr:colOff>
      <xdr:row>35</xdr:row>
      <xdr:rowOff>87086</xdr:rowOff>
    </xdr:to>
    <xdr:sp macro="" textlink="">
      <xdr:nvSpPr>
        <xdr:cNvPr id="8" name="Rectangle: Rounded Corners 7">
          <a:extLst>
            <a:ext uri="{FF2B5EF4-FFF2-40B4-BE49-F238E27FC236}">
              <a16:creationId xmlns:a16="http://schemas.microsoft.com/office/drawing/2014/main" id="{C6EBE998-57CE-482A-B781-21AB9D33BD14}"/>
            </a:ext>
          </a:extLst>
        </xdr:cNvPr>
        <xdr:cNvSpPr/>
      </xdr:nvSpPr>
      <xdr:spPr>
        <a:xfrm>
          <a:off x="12573000" y="1251857"/>
          <a:ext cx="4572000" cy="5312229"/>
        </a:xfrm>
        <a:prstGeom prst="roundRect">
          <a:avLst>
            <a:gd name="adj" fmla="val 362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315684</xdr:colOff>
      <xdr:row>7</xdr:row>
      <xdr:rowOff>108857</xdr:rowOff>
    </xdr:from>
    <xdr:to>
      <xdr:col>6</xdr:col>
      <xdr:colOff>457200</xdr:colOff>
      <xdr:row>14</xdr:row>
      <xdr:rowOff>43543</xdr:rowOff>
    </xdr:to>
    <xdr:sp macro="" textlink="">
      <xdr:nvSpPr>
        <xdr:cNvPr id="9" name="Rectangle: Rounded Corners 8">
          <a:extLst>
            <a:ext uri="{FF2B5EF4-FFF2-40B4-BE49-F238E27FC236}">
              <a16:creationId xmlns:a16="http://schemas.microsoft.com/office/drawing/2014/main" id="{8603941C-C93E-4849-BDB4-0FE195C0DD10}"/>
            </a:ext>
          </a:extLst>
        </xdr:cNvPr>
        <xdr:cNvSpPr/>
      </xdr:nvSpPr>
      <xdr:spPr>
        <a:xfrm>
          <a:off x="2754084" y="1404257"/>
          <a:ext cx="1360716" cy="1230086"/>
        </a:xfrm>
        <a:prstGeom prst="roundRect">
          <a:avLst>
            <a:gd name="adj" fmla="val 1061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10886</xdr:colOff>
      <xdr:row>7</xdr:row>
      <xdr:rowOff>108857</xdr:rowOff>
    </xdr:from>
    <xdr:to>
      <xdr:col>9</xdr:col>
      <xdr:colOff>152486</xdr:colOff>
      <xdr:row>14</xdr:row>
      <xdr:rowOff>43543</xdr:rowOff>
    </xdr:to>
    <xdr:sp macro="" textlink="">
      <xdr:nvSpPr>
        <xdr:cNvPr id="10" name="Rectangle: Rounded Corners 9">
          <a:extLst>
            <a:ext uri="{FF2B5EF4-FFF2-40B4-BE49-F238E27FC236}">
              <a16:creationId xmlns:a16="http://schemas.microsoft.com/office/drawing/2014/main" id="{4D861AAD-9021-4C9F-9629-34F4C2C4F1AD}"/>
            </a:ext>
          </a:extLst>
        </xdr:cNvPr>
        <xdr:cNvSpPr/>
      </xdr:nvSpPr>
      <xdr:spPr>
        <a:xfrm>
          <a:off x="4278086" y="1404257"/>
          <a:ext cx="1360800" cy="1230086"/>
        </a:xfrm>
        <a:prstGeom prst="roundRect">
          <a:avLst>
            <a:gd name="adj" fmla="val 1061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304799</xdr:colOff>
      <xdr:row>7</xdr:row>
      <xdr:rowOff>108857</xdr:rowOff>
    </xdr:from>
    <xdr:to>
      <xdr:col>11</xdr:col>
      <xdr:colOff>446399</xdr:colOff>
      <xdr:row>14</xdr:row>
      <xdr:rowOff>43543</xdr:rowOff>
    </xdr:to>
    <xdr:sp macro="" textlink="">
      <xdr:nvSpPr>
        <xdr:cNvPr id="11" name="Rectangle: Rounded Corners 10">
          <a:extLst>
            <a:ext uri="{FF2B5EF4-FFF2-40B4-BE49-F238E27FC236}">
              <a16:creationId xmlns:a16="http://schemas.microsoft.com/office/drawing/2014/main" id="{740B2C03-33A1-4240-AD5B-944BD126A96E}"/>
            </a:ext>
          </a:extLst>
        </xdr:cNvPr>
        <xdr:cNvSpPr/>
      </xdr:nvSpPr>
      <xdr:spPr>
        <a:xfrm>
          <a:off x="5791199" y="1404257"/>
          <a:ext cx="1360800" cy="1230086"/>
        </a:xfrm>
        <a:prstGeom prst="roundRect">
          <a:avLst>
            <a:gd name="adj" fmla="val 1061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272142</xdr:colOff>
      <xdr:row>2</xdr:row>
      <xdr:rowOff>174172</xdr:rowOff>
    </xdr:from>
    <xdr:to>
      <xdr:col>11</xdr:col>
      <xdr:colOff>315685</xdr:colOff>
      <xdr:row>5</xdr:row>
      <xdr:rowOff>54429</xdr:rowOff>
    </xdr:to>
    <xdr:sp macro="" textlink="">
      <xdr:nvSpPr>
        <xdr:cNvPr id="12" name="TextBox 11">
          <a:extLst>
            <a:ext uri="{FF2B5EF4-FFF2-40B4-BE49-F238E27FC236}">
              <a16:creationId xmlns:a16="http://schemas.microsoft.com/office/drawing/2014/main" id="{A678F2DD-4953-976A-5DDB-A0DB6866AD30}"/>
            </a:ext>
          </a:extLst>
        </xdr:cNvPr>
        <xdr:cNvSpPr txBox="1"/>
      </xdr:nvSpPr>
      <xdr:spPr>
        <a:xfrm>
          <a:off x="2710542" y="544286"/>
          <a:ext cx="4310743"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rgbClr val="385F7C"/>
              </a:solidFill>
            </a:rPr>
            <a:t>FURNITURE</a:t>
          </a:r>
          <a:r>
            <a:rPr lang="en-IN" sz="2400" baseline="0">
              <a:solidFill>
                <a:srgbClr val="385F7C"/>
              </a:solidFill>
            </a:rPr>
            <a:t> SALES OVERVIEW</a:t>
          </a:r>
          <a:endParaRPr lang="en-IN" sz="2400">
            <a:solidFill>
              <a:srgbClr val="385F7C"/>
            </a:solidFill>
          </a:endParaRPr>
        </a:p>
      </xdr:txBody>
    </xdr:sp>
    <xdr:clientData/>
  </xdr:twoCellAnchor>
  <xdr:twoCellAnchor>
    <xdr:from>
      <xdr:col>4</xdr:col>
      <xdr:colOff>272142</xdr:colOff>
      <xdr:row>5</xdr:row>
      <xdr:rowOff>21771</xdr:rowOff>
    </xdr:from>
    <xdr:to>
      <xdr:col>13</xdr:col>
      <xdr:colOff>228599</xdr:colOff>
      <xdr:row>6</xdr:row>
      <xdr:rowOff>87086</xdr:rowOff>
    </xdr:to>
    <xdr:sp macro="" textlink="">
      <xdr:nvSpPr>
        <xdr:cNvPr id="13" name="TextBox 12">
          <a:extLst>
            <a:ext uri="{FF2B5EF4-FFF2-40B4-BE49-F238E27FC236}">
              <a16:creationId xmlns:a16="http://schemas.microsoft.com/office/drawing/2014/main" id="{3BF10894-28FD-19A6-ADFC-E69BE32EA520}"/>
            </a:ext>
          </a:extLst>
        </xdr:cNvPr>
        <xdr:cNvSpPr txBox="1"/>
      </xdr:nvSpPr>
      <xdr:spPr>
        <a:xfrm>
          <a:off x="2710542" y="947057"/>
          <a:ext cx="5442857"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7F7F7F"/>
              </a:solidFill>
            </a:rPr>
            <a:t>A</a:t>
          </a:r>
          <a:r>
            <a:rPr lang="en-IN" sz="1200" baseline="0">
              <a:solidFill>
                <a:srgbClr val="7F7F7F"/>
              </a:solidFill>
            </a:rPr>
            <a:t> summary of sales performance, shipping trends and regional distribution across the U.S.</a:t>
          </a:r>
          <a:endParaRPr lang="en-IN" sz="1200">
            <a:solidFill>
              <a:srgbClr val="7F7F7F"/>
            </a:solidFill>
          </a:endParaRPr>
        </a:p>
      </xdr:txBody>
    </xdr:sp>
    <xdr:clientData/>
  </xdr:twoCellAnchor>
  <xdr:twoCellAnchor>
    <xdr:from>
      <xdr:col>5</xdr:col>
      <xdr:colOff>97972</xdr:colOff>
      <xdr:row>7</xdr:row>
      <xdr:rowOff>163286</xdr:rowOff>
    </xdr:from>
    <xdr:to>
      <xdr:col>6</xdr:col>
      <xdr:colOff>152402</xdr:colOff>
      <xdr:row>9</xdr:row>
      <xdr:rowOff>108858</xdr:rowOff>
    </xdr:to>
    <xdr:sp macro="" textlink="">
      <xdr:nvSpPr>
        <xdr:cNvPr id="14" name="TextBox 13">
          <a:extLst>
            <a:ext uri="{FF2B5EF4-FFF2-40B4-BE49-F238E27FC236}">
              <a16:creationId xmlns:a16="http://schemas.microsoft.com/office/drawing/2014/main" id="{6EAB740C-4BF7-4C3E-85A0-58C53137D621}"/>
            </a:ext>
          </a:extLst>
        </xdr:cNvPr>
        <xdr:cNvSpPr txBox="1"/>
      </xdr:nvSpPr>
      <xdr:spPr>
        <a:xfrm>
          <a:off x="3167139" y="1422703"/>
          <a:ext cx="668263" cy="305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7F7F7F"/>
              </a:solidFill>
            </a:rPr>
            <a:t>Sales</a:t>
          </a:r>
        </a:p>
      </xdr:txBody>
    </xdr:sp>
    <xdr:clientData/>
  </xdr:twoCellAnchor>
  <xdr:twoCellAnchor>
    <xdr:from>
      <xdr:col>7</xdr:col>
      <xdr:colOff>391886</xdr:colOff>
      <xdr:row>7</xdr:row>
      <xdr:rowOff>152400</xdr:rowOff>
    </xdr:from>
    <xdr:to>
      <xdr:col>8</xdr:col>
      <xdr:colOff>446316</xdr:colOff>
      <xdr:row>9</xdr:row>
      <xdr:rowOff>97972</xdr:rowOff>
    </xdr:to>
    <xdr:sp macro="" textlink="">
      <xdr:nvSpPr>
        <xdr:cNvPr id="15" name="TextBox 14">
          <a:extLst>
            <a:ext uri="{FF2B5EF4-FFF2-40B4-BE49-F238E27FC236}">
              <a16:creationId xmlns:a16="http://schemas.microsoft.com/office/drawing/2014/main" id="{B6947129-20D2-48E9-8C55-A48D4FA3FFF1}"/>
            </a:ext>
          </a:extLst>
        </xdr:cNvPr>
        <xdr:cNvSpPr txBox="1"/>
      </xdr:nvSpPr>
      <xdr:spPr>
        <a:xfrm>
          <a:off x="4659086" y="1447800"/>
          <a:ext cx="664030"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7F7F7F"/>
              </a:solidFill>
            </a:rPr>
            <a:t>Profit</a:t>
          </a:r>
        </a:p>
      </xdr:txBody>
    </xdr:sp>
    <xdr:clientData/>
  </xdr:twoCellAnchor>
  <xdr:twoCellAnchor>
    <xdr:from>
      <xdr:col>9</xdr:col>
      <xdr:colOff>566058</xdr:colOff>
      <xdr:row>7</xdr:row>
      <xdr:rowOff>141514</xdr:rowOff>
    </xdr:from>
    <xdr:to>
      <xdr:col>11</xdr:col>
      <xdr:colOff>315687</xdr:colOff>
      <xdr:row>9</xdr:row>
      <xdr:rowOff>87086</xdr:rowOff>
    </xdr:to>
    <xdr:sp macro="" textlink="">
      <xdr:nvSpPr>
        <xdr:cNvPr id="16" name="TextBox 15">
          <a:extLst>
            <a:ext uri="{FF2B5EF4-FFF2-40B4-BE49-F238E27FC236}">
              <a16:creationId xmlns:a16="http://schemas.microsoft.com/office/drawing/2014/main" id="{06CFD488-9CFB-4E90-AD1F-A3CE80E1A5D4}"/>
            </a:ext>
          </a:extLst>
        </xdr:cNvPr>
        <xdr:cNvSpPr txBox="1"/>
      </xdr:nvSpPr>
      <xdr:spPr>
        <a:xfrm>
          <a:off x="6052458" y="1436914"/>
          <a:ext cx="968829"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7F7F7F"/>
              </a:solidFill>
            </a:rPr>
            <a:t>Quantity</a:t>
          </a:r>
        </a:p>
      </xdr:txBody>
    </xdr:sp>
    <xdr:clientData/>
  </xdr:twoCellAnchor>
  <xdr:twoCellAnchor>
    <xdr:from>
      <xdr:col>12</xdr:col>
      <xdr:colOff>239485</xdr:colOff>
      <xdr:row>6</xdr:row>
      <xdr:rowOff>163285</xdr:rowOff>
    </xdr:from>
    <xdr:to>
      <xdr:col>14</xdr:col>
      <xdr:colOff>283026</xdr:colOff>
      <xdr:row>8</xdr:row>
      <xdr:rowOff>152399</xdr:rowOff>
    </xdr:to>
    <xdr:sp macro="" textlink="">
      <xdr:nvSpPr>
        <xdr:cNvPr id="17" name="TextBox 16">
          <a:extLst>
            <a:ext uri="{FF2B5EF4-FFF2-40B4-BE49-F238E27FC236}">
              <a16:creationId xmlns:a16="http://schemas.microsoft.com/office/drawing/2014/main" id="{A5155063-909A-4F7A-8973-94C942F3E09E}"/>
            </a:ext>
          </a:extLst>
        </xdr:cNvPr>
        <xdr:cNvSpPr txBox="1"/>
      </xdr:nvSpPr>
      <xdr:spPr>
        <a:xfrm>
          <a:off x="7554685" y="1273628"/>
          <a:ext cx="126274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385F7C"/>
              </a:solidFill>
            </a:rPr>
            <a:t>Sales Trend</a:t>
          </a:r>
        </a:p>
      </xdr:txBody>
    </xdr:sp>
    <xdr:clientData/>
  </xdr:twoCellAnchor>
  <xdr:twoCellAnchor>
    <xdr:from>
      <xdr:col>12</xdr:col>
      <xdr:colOff>217713</xdr:colOff>
      <xdr:row>21</xdr:row>
      <xdr:rowOff>152399</xdr:rowOff>
    </xdr:from>
    <xdr:to>
      <xdr:col>15</xdr:col>
      <xdr:colOff>174169</xdr:colOff>
      <xdr:row>23</xdr:row>
      <xdr:rowOff>141513</xdr:rowOff>
    </xdr:to>
    <xdr:sp macro="" textlink="">
      <xdr:nvSpPr>
        <xdr:cNvPr id="18" name="TextBox 17">
          <a:extLst>
            <a:ext uri="{FF2B5EF4-FFF2-40B4-BE49-F238E27FC236}">
              <a16:creationId xmlns:a16="http://schemas.microsoft.com/office/drawing/2014/main" id="{8EA87C97-2760-45DD-82BF-240ABEE5EA47}"/>
            </a:ext>
          </a:extLst>
        </xdr:cNvPr>
        <xdr:cNvSpPr txBox="1"/>
      </xdr:nvSpPr>
      <xdr:spPr>
        <a:xfrm>
          <a:off x="7532913" y="4038599"/>
          <a:ext cx="1785256"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385F7C"/>
              </a:solidFill>
            </a:rPr>
            <a:t>Shipping Duration</a:t>
          </a:r>
        </a:p>
      </xdr:txBody>
    </xdr:sp>
    <xdr:clientData/>
  </xdr:twoCellAnchor>
  <xdr:twoCellAnchor>
    <xdr:from>
      <xdr:col>20</xdr:col>
      <xdr:colOff>544286</xdr:colOff>
      <xdr:row>7</xdr:row>
      <xdr:rowOff>1</xdr:rowOff>
    </xdr:from>
    <xdr:to>
      <xdr:col>24</xdr:col>
      <xdr:colOff>609599</xdr:colOff>
      <xdr:row>8</xdr:row>
      <xdr:rowOff>174172</xdr:rowOff>
    </xdr:to>
    <xdr:sp macro="" textlink="">
      <xdr:nvSpPr>
        <xdr:cNvPr id="19" name="TextBox 18">
          <a:extLst>
            <a:ext uri="{FF2B5EF4-FFF2-40B4-BE49-F238E27FC236}">
              <a16:creationId xmlns:a16="http://schemas.microsoft.com/office/drawing/2014/main" id="{40F0B717-B54A-493D-909A-F43939D0DC7A}"/>
            </a:ext>
          </a:extLst>
        </xdr:cNvPr>
        <xdr:cNvSpPr txBox="1"/>
      </xdr:nvSpPr>
      <xdr:spPr>
        <a:xfrm>
          <a:off x="12736286" y="1295401"/>
          <a:ext cx="2503713"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385F7C"/>
              </a:solidFill>
            </a:rPr>
            <a:t>Sales Distribution by State</a:t>
          </a:r>
        </a:p>
      </xdr:txBody>
    </xdr:sp>
    <xdr:clientData/>
  </xdr:twoCellAnchor>
  <xdr:twoCellAnchor>
    <xdr:from>
      <xdr:col>4</xdr:col>
      <xdr:colOff>304800</xdr:colOff>
      <xdr:row>16</xdr:row>
      <xdr:rowOff>21770</xdr:rowOff>
    </xdr:from>
    <xdr:to>
      <xdr:col>7</xdr:col>
      <xdr:colOff>261256</xdr:colOff>
      <xdr:row>18</xdr:row>
      <xdr:rowOff>10883</xdr:rowOff>
    </xdr:to>
    <xdr:sp macro="" textlink="">
      <xdr:nvSpPr>
        <xdr:cNvPr id="20" name="TextBox 19">
          <a:extLst>
            <a:ext uri="{FF2B5EF4-FFF2-40B4-BE49-F238E27FC236}">
              <a16:creationId xmlns:a16="http://schemas.microsoft.com/office/drawing/2014/main" id="{C4CD207A-2256-48D1-8EC9-D49676FF68F0}"/>
            </a:ext>
          </a:extLst>
        </xdr:cNvPr>
        <xdr:cNvSpPr txBox="1"/>
      </xdr:nvSpPr>
      <xdr:spPr>
        <a:xfrm>
          <a:off x="2743200" y="2982684"/>
          <a:ext cx="1785256"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385F7C"/>
              </a:solidFill>
            </a:rPr>
            <a:t>Shipping Mode</a:t>
          </a:r>
        </a:p>
      </xdr:txBody>
    </xdr:sp>
    <xdr:clientData/>
  </xdr:twoCellAnchor>
  <xdr:twoCellAnchor>
    <xdr:from>
      <xdr:col>4</xdr:col>
      <xdr:colOff>555169</xdr:colOff>
      <xdr:row>10</xdr:row>
      <xdr:rowOff>21773</xdr:rowOff>
    </xdr:from>
    <xdr:to>
      <xdr:col>6</xdr:col>
      <xdr:colOff>359228</xdr:colOff>
      <xdr:row>12</xdr:row>
      <xdr:rowOff>32657</xdr:rowOff>
    </xdr:to>
    <xdr:sp macro="" textlink="Sales">
      <xdr:nvSpPr>
        <xdr:cNvPr id="21" name="TextBox 20">
          <a:extLst>
            <a:ext uri="{FF2B5EF4-FFF2-40B4-BE49-F238E27FC236}">
              <a16:creationId xmlns:a16="http://schemas.microsoft.com/office/drawing/2014/main" id="{E56A4943-6918-45BE-9009-5F4FF1A45150}"/>
            </a:ext>
          </a:extLst>
        </xdr:cNvPr>
        <xdr:cNvSpPr txBox="1"/>
      </xdr:nvSpPr>
      <xdr:spPr>
        <a:xfrm>
          <a:off x="2993569" y="1872344"/>
          <a:ext cx="102325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75BFEA-435D-4593-9015-4E68E83C118E}" type="TxLink">
            <a:rPr lang="en-US" sz="1800" b="0" i="0" u="none" strike="noStrike">
              <a:solidFill>
                <a:srgbClr val="385F7C"/>
              </a:solidFill>
              <a:latin typeface="Calibri"/>
              <a:ea typeface="Calibri"/>
              <a:cs typeface="Calibri"/>
            </a:rPr>
            <a:pPr/>
            <a:t>$742.0K</a:t>
          </a:fld>
          <a:endParaRPr lang="en-IN" sz="2800">
            <a:solidFill>
              <a:srgbClr val="385F7C"/>
            </a:solidFill>
          </a:endParaRPr>
        </a:p>
      </xdr:txBody>
    </xdr:sp>
    <xdr:clientData/>
  </xdr:twoCellAnchor>
  <xdr:twoCellAnchor>
    <xdr:from>
      <xdr:col>10</xdr:col>
      <xdr:colOff>43540</xdr:colOff>
      <xdr:row>10</xdr:row>
      <xdr:rowOff>3</xdr:rowOff>
    </xdr:from>
    <xdr:to>
      <xdr:col>11</xdr:col>
      <xdr:colOff>326569</xdr:colOff>
      <xdr:row>12</xdr:row>
      <xdr:rowOff>10887</xdr:rowOff>
    </xdr:to>
    <xdr:sp macro="" textlink="Quantity">
      <xdr:nvSpPr>
        <xdr:cNvPr id="22" name="TextBox 21">
          <a:extLst>
            <a:ext uri="{FF2B5EF4-FFF2-40B4-BE49-F238E27FC236}">
              <a16:creationId xmlns:a16="http://schemas.microsoft.com/office/drawing/2014/main" id="{21725DDA-98C6-4E10-9E02-BDBDA8E97571}"/>
            </a:ext>
          </a:extLst>
        </xdr:cNvPr>
        <xdr:cNvSpPr txBox="1"/>
      </xdr:nvSpPr>
      <xdr:spPr>
        <a:xfrm>
          <a:off x="6139540" y="1850574"/>
          <a:ext cx="89262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EFB446-2D7A-492B-A1B4-BD0F96149636}" type="TxLink">
            <a:rPr lang="en-US" sz="1800" b="0" i="0" u="none" strike="noStrike">
              <a:solidFill>
                <a:srgbClr val="385F7C"/>
              </a:solidFill>
              <a:latin typeface="Calibri"/>
              <a:ea typeface="Calibri"/>
              <a:cs typeface="Calibri"/>
            </a:rPr>
            <a:pPr/>
            <a:t>$8.0K</a:t>
          </a:fld>
          <a:endParaRPr lang="en-IN" sz="4000">
            <a:solidFill>
              <a:srgbClr val="385F7C"/>
            </a:solidFill>
          </a:endParaRPr>
        </a:p>
      </xdr:txBody>
    </xdr:sp>
    <xdr:clientData/>
  </xdr:twoCellAnchor>
  <xdr:twoCellAnchor>
    <xdr:from>
      <xdr:col>7</xdr:col>
      <xdr:colOff>304798</xdr:colOff>
      <xdr:row>10</xdr:row>
      <xdr:rowOff>10887</xdr:rowOff>
    </xdr:from>
    <xdr:to>
      <xdr:col>9</xdr:col>
      <xdr:colOff>10885</xdr:colOff>
      <xdr:row>12</xdr:row>
      <xdr:rowOff>21771</xdr:rowOff>
    </xdr:to>
    <xdr:sp macro="" textlink="Profit">
      <xdr:nvSpPr>
        <xdr:cNvPr id="23" name="TextBox 22">
          <a:extLst>
            <a:ext uri="{FF2B5EF4-FFF2-40B4-BE49-F238E27FC236}">
              <a16:creationId xmlns:a16="http://schemas.microsoft.com/office/drawing/2014/main" id="{C4218413-3826-4D9D-B182-BCDDCA7ABE5A}"/>
            </a:ext>
          </a:extLst>
        </xdr:cNvPr>
        <xdr:cNvSpPr txBox="1"/>
      </xdr:nvSpPr>
      <xdr:spPr>
        <a:xfrm>
          <a:off x="4571998" y="1861458"/>
          <a:ext cx="925287"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059BB6-5119-4E8B-BF8E-BC6C07F69C1D}" type="TxLink">
            <a:rPr lang="en-US" sz="1800" b="0" i="0" u="none" strike="noStrike">
              <a:solidFill>
                <a:srgbClr val="385F7C"/>
              </a:solidFill>
              <a:latin typeface="Calibri"/>
              <a:ea typeface="Calibri"/>
              <a:cs typeface="Calibri"/>
            </a:rPr>
            <a:pPr/>
            <a:t>$18.5K</a:t>
          </a:fld>
          <a:endParaRPr lang="en-IN" sz="4000">
            <a:solidFill>
              <a:srgbClr val="385F7C"/>
            </a:solidFill>
          </a:endParaRPr>
        </a:p>
      </xdr:txBody>
    </xdr:sp>
    <xdr:clientData/>
  </xdr:twoCellAnchor>
  <xdr:twoCellAnchor>
    <xdr:from>
      <xdr:col>4</xdr:col>
      <xdr:colOff>587827</xdr:colOff>
      <xdr:row>12</xdr:row>
      <xdr:rowOff>97972</xdr:rowOff>
    </xdr:from>
    <xdr:to>
      <xdr:col>6</xdr:col>
      <xdr:colOff>217713</xdr:colOff>
      <xdr:row>14</xdr:row>
      <xdr:rowOff>21772</xdr:rowOff>
    </xdr:to>
    <xdr:sp macro="" textlink="Salesyoy">
      <xdr:nvSpPr>
        <xdr:cNvPr id="24" name="TextBox 23">
          <a:extLst>
            <a:ext uri="{FF2B5EF4-FFF2-40B4-BE49-F238E27FC236}">
              <a16:creationId xmlns:a16="http://schemas.microsoft.com/office/drawing/2014/main" id="{66475DB2-8095-4BD3-B0DD-243297BDF40B}"/>
            </a:ext>
          </a:extLst>
        </xdr:cNvPr>
        <xdr:cNvSpPr txBox="1"/>
      </xdr:nvSpPr>
      <xdr:spPr>
        <a:xfrm>
          <a:off x="3026227" y="2318658"/>
          <a:ext cx="849086"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DF94F8-3AA2-4D5B-971F-0D9626281055}" type="TxLink">
            <a:rPr lang="en-US" sz="1200" b="0" i="0" u="none" strike="noStrike">
              <a:solidFill>
                <a:srgbClr val="7F7F7F"/>
              </a:solidFill>
              <a:latin typeface="Calibri"/>
              <a:ea typeface="Calibri"/>
              <a:cs typeface="Calibri"/>
            </a:rPr>
            <a:pPr/>
            <a:t>▲8% YoY</a:t>
          </a:fld>
          <a:endParaRPr lang="en-IN" sz="1800">
            <a:solidFill>
              <a:srgbClr val="7F7F7F"/>
            </a:solidFill>
          </a:endParaRPr>
        </a:p>
      </xdr:txBody>
    </xdr:sp>
    <xdr:clientData/>
  </xdr:twoCellAnchor>
  <xdr:twoCellAnchor>
    <xdr:from>
      <xdr:col>7</xdr:col>
      <xdr:colOff>272141</xdr:colOff>
      <xdr:row>12</xdr:row>
      <xdr:rowOff>97972</xdr:rowOff>
    </xdr:from>
    <xdr:to>
      <xdr:col>8</xdr:col>
      <xdr:colOff>587829</xdr:colOff>
      <xdr:row>13</xdr:row>
      <xdr:rowOff>163286</xdr:rowOff>
    </xdr:to>
    <xdr:sp macro="" textlink="Profityoy">
      <xdr:nvSpPr>
        <xdr:cNvPr id="25" name="TextBox 24">
          <a:extLst>
            <a:ext uri="{FF2B5EF4-FFF2-40B4-BE49-F238E27FC236}">
              <a16:creationId xmlns:a16="http://schemas.microsoft.com/office/drawing/2014/main" id="{5A1AA8B7-F2E2-4933-B1D4-97B1AD5580F9}"/>
            </a:ext>
          </a:extLst>
        </xdr:cNvPr>
        <xdr:cNvSpPr txBox="1"/>
      </xdr:nvSpPr>
      <xdr:spPr>
        <a:xfrm>
          <a:off x="4539341" y="2318658"/>
          <a:ext cx="92528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67E99C-F3BD-4EA4-B067-46A871F930F3}" type="TxLink">
            <a:rPr lang="en-US" sz="1200" b="0" i="0" u="none" strike="noStrike">
              <a:solidFill>
                <a:srgbClr val="7F7F7F"/>
              </a:solidFill>
              <a:latin typeface="Calibri"/>
              <a:ea typeface="Calibri"/>
              <a:cs typeface="Calibri"/>
            </a:rPr>
            <a:pPr/>
            <a:t>▼57% YoY</a:t>
          </a:fld>
          <a:endParaRPr lang="en-IN" sz="2000">
            <a:solidFill>
              <a:srgbClr val="7F7F7F"/>
            </a:solidFill>
          </a:endParaRPr>
        </a:p>
      </xdr:txBody>
    </xdr:sp>
    <xdr:clientData/>
  </xdr:twoCellAnchor>
  <xdr:twoCellAnchor>
    <xdr:from>
      <xdr:col>9</xdr:col>
      <xdr:colOff>566056</xdr:colOff>
      <xdr:row>12</xdr:row>
      <xdr:rowOff>97972</xdr:rowOff>
    </xdr:from>
    <xdr:to>
      <xdr:col>11</xdr:col>
      <xdr:colOff>272144</xdr:colOff>
      <xdr:row>13</xdr:row>
      <xdr:rowOff>163286</xdr:rowOff>
    </xdr:to>
    <xdr:sp macro="" textlink="Quantityyoy">
      <xdr:nvSpPr>
        <xdr:cNvPr id="26" name="TextBox 25">
          <a:extLst>
            <a:ext uri="{FF2B5EF4-FFF2-40B4-BE49-F238E27FC236}">
              <a16:creationId xmlns:a16="http://schemas.microsoft.com/office/drawing/2014/main" id="{FFC580F4-DBBE-420B-98E3-BDE52325A94B}"/>
            </a:ext>
          </a:extLst>
        </xdr:cNvPr>
        <xdr:cNvSpPr txBox="1"/>
      </xdr:nvSpPr>
      <xdr:spPr>
        <a:xfrm>
          <a:off x="6052456" y="2318658"/>
          <a:ext cx="92528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3C8EA9-147D-4467-9281-ECB12492838A}" type="TxLink">
            <a:rPr lang="en-US" sz="1200" b="0" i="0" u="none" strike="noStrike">
              <a:solidFill>
                <a:srgbClr val="7F7F7F"/>
              </a:solidFill>
              <a:latin typeface="Calibri"/>
              <a:ea typeface="Calibri"/>
              <a:cs typeface="Calibri"/>
            </a:rPr>
            <a:pPr/>
            <a:t>▲11% YoY</a:t>
          </a:fld>
          <a:endParaRPr lang="en-IN" sz="2400">
            <a:solidFill>
              <a:srgbClr val="7F7F7F"/>
            </a:solidFill>
          </a:endParaRPr>
        </a:p>
      </xdr:txBody>
    </xdr:sp>
    <xdr:clientData/>
  </xdr:twoCellAnchor>
  <xdr:twoCellAnchor>
    <xdr:from>
      <xdr:col>12</xdr:col>
      <xdr:colOff>152401</xdr:colOff>
      <xdr:row>8</xdr:row>
      <xdr:rowOff>87087</xdr:rowOff>
    </xdr:from>
    <xdr:to>
      <xdr:col>20</xdr:col>
      <xdr:colOff>206829</xdr:colOff>
      <xdr:row>20</xdr:row>
      <xdr:rowOff>119743</xdr:rowOff>
    </xdr:to>
    <xdr:graphicFrame macro="">
      <xdr:nvGraphicFramePr>
        <xdr:cNvPr id="27" name="Chart 26">
          <a:extLst>
            <a:ext uri="{FF2B5EF4-FFF2-40B4-BE49-F238E27FC236}">
              <a16:creationId xmlns:a16="http://schemas.microsoft.com/office/drawing/2014/main" id="{3F097F4F-44B4-48F2-AA59-E628E187A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239485</xdr:colOff>
      <xdr:row>8</xdr:row>
      <xdr:rowOff>43541</xdr:rowOff>
    </xdr:from>
    <xdr:to>
      <xdr:col>17</xdr:col>
      <xdr:colOff>446313</xdr:colOff>
      <xdr:row>9</xdr:row>
      <xdr:rowOff>108855</xdr:rowOff>
    </xdr:to>
    <xdr:sp macro="" textlink="Salestrend">
      <xdr:nvSpPr>
        <xdr:cNvPr id="28" name="TextBox 27">
          <a:extLst>
            <a:ext uri="{FF2B5EF4-FFF2-40B4-BE49-F238E27FC236}">
              <a16:creationId xmlns:a16="http://schemas.microsoft.com/office/drawing/2014/main" id="{8E241EC3-BFE9-40CB-9715-D94DF28A4CB5}"/>
            </a:ext>
          </a:extLst>
        </xdr:cNvPr>
        <xdr:cNvSpPr txBox="1"/>
      </xdr:nvSpPr>
      <xdr:spPr>
        <a:xfrm>
          <a:off x="7554685" y="1523998"/>
          <a:ext cx="325482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E7C12A-9396-431C-93B0-88B8C8682402}" type="TxLink">
            <a:rPr lang="en-US" sz="1200" b="0" i="0" u="none" strike="noStrike">
              <a:solidFill>
                <a:srgbClr val="7F7F7F"/>
              </a:solidFill>
              <a:latin typeface="Calibri"/>
              <a:ea typeface="Calibri"/>
              <a:cs typeface="Calibri"/>
            </a:rPr>
            <a:pPr/>
            <a:t>Peak Sales Month: Dec with $1,21,818 in Sales</a:t>
          </a:fld>
          <a:endParaRPr lang="en-IN" sz="1800">
            <a:solidFill>
              <a:srgbClr val="7F7F7F"/>
            </a:solidFill>
          </a:endParaRPr>
        </a:p>
      </xdr:txBody>
    </xdr:sp>
    <xdr:clientData/>
  </xdr:twoCellAnchor>
  <xdr:twoCellAnchor>
    <xdr:from>
      <xdr:col>12</xdr:col>
      <xdr:colOff>152400</xdr:colOff>
      <xdr:row>24</xdr:row>
      <xdr:rowOff>174172</xdr:rowOff>
    </xdr:from>
    <xdr:to>
      <xdr:col>20</xdr:col>
      <xdr:colOff>195943</xdr:colOff>
      <xdr:row>34</xdr:row>
      <xdr:rowOff>166008</xdr:rowOff>
    </xdr:to>
    <xdr:graphicFrame macro="">
      <xdr:nvGraphicFramePr>
        <xdr:cNvPr id="29" name="Chart 28">
          <a:extLst>
            <a:ext uri="{FF2B5EF4-FFF2-40B4-BE49-F238E27FC236}">
              <a16:creationId xmlns:a16="http://schemas.microsoft.com/office/drawing/2014/main" id="{38F6E420-ADA1-4F57-9FEE-37F4B8766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217712</xdr:colOff>
      <xdr:row>23</xdr:row>
      <xdr:rowOff>54427</xdr:rowOff>
    </xdr:from>
    <xdr:to>
      <xdr:col>17</xdr:col>
      <xdr:colOff>424540</xdr:colOff>
      <xdr:row>24</xdr:row>
      <xdr:rowOff>119741</xdr:rowOff>
    </xdr:to>
    <xdr:sp macro="" textlink="Shippingduration">
      <xdr:nvSpPr>
        <xdr:cNvPr id="30" name="TextBox 29">
          <a:extLst>
            <a:ext uri="{FF2B5EF4-FFF2-40B4-BE49-F238E27FC236}">
              <a16:creationId xmlns:a16="http://schemas.microsoft.com/office/drawing/2014/main" id="{D5D14300-9A07-414A-985A-6EE81B6FF7CC}"/>
            </a:ext>
          </a:extLst>
        </xdr:cNvPr>
        <xdr:cNvSpPr txBox="1"/>
      </xdr:nvSpPr>
      <xdr:spPr>
        <a:xfrm>
          <a:off x="7532912" y="4310741"/>
          <a:ext cx="325482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854E47-0480-41FF-B1EE-FF312D7EB72D}" type="TxLink">
            <a:rPr lang="en-US" sz="1200" b="0" i="0" u="none" strike="noStrike">
              <a:solidFill>
                <a:srgbClr val="7F7F7F"/>
              </a:solidFill>
              <a:latin typeface="Calibri"/>
              <a:ea typeface="Calibri"/>
              <a:cs typeface="Calibri"/>
            </a:rPr>
            <a:pPr/>
            <a:t>Most Orders (28%) were delivered in 4- days.</a:t>
          </a:fld>
          <a:endParaRPr lang="en-IN" sz="2000">
            <a:solidFill>
              <a:srgbClr val="7F7F7F"/>
            </a:solidFill>
          </a:endParaRPr>
        </a:p>
      </xdr:txBody>
    </xdr:sp>
    <xdr:clientData/>
  </xdr:twoCellAnchor>
  <xdr:twoCellAnchor>
    <xdr:from>
      <xdr:col>20</xdr:col>
      <xdr:colOff>511630</xdr:colOff>
      <xdr:row>9</xdr:row>
      <xdr:rowOff>32657</xdr:rowOff>
    </xdr:from>
    <xdr:to>
      <xdr:col>27</xdr:col>
      <xdr:colOff>533400</xdr:colOff>
      <xdr:row>23</xdr:row>
      <xdr:rowOff>32656</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9D6A36E9-8F25-4924-9461-889533CBED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703630" y="1678577"/>
              <a:ext cx="4288970" cy="25603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32657</xdr:colOff>
      <xdr:row>24</xdr:row>
      <xdr:rowOff>65318</xdr:rowOff>
    </xdr:from>
    <xdr:to>
      <xdr:col>28</xdr:col>
      <xdr:colOff>21770</xdr:colOff>
      <xdr:row>35</xdr:row>
      <xdr:rowOff>160568</xdr:rowOff>
    </xdr:to>
    <xdr:graphicFrame macro="">
      <xdr:nvGraphicFramePr>
        <xdr:cNvPr id="32" name="Chart 31">
          <a:extLst>
            <a:ext uri="{FF2B5EF4-FFF2-40B4-BE49-F238E27FC236}">
              <a16:creationId xmlns:a16="http://schemas.microsoft.com/office/drawing/2014/main" id="{5FE33324-49E6-4766-9268-D9E60F3D0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533397</xdr:colOff>
      <xdr:row>23</xdr:row>
      <xdr:rowOff>97973</xdr:rowOff>
    </xdr:from>
    <xdr:to>
      <xdr:col>26</xdr:col>
      <xdr:colOff>130625</xdr:colOff>
      <xdr:row>24</xdr:row>
      <xdr:rowOff>163287</xdr:rowOff>
    </xdr:to>
    <xdr:sp macro="" textlink="Topsellingcity">
      <xdr:nvSpPr>
        <xdr:cNvPr id="33" name="TextBox 32">
          <a:extLst>
            <a:ext uri="{FF2B5EF4-FFF2-40B4-BE49-F238E27FC236}">
              <a16:creationId xmlns:a16="http://schemas.microsoft.com/office/drawing/2014/main" id="{327B1818-85E7-4512-8CE0-D287127070B1}"/>
            </a:ext>
          </a:extLst>
        </xdr:cNvPr>
        <xdr:cNvSpPr txBox="1"/>
      </xdr:nvSpPr>
      <xdr:spPr>
        <a:xfrm>
          <a:off x="12725397" y="4354287"/>
          <a:ext cx="325482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06C156-B11C-46A6-9797-75E257F2FCAD}" type="TxLink">
            <a:rPr lang="en-US" sz="1200" b="0" i="0" u="none" strike="noStrike">
              <a:solidFill>
                <a:srgbClr val="7F7F7F"/>
              </a:solidFill>
              <a:latin typeface="Calibri"/>
              <a:ea typeface="Calibri"/>
              <a:cs typeface="Calibri"/>
            </a:rPr>
            <a:pPr/>
            <a:t>Top Selling City: New York City (75,691)</a:t>
          </a:fld>
          <a:endParaRPr lang="en-IN" sz="2400">
            <a:solidFill>
              <a:srgbClr val="7F7F7F"/>
            </a:solidFill>
          </a:endParaRPr>
        </a:p>
      </xdr:txBody>
    </xdr:sp>
    <xdr:clientData/>
  </xdr:twoCellAnchor>
  <xdr:twoCellAnchor>
    <xdr:from>
      <xdr:col>4</xdr:col>
      <xdr:colOff>174171</xdr:colOff>
      <xdr:row>17</xdr:row>
      <xdr:rowOff>119740</xdr:rowOff>
    </xdr:from>
    <xdr:to>
      <xdr:col>11</xdr:col>
      <xdr:colOff>402770</xdr:colOff>
      <xdr:row>26</xdr:row>
      <xdr:rowOff>156206</xdr:rowOff>
    </xdr:to>
    <xdr:graphicFrame macro="">
      <xdr:nvGraphicFramePr>
        <xdr:cNvPr id="35" name="Chart 34">
          <a:extLst>
            <a:ext uri="{FF2B5EF4-FFF2-40B4-BE49-F238E27FC236}">
              <a16:creationId xmlns:a16="http://schemas.microsoft.com/office/drawing/2014/main" id="{7CC2020E-2904-4A27-A09A-568D20F13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206830</xdr:colOff>
      <xdr:row>20</xdr:row>
      <xdr:rowOff>174167</xdr:rowOff>
    </xdr:from>
    <xdr:to>
      <xdr:col>8</xdr:col>
      <xdr:colOff>65315</xdr:colOff>
      <xdr:row>22</xdr:row>
      <xdr:rowOff>163281</xdr:rowOff>
    </xdr:to>
    <xdr:sp macro="" textlink="">
      <xdr:nvSpPr>
        <xdr:cNvPr id="36" name="TextBox 35">
          <a:extLst>
            <a:ext uri="{FF2B5EF4-FFF2-40B4-BE49-F238E27FC236}">
              <a16:creationId xmlns:a16="http://schemas.microsoft.com/office/drawing/2014/main" id="{230C5A17-6C3A-45F3-B29B-00015ACA8C8C}"/>
            </a:ext>
          </a:extLst>
        </xdr:cNvPr>
        <xdr:cNvSpPr txBox="1"/>
      </xdr:nvSpPr>
      <xdr:spPr>
        <a:xfrm>
          <a:off x="3864430" y="3875310"/>
          <a:ext cx="107768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385F7C"/>
              </a:solidFill>
            </a:rPr>
            <a:t>Ship Mode</a:t>
          </a:r>
        </a:p>
      </xdr:txBody>
    </xdr:sp>
    <xdr:clientData/>
  </xdr:twoCellAnchor>
  <xdr:twoCellAnchor>
    <xdr:from>
      <xdr:col>4</xdr:col>
      <xdr:colOff>337457</xdr:colOff>
      <xdr:row>26</xdr:row>
      <xdr:rowOff>108857</xdr:rowOff>
    </xdr:from>
    <xdr:to>
      <xdr:col>12</xdr:col>
      <xdr:colOff>10886</xdr:colOff>
      <xdr:row>36</xdr:row>
      <xdr:rowOff>32658</xdr:rowOff>
    </xdr:to>
    <xdr:graphicFrame macro="">
      <xdr:nvGraphicFramePr>
        <xdr:cNvPr id="37" name="Chart 36">
          <a:extLst>
            <a:ext uri="{FF2B5EF4-FFF2-40B4-BE49-F238E27FC236}">
              <a16:creationId xmlns:a16="http://schemas.microsoft.com/office/drawing/2014/main" id="{87D860A6-CD66-4F83-8E9F-3E53D9D92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457200</xdr:colOff>
      <xdr:row>16</xdr:row>
      <xdr:rowOff>65313</xdr:rowOff>
    </xdr:from>
    <xdr:to>
      <xdr:col>12</xdr:col>
      <xdr:colOff>54428</xdr:colOff>
      <xdr:row>17</xdr:row>
      <xdr:rowOff>130627</xdr:rowOff>
    </xdr:to>
    <xdr:sp macro="" textlink="Shipmode">
      <xdr:nvSpPr>
        <xdr:cNvPr id="38" name="TextBox 37">
          <a:extLst>
            <a:ext uri="{FF2B5EF4-FFF2-40B4-BE49-F238E27FC236}">
              <a16:creationId xmlns:a16="http://schemas.microsoft.com/office/drawing/2014/main" id="{AC958C70-A88F-46FE-9189-09EF75AD6EBF}"/>
            </a:ext>
          </a:extLst>
        </xdr:cNvPr>
        <xdr:cNvSpPr txBox="1"/>
      </xdr:nvSpPr>
      <xdr:spPr>
        <a:xfrm>
          <a:off x="4114800" y="3026227"/>
          <a:ext cx="325482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9C76BD-1162-457E-80EC-372F1F5BAE54}" type="TxLink">
            <a:rPr lang="en-US" sz="1200" b="0" i="0" u="none" strike="noStrike">
              <a:solidFill>
                <a:srgbClr val="7F7F7F"/>
              </a:solidFill>
              <a:latin typeface="Calibri"/>
              <a:ea typeface="Calibri"/>
              <a:cs typeface="Calibri"/>
            </a:rPr>
            <a:pPr/>
            <a:t>Most orders used Standard Class (59%)</a:t>
          </a:fld>
          <a:endParaRPr lang="en-IN" sz="2000">
            <a:solidFill>
              <a:srgbClr val="7F7F7F"/>
            </a:solidFill>
          </a:endParaRPr>
        </a:p>
      </xdr:txBody>
    </xdr:sp>
    <xdr:clientData/>
  </xdr:twoCellAnchor>
  <xdr:twoCellAnchor>
    <xdr:from>
      <xdr:col>4</xdr:col>
      <xdr:colOff>304800</xdr:colOff>
      <xdr:row>26</xdr:row>
      <xdr:rowOff>21770</xdr:rowOff>
    </xdr:from>
    <xdr:to>
      <xdr:col>9</xdr:col>
      <xdr:colOff>511628</xdr:colOff>
      <xdr:row>27</xdr:row>
      <xdr:rowOff>87084</xdr:rowOff>
    </xdr:to>
    <xdr:sp macro="" textlink="highsalesbysubcategory">
      <xdr:nvSpPr>
        <xdr:cNvPr id="39" name="TextBox 38">
          <a:extLst>
            <a:ext uri="{FF2B5EF4-FFF2-40B4-BE49-F238E27FC236}">
              <a16:creationId xmlns:a16="http://schemas.microsoft.com/office/drawing/2014/main" id="{633A1916-08F2-422A-9784-A579A4288079}"/>
            </a:ext>
          </a:extLst>
        </xdr:cNvPr>
        <xdr:cNvSpPr txBox="1"/>
      </xdr:nvSpPr>
      <xdr:spPr>
        <a:xfrm>
          <a:off x="2743200" y="4833256"/>
          <a:ext cx="3254828"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227646-DF3F-44C2-86F7-652FE9972ABB}" type="TxLink">
            <a:rPr lang="en-US" sz="1200" b="0" i="0" u="none" strike="noStrike">
              <a:solidFill>
                <a:srgbClr val="7F7F7F"/>
              </a:solidFill>
              <a:latin typeface="Calibri"/>
              <a:ea typeface="Calibri"/>
              <a:cs typeface="Calibri"/>
            </a:rPr>
            <a:pPr/>
            <a:t>Highest Sales by Sub Category: Chairs ($3,28,449)</a:t>
          </a:fld>
          <a:endParaRPr lang="en-IN" sz="2400">
            <a:solidFill>
              <a:srgbClr val="7F7F7F"/>
            </a:solidFill>
          </a:endParaRPr>
        </a:p>
      </xdr:txBody>
    </xdr:sp>
    <xdr:clientData/>
  </xdr:twoCellAnchor>
  <xdr:twoCellAnchor editAs="oneCell">
    <xdr:from>
      <xdr:col>21</xdr:col>
      <xdr:colOff>522394</xdr:colOff>
      <xdr:row>4</xdr:row>
      <xdr:rowOff>10582</xdr:rowOff>
    </xdr:from>
    <xdr:to>
      <xdr:col>27</xdr:col>
      <xdr:colOff>123614</xdr:colOff>
      <xdr:row>6</xdr:row>
      <xdr:rowOff>71949</xdr:rowOff>
    </xdr:to>
    <mc:AlternateContent xmlns:mc="http://schemas.openxmlformats.org/markup-compatibility/2006" xmlns:a14="http://schemas.microsoft.com/office/drawing/2010/main">
      <mc:Choice Requires="a14">
        <xdr:graphicFrame macro="">
          <xdr:nvGraphicFramePr>
            <xdr:cNvPr id="40" name="Region">
              <a:extLst>
                <a:ext uri="{FF2B5EF4-FFF2-40B4-BE49-F238E27FC236}">
                  <a16:creationId xmlns:a16="http://schemas.microsoft.com/office/drawing/2014/main" id="{900D77B9-4821-4442-A594-596038B3E8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412894" y="730249"/>
              <a:ext cx="3284220" cy="42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31750</xdr:colOff>
      <xdr:row>4</xdr:row>
      <xdr:rowOff>10582</xdr:rowOff>
    </xdr:from>
    <xdr:to>
      <xdr:col>21</xdr:col>
      <xdr:colOff>269663</xdr:colOff>
      <xdr:row>6</xdr:row>
      <xdr:rowOff>72813</xdr:rowOff>
    </xdr:to>
    <mc:AlternateContent xmlns:mc="http://schemas.openxmlformats.org/markup-compatibility/2006" xmlns:a14="http://schemas.microsoft.com/office/drawing/2010/main">
      <mc:Choice Requires="a14">
        <xdr:graphicFrame macro="">
          <xdr:nvGraphicFramePr>
            <xdr:cNvPr id="41" name="Segment">
              <a:extLst>
                <a:ext uri="{FF2B5EF4-FFF2-40B4-BE49-F238E27FC236}">
                  <a16:creationId xmlns:a16="http://schemas.microsoft.com/office/drawing/2014/main" id="{155BAA3D-5812-4816-8470-E85B7465A35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9853083" y="730249"/>
              <a:ext cx="3307080" cy="4220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Lekhi" refreshedDate="45825.631829861108" createdVersion="8" refreshedVersion="8" minRefreshableVersion="3" recordCount="2121" xr:uid="{CBD764EB-2683-48C1-8942-7662D2A02A9F}">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1">
        <rangePr groupBy="quarters" startDate="2014-01-06T00:00:00" endDate="2017-12-31T00:00:00"/>
        <groupItems count="6">
          <s v="&lt;06-01-2014"/>
          <s v="Qtr1"/>
          <s v="Qtr2"/>
          <s v="Qtr3"/>
          <s v="Qtr4"/>
          <s v="&gt;31-12-2017"/>
        </groupItems>
      </fieldGroup>
    </cacheField>
    <cacheField name="Years (Order Date)"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464911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x v="0"/>
  </r>
  <r>
    <s v="CA-2016-152156"/>
    <x v="0"/>
    <d v="2016-11-11T00:00:00"/>
    <x v="0"/>
    <s v="CG-12520"/>
    <s v="Claire Gute"/>
    <x v="0"/>
    <s v="United States"/>
    <x v="0"/>
    <x v="0"/>
    <x v="0"/>
    <s v="FUR-CH-10000454"/>
    <s v="Furniture"/>
    <x v="1"/>
    <s v="Hon Deluxe Fabric Upholstered Stacking Chairs, Rounded Back"/>
    <n v="731.94"/>
    <n v="3"/>
    <n v="219.58199999999999"/>
    <x v="0"/>
    <x v="0"/>
  </r>
  <r>
    <s v="US-2015-108966"/>
    <x v="1"/>
    <d v="2015-10-18T00:00:00"/>
    <x v="1"/>
    <s v="SO-20335"/>
    <s v="Sean O'Donnell"/>
    <x v="0"/>
    <s v="United States"/>
    <x v="1"/>
    <x v="1"/>
    <x v="0"/>
    <s v="FUR-TA-10000577"/>
    <s v="Furniture"/>
    <x v="2"/>
    <s v="Bretford CR4500 Series Slim Rectangular Table"/>
    <n v="957.57749999999999"/>
    <n v="5"/>
    <n v="-383.03100000000001"/>
    <x v="1"/>
    <x v="1"/>
  </r>
  <r>
    <s v="CA-2014-115812"/>
    <x v="2"/>
    <d v="2014-06-14T00:00:00"/>
    <x v="1"/>
    <s v="BH-11710"/>
    <s v="Brosina Hoffman"/>
    <x v="0"/>
    <s v="United States"/>
    <x v="2"/>
    <x v="2"/>
    <x v="1"/>
    <s v="FUR-FU-10001487"/>
    <s v="Furniture"/>
    <x v="3"/>
    <s v="Eldon Expressions Wood and Plastic Desk Accessories, Cherry Wood"/>
    <n v="48.86"/>
    <n v="7"/>
    <n v="14.1694"/>
    <x v="2"/>
    <x v="2"/>
  </r>
  <r>
    <s v="CA-2014-115812"/>
    <x v="2"/>
    <d v="2014-06-14T00:00:00"/>
    <x v="1"/>
    <s v="BH-11710"/>
    <s v="Brosina Hoffman"/>
    <x v="0"/>
    <s v="United States"/>
    <x v="2"/>
    <x v="2"/>
    <x v="1"/>
    <s v="FUR-TA-10001539"/>
    <s v="Furniture"/>
    <x v="2"/>
    <s v="Chromcraft Rectangular Conference Tables"/>
    <n v="1706.184"/>
    <n v="9"/>
    <n v="85.309200000000004"/>
    <x v="2"/>
    <x v="2"/>
  </r>
  <r>
    <s v="US-2017-156909"/>
    <x v="3"/>
    <d v="2017-07-18T00:00:00"/>
    <x v="0"/>
    <s v="SF-20065"/>
    <s v="Sandra Flanagan"/>
    <x v="0"/>
    <s v="United States"/>
    <x v="3"/>
    <x v="3"/>
    <x v="2"/>
    <s v="FUR-CH-10002774"/>
    <s v="Furniture"/>
    <x v="1"/>
    <s v="Global Deluxe Stacking Chair, Gray"/>
    <n v="71.372"/>
    <n v="2"/>
    <n v="-1.0196000000000001"/>
    <x v="3"/>
    <x v="3"/>
  </r>
  <r>
    <s v="CA-2015-106320"/>
    <x v="4"/>
    <d v="2015-09-30T00:00:00"/>
    <x v="1"/>
    <s v="EB-13870"/>
    <s v="Emily Burns"/>
    <x v="0"/>
    <s v="United States"/>
    <x v="4"/>
    <x v="4"/>
    <x v="1"/>
    <s v="FUR-TA-10000577"/>
    <s v="Furniture"/>
    <x v="2"/>
    <s v="Bretford CR4500 Series Slim Rectangular Table"/>
    <n v="1044.6300000000001"/>
    <n v="3"/>
    <n v="240.26490000000001"/>
    <x v="2"/>
    <x v="4"/>
  </r>
  <r>
    <s v="US-2015-150630"/>
    <x v="5"/>
    <d v="2015-09-21T00:00:00"/>
    <x v="1"/>
    <s v="TB-21520"/>
    <s v="Tracy Blumstein"/>
    <x v="0"/>
    <s v="United States"/>
    <x v="3"/>
    <x v="3"/>
    <x v="2"/>
    <s v="FUR-BO-10004834"/>
    <s v="Furniture"/>
    <x v="0"/>
    <s v="Riverside Palais Royal Lawyers Bookcase, Royale Cherry Finish"/>
    <n v="3083.43"/>
    <n v="7"/>
    <n v="-1665.0522000000001"/>
    <x v="4"/>
    <x v="4"/>
  </r>
  <r>
    <s v="US-2015-150630"/>
    <x v="5"/>
    <d v="2015-09-21T00:00:00"/>
    <x v="1"/>
    <s v="TB-21520"/>
    <s v="Tracy Blumstein"/>
    <x v="0"/>
    <s v="United States"/>
    <x v="3"/>
    <x v="3"/>
    <x v="2"/>
    <s v="FUR-FU-10004848"/>
    <s v="Furniture"/>
    <x v="3"/>
    <s v="Howard Miller 13-3/4&quot; Diameter Brushed Chrome Round Wall Clock"/>
    <n v="124.2"/>
    <n v="3"/>
    <n v="15.525"/>
    <x v="4"/>
    <x v="4"/>
  </r>
  <r>
    <s v="CA-2016-117590"/>
    <x v="6"/>
    <d v="2016-12-10T00:00:00"/>
    <x v="2"/>
    <s v="GH-14485"/>
    <s v="Gene Hale"/>
    <x v="1"/>
    <s v="United States"/>
    <x v="5"/>
    <x v="5"/>
    <x v="3"/>
    <s v="FUR-FU-10003664"/>
    <s v="Furniture"/>
    <x v="3"/>
    <s v="Electrix Architect's Clamp-On Swing Arm Lamp, Black"/>
    <n v="190.92"/>
    <n v="5"/>
    <n v="-147.96299999999999"/>
    <x v="3"/>
    <x v="5"/>
  </r>
  <r>
    <s v="CA-2015-117415"/>
    <x v="7"/>
    <d v="2015-12-31T00:00:00"/>
    <x v="1"/>
    <s v="SN-20710"/>
    <s v="Steve Nguyen"/>
    <x v="2"/>
    <s v="United States"/>
    <x v="6"/>
    <x v="5"/>
    <x v="3"/>
    <s v="FUR-BO-10002545"/>
    <s v="Furniture"/>
    <x v="0"/>
    <s v="Atlantic Metals Mobile 3-Shelf Bookcases, Custom Colors"/>
    <n v="532.39919999999995"/>
    <n v="3"/>
    <n v="-46.976399999999998"/>
    <x v="4"/>
    <x v="5"/>
  </r>
  <r>
    <s v="CA-2015-117415"/>
    <x v="7"/>
    <d v="2015-12-31T00:00:00"/>
    <x v="1"/>
    <s v="SN-20710"/>
    <s v="Steve Nguyen"/>
    <x v="2"/>
    <s v="United States"/>
    <x v="6"/>
    <x v="5"/>
    <x v="3"/>
    <s v="FUR-CH-10004218"/>
    <s v="Furniture"/>
    <x v="1"/>
    <s v="Global Fabric Manager's Chair, Dark Gray"/>
    <n v="212.05799999999999"/>
    <n v="3"/>
    <n v="-15.147"/>
    <x v="4"/>
    <x v="5"/>
  </r>
  <r>
    <s v="CA-2015-115742"/>
    <x v="8"/>
    <d v="2015-04-22T00:00:00"/>
    <x v="1"/>
    <s v="DP-13000"/>
    <s v="Darren Powers"/>
    <x v="0"/>
    <s v="United States"/>
    <x v="7"/>
    <x v="6"/>
    <x v="3"/>
    <s v="FUR-FU-10001706"/>
    <s v="Furniture"/>
    <x v="3"/>
    <s v="Longer-Life Soft White Bulbs"/>
    <n v="6.16"/>
    <n v="2"/>
    <n v="2.9567999999999999"/>
    <x v="4"/>
    <x v="6"/>
  </r>
  <r>
    <s v="CA-2015-115742"/>
    <x v="8"/>
    <d v="2015-04-22T00:00:00"/>
    <x v="1"/>
    <s v="DP-13000"/>
    <s v="Darren Powers"/>
    <x v="0"/>
    <s v="United States"/>
    <x v="7"/>
    <x v="6"/>
    <x v="3"/>
    <s v="FUR-CH-10003061"/>
    <s v="Furniture"/>
    <x v="1"/>
    <s v="Global Leather Task Chair, Black"/>
    <n v="89.99"/>
    <n v="1"/>
    <n v="17.098099999999999"/>
    <x v="4"/>
    <x v="6"/>
  </r>
  <r>
    <s v="CA-2016-111682"/>
    <x v="9"/>
    <d v="2016-06-18T00:00:00"/>
    <x v="2"/>
    <s v="TB-21055"/>
    <s v="Ted Butterfield"/>
    <x v="0"/>
    <s v="United States"/>
    <x v="8"/>
    <x v="7"/>
    <x v="2"/>
    <s v="FUR-CH-10003968"/>
    <s v="Furniture"/>
    <x v="1"/>
    <s v="Novimex Turbo Task Chair"/>
    <n v="319.41000000000003"/>
    <n v="5"/>
    <n v="7.0979999999999999"/>
    <x v="5"/>
    <x v="2"/>
  </r>
  <r>
    <s v="CA-2015-135545"/>
    <x v="10"/>
    <d v="2015-11-30T00:00:00"/>
    <x v="1"/>
    <s v="KM-16720"/>
    <s v="Kunst Miller"/>
    <x v="0"/>
    <s v="United States"/>
    <x v="2"/>
    <x v="2"/>
    <x v="1"/>
    <s v="FUR-FU-10000397"/>
    <s v="Furniture"/>
    <x v="3"/>
    <s v="Luxo Economy Swing Arm Lamp"/>
    <n v="79.760000000000005"/>
    <n v="4"/>
    <n v="22.332799999999999"/>
    <x v="6"/>
    <x v="0"/>
  </r>
  <r>
    <s v="US-2015-164175"/>
    <x v="11"/>
    <d v="2015-05-05T00:00:00"/>
    <x v="1"/>
    <s v="PS-18970"/>
    <s v="Paul Stevenson"/>
    <x v="2"/>
    <s v="United States"/>
    <x v="9"/>
    <x v="8"/>
    <x v="3"/>
    <s v="FUR-CH-10001146"/>
    <s v="Furniture"/>
    <x v="1"/>
    <s v="Global Value Mid-Back Manager's Chair, Gray"/>
    <n v="213.11500000000001"/>
    <n v="5"/>
    <n v="-15.2225"/>
    <x v="2"/>
    <x v="6"/>
  </r>
  <r>
    <s v="US-2015-134026"/>
    <x v="12"/>
    <d v="2015-05-02T00:00:00"/>
    <x v="1"/>
    <s v="JE-15745"/>
    <s v="Joel Eaton"/>
    <x v="0"/>
    <s v="United States"/>
    <x v="10"/>
    <x v="9"/>
    <x v="0"/>
    <s v="FUR-CH-10000513"/>
    <s v="Furniture"/>
    <x v="1"/>
    <s v="High-Back Leather Manager's Chair"/>
    <n v="831.93600000000004"/>
    <n v="8"/>
    <n v="-114.3912"/>
    <x v="6"/>
    <x v="6"/>
  </r>
  <r>
    <s v="US-2015-134026"/>
    <x v="12"/>
    <d v="2015-05-02T00:00:00"/>
    <x v="1"/>
    <s v="JE-15745"/>
    <s v="Joel Eaton"/>
    <x v="0"/>
    <s v="United States"/>
    <x v="10"/>
    <x v="9"/>
    <x v="0"/>
    <s v="FUR-FU-10003708"/>
    <s v="Furniture"/>
    <x v="3"/>
    <s v="Tenex Traditional Chairmats for Medium Pile Carpet, Standard Lip, 36&quot; x 48&quot;"/>
    <n v="97.04"/>
    <n v="2"/>
    <n v="1.2130000000000001"/>
    <x v="6"/>
    <x v="6"/>
  </r>
  <r>
    <s v="US-2017-118038"/>
    <x v="13"/>
    <d v="2017-12-11T00:00:00"/>
    <x v="2"/>
    <s v="KB-16600"/>
    <s v="Ken Brennan"/>
    <x v="1"/>
    <s v="United States"/>
    <x v="6"/>
    <x v="5"/>
    <x v="3"/>
    <s v="FUR-FU-10000260"/>
    <s v="Furniture"/>
    <x v="3"/>
    <s v="6&quot; Cubicle Wall Clock, Black"/>
    <n v="9.7080000000000002"/>
    <n v="3"/>
    <n v="-5.8247999999999998"/>
    <x v="3"/>
    <x v="5"/>
  </r>
  <r>
    <s v="US-2014-147606"/>
    <x v="14"/>
    <d v="2014-12-01T00:00:00"/>
    <x v="0"/>
    <s v="JE-15745"/>
    <s v="Joel Eaton"/>
    <x v="0"/>
    <s v="United States"/>
    <x v="6"/>
    <x v="5"/>
    <x v="3"/>
    <s v="FUR-FU-10003194"/>
    <s v="Furniture"/>
    <x v="3"/>
    <s v="Eldon Expressions Desk Accessory, Wood Pencil Holder, Oak"/>
    <n v="19.3"/>
    <n v="5"/>
    <n v="-14.475"/>
    <x v="2"/>
    <x v="0"/>
  </r>
  <r>
    <s v="CA-2017-140088"/>
    <x v="15"/>
    <d v="2017-05-30T00:00:00"/>
    <x v="0"/>
    <s v="PO-18865"/>
    <s v="Patrick O'Donnell"/>
    <x v="0"/>
    <s v="United States"/>
    <x v="11"/>
    <x v="10"/>
    <x v="0"/>
    <s v="FUR-CH-10000863"/>
    <s v="Furniture"/>
    <x v="1"/>
    <s v="Novimex Swivel Fabric Task Chair"/>
    <n v="301.95999999999998"/>
    <n v="2"/>
    <n v="33.215600000000002"/>
    <x v="3"/>
    <x v="7"/>
  </r>
  <r>
    <s v="CA-2015-149587"/>
    <x v="16"/>
    <d v="2015-02-05T00:00:00"/>
    <x v="0"/>
    <s v="KB-16315"/>
    <s v="Karl Braun"/>
    <x v="0"/>
    <s v="United States"/>
    <x v="12"/>
    <x v="11"/>
    <x v="3"/>
    <s v="FUR-FU-10003799"/>
    <s v="Furniture"/>
    <x v="3"/>
    <s v="Seth Thomas 13 1/2&quot; Wall Clock"/>
    <n v="53.34"/>
    <n v="3"/>
    <n v="16.535399999999999"/>
    <x v="2"/>
    <x v="8"/>
  </r>
  <r>
    <s v="CA-2017-161018"/>
    <x v="17"/>
    <d v="2017-11-11T00:00:00"/>
    <x v="0"/>
    <s v="PN-18775"/>
    <s v="Parhena Norris"/>
    <x v="2"/>
    <s v="United States"/>
    <x v="13"/>
    <x v="7"/>
    <x v="2"/>
    <s v="FUR-FU-10000629"/>
    <s v="Furniture"/>
    <x v="3"/>
    <s v="9-3/4 Diameter Round Wall Clock"/>
    <n v="96.53"/>
    <n v="7"/>
    <n v="40.5426"/>
    <x v="3"/>
    <x v="0"/>
  </r>
  <r>
    <s v="US-2015-156867"/>
    <x v="18"/>
    <d v="2015-11-17T00:00:00"/>
    <x v="1"/>
    <s v="LC-16870"/>
    <s v="Lena Cacioppo"/>
    <x v="0"/>
    <s v="United States"/>
    <x v="14"/>
    <x v="12"/>
    <x v="1"/>
    <s v="FUR-FU-10004006"/>
    <s v="Furniture"/>
    <x v="3"/>
    <s v="Deflect-o DuraMat Lighweight, Studded, Beveled Mat for Low Pile Carpeting"/>
    <n v="102.36"/>
    <n v="3"/>
    <n v="-3.8384999999999998"/>
    <x v="4"/>
    <x v="0"/>
  </r>
  <r>
    <s v="CA-2017-146780"/>
    <x v="19"/>
    <d v="2017-12-30T00:00:00"/>
    <x v="1"/>
    <s v="CV-12805"/>
    <s v="Cynthia Voltz"/>
    <x v="1"/>
    <s v="United States"/>
    <x v="13"/>
    <x v="7"/>
    <x v="2"/>
    <s v="FUR-FU-10001934"/>
    <s v="Furniture"/>
    <x v="3"/>
    <s v="Magnifier Swing Arm Lamp"/>
    <n v="41.96"/>
    <n v="2"/>
    <n v="10.909599999999999"/>
    <x v="2"/>
    <x v="5"/>
  </r>
  <r>
    <s v="CA-2015-110457"/>
    <x v="20"/>
    <d v="2015-03-06T00:00:00"/>
    <x v="1"/>
    <s v="DK-13090"/>
    <s v="Dave Kipp"/>
    <x v="0"/>
    <s v="United States"/>
    <x v="15"/>
    <x v="13"/>
    <x v="1"/>
    <s v="FUR-TA-10001768"/>
    <s v="Furniture"/>
    <x v="2"/>
    <s v="Hon Racetrack Conference Tables"/>
    <n v="787.53"/>
    <n v="3"/>
    <n v="165.38130000000001"/>
    <x v="4"/>
    <x v="9"/>
  </r>
  <r>
    <s v="CA-2016-103730"/>
    <x v="21"/>
    <d v="2016-06-15T00:00:00"/>
    <x v="2"/>
    <s v="SC-20725"/>
    <s v="Steven Cartwright"/>
    <x v="0"/>
    <s v="United States"/>
    <x v="16"/>
    <x v="14"/>
    <x v="2"/>
    <s v="FUR-FU-10002157"/>
    <s v="Furniture"/>
    <x v="3"/>
    <s v="Artistic Insta-Plaque"/>
    <n v="47.04"/>
    <n v="3"/>
    <n v="18.345600000000001"/>
    <x v="0"/>
    <x v="2"/>
  </r>
  <r>
    <s v="US-2014-152030"/>
    <x v="22"/>
    <d v="2014-12-28T00:00:00"/>
    <x v="0"/>
    <s v="AD-10180"/>
    <s v="Alan Dominguez"/>
    <x v="2"/>
    <s v="United States"/>
    <x v="6"/>
    <x v="5"/>
    <x v="3"/>
    <s v="FUR-CH-10004063"/>
    <s v="Furniture"/>
    <x v="1"/>
    <s v="Global Deluxe High-Back Manager's Chair"/>
    <n v="600.55799999999999"/>
    <n v="3"/>
    <n v="-8.5793999999999997"/>
    <x v="3"/>
    <x v="5"/>
  </r>
  <r>
    <s v="US-2014-134614"/>
    <x v="23"/>
    <d v="2014-09-25T00:00:00"/>
    <x v="1"/>
    <s v="PF-19165"/>
    <s v="Philip Fox"/>
    <x v="0"/>
    <s v="United States"/>
    <x v="17"/>
    <x v="8"/>
    <x v="3"/>
    <s v="FUR-TA-10004534"/>
    <s v="Furniture"/>
    <x v="2"/>
    <s v="Bevis 44 x 96 Conference Tables"/>
    <n v="617.70000000000005"/>
    <n v="6"/>
    <n v="-407.68200000000002"/>
    <x v="2"/>
    <x v="4"/>
  </r>
  <r>
    <s v="US-2016-125969"/>
    <x v="24"/>
    <d v="2016-11-10T00:00:00"/>
    <x v="0"/>
    <s v="LS-16975"/>
    <s v="Lindsay Shagiari"/>
    <x v="2"/>
    <s v="United States"/>
    <x v="2"/>
    <x v="2"/>
    <x v="1"/>
    <s v="FUR-CH-10001146"/>
    <s v="Furniture"/>
    <x v="1"/>
    <s v="Global Task Chair, Black"/>
    <n v="81.424000000000007"/>
    <n v="2"/>
    <n v="-9.1601999999999997"/>
    <x v="4"/>
    <x v="0"/>
  </r>
  <r>
    <s v="US-2016-125969"/>
    <x v="24"/>
    <d v="2016-11-10T00:00:00"/>
    <x v="0"/>
    <s v="LS-16975"/>
    <s v="Lindsay Shagiari"/>
    <x v="2"/>
    <s v="United States"/>
    <x v="2"/>
    <x v="2"/>
    <x v="1"/>
    <s v="FUR-FU-10003773"/>
    <s v="Furniture"/>
    <x v="3"/>
    <s v="Eldon Cleatmat Plus Chair Mats for High Pile Carpets"/>
    <n v="238.56"/>
    <n v="3"/>
    <n v="26.241599999999998"/>
    <x v="4"/>
    <x v="0"/>
  </r>
  <r>
    <s v="CA-2016-145583"/>
    <x v="25"/>
    <d v="2016-10-19T00:00:00"/>
    <x v="1"/>
    <s v="LC-16885"/>
    <s v="Lena Creighton"/>
    <x v="0"/>
    <s v="United States"/>
    <x v="18"/>
    <x v="2"/>
    <x v="1"/>
    <s v="FUR-FU-10001706"/>
    <s v="Furniture"/>
    <x v="3"/>
    <s v="Longer-Life Soft White Bulbs"/>
    <n v="43.12"/>
    <n v="14"/>
    <n v="20.697600000000001"/>
    <x v="6"/>
    <x v="1"/>
  </r>
  <r>
    <s v="CA-2016-110366"/>
    <x v="26"/>
    <d v="2016-09-07T00:00:00"/>
    <x v="0"/>
    <s v="JD-15895"/>
    <s v="Jonathan Doherty"/>
    <x v="1"/>
    <s v="United States"/>
    <x v="3"/>
    <x v="3"/>
    <x v="2"/>
    <s v="FUR-FU-10004848"/>
    <s v="Furniture"/>
    <x v="3"/>
    <s v="Howard Miller 13-3/4&quot; Diameter Brushed Chrome Round Wall Clock"/>
    <n v="82.8"/>
    <n v="2"/>
    <n v="10.35"/>
    <x v="3"/>
    <x v="4"/>
  </r>
  <r>
    <s v="CA-2014-110072"/>
    <x v="27"/>
    <d v="2014-10-28T00:00:00"/>
    <x v="1"/>
    <s v="MG-17680"/>
    <s v="Maureen Gastineau"/>
    <x v="2"/>
    <s v="United States"/>
    <x v="19"/>
    <x v="15"/>
    <x v="2"/>
    <s v="FUR-FU-10000521"/>
    <s v="Furniture"/>
    <x v="3"/>
    <s v="Seth Thomas 14&quot; Putty-Colored Wall Clock"/>
    <n v="93.888000000000005"/>
    <n v="4"/>
    <n v="12.909599999999999"/>
    <x v="6"/>
    <x v="1"/>
  </r>
  <r>
    <s v="CA-2016-114489"/>
    <x v="28"/>
    <d v="2016-12-09T00:00:00"/>
    <x v="1"/>
    <s v="JE-16165"/>
    <s v="Justin Ellison"/>
    <x v="1"/>
    <s v="United States"/>
    <x v="20"/>
    <x v="16"/>
    <x v="3"/>
    <s v="FUR-CH-10000454"/>
    <s v="Furniture"/>
    <x v="1"/>
    <s v="Hon Deluxe Fabric Upholstered Stacking Chairs, Rounded Back"/>
    <n v="1951.84"/>
    <n v="8"/>
    <n v="585.55200000000002"/>
    <x v="4"/>
    <x v="5"/>
  </r>
  <r>
    <s v="CA-2014-104269"/>
    <x v="29"/>
    <d v="2014-03-06T00:00:00"/>
    <x v="0"/>
    <s v="DB-13060"/>
    <s v="Dave Brooks"/>
    <x v="0"/>
    <s v="United States"/>
    <x v="15"/>
    <x v="13"/>
    <x v="1"/>
    <s v="FUR-CH-10004063"/>
    <s v="Furniture"/>
    <x v="1"/>
    <s v="Global Deluxe High-Back Manager's Chair"/>
    <n v="457.56799999999998"/>
    <n v="2"/>
    <n v="51.476399999999998"/>
    <x v="2"/>
    <x v="9"/>
  </r>
  <r>
    <s v="CA-2014-139892"/>
    <x v="30"/>
    <d v="2014-09-12T00:00:00"/>
    <x v="1"/>
    <s v="BM-11140"/>
    <s v="Becky Martin"/>
    <x v="0"/>
    <s v="United States"/>
    <x v="21"/>
    <x v="5"/>
    <x v="3"/>
    <s v="FUR-CH-10004287"/>
    <s v="Furniture"/>
    <x v="1"/>
    <s v="SAFCO Arco Folding Chair"/>
    <n v="1740.06"/>
    <n v="9"/>
    <n v="-24.858000000000001"/>
    <x v="4"/>
    <x v="4"/>
  </r>
  <r>
    <s v="CA-2014-118962"/>
    <x v="31"/>
    <d v="2014-08-09T00:00:00"/>
    <x v="1"/>
    <s v="CS-12130"/>
    <s v="Chad Sievert"/>
    <x v="0"/>
    <s v="United States"/>
    <x v="2"/>
    <x v="2"/>
    <x v="1"/>
    <s v="FUR-CH-10003817"/>
    <s v="Furniture"/>
    <x v="1"/>
    <s v="Global Value Steno Chair, Gray"/>
    <n v="340.14400000000001"/>
    <n v="7"/>
    <n v="21.259"/>
    <x v="4"/>
    <x v="10"/>
  </r>
  <r>
    <s v="US-2015-101511"/>
    <x v="32"/>
    <d v="2015-11-23T00:00:00"/>
    <x v="0"/>
    <s v="JE-15745"/>
    <s v="Joel Eaton"/>
    <x v="0"/>
    <s v="United States"/>
    <x v="19"/>
    <x v="15"/>
    <x v="2"/>
    <s v="FUR-CH-10004698"/>
    <s v="Furniture"/>
    <x v="1"/>
    <s v="Padded Folding Chairs, Black, 4/Carton"/>
    <n v="396.80200000000002"/>
    <n v="7"/>
    <n v="-11.337199999999999"/>
    <x v="3"/>
    <x v="0"/>
  </r>
  <r>
    <s v="CA-2015-102281"/>
    <x v="33"/>
    <d v="2015-10-14T00:00:00"/>
    <x v="2"/>
    <s v="MP-17470"/>
    <s v="Mark Packer"/>
    <x v="2"/>
    <s v="United States"/>
    <x v="13"/>
    <x v="7"/>
    <x v="2"/>
    <s v="FUR-BO-10002613"/>
    <s v="Furniture"/>
    <x v="0"/>
    <s v="Atlantic Metals Mobile 4-Shelf Bookcases, Custom Colors"/>
    <n v="899.13599999999997"/>
    <n v="4"/>
    <n v="112.392"/>
    <x v="3"/>
    <x v="1"/>
  </r>
  <r>
    <s v="CA-2015-102281"/>
    <x v="33"/>
    <d v="2015-10-14T00:00:00"/>
    <x v="2"/>
    <s v="MP-17470"/>
    <s v="Mark Packer"/>
    <x v="2"/>
    <s v="United States"/>
    <x v="13"/>
    <x v="7"/>
    <x v="2"/>
    <s v="FUR-BO-10002545"/>
    <s v="Furniture"/>
    <x v="0"/>
    <s v="Atlantic Metals Mobile 3-Shelf Bookcases, Custom Colors"/>
    <n v="626.35199999999998"/>
    <n v="3"/>
    <n v="46.976399999999998"/>
    <x v="3"/>
    <x v="1"/>
  </r>
  <r>
    <s v="CA-2014-133690"/>
    <x v="34"/>
    <d v="2014-08-05T00:00:00"/>
    <x v="2"/>
    <s v="BS-11755"/>
    <s v="Bruce Stewart"/>
    <x v="0"/>
    <s v="United States"/>
    <x v="22"/>
    <x v="12"/>
    <x v="1"/>
    <s v="FUR-TA-10004289"/>
    <s v="Furniture"/>
    <x v="2"/>
    <s v="BoxOffice By Design Rectangular and Half-Moon Meeting Room Tables"/>
    <n v="218.75"/>
    <n v="2"/>
    <n v="-161.875"/>
    <x v="3"/>
    <x v="10"/>
  </r>
  <r>
    <s v="CA-2017-126382"/>
    <x v="35"/>
    <d v="2017-06-07T00:00:00"/>
    <x v="1"/>
    <s v="HK-14890"/>
    <s v="Heather Kirkland"/>
    <x v="1"/>
    <s v="United States"/>
    <x v="20"/>
    <x v="9"/>
    <x v="0"/>
    <s v="FUR-FU-10002960"/>
    <s v="Furniture"/>
    <x v="3"/>
    <s v="Eldon 200 Class Desk Accessories, Burgundy"/>
    <n v="35.167999999999999"/>
    <n v="7"/>
    <n v="9.6712000000000007"/>
    <x v="4"/>
    <x v="2"/>
  </r>
  <r>
    <s v="CA-2015-146262"/>
    <x v="36"/>
    <d v="2015-01-09T00:00:00"/>
    <x v="1"/>
    <s v="VW-21775"/>
    <s v="Victoria Wilson"/>
    <x v="1"/>
    <s v="United States"/>
    <x v="23"/>
    <x v="15"/>
    <x v="2"/>
    <s v="FUR-BO-10004695"/>
    <s v="Furniture"/>
    <x v="0"/>
    <s v="O'Sullivan 2-Door Barrister Bookcase in Odessa Pine"/>
    <n v="452.45"/>
    <n v="5"/>
    <n v="-244.32300000000001"/>
    <x v="1"/>
    <x v="8"/>
  </r>
  <r>
    <s v="CA-2015-169397"/>
    <x v="37"/>
    <d v="2015-12-27T00:00:00"/>
    <x v="2"/>
    <s v="JB-15925"/>
    <s v="Joni Blumstein"/>
    <x v="0"/>
    <s v="United States"/>
    <x v="24"/>
    <x v="15"/>
    <x v="2"/>
    <s v="FUR-FU-10000087"/>
    <s v="Furniture"/>
    <x v="3"/>
    <s v="Executive Impressions 14&quot; Two-Color Numerals Wall Clock"/>
    <n v="72.703999999999994"/>
    <n v="4"/>
    <n v="19.084800000000001"/>
    <x v="0"/>
    <x v="5"/>
  </r>
  <r>
    <s v="CA-2015-163055"/>
    <x v="38"/>
    <d v="2015-08-16T00:00:00"/>
    <x v="1"/>
    <s v="DS-13180"/>
    <s v="David Smith"/>
    <x v="1"/>
    <s v="United States"/>
    <x v="25"/>
    <x v="17"/>
    <x v="3"/>
    <s v="FUR-TA-10003748"/>
    <s v="Furniture"/>
    <x v="2"/>
    <s v="Bevis 36 x 72 Conference Tables"/>
    <n v="622.45000000000005"/>
    <n v="5"/>
    <n v="136.93899999999999"/>
    <x v="1"/>
    <x v="10"/>
  </r>
  <r>
    <s v="US-2015-145436"/>
    <x v="39"/>
    <d v="2015-03-04T00:00:00"/>
    <x v="1"/>
    <s v="VD-21670"/>
    <s v="Valerie Dominguez"/>
    <x v="0"/>
    <s v="United States"/>
    <x v="11"/>
    <x v="9"/>
    <x v="0"/>
    <s v="FUR-CH-10004860"/>
    <s v="Furniture"/>
    <x v="1"/>
    <s v="Global Low Back Tilter Chair"/>
    <n v="161.56800000000001"/>
    <n v="2"/>
    <n v="-28.2744"/>
    <x v="4"/>
    <x v="11"/>
  </r>
  <r>
    <s v="US-2015-145436"/>
    <x v="39"/>
    <d v="2015-03-04T00:00:00"/>
    <x v="1"/>
    <s v="VD-21670"/>
    <s v="Valerie Dominguez"/>
    <x v="0"/>
    <s v="United States"/>
    <x v="11"/>
    <x v="9"/>
    <x v="0"/>
    <s v="FUR-CH-10004477"/>
    <s v="Furniture"/>
    <x v="1"/>
    <s v="Global Push Button Manager's Chair, Indigo"/>
    <n v="389.69600000000003"/>
    <n v="8"/>
    <n v="43.840800000000002"/>
    <x v="4"/>
    <x v="11"/>
  </r>
  <r>
    <s v="US-2017-100930"/>
    <x v="40"/>
    <d v="2017-04-12T00:00:00"/>
    <x v="1"/>
    <s v="CS-12400"/>
    <s v="Christopher Schild"/>
    <x v="2"/>
    <s v="United States"/>
    <x v="26"/>
    <x v="1"/>
    <x v="0"/>
    <s v="FUR-TA-10001705"/>
    <s v="Furniture"/>
    <x v="2"/>
    <s v="Bush Advantage Collection Round Conference Table"/>
    <n v="233.86"/>
    <n v="2"/>
    <n v="-102.048"/>
    <x v="2"/>
    <x v="6"/>
  </r>
  <r>
    <s v="US-2017-100930"/>
    <x v="40"/>
    <d v="2017-04-12T00:00:00"/>
    <x v="1"/>
    <s v="CS-12400"/>
    <s v="Christopher Schild"/>
    <x v="2"/>
    <s v="United States"/>
    <x v="26"/>
    <x v="1"/>
    <x v="0"/>
    <s v="FUR-TA-10003473"/>
    <s v="Furniture"/>
    <x v="2"/>
    <s v="Bretford Rectangular Conference Table Tops"/>
    <n v="620.61450000000002"/>
    <n v="3"/>
    <n v="-248.2458"/>
    <x v="2"/>
    <x v="6"/>
  </r>
  <r>
    <s v="US-2017-100930"/>
    <x v="40"/>
    <d v="2017-04-12T00:00:00"/>
    <x v="1"/>
    <s v="CS-12400"/>
    <s v="Christopher Schild"/>
    <x v="2"/>
    <s v="United States"/>
    <x v="26"/>
    <x v="1"/>
    <x v="0"/>
    <s v="FUR-FU-10004017"/>
    <s v="Furniture"/>
    <x v="3"/>
    <s v="Tenex Contemporary Contur Chairmats for Low and Medium Pile Carpet, Computer, 39&quot; x 49&quot;"/>
    <n v="258.072"/>
    <n v="3"/>
    <n v="0"/>
    <x v="2"/>
    <x v="6"/>
  </r>
  <r>
    <s v="CA-2016-157749"/>
    <x v="41"/>
    <d v="2016-06-09T00:00:00"/>
    <x v="0"/>
    <s v="KL-16645"/>
    <s v="Ken Lonsdale"/>
    <x v="0"/>
    <s v="United States"/>
    <x v="9"/>
    <x v="8"/>
    <x v="3"/>
    <s v="FUR-FU-10000576"/>
    <s v="Furniture"/>
    <x v="3"/>
    <s v="Luxo Professional Fluorescent Magnifier Lamp with Clamp-Mount Base"/>
    <n v="419.68"/>
    <n v="5"/>
    <n v="-356.72800000000001"/>
    <x v="2"/>
    <x v="2"/>
  </r>
  <r>
    <s v="CA-2016-157749"/>
    <x v="41"/>
    <d v="2016-06-09T00:00:00"/>
    <x v="0"/>
    <s v="KL-16645"/>
    <s v="Ken Lonsdale"/>
    <x v="0"/>
    <s v="United States"/>
    <x v="9"/>
    <x v="8"/>
    <x v="3"/>
    <s v="FUR-FU-10004351"/>
    <s v="Furniture"/>
    <x v="3"/>
    <s v="Staple-based wall hangings"/>
    <n v="11.688000000000001"/>
    <n v="3"/>
    <n v="-4.6752000000000002"/>
    <x v="2"/>
    <x v="2"/>
  </r>
  <r>
    <s v="CA-2016-157749"/>
    <x v="41"/>
    <d v="2016-06-09T00:00:00"/>
    <x v="0"/>
    <s v="KL-16645"/>
    <s v="Ken Lonsdale"/>
    <x v="0"/>
    <s v="United States"/>
    <x v="9"/>
    <x v="8"/>
    <x v="3"/>
    <s v="FUR-TA-10002607"/>
    <s v="Furniture"/>
    <x v="2"/>
    <s v="KI Conference Tables"/>
    <n v="177.22499999999999"/>
    <n v="5"/>
    <n v="-120.51300000000001"/>
    <x v="2"/>
    <x v="2"/>
  </r>
  <r>
    <s v="CA-2016-157749"/>
    <x v="41"/>
    <d v="2016-06-09T00:00:00"/>
    <x v="0"/>
    <s v="KL-16645"/>
    <s v="Ken Lonsdale"/>
    <x v="0"/>
    <s v="United States"/>
    <x v="9"/>
    <x v="8"/>
    <x v="3"/>
    <s v="FUR-FU-10002505"/>
    <s v="Furniture"/>
    <x v="3"/>
    <s v="Eldon 100 Class Desk Accessories"/>
    <n v="4.0439999999999996"/>
    <n v="3"/>
    <n v="-2.8308"/>
    <x v="2"/>
    <x v="2"/>
  </r>
  <r>
    <s v="CA-2014-131926"/>
    <x v="42"/>
    <d v="2014-06-06T00:00:00"/>
    <x v="0"/>
    <s v="DW-13480"/>
    <s v="Dianna Wilson"/>
    <x v="2"/>
    <s v="United States"/>
    <x v="27"/>
    <x v="11"/>
    <x v="3"/>
    <s v="FUR-CH-10004063"/>
    <s v="Furniture"/>
    <x v="1"/>
    <s v="Global Deluxe High-Back Manager's Chair"/>
    <n v="2001.86"/>
    <n v="7"/>
    <n v="580.5394"/>
    <x v="2"/>
    <x v="2"/>
  </r>
  <r>
    <s v="CA-2016-154739"/>
    <x v="43"/>
    <d v="2016-12-15T00:00:00"/>
    <x v="0"/>
    <s v="LH-17155"/>
    <s v="Logan Haushalter"/>
    <x v="0"/>
    <s v="United States"/>
    <x v="28"/>
    <x v="2"/>
    <x v="1"/>
    <s v="FUR-CH-10002965"/>
    <s v="Furniture"/>
    <x v="1"/>
    <s v="Global Leather Highback Executive Chair with Pneumatic Height Adjustment, Black"/>
    <n v="321.56799999999998"/>
    <n v="2"/>
    <n v="28.1372"/>
    <x v="2"/>
    <x v="5"/>
  </r>
  <r>
    <s v="US-2015-159982"/>
    <x v="44"/>
    <d v="2015-12-04T00:00:00"/>
    <x v="1"/>
    <s v="DR-12880"/>
    <s v="Dan Reichenbach"/>
    <x v="1"/>
    <s v="United States"/>
    <x v="9"/>
    <x v="8"/>
    <x v="3"/>
    <s v="FUR-FU-10002505"/>
    <s v="Furniture"/>
    <x v="3"/>
    <s v="Eldon 100 Class Desk Accessories"/>
    <n v="12.132"/>
    <n v="9"/>
    <n v="-8.4923999999999999"/>
    <x v="6"/>
    <x v="0"/>
  </r>
  <r>
    <s v="CA-2015-155334"/>
    <x v="45"/>
    <d v="2015-07-31T00:00:00"/>
    <x v="2"/>
    <s v="HA-14920"/>
    <s v="Helen Andreada"/>
    <x v="0"/>
    <s v="United States"/>
    <x v="28"/>
    <x v="2"/>
    <x v="1"/>
    <s v="FUR-FU-10003274"/>
    <s v="Furniture"/>
    <x v="3"/>
    <s v="Regeneration Desk Collection"/>
    <n v="5.28"/>
    <n v="3"/>
    <n v="2.3231999999999999"/>
    <x v="5"/>
    <x v="3"/>
  </r>
  <r>
    <s v="CA-2015-130890"/>
    <x v="46"/>
    <d v="2015-11-06T00:00:00"/>
    <x v="1"/>
    <s v="JO-15280"/>
    <s v="Jas O'Carroll"/>
    <x v="0"/>
    <s v="United States"/>
    <x v="2"/>
    <x v="2"/>
    <x v="1"/>
    <s v="FUR-TA-10002903"/>
    <s v="Furniture"/>
    <x v="2"/>
    <s v="Bevis Round Bullnose 29&quot; High Table Top"/>
    <n v="1038.8399999999999"/>
    <n v="5"/>
    <n v="51.942"/>
    <x v="4"/>
    <x v="0"/>
  </r>
  <r>
    <s v="CA-2016-110772"/>
    <x v="47"/>
    <d v="2016-11-24T00:00:00"/>
    <x v="0"/>
    <s v="NZ-18565"/>
    <s v="Nick Zandusky"/>
    <x v="2"/>
    <s v="United States"/>
    <x v="29"/>
    <x v="15"/>
    <x v="2"/>
    <s v="FUR-BO-10004709"/>
    <s v="Furniture"/>
    <x v="0"/>
    <s v="Bush Westfield Collection Bookcases, Medium Cherry Finish"/>
    <n v="86.97"/>
    <n v="3"/>
    <n v="-48.703200000000002"/>
    <x v="4"/>
    <x v="0"/>
  </r>
  <r>
    <s v="CA-2014-111451"/>
    <x v="22"/>
    <d v="2014-12-28T00:00:00"/>
    <x v="2"/>
    <s v="KL-16555"/>
    <s v="Kelly Lampkin"/>
    <x v="1"/>
    <s v="United States"/>
    <x v="30"/>
    <x v="12"/>
    <x v="1"/>
    <s v="FUR-FU-10004091"/>
    <s v="Furniture"/>
    <x v="3"/>
    <s v="Howard Miller 13&quot; Diameter Goldtone Round Wall Clock"/>
    <n v="300.416"/>
    <n v="8"/>
    <n v="78.859200000000001"/>
    <x v="3"/>
    <x v="5"/>
  </r>
  <r>
    <s v="CA-2014-111451"/>
    <x v="22"/>
    <d v="2014-12-28T00:00:00"/>
    <x v="2"/>
    <s v="KL-16555"/>
    <s v="Kelly Lampkin"/>
    <x v="1"/>
    <s v="United States"/>
    <x v="30"/>
    <x v="12"/>
    <x v="1"/>
    <s v="FUR-CH-10001891"/>
    <s v="Furniture"/>
    <x v="1"/>
    <s v="Global Deluxe Office Fabric Chairs"/>
    <n v="230.352"/>
    <n v="3"/>
    <n v="20.155799999999999"/>
    <x v="3"/>
    <x v="5"/>
  </r>
  <r>
    <s v="CA-2014-111451"/>
    <x v="22"/>
    <d v="2014-12-28T00:00:00"/>
    <x v="2"/>
    <s v="KL-16555"/>
    <s v="Kelly Lampkin"/>
    <x v="1"/>
    <s v="United States"/>
    <x v="30"/>
    <x v="12"/>
    <x v="1"/>
    <s v="FUR-FU-10002918"/>
    <s v="Furniture"/>
    <x v="3"/>
    <s v="Eldon ClusterMat Chair Mat with Cordless Antistatic Protection"/>
    <n v="218.352"/>
    <n v="3"/>
    <n v="-24.564599999999999"/>
    <x v="3"/>
    <x v="5"/>
  </r>
  <r>
    <s v="CA-2016-142545"/>
    <x v="48"/>
    <d v="2016-11-03T00:00:00"/>
    <x v="1"/>
    <s v="JD-15895"/>
    <s v="Jonathan Doherty"/>
    <x v="1"/>
    <s v="United States"/>
    <x v="31"/>
    <x v="18"/>
    <x v="2"/>
    <s v="FUR-FU-10001861"/>
    <s v="Furniture"/>
    <x v="3"/>
    <s v="Floodlight Indoor Halogen Bulbs, 1 Bulb per Pack, 60 Watts"/>
    <n v="77.599999999999994"/>
    <n v="4"/>
    <n v="38.024000000000001"/>
    <x v="6"/>
    <x v="1"/>
  </r>
  <r>
    <s v="US-2017-152380"/>
    <x v="49"/>
    <d v="2017-11-23T00:00:00"/>
    <x v="1"/>
    <s v="JH-15910"/>
    <s v="Jonathan Howell"/>
    <x v="0"/>
    <s v="United States"/>
    <x v="9"/>
    <x v="8"/>
    <x v="3"/>
    <s v="FUR-TA-10002533"/>
    <s v="Furniture"/>
    <x v="2"/>
    <s v="BPI Conference Tables"/>
    <n v="219.07499999999999"/>
    <n v="3"/>
    <n v="-131.44499999999999"/>
    <x v="4"/>
    <x v="0"/>
  </r>
  <r>
    <s v="CA-2015-144253"/>
    <x v="50"/>
    <d v="2015-05-09T00:00:00"/>
    <x v="0"/>
    <s v="AS-10225"/>
    <s v="Alan Schoenberger"/>
    <x v="1"/>
    <s v="United States"/>
    <x v="13"/>
    <x v="7"/>
    <x v="2"/>
    <s v="FUR-FU-10002671"/>
    <s v="Furniture"/>
    <x v="3"/>
    <s v="Electrix 20W Halogen Replacement Bulb for Zoom-In Desk Lamp"/>
    <n v="26.8"/>
    <n v="2"/>
    <n v="12.864000000000001"/>
    <x v="2"/>
    <x v="7"/>
  </r>
  <r>
    <s v="CA-2016-142902"/>
    <x v="51"/>
    <d v="2016-09-14T00:00:00"/>
    <x v="0"/>
    <s v="BP-11185"/>
    <s v="Ben Peterman"/>
    <x v="1"/>
    <s v="United States"/>
    <x v="32"/>
    <x v="12"/>
    <x v="1"/>
    <s v="FUR-FU-10001918"/>
    <s v="Furniture"/>
    <x v="3"/>
    <s v="C-Line Cubicle Keepers Polyproplyene Holder With Velcro Backings"/>
    <n v="15.135999999999999"/>
    <n v="4"/>
    <n v="3.5948000000000002"/>
    <x v="3"/>
    <x v="4"/>
  </r>
  <r>
    <s v="CA-2016-142902"/>
    <x v="51"/>
    <d v="2016-09-14T00:00:00"/>
    <x v="0"/>
    <s v="BP-11185"/>
    <s v="Ben Peterman"/>
    <x v="1"/>
    <s v="United States"/>
    <x v="32"/>
    <x v="12"/>
    <x v="1"/>
    <s v="FUR-CH-10004086"/>
    <s v="Furniture"/>
    <x v="1"/>
    <s v="Hon 4070 Series Pagoda Armless Upholstered Stacking Chairs"/>
    <n v="466.76799999999997"/>
    <n v="2"/>
    <n v="52.511400000000002"/>
    <x v="3"/>
    <x v="4"/>
  </r>
  <r>
    <s v="CA-2016-142902"/>
    <x v="51"/>
    <d v="2016-09-14T00:00:00"/>
    <x v="0"/>
    <s v="BP-11185"/>
    <s v="Ben Peterman"/>
    <x v="1"/>
    <s v="United States"/>
    <x v="32"/>
    <x v="12"/>
    <x v="1"/>
    <s v="FUR-FU-10001756"/>
    <s v="Furniture"/>
    <x v="3"/>
    <s v="Eldon Expressions Desk Accessory, Wood Photo Frame, Mahogany"/>
    <n v="15.231999999999999"/>
    <n v="1"/>
    <n v="1.7136"/>
    <x v="3"/>
    <x v="4"/>
  </r>
  <r>
    <s v="CA-2014-120887"/>
    <x v="52"/>
    <d v="2014-10-03T00:00:00"/>
    <x v="1"/>
    <s v="TS-21205"/>
    <s v="Thomas Seio"/>
    <x v="1"/>
    <s v="United States"/>
    <x v="33"/>
    <x v="18"/>
    <x v="2"/>
    <s v="FUR-FU-10001588"/>
    <s v="Furniture"/>
    <x v="3"/>
    <s v="Deflect-o SuperTray Unbreakable Stackable Tray, Letter, Black"/>
    <n v="87.54"/>
    <n v="3"/>
    <n v="37.642200000000003"/>
    <x v="6"/>
    <x v="4"/>
  </r>
  <r>
    <s v="CA-2014-164973"/>
    <x v="53"/>
    <d v="2014-11-09T00:00:00"/>
    <x v="1"/>
    <s v="NM-18445"/>
    <s v="Nathan Mautz"/>
    <x v="2"/>
    <s v="United States"/>
    <x v="13"/>
    <x v="7"/>
    <x v="2"/>
    <s v="FUR-CH-10002602"/>
    <s v="Furniture"/>
    <x v="1"/>
    <s v="DMI Arturo Collection Mission-style Design Wood Chair"/>
    <n v="135.88200000000001"/>
    <n v="1"/>
    <n v="24.1568"/>
    <x v="2"/>
    <x v="0"/>
  </r>
  <r>
    <s v="CA-2017-153339"/>
    <x v="54"/>
    <d v="2017-11-05T00:00:00"/>
    <x v="0"/>
    <s v="DJ-13510"/>
    <s v="Don Jones"/>
    <x v="1"/>
    <s v="United States"/>
    <x v="34"/>
    <x v="9"/>
    <x v="0"/>
    <s v="FUR-FU-10001967"/>
    <s v="Furniture"/>
    <x v="3"/>
    <s v="Telescoping Adjustable Floor Lamp"/>
    <n v="15.992000000000001"/>
    <n v="1"/>
    <n v="0.99950000000000006"/>
    <x v="3"/>
    <x v="0"/>
  </r>
  <r>
    <s v="US-2016-141544"/>
    <x v="55"/>
    <d v="2016-09-01T00:00:00"/>
    <x v="2"/>
    <s v="PO-18850"/>
    <s v="Patrick O'Brill"/>
    <x v="0"/>
    <s v="United States"/>
    <x v="3"/>
    <x v="3"/>
    <x v="2"/>
    <s v="FUR-CH-10003312"/>
    <s v="Furniture"/>
    <x v="1"/>
    <s v="Hon 2090 ÒPillow SoftÓ Series Mid Back Swivel/Tilt Chairs"/>
    <n v="786.74400000000003"/>
    <n v="4"/>
    <n v="-258.5016"/>
    <x v="3"/>
    <x v="10"/>
  </r>
  <r>
    <s v="CA-2014-129924"/>
    <x v="56"/>
    <d v="2014-07-17T00:00:00"/>
    <x v="1"/>
    <s v="AC-10420"/>
    <s v="Alyssa Crouse"/>
    <x v="1"/>
    <s v="United States"/>
    <x v="28"/>
    <x v="2"/>
    <x v="1"/>
    <s v="FUR-TA-10004575"/>
    <s v="Furniture"/>
    <x v="2"/>
    <s v="Hon 5100 Series Wood Tables"/>
    <n v="698.35199999999998"/>
    <n v="3"/>
    <n v="-17.4588"/>
    <x v="2"/>
    <x v="3"/>
  </r>
  <r>
    <s v="CA-2016-138520"/>
    <x v="57"/>
    <d v="2016-04-13T00:00:00"/>
    <x v="1"/>
    <s v="JL-15505"/>
    <s v="Jeremy Lonsdale"/>
    <x v="0"/>
    <s v="United States"/>
    <x v="13"/>
    <x v="7"/>
    <x v="2"/>
    <s v="FUR-BO-10002268"/>
    <s v="Furniture"/>
    <x v="0"/>
    <s v="Sauder Barrister Bookcases"/>
    <n v="388.70400000000001"/>
    <n v="6"/>
    <n v="-4.8587999999999996"/>
    <x v="2"/>
    <x v="6"/>
  </r>
  <r>
    <s v="CA-2017-144904"/>
    <x v="58"/>
    <d v="2017-10-01T00:00:00"/>
    <x v="1"/>
    <s v="KW-16435"/>
    <s v="Katrina Willman"/>
    <x v="0"/>
    <s v="United States"/>
    <x v="13"/>
    <x v="7"/>
    <x v="2"/>
    <s v="FUR-CH-10000785"/>
    <s v="Furniture"/>
    <x v="1"/>
    <s v="Global Ergonomic Managers Chair"/>
    <n v="488.64600000000002"/>
    <n v="3"/>
    <n v="86.870400000000004"/>
    <x v="6"/>
    <x v="4"/>
  </r>
  <r>
    <s v="CA-2017-144904"/>
    <x v="58"/>
    <d v="2017-10-01T00:00:00"/>
    <x v="1"/>
    <s v="KW-16435"/>
    <s v="Katrina Willman"/>
    <x v="0"/>
    <s v="United States"/>
    <x v="13"/>
    <x v="7"/>
    <x v="2"/>
    <s v="FUR-FU-10000023"/>
    <s v="Furniture"/>
    <x v="3"/>
    <s v="Eldon Wave Desk Accessories"/>
    <n v="47.12"/>
    <n v="8"/>
    <n v="20.732800000000001"/>
    <x v="6"/>
    <x v="4"/>
  </r>
  <r>
    <s v="CA-2016-155516"/>
    <x v="59"/>
    <d v="2016-10-21T00:00:00"/>
    <x v="3"/>
    <s v="MK-17905"/>
    <s v="Michael Kennedy"/>
    <x v="1"/>
    <s v="United States"/>
    <x v="35"/>
    <x v="19"/>
    <x v="2"/>
    <s v="FUR-BO-10002545"/>
    <s v="Furniture"/>
    <x v="0"/>
    <s v="Atlantic Metals Mobile 3-Shelf Bookcases, Custom Colors"/>
    <n v="1043.92"/>
    <n v="4"/>
    <n v="271.41919999999999"/>
    <x v="7"/>
    <x v="1"/>
  </r>
  <r>
    <s v="US-2017-134481"/>
    <x v="60"/>
    <d v="2017-09-01T00:00:00"/>
    <x v="1"/>
    <s v="AR-10405"/>
    <s v="Allen Rosenblatt"/>
    <x v="1"/>
    <s v="United States"/>
    <x v="20"/>
    <x v="20"/>
    <x v="2"/>
    <s v="FUR-TA-10004915"/>
    <s v="Furniture"/>
    <x v="2"/>
    <s v="Office Impressions End Table, 20-1/2&quot;H x 24&quot;W x 20&quot;D"/>
    <n v="1488.424"/>
    <n v="7"/>
    <n v="-297.6848"/>
    <x v="2"/>
    <x v="10"/>
  </r>
  <r>
    <s v="US-2015-168935"/>
    <x v="61"/>
    <d v="2015-12-02T00:00:00"/>
    <x v="1"/>
    <s v="DO-13435"/>
    <s v="Denny Ordway"/>
    <x v="0"/>
    <s v="United States"/>
    <x v="36"/>
    <x v="1"/>
    <x v="0"/>
    <s v="FUR-TA-10000617"/>
    <s v="Furniture"/>
    <x v="2"/>
    <s v="Hon Practical Foundations 30 x 60 Training Table, Light Gray/Charcoal"/>
    <n v="375.45749999999998"/>
    <n v="3"/>
    <n v="-157.0095"/>
    <x v="2"/>
    <x v="0"/>
  </r>
  <r>
    <s v="CA-2015-122756"/>
    <x v="62"/>
    <d v="2015-12-07T00:00:00"/>
    <x v="1"/>
    <s v="DK-13225"/>
    <s v="Dean Katz"/>
    <x v="1"/>
    <s v="United States"/>
    <x v="3"/>
    <x v="3"/>
    <x v="2"/>
    <s v="FUR-FU-10001935"/>
    <s v="Furniture"/>
    <x v="3"/>
    <s v="3M Hangers With Command Adhesive"/>
    <n v="2.96"/>
    <n v="1"/>
    <n v="0.77700000000000002"/>
    <x v="4"/>
    <x v="5"/>
  </r>
  <r>
    <s v="CA-2016-108987"/>
    <x v="63"/>
    <d v="2016-09-10T00:00:00"/>
    <x v="0"/>
    <s v="AG-10675"/>
    <s v="Anna Gayman"/>
    <x v="0"/>
    <s v="United States"/>
    <x v="6"/>
    <x v="5"/>
    <x v="3"/>
    <s v="FUR-BO-10004834"/>
    <s v="Furniture"/>
    <x v="0"/>
    <s v="Riverside Palais Royal Lawyers Bookcase, Royale Cherry Finish"/>
    <n v="2396.2656000000002"/>
    <n v="4"/>
    <n v="-317.15280000000001"/>
    <x v="3"/>
    <x v="4"/>
  </r>
  <r>
    <s v="CA-2017-117457"/>
    <x v="64"/>
    <d v="2017-12-12T00:00:00"/>
    <x v="1"/>
    <s v="KH-16510"/>
    <s v="Keith Herrera"/>
    <x v="0"/>
    <s v="United States"/>
    <x v="28"/>
    <x v="2"/>
    <x v="1"/>
    <s v="FUR-TA-10002041"/>
    <s v="Furniture"/>
    <x v="2"/>
    <s v="Bevis Round Conference Table Top, X-Base"/>
    <n v="1004.024"/>
    <n v="7"/>
    <n v="-112.95269999999999"/>
    <x v="4"/>
    <x v="5"/>
  </r>
  <r>
    <s v="CA-2017-117457"/>
    <x v="64"/>
    <d v="2017-12-12T00:00:00"/>
    <x v="1"/>
    <s v="KH-16510"/>
    <s v="Keith Herrera"/>
    <x v="0"/>
    <s v="United States"/>
    <x v="28"/>
    <x v="2"/>
    <x v="1"/>
    <s v="FUR-BO-10001972"/>
    <s v="Furniture"/>
    <x v="0"/>
    <s v="O'Sullivan 4-Shelf Bookcase in Odessa Pine"/>
    <n v="1336.829"/>
    <n v="13"/>
    <n v="31.454799999999999"/>
    <x v="4"/>
    <x v="5"/>
  </r>
  <r>
    <s v="CA-2017-117457"/>
    <x v="64"/>
    <d v="2017-12-12T00:00:00"/>
    <x v="1"/>
    <s v="KH-16510"/>
    <s v="Keith Herrera"/>
    <x v="0"/>
    <s v="United States"/>
    <x v="28"/>
    <x v="2"/>
    <x v="1"/>
    <s v="FUR-CH-10003956"/>
    <s v="Furniture"/>
    <x v="1"/>
    <s v="Novimex High-Tech Fabric Mesh Task Chair"/>
    <n v="113.568"/>
    <n v="2"/>
    <n v="-18.454799999999999"/>
    <x v="4"/>
    <x v="5"/>
  </r>
  <r>
    <s v="CA-2017-142636"/>
    <x v="54"/>
    <d v="2017-11-07T00:00:00"/>
    <x v="1"/>
    <s v="KC-16675"/>
    <s v="Kimberly Carter"/>
    <x v="1"/>
    <s v="United States"/>
    <x v="15"/>
    <x v="13"/>
    <x v="1"/>
    <s v="FUR-CH-10001891"/>
    <s v="Furniture"/>
    <x v="1"/>
    <s v="Global Deluxe Office Fabric Chairs"/>
    <n v="307.13600000000002"/>
    <n v="4"/>
    <n v="26.874400000000001"/>
    <x v="4"/>
    <x v="0"/>
  </r>
  <r>
    <s v="CA-2016-148796"/>
    <x v="65"/>
    <d v="2016-04-18T00:00:00"/>
    <x v="1"/>
    <s v="PB-19150"/>
    <s v="Philip Brown"/>
    <x v="0"/>
    <s v="United States"/>
    <x v="2"/>
    <x v="2"/>
    <x v="1"/>
    <s v="FUR-CH-10004886"/>
    <s v="Furniture"/>
    <x v="1"/>
    <s v="Bevis Steel Folding Chairs"/>
    <n v="383.8"/>
    <n v="5"/>
    <n v="38.380000000000003"/>
    <x v="4"/>
    <x v="6"/>
  </r>
  <r>
    <s v="CA-2017-125388"/>
    <x v="66"/>
    <d v="2017-10-23T00:00:00"/>
    <x v="1"/>
    <s v="MP-17965"/>
    <s v="Michael Paige"/>
    <x v="1"/>
    <s v="United States"/>
    <x v="37"/>
    <x v="20"/>
    <x v="2"/>
    <s v="FUR-FU-10004712"/>
    <s v="Furniture"/>
    <x v="3"/>
    <s v="Westinghouse Mesh Shade Clip-On Gooseneck Lamp, Black"/>
    <n v="56.56"/>
    <n v="4"/>
    <n v="14.7056"/>
    <x v="4"/>
    <x v="1"/>
  </r>
  <r>
    <s v="CA-2017-155705"/>
    <x v="67"/>
    <d v="2017-08-23T00:00:00"/>
    <x v="0"/>
    <s v="NF-18385"/>
    <s v="Natalie Fritzler"/>
    <x v="0"/>
    <s v="United States"/>
    <x v="38"/>
    <x v="21"/>
    <x v="0"/>
    <s v="FUR-CH-10000015"/>
    <s v="Furniture"/>
    <x v="1"/>
    <s v="Hon Multipurpose Stacking Arm Chairs"/>
    <n v="866.4"/>
    <n v="4"/>
    <n v="225.26400000000001"/>
    <x v="3"/>
    <x v="10"/>
  </r>
  <r>
    <s v="CA-2017-149160"/>
    <x v="68"/>
    <d v="2017-11-26T00:00:00"/>
    <x v="0"/>
    <s v="JM-15265"/>
    <s v="Janet Molinari"/>
    <x v="1"/>
    <s v="United States"/>
    <x v="39"/>
    <x v="17"/>
    <x v="3"/>
    <s v="FUR-FU-10003347"/>
    <s v="Furniture"/>
    <x v="3"/>
    <s v="Coloredge Poster Frame"/>
    <n v="28.4"/>
    <n v="2"/>
    <n v="11.076000000000001"/>
    <x v="0"/>
    <x v="0"/>
  </r>
  <r>
    <s v="CA-2017-157252"/>
    <x v="69"/>
    <d v="2017-01-23T00:00:00"/>
    <x v="0"/>
    <s v="CV-12805"/>
    <s v="Cynthia Voltz"/>
    <x v="1"/>
    <s v="United States"/>
    <x v="13"/>
    <x v="7"/>
    <x v="2"/>
    <s v="FUR-CH-10003396"/>
    <s v="Furniture"/>
    <x v="1"/>
    <s v="Global Deluxe Steno Chair"/>
    <n v="207.846"/>
    <n v="3"/>
    <n v="2.3094000000000001"/>
    <x v="0"/>
    <x v="8"/>
  </r>
  <r>
    <s v="CA-2016-115756"/>
    <x v="26"/>
    <d v="2016-09-07T00:00:00"/>
    <x v="0"/>
    <s v="PK-19075"/>
    <s v="Pete Kriz"/>
    <x v="0"/>
    <s v="United States"/>
    <x v="25"/>
    <x v="17"/>
    <x v="3"/>
    <s v="FUR-FU-10000246"/>
    <s v="Furniture"/>
    <x v="3"/>
    <s v="Aluminum Document Frame"/>
    <n v="12.22"/>
    <n v="1"/>
    <n v="3.6659999999999999"/>
    <x v="3"/>
    <x v="4"/>
  </r>
  <r>
    <s v="CA-2016-115756"/>
    <x v="26"/>
    <d v="2016-09-07T00:00:00"/>
    <x v="0"/>
    <s v="PK-19075"/>
    <s v="Pete Kriz"/>
    <x v="0"/>
    <s v="United States"/>
    <x v="25"/>
    <x v="17"/>
    <x v="3"/>
    <s v="FUR-CH-10002372"/>
    <s v="Furniture"/>
    <x v="1"/>
    <s v="Office Star - Ergonomically Designed Knee Chair"/>
    <n v="242.94"/>
    <n v="3"/>
    <n v="29.152799999999999"/>
    <x v="3"/>
    <x v="4"/>
  </r>
  <r>
    <s v="CA-2017-154214"/>
    <x v="70"/>
    <d v="2017-03-25T00:00:00"/>
    <x v="0"/>
    <s v="TB-21595"/>
    <s v="Troy Blackwell"/>
    <x v="0"/>
    <s v="United States"/>
    <x v="29"/>
    <x v="6"/>
    <x v="3"/>
    <s v="FUR-FU-10000206"/>
    <s v="Furniture"/>
    <x v="3"/>
    <s v="GE General Purpose, Extra Long Life, Showcase &amp; Floodlight Incandescent Bulbs"/>
    <n v="2.91"/>
    <n v="1"/>
    <n v="1.3676999999999999"/>
    <x v="2"/>
    <x v="9"/>
  </r>
  <r>
    <s v="CA-2017-147277"/>
    <x v="71"/>
    <d v="2017-10-24T00:00:00"/>
    <x v="1"/>
    <s v="EB-13705"/>
    <s v="Ed Braxton"/>
    <x v="1"/>
    <s v="United States"/>
    <x v="40"/>
    <x v="15"/>
    <x v="2"/>
    <s v="FUR-TA-10001539"/>
    <s v="Furniture"/>
    <x v="2"/>
    <s v="Chromcraft Rectangular Conference Tables"/>
    <n v="284.36399999999998"/>
    <n v="2"/>
    <n v="-75.830399999999997"/>
    <x v="4"/>
    <x v="1"/>
  </r>
  <r>
    <s v="US-2014-110674"/>
    <x v="72"/>
    <d v="2014-02-18T00:00:00"/>
    <x v="1"/>
    <s v="SC-20095"/>
    <s v="Sanjit Chand"/>
    <x v="0"/>
    <s v="United States"/>
    <x v="41"/>
    <x v="2"/>
    <x v="1"/>
    <s v="FUR-CH-10000225"/>
    <s v="Furniture"/>
    <x v="1"/>
    <s v="Global Geo Office Task Chair, Gray"/>
    <n v="129.56800000000001"/>
    <n v="2"/>
    <n v="-24.294"/>
    <x v="6"/>
    <x v="11"/>
  </r>
  <r>
    <s v="US-2016-157945"/>
    <x v="73"/>
    <d v="2016-10-01T00:00:00"/>
    <x v="1"/>
    <s v="NF-18385"/>
    <s v="Natalie Fritzler"/>
    <x v="0"/>
    <s v="United States"/>
    <x v="42"/>
    <x v="8"/>
    <x v="3"/>
    <s v="FUR-CH-10002331"/>
    <s v="Furniture"/>
    <x v="1"/>
    <s v="Hon 4700 Series Mobuis Mid-Back Task Chairs with Adjustable Arms"/>
    <n v="747.55799999999999"/>
    <n v="3"/>
    <n v="-96.114599999999996"/>
    <x v="2"/>
    <x v="4"/>
  </r>
  <r>
    <s v="CA-2016-109869"/>
    <x v="74"/>
    <d v="2016-04-29T00:00:00"/>
    <x v="1"/>
    <s v="TN-21040"/>
    <s v="Tanja Norvell"/>
    <x v="2"/>
    <s v="United States"/>
    <x v="43"/>
    <x v="22"/>
    <x v="1"/>
    <s v="FUR-FU-10000023"/>
    <s v="Furniture"/>
    <x v="3"/>
    <s v="Eldon Wave Desk Accessories"/>
    <n v="23.56"/>
    <n v="5"/>
    <n v="7.0679999999999996"/>
    <x v="1"/>
    <x v="6"/>
  </r>
  <r>
    <s v="CA-2016-109869"/>
    <x v="74"/>
    <d v="2016-04-29T00:00:00"/>
    <x v="1"/>
    <s v="TN-21040"/>
    <s v="Tanja Norvell"/>
    <x v="2"/>
    <s v="United States"/>
    <x v="43"/>
    <x v="22"/>
    <x v="1"/>
    <s v="FUR-TA-10001889"/>
    <s v="Furniture"/>
    <x v="2"/>
    <s v="Bush Advantage Collection Racetrack Conference Table"/>
    <n v="1272.6300000000001"/>
    <n v="6"/>
    <n v="-814.48320000000001"/>
    <x v="1"/>
    <x v="6"/>
  </r>
  <r>
    <s v="US-2015-101399"/>
    <x v="75"/>
    <d v="2015-01-24T00:00:00"/>
    <x v="1"/>
    <s v="JS-15940"/>
    <s v="Joni Sundaresam"/>
    <x v="2"/>
    <s v="United States"/>
    <x v="44"/>
    <x v="8"/>
    <x v="3"/>
    <s v="FUR-FU-10002918"/>
    <s v="Furniture"/>
    <x v="3"/>
    <s v="Eldon ClusterMat Chair Mat with Cordless Antistatic Protection"/>
    <n v="254.744"/>
    <n v="7"/>
    <n v="-312.06139999999999"/>
    <x v="1"/>
    <x v="8"/>
  </r>
  <r>
    <s v="CA-2017-154907"/>
    <x v="76"/>
    <d v="2017-04-04T00:00:00"/>
    <x v="1"/>
    <s v="DS-13180"/>
    <s v="David Smith"/>
    <x v="1"/>
    <s v="United States"/>
    <x v="45"/>
    <x v="5"/>
    <x v="3"/>
    <s v="FUR-BO-10002824"/>
    <s v="Furniture"/>
    <x v="0"/>
    <s v="Bush Mission Pointe Library"/>
    <n v="205.33279999999999"/>
    <n v="2"/>
    <n v="-36.235199999999999"/>
    <x v="4"/>
    <x v="9"/>
  </r>
  <r>
    <s v="CA-2014-144666"/>
    <x v="77"/>
    <d v="2014-11-11T00:00:00"/>
    <x v="0"/>
    <s v="JP-15520"/>
    <s v="Jeremy Pistek"/>
    <x v="0"/>
    <s v="United States"/>
    <x v="28"/>
    <x v="2"/>
    <x v="1"/>
    <s v="FUR-BO-10001601"/>
    <s v="Furniture"/>
    <x v="0"/>
    <s v="Sauder Mission Library with Doors, Fruitwood Finish"/>
    <n v="222.666"/>
    <n v="2"/>
    <n v="10.478400000000001"/>
    <x v="3"/>
    <x v="0"/>
  </r>
  <r>
    <s v="CA-2016-152632"/>
    <x v="78"/>
    <d v="2016-11-02T00:00:00"/>
    <x v="1"/>
    <s v="JE-15475"/>
    <s v="Jeremy Ellison"/>
    <x v="0"/>
    <s v="United States"/>
    <x v="8"/>
    <x v="7"/>
    <x v="2"/>
    <s v="FUR-FU-10002671"/>
    <s v="Furniture"/>
    <x v="3"/>
    <s v="Electrix 20W Halogen Replacement Bulb for Zoom-In Desk Lamp"/>
    <n v="40.200000000000003"/>
    <n v="3"/>
    <n v="19.295999999999999"/>
    <x v="6"/>
    <x v="1"/>
  </r>
  <r>
    <s v="CA-2017-140963"/>
    <x v="79"/>
    <d v="2017-06-13T00:00:00"/>
    <x v="2"/>
    <s v="MT-18070"/>
    <s v="Michelle Tran"/>
    <x v="2"/>
    <s v="United States"/>
    <x v="2"/>
    <x v="2"/>
    <x v="1"/>
    <s v="FUR-BO-10001337"/>
    <s v="Furniture"/>
    <x v="0"/>
    <s v="O'Sullivan Living Dimensions 2-Shelf Bookcases"/>
    <n v="514.16499999999996"/>
    <n v="5"/>
    <n v="-30.245000000000001"/>
    <x v="0"/>
    <x v="2"/>
  </r>
  <r>
    <s v="US-2016-120929"/>
    <x v="80"/>
    <d v="2016-03-21T00:00:00"/>
    <x v="0"/>
    <s v="RO-19780"/>
    <s v="Rose O'Brian"/>
    <x v="0"/>
    <s v="United States"/>
    <x v="10"/>
    <x v="9"/>
    <x v="0"/>
    <s v="FUR-TA-10001857"/>
    <s v="Furniture"/>
    <x v="2"/>
    <s v="Balt Solid Wood Rectangular Table"/>
    <n v="189.88200000000001"/>
    <n v="3"/>
    <n v="-94.941000000000003"/>
    <x v="0"/>
    <x v="9"/>
  </r>
  <r>
    <s v="CA-2016-126158"/>
    <x v="81"/>
    <d v="2016-07-31T00:00:00"/>
    <x v="1"/>
    <s v="SC-20095"/>
    <s v="Sanjit Chand"/>
    <x v="0"/>
    <s v="United States"/>
    <x v="46"/>
    <x v="2"/>
    <x v="1"/>
    <s v="FUR-FU-10004864"/>
    <s v="Furniture"/>
    <x v="3"/>
    <s v="Howard Miller 14-1/2&quot; Diameter Chrome Round Wall Clock"/>
    <n v="255.76"/>
    <n v="4"/>
    <n v="81.843199999999996"/>
    <x v="6"/>
    <x v="3"/>
  </r>
  <r>
    <s v="CA-2016-126158"/>
    <x v="81"/>
    <d v="2016-07-31T00:00:00"/>
    <x v="1"/>
    <s v="SC-20095"/>
    <s v="Sanjit Chand"/>
    <x v="0"/>
    <s v="United States"/>
    <x v="46"/>
    <x v="2"/>
    <x v="1"/>
    <s v="FUR-CH-10002602"/>
    <s v="Furniture"/>
    <x v="1"/>
    <s v="DMI Arturo Collection Mission-style Design Wood Chair"/>
    <n v="241.56800000000001"/>
    <n v="2"/>
    <n v="18.117599999999999"/>
    <x v="6"/>
    <x v="3"/>
  </r>
  <r>
    <s v="CA-2016-126158"/>
    <x v="81"/>
    <d v="2016-07-31T00:00:00"/>
    <x v="1"/>
    <s v="SC-20095"/>
    <s v="Sanjit Chand"/>
    <x v="0"/>
    <s v="United States"/>
    <x v="46"/>
    <x v="2"/>
    <x v="1"/>
    <s v="FUR-FU-10000073"/>
    <s v="Furniture"/>
    <x v="3"/>
    <s v="Deflect-O Glasstique Clear Desk Accessories"/>
    <n v="69.3"/>
    <n v="9"/>
    <n v="22.869"/>
    <x v="6"/>
    <x v="3"/>
  </r>
  <r>
    <s v="US-2016-105578"/>
    <x v="82"/>
    <d v="2016-06-04T00:00:00"/>
    <x v="1"/>
    <s v="MY-17380"/>
    <s v="Maribeth Yedwab"/>
    <x v="1"/>
    <s v="United States"/>
    <x v="47"/>
    <x v="12"/>
    <x v="1"/>
    <s v="FUR-CH-10001215"/>
    <s v="Furniture"/>
    <x v="1"/>
    <s v="Global Troy Executive Leather Low-Back Tilter"/>
    <n v="801.56799999999998"/>
    <n v="2"/>
    <n v="50.097999999999999"/>
    <x v="2"/>
    <x v="7"/>
  </r>
  <r>
    <s v="CA-2017-135307"/>
    <x v="83"/>
    <d v="2017-11-27T00:00:00"/>
    <x v="2"/>
    <s v="LS-17245"/>
    <s v="Lynn Smith"/>
    <x v="0"/>
    <s v="United States"/>
    <x v="48"/>
    <x v="23"/>
    <x v="3"/>
    <s v="FUR-FU-10001290"/>
    <s v="Furniture"/>
    <x v="3"/>
    <s v="Executive Impressions Supervisor Wall Clock"/>
    <n v="126.3"/>
    <n v="3"/>
    <n v="40.415999999999997"/>
    <x v="5"/>
    <x v="0"/>
  </r>
  <r>
    <s v="CA-2017-145142"/>
    <x v="84"/>
    <d v="2017-01-25T00:00:00"/>
    <x v="2"/>
    <s v="MC-17605"/>
    <s v="Matt Connell"/>
    <x v="1"/>
    <s v="United States"/>
    <x v="25"/>
    <x v="17"/>
    <x v="3"/>
    <s v="FUR-TA-10001857"/>
    <s v="Furniture"/>
    <x v="2"/>
    <s v="Balt Solid Wood Rectangular Table"/>
    <n v="210.98"/>
    <n v="2"/>
    <n v="21.097999999999999"/>
    <x v="3"/>
    <x v="8"/>
  </r>
  <r>
    <s v="CA-2017-113558"/>
    <x v="85"/>
    <d v="2017-10-26T00:00:00"/>
    <x v="1"/>
    <s v="PH-18790"/>
    <s v="Patricia Hirasaki"/>
    <x v="2"/>
    <s v="United States"/>
    <x v="49"/>
    <x v="1"/>
    <x v="0"/>
    <s v="FUR-CH-10003379"/>
    <s v="Furniture"/>
    <x v="1"/>
    <s v="Global Commerce Series High-Back Swivel/Tilt Chairs"/>
    <n v="683.952"/>
    <n v="3"/>
    <n v="42.747"/>
    <x v="2"/>
    <x v="1"/>
  </r>
  <r>
    <s v="CA-2017-113558"/>
    <x v="85"/>
    <d v="2017-10-26T00:00:00"/>
    <x v="1"/>
    <s v="PH-18790"/>
    <s v="Patricia Hirasaki"/>
    <x v="2"/>
    <s v="United States"/>
    <x v="49"/>
    <x v="1"/>
    <x v="0"/>
    <s v="FUR-FU-10001756"/>
    <s v="Furniture"/>
    <x v="3"/>
    <s v="Eldon Expressions Desk Accessory, Wood Photo Frame, Mahogany"/>
    <n v="45.695999999999998"/>
    <n v="3"/>
    <n v="5.1407999999999996"/>
    <x v="2"/>
    <x v="1"/>
  </r>
  <r>
    <s v="CA-2015-102848"/>
    <x v="86"/>
    <d v="2015-11-09T00:00:00"/>
    <x v="0"/>
    <s v="KB-16240"/>
    <s v="Karen Bern"/>
    <x v="1"/>
    <s v="United States"/>
    <x v="2"/>
    <x v="2"/>
    <x v="1"/>
    <s v="FUR-CH-10000595"/>
    <s v="Furniture"/>
    <x v="1"/>
    <s v="Safco Contoured Stacking Chairs"/>
    <n v="190.72"/>
    <n v="1"/>
    <n v="11.92"/>
    <x v="3"/>
    <x v="0"/>
  </r>
  <r>
    <s v="US-2017-129441"/>
    <x v="87"/>
    <d v="2017-09-11T00:00:00"/>
    <x v="1"/>
    <s v="JC-15340"/>
    <s v="Jasper Cacioppo"/>
    <x v="0"/>
    <s v="United States"/>
    <x v="2"/>
    <x v="2"/>
    <x v="1"/>
    <s v="FUR-FU-10000448"/>
    <s v="Furniture"/>
    <x v="3"/>
    <s v="Tenex Chairmats For Use With Carpeted Floors"/>
    <n v="47.94"/>
    <n v="3"/>
    <n v="2.3969999999999998"/>
    <x v="4"/>
    <x v="4"/>
  </r>
  <r>
    <s v="CA-2015-134894"/>
    <x v="88"/>
    <d v="2015-12-11T00:00:00"/>
    <x v="1"/>
    <s v="DK-12985"/>
    <s v="Darren Koutras"/>
    <x v="0"/>
    <s v="United States"/>
    <x v="0"/>
    <x v="0"/>
    <x v="0"/>
    <s v="FUR-CH-10002647"/>
    <s v="Furniture"/>
    <x v="1"/>
    <s v="Situations Contoured Folding Chairs, 4/Set"/>
    <n v="283.92"/>
    <n v="4"/>
    <n v="70.98"/>
    <x v="4"/>
    <x v="5"/>
  </r>
  <r>
    <s v="CA-2014-103849"/>
    <x v="89"/>
    <d v="2014-05-16T00:00:00"/>
    <x v="1"/>
    <s v="PG-18895"/>
    <s v="Paul Gonzalez"/>
    <x v="0"/>
    <s v="United States"/>
    <x v="50"/>
    <x v="5"/>
    <x v="3"/>
    <s v="FUR-FU-10000723"/>
    <s v="Furniture"/>
    <x v="3"/>
    <s v="Deflect-o EconoMat Studded, No Bevel Mat for Low Pile Carpeting"/>
    <n v="66.111999999999995"/>
    <n v="4"/>
    <n v="-84.2928"/>
    <x v="2"/>
    <x v="7"/>
  </r>
  <r>
    <s v="CA-2016-136406"/>
    <x v="90"/>
    <d v="2016-04-17T00:00:00"/>
    <x v="0"/>
    <s v="BD-11320"/>
    <s v="Bill Donatelli"/>
    <x v="0"/>
    <s v="United States"/>
    <x v="28"/>
    <x v="2"/>
    <x v="1"/>
    <s v="FUR-CH-10002024"/>
    <s v="Furniture"/>
    <x v="1"/>
    <s v="HON 5400 Series Task Chairs for Big and Tall"/>
    <n v="1121.568"/>
    <n v="2"/>
    <n v="0"/>
    <x v="3"/>
    <x v="6"/>
  </r>
  <r>
    <s v="CA-2017-112774"/>
    <x v="91"/>
    <d v="2017-09-12T00:00:00"/>
    <x v="2"/>
    <s v="RC-19960"/>
    <s v="Ryan Crowe"/>
    <x v="0"/>
    <s v="United States"/>
    <x v="51"/>
    <x v="1"/>
    <x v="0"/>
    <s v="FUR-FU-10003039"/>
    <s v="Furniture"/>
    <x v="3"/>
    <s v="Howard Miller 11-1/2&quot; Diameter Grantwood Wall Clock"/>
    <n v="34.503999999999998"/>
    <n v="1"/>
    <n v="6.0381999999999998"/>
    <x v="5"/>
    <x v="4"/>
  </r>
  <r>
    <s v="CA-2016-113243"/>
    <x v="92"/>
    <d v="2016-06-15T00:00:00"/>
    <x v="1"/>
    <s v="OT-18730"/>
    <s v="Olvera Toch"/>
    <x v="0"/>
    <s v="United States"/>
    <x v="2"/>
    <x v="2"/>
    <x v="1"/>
    <s v="FUR-TA-10004256"/>
    <s v="Furniture"/>
    <x v="2"/>
    <s v="Bretford ÒJust In TimeÓ Height-Adjustable Multi-Task Work Tables"/>
    <n v="1335.68"/>
    <n v="4"/>
    <n v="-217.048"/>
    <x v="2"/>
    <x v="2"/>
  </r>
  <r>
    <s v="CA-2017-118731"/>
    <x v="93"/>
    <d v="2017-11-22T00:00:00"/>
    <x v="0"/>
    <s v="LP-17080"/>
    <s v="Liz Pelletier"/>
    <x v="0"/>
    <s v="United States"/>
    <x v="28"/>
    <x v="2"/>
    <x v="1"/>
    <s v="FUR-FU-10003347"/>
    <s v="Furniture"/>
    <x v="3"/>
    <s v="Coloredge Poster Frame"/>
    <n v="42.6"/>
    <n v="3"/>
    <n v="16.614000000000001"/>
    <x v="3"/>
    <x v="0"/>
  </r>
  <r>
    <s v="CA-2014-145576"/>
    <x v="94"/>
    <d v="2014-09-18T00:00:00"/>
    <x v="0"/>
    <s v="CA-12775"/>
    <s v="Cynthia Arntzen"/>
    <x v="0"/>
    <s v="United States"/>
    <x v="26"/>
    <x v="1"/>
    <x v="0"/>
    <s v="FUR-FU-10004020"/>
    <s v="Furniture"/>
    <x v="3"/>
    <s v="Advantus Panel Wall Acrylic Frame"/>
    <n v="13.128"/>
    <n v="3"/>
    <n v="3.7743000000000002"/>
    <x v="4"/>
    <x v="4"/>
  </r>
  <r>
    <s v="CA-2017-156951"/>
    <x v="95"/>
    <d v="2017-10-08T00:00:00"/>
    <x v="1"/>
    <s v="EB-13840"/>
    <s v="Ellis Ballard"/>
    <x v="1"/>
    <s v="United States"/>
    <x v="15"/>
    <x v="13"/>
    <x v="1"/>
    <s v="FUR-CH-10004997"/>
    <s v="Furniture"/>
    <x v="1"/>
    <s v="Hon Every-Day Series Multi-Task Chairs"/>
    <n v="451.15199999999999"/>
    <n v="3"/>
    <n v="0"/>
    <x v="1"/>
    <x v="1"/>
  </r>
  <r>
    <s v="CA-2017-118640"/>
    <x v="96"/>
    <d v="2017-07-26T00:00:00"/>
    <x v="1"/>
    <s v="CS-11950"/>
    <s v="Carlos Soltero"/>
    <x v="0"/>
    <s v="United States"/>
    <x v="9"/>
    <x v="8"/>
    <x v="3"/>
    <s v="FUR-FU-10001475"/>
    <s v="Furniture"/>
    <x v="3"/>
    <s v="Contract Clock, 14&quot;, Brown"/>
    <n v="8.7919999999999998"/>
    <n v="1"/>
    <n v="-5.7148000000000003"/>
    <x v="6"/>
    <x v="3"/>
  </r>
  <r>
    <s v="CA-2015-128139"/>
    <x v="97"/>
    <d v="2015-07-09T00:00:00"/>
    <x v="1"/>
    <s v="BD-11725"/>
    <s v="Bruce Degenhardt"/>
    <x v="0"/>
    <s v="United States"/>
    <x v="52"/>
    <x v="0"/>
    <x v="0"/>
    <s v="FUR-CH-10003956"/>
    <s v="Furniture"/>
    <x v="1"/>
    <s v="Novimex High-Tech Fabric Mesh Task Chair"/>
    <n v="70.98"/>
    <n v="1"/>
    <n v="4.9686000000000003"/>
    <x v="6"/>
    <x v="3"/>
  </r>
  <r>
    <s v="CA-2014-131450"/>
    <x v="98"/>
    <d v="2014-08-15T00:00:00"/>
    <x v="1"/>
    <s v="LR-16915"/>
    <s v="Lena Radford"/>
    <x v="0"/>
    <s v="United States"/>
    <x v="53"/>
    <x v="2"/>
    <x v="1"/>
    <s v="FUR-FU-10001979"/>
    <s v="Furniture"/>
    <x v="3"/>
    <s v="Dana Halogen Swing-Arm Architect Lamp"/>
    <n v="327.76"/>
    <n v="8"/>
    <n v="91.772800000000004"/>
    <x v="1"/>
    <x v="10"/>
  </r>
  <r>
    <s v="CA-2014-149958"/>
    <x v="99"/>
    <d v="2014-03-19T00:00:00"/>
    <x v="1"/>
    <s v="AS-10240"/>
    <s v="Alan Shonely"/>
    <x v="0"/>
    <s v="United States"/>
    <x v="26"/>
    <x v="1"/>
    <x v="0"/>
    <s v="FUR-FU-10001756"/>
    <s v="Furniture"/>
    <x v="3"/>
    <s v="Eldon Expressions Desk Accessory, Wood Photo Frame, Mahogany"/>
    <n v="45.695999999999998"/>
    <n v="3"/>
    <n v="5.1407999999999996"/>
    <x v="4"/>
    <x v="9"/>
  </r>
  <r>
    <s v="CA-2017-117947"/>
    <x v="100"/>
    <d v="2017-08-23T00:00:00"/>
    <x v="0"/>
    <s v="NG-18355"/>
    <s v="Nat Gilpin"/>
    <x v="1"/>
    <s v="United States"/>
    <x v="13"/>
    <x v="7"/>
    <x v="2"/>
    <s v="FUR-FU-10003849"/>
    <s v="Furniture"/>
    <x v="3"/>
    <s v="DAX Metal Frame, Desktop, Stepped-Edge"/>
    <n v="40.479999999999997"/>
    <n v="2"/>
    <n v="15.7872"/>
    <x v="2"/>
    <x v="10"/>
  </r>
  <r>
    <s v="CA-2017-117947"/>
    <x v="100"/>
    <d v="2017-08-23T00:00:00"/>
    <x v="0"/>
    <s v="NG-18355"/>
    <s v="Nat Gilpin"/>
    <x v="1"/>
    <s v="United States"/>
    <x v="13"/>
    <x v="7"/>
    <x v="2"/>
    <s v="FUR-FU-10000010"/>
    <s v="Furniture"/>
    <x v="3"/>
    <s v="DAX Value U-Channel Document Frames, Easel Back"/>
    <n v="9.94"/>
    <n v="2"/>
    <n v="3.0813999999999999"/>
    <x v="2"/>
    <x v="10"/>
  </r>
  <r>
    <s v="CA-2017-117947"/>
    <x v="100"/>
    <d v="2017-08-23T00:00:00"/>
    <x v="0"/>
    <s v="NG-18355"/>
    <s v="Nat Gilpin"/>
    <x v="1"/>
    <s v="United States"/>
    <x v="13"/>
    <x v="7"/>
    <x v="2"/>
    <s v="FUR-FU-10000521"/>
    <s v="Furniture"/>
    <x v="3"/>
    <s v="Seth Thomas 14&quot; Putty-Colored Wall Clock"/>
    <n v="88.02"/>
    <n v="3"/>
    <n v="27.286200000000001"/>
    <x v="2"/>
    <x v="10"/>
  </r>
  <r>
    <s v="CA-2015-138009"/>
    <x v="101"/>
    <d v="2015-12-03T00:00:00"/>
    <x v="1"/>
    <s v="SF-20965"/>
    <s v="Sylvia Foulston"/>
    <x v="1"/>
    <s v="United States"/>
    <x v="54"/>
    <x v="17"/>
    <x v="3"/>
    <s v="FUR-CH-10004853"/>
    <s v="Furniture"/>
    <x v="1"/>
    <s v="Global Manager's Adjustable Task Chair, Storm"/>
    <n v="301.95999999999998"/>
    <n v="2"/>
    <n v="87.568399999999997"/>
    <x v="4"/>
    <x v="0"/>
  </r>
  <r>
    <s v="CA-2017-163020"/>
    <x v="102"/>
    <d v="2017-09-19T00:00:00"/>
    <x v="1"/>
    <s v="MO-17800"/>
    <s v="Meg O'Connel"/>
    <x v="2"/>
    <s v="United States"/>
    <x v="13"/>
    <x v="7"/>
    <x v="2"/>
    <s v="FUR-FU-10000221"/>
    <s v="Furniture"/>
    <x v="3"/>
    <s v="Master Caster Door Stop, Brown"/>
    <n v="35.56"/>
    <n v="7"/>
    <n v="12.090400000000001"/>
    <x v="4"/>
    <x v="4"/>
  </r>
  <r>
    <s v="CA-2015-168004"/>
    <x v="103"/>
    <d v="2015-10-09T00:00:00"/>
    <x v="0"/>
    <s v="DJ-13420"/>
    <s v="Denny Joy"/>
    <x v="1"/>
    <s v="United States"/>
    <x v="55"/>
    <x v="24"/>
    <x v="0"/>
    <s v="FUR-CH-10001482"/>
    <s v="Furniture"/>
    <x v="1"/>
    <s v="Office Star - Mesh Screen back chair with Vinyl seat"/>
    <n v="392.94"/>
    <n v="3"/>
    <n v="43.223399999999998"/>
    <x v="2"/>
    <x v="1"/>
  </r>
  <r>
    <s v="CA-2016-115917"/>
    <x v="104"/>
    <d v="2016-05-25T00:00:00"/>
    <x v="1"/>
    <s v="RB-19465"/>
    <s v="Rick Bensley"/>
    <x v="2"/>
    <s v="United States"/>
    <x v="56"/>
    <x v="2"/>
    <x v="1"/>
    <s v="FUR-FU-10000576"/>
    <s v="Furniture"/>
    <x v="3"/>
    <s v="Luxo Professional Fluorescent Magnifier Lamp with Clamp-Mount Base"/>
    <n v="1049.2"/>
    <n v="5"/>
    <n v="272.79199999999997"/>
    <x v="2"/>
    <x v="7"/>
  </r>
  <r>
    <s v="CA-2016-147067"/>
    <x v="105"/>
    <d v="2016-12-22T00:00:00"/>
    <x v="1"/>
    <s v="JD-16150"/>
    <s v="Justin Deggeller"/>
    <x v="1"/>
    <s v="United States"/>
    <x v="12"/>
    <x v="11"/>
    <x v="3"/>
    <s v="FUR-FU-10000732"/>
    <s v="Furniture"/>
    <x v="3"/>
    <s v="Eldon 200 Class Desk Accessories"/>
    <n v="18.84"/>
    <n v="3"/>
    <n v="6.0288000000000004"/>
    <x v="4"/>
    <x v="5"/>
  </r>
  <r>
    <s v="CA-2016-160745"/>
    <x v="106"/>
    <d v="2016-12-16T00:00:00"/>
    <x v="0"/>
    <s v="AR-10825"/>
    <s v="Anthony Rawles"/>
    <x v="1"/>
    <s v="United States"/>
    <x v="57"/>
    <x v="13"/>
    <x v="1"/>
    <s v="FUR-FU-10001935"/>
    <s v="Furniture"/>
    <x v="3"/>
    <s v="3M Hangers With Command Adhesive"/>
    <n v="14.8"/>
    <n v="4"/>
    <n v="6.0679999999999996"/>
    <x v="2"/>
    <x v="5"/>
  </r>
  <r>
    <s v="US-2016-156097"/>
    <x v="107"/>
    <d v="2016-09-19T00:00:00"/>
    <x v="3"/>
    <s v="EH-14125"/>
    <s v="Eugene Hildebrand"/>
    <x v="2"/>
    <s v="United States"/>
    <x v="14"/>
    <x v="8"/>
    <x v="3"/>
    <s v="FUR-CH-10001215"/>
    <s v="Furniture"/>
    <x v="1"/>
    <s v="Global Troy Executive Leather Low-Back Tilter"/>
    <n v="701.37199999999996"/>
    <n v="2"/>
    <n v="-50.097999999999999"/>
    <x v="7"/>
    <x v="4"/>
  </r>
  <r>
    <s v="CA-2015-146563"/>
    <x v="108"/>
    <d v="2015-08-28T00:00:00"/>
    <x v="1"/>
    <s v="CB-12025"/>
    <s v="Cassandra Brandow"/>
    <x v="0"/>
    <s v="United States"/>
    <x v="58"/>
    <x v="5"/>
    <x v="3"/>
    <s v="FUR-TA-10001768"/>
    <s v="Furniture"/>
    <x v="2"/>
    <s v="Hon Racetrack Conference Tables"/>
    <n v="918.78499999999997"/>
    <n v="5"/>
    <n v="-118.12949999999999"/>
    <x v="4"/>
    <x v="10"/>
  </r>
  <r>
    <s v="CA-2014-156314"/>
    <x v="109"/>
    <d v="2014-12-26T00:00:00"/>
    <x v="2"/>
    <s v="RP-19390"/>
    <s v="Resi Pšlking"/>
    <x v="0"/>
    <s v="United States"/>
    <x v="59"/>
    <x v="15"/>
    <x v="2"/>
    <s v="FUR-FU-10003096"/>
    <s v="Furniture"/>
    <x v="3"/>
    <s v="Master Giant Foot Doorstop, Safety Yellow"/>
    <n v="30.36"/>
    <n v="5"/>
    <n v="8.7285000000000004"/>
    <x v="3"/>
    <x v="5"/>
  </r>
  <r>
    <s v="US-2017-106663"/>
    <x v="110"/>
    <d v="2017-06-13T00:00:00"/>
    <x v="1"/>
    <s v="MO-17800"/>
    <s v="Meg O'Connel"/>
    <x v="2"/>
    <s v="United States"/>
    <x v="9"/>
    <x v="8"/>
    <x v="3"/>
    <s v="FUR-FU-10002759"/>
    <s v="Furniture"/>
    <x v="3"/>
    <s v="12-1/2 Diameter Round Wall Clock"/>
    <n v="23.975999999999999"/>
    <n v="3"/>
    <n v="-14.3856"/>
    <x v="4"/>
    <x v="2"/>
  </r>
  <r>
    <s v="US-2017-106663"/>
    <x v="110"/>
    <d v="2017-06-13T00:00:00"/>
    <x v="1"/>
    <s v="MO-17800"/>
    <s v="Meg O'Connel"/>
    <x v="2"/>
    <s v="United States"/>
    <x v="9"/>
    <x v="8"/>
    <x v="3"/>
    <s v="FUR-TA-10000688"/>
    <s v="Furniture"/>
    <x v="2"/>
    <s v="Chromcraft Bull-Nose Wood Round Conference Table Top, Wood Base"/>
    <n v="108.925"/>
    <n v="1"/>
    <n v="-71.890500000000003"/>
    <x v="4"/>
    <x v="2"/>
  </r>
  <r>
    <s v="US-2017-119438"/>
    <x v="111"/>
    <d v="2017-03-23T00:00:00"/>
    <x v="1"/>
    <s v="CD-11980"/>
    <s v="Carol Darley"/>
    <x v="0"/>
    <s v="United States"/>
    <x v="60"/>
    <x v="5"/>
    <x v="3"/>
    <s v="FUR-FU-10003553"/>
    <s v="Furniture"/>
    <x v="3"/>
    <s v="Howard Miller 13-1/2&quot; Diameter Rosebrook Wall Clock"/>
    <n v="82.524000000000001"/>
    <n v="3"/>
    <n v="-41.262"/>
    <x v="2"/>
    <x v="9"/>
  </r>
  <r>
    <s v="CA-2017-161480"/>
    <x v="19"/>
    <d v="2017-12-29T00:00:00"/>
    <x v="1"/>
    <s v="RA-19285"/>
    <s v="Ralph Arnett"/>
    <x v="0"/>
    <s v="United States"/>
    <x v="13"/>
    <x v="7"/>
    <x v="2"/>
    <s v="FUR-BO-10004015"/>
    <s v="Furniture"/>
    <x v="0"/>
    <s v="Bush Andora Bookcase, Maple/Graphite Gray Finish"/>
    <n v="191.98400000000001"/>
    <n v="2"/>
    <n v="4.7995999999999999"/>
    <x v="4"/>
    <x v="5"/>
  </r>
  <r>
    <s v="US-2014-117135"/>
    <x v="112"/>
    <d v="2014-06-23T00:00:00"/>
    <x v="0"/>
    <s v="NP-18325"/>
    <s v="Naresj Patel"/>
    <x v="0"/>
    <s v="United States"/>
    <x v="61"/>
    <x v="25"/>
    <x v="0"/>
    <s v="FUR-FU-10004071"/>
    <s v="Furniture"/>
    <x v="3"/>
    <s v="Luxo Professional Magnifying Clamp-On Fluorescent Lamps"/>
    <n v="104.01"/>
    <n v="1"/>
    <n v="14.561400000000001"/>
    <x v="3"/>
    <x v="2"/>
  </r>
  <r>
    <s v="CA-2017-114552"/>
    <x v="113"/>
    <d v="2017-09-08T00:00:00"/>
    <x v="1"/>
    <s v="Dl-13600"/>
    <s v="Dorris liebe"/>
    <x v="1"/>
    <s v="United States"/>
    <x v="59"/>
    <x v="15"/>
    <x v="2"/>
    <s v="FUR-FU-10002960"/>
    <s v="Furniture"/>
    <x v="3"/>
    <s v="Eldon 200 Class Desk Accessories, Burgundy"/>
    <n v="15.071999999999999"/>
    <n v="3"/>
    <n v="4.1448"/>
    <x v="6"/>
    <x v="4"/>
  </r>
  <r>
    <s v="CA-2016-163755"/>
    <x v="114"/>
    <d v="2016-11-08T00:00:00"/>
    <x v="0"/>
    <s v="AS-10285"/>
    <s v="Alejandro Savely"/>
    <x v="1"/>
    <s v="United States"/>
    <x v="15"/>
    <x v="13"/>
    <x v="1"/>
    <s v="FUR-FU-10003394"/>
    <s v="Furniture"/>
    <x v="3"/>
    <s v="Tenex &quot;The Solids&quot; Textured Chair Mats"/>
    <n v="209.88"/>
    <n v="3"/>
    <n v="35.679600000000001"/>
    <x v="4"/>
    <x v="0"/>
  </r>
  <r>
    <s v="CA-2015-142027"/>
    <x v="115"/>
    <d v="2015-04-14T00:00:00"/>
    <x v="1"/>
    <s v="JK-15370"/>
    <s v="Jay Kimmel"/>
    <x v="0"/>
    <s v="United States"/>
    <x v="62"/>
    <x v="2"/>
    <x v="1"/>
    <s v="FUR-TA-10002774"/>
    <s v="Furniture"/>
    <x v="2"/>
    <s v="Laminate Occasional Tables"/>
    <n v="369.91199999999998"/>
    <n v="3"/>
    <n v="-13.871700000000001"/>
    <x v="2"/>
    <x v="6"/>
  </r>
  <r>
    <s v="CA-2014-112158"/>
    <x v="116"/>
    <d v="2014-12-04T00:00:00"/>
    <x v="2"/>
    <s v="DP-13165"/>
    <s v="David Philippe"/>
    <x v="0"/>
    <s v="United States"/>
    <x v="13"/>
    <x v="7"/>
    <x v="2"/>
    <s v="FUR-BO-10003272"/>
    <s v="Furniture"/>
    <x v="0"/>
    <s v="O'Sullivan Living Dimensions 5-Shelf Bookcases"/>
    <n v="883.92"/>
    <n v="5"/>
    <n v="-110.49"/>
    <x v="3"/>
    <x v="5"/>
  </r>
  <r>
    <s v="CA-2014-130092"/>
    <x v="117"/>
    <d v="2014-01-14T00:00:00"/>
    <x v="2"/>
    <s v="SV-20365"/>
    <s v="Seth Vernon"/>
    <x v="0"/>
    <s v="United States"/>
    <x v="63"/>
    <x v="14"/>
    <x v="2"/>
    <s v="FUR-FU-10000010"/>
    <s v="Furniture"/>
    <x v="3"/>
    <s v="DAX Value U-Channel Document Frames, Easel Back"/>
    <n v="9.94"/>
    <n v="2"/>
    <n v="3.0813999999999999"/>
    <x v="0"/>
    <x v="8"/>
  </r>
  <r>
    <s v="CA-2017-108910"/>
    <x v="118"/>
    <d v="2017-09-29T00:00:00"/>
    <x v="1"/>
    <s v="KC-16540"/>
    <s v="Kelly Collister"/>
    <x v="0"/>
    <s v="United States"/>
    <x v="19"/>
    <x v="15"/>
    <x v="2"/>
    <s v="FUR-FU-10002253"/>
    <s v="Furniture"/>
    <x v="3"/>
    <s v="Howard Miller 13&quot; Diameter Pewter Finish Round Wall Clock"/>
    <n v="103.056"/>
    <n v="3"/>
    <n v="24.4758"/>
    <x v="2"/>
    <x v="4"/>
  </r>
  <r>
    <s v="CA-2014-104472"/>
    <x v="119"/>
    <d v="2014-06-07T00:00:00"/>
    <x v="1"/>
    <s v="CK-12325"/>
    <s v="Christine Kargatis"/>
    <x v="2"/>
    <s v="United States"/>
    <x v="4"/>
    <x v="4"/>
    <x v="1"/>
    <s v="FUR-FU-10000246"/>
    <s v="Furniture"/>
    <x v="3"/>
    <s v="Aluminum Document Frame"/>
    <n v="73.319999999999993"/>
    <n v="6"/>
    <n v="21.995999999999999"/>
    <x v="2"/>
    <x v="2"/>
  </r>
  <r>
    <s v="CA-2016-142335"/>
    <x v="120"/>
    <d v="2016-12-19T00:00:00"/>
    <x v="1"/>
    <s v="MP-17965"/>
    <s v="Michael Paige"/>
    <x v="1"/>
    <s v="United States"/>
    <x v="25"/>
    <x v="17"/>
    <x v="3"/>
    <s v="FUR-TA-10000198"/>
    <s v="Furniture"/>
    <x v="2"/>
    <s v="Chromcraft Bull-Nose Wood Oval Conference Tables &amp; Bases"/>
    <n v="1652.94"/>
    <n v="3"/>
    <n v="231.41159999999999"/>
    <x v="4"/>
    <x v="5"/>
  </r>
  <r>
    <s v="CA-2014-117429"/>
    <x v="121"/>
    <d v="2014-10-13T00:00:00"/>
    <x v="1"/>
    <s v="MR-17545"/>
    <s v="Mathew Reese"/>
    <x v="2"/>
    <s v="United States"/>
    <x v="3"/>
    <x v="3"/>
    <x v="2"/>
    <s v="FUR-FU-10000222"/>
    <s v="Furniture"/>
    <x v="3"/>
    <s v="Seth Thomas 16&quot; Steel Case Clock"/>
    <n v="129.91999999999999"/>
    <n v="5"/>
    <n v="21.111999999999998"/>
    <x v="6"/>
    <x v="1"/>
  </r>
  <r>
    <s v="US-2016-150861"/>
    <x v="122"/>
    <d v="2016-12-06T00:00:00"/>
    <x v="2"/>
    <s v="EG-13900"/>
    <s v="Emily Grady"/>
    <x v="0"/>
    <s v="United States"/>
    <x v="64"/>
    <x v="7"/>
    <x v="2"/>
    <s v="FUR-TA-10002228"/>
    <s v="Furniture"/>
    <x v="2"/>
    <s v="Bevis Traditional Conference Table Top, Plinth Base"/>
    <n v="400.03199999999998"/>
    <n v="2"/>
    <n v="-153.34559999999999"/>
    <x v="0"/>
    <x v="5"/>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x v="5"/>
  </r>
  <r>
    <s v="CA-2017-131954"/>
    <x v="123"/>
    <d v="2017-01-25T00:00:00"/>
    <x v="1"/>
    <s v="DS-13030"/>
    <s v="Darrin Sayre"/>
    <x v="2"/>
    <s v="United States"/>
    <x v="15"/>
    <x v="13"/>
    <x v="1"/>
    <s v="FUR-BO-10001619"/>
    <s v="Furniture"/>
    <x v="0"/>
    <s v="O'Sullivan Cherrywood Estates Traditional Bookcase"/>
    <n v="84.98"/>
    <n v="1"/>
    <n v="18.695599999999999"/>
    <x v="4"/>
    <x v="8"/>
  </r>
  <r>
    <s v="CA-2014-124429"/>
    <x v="124"/>
    <d v="2014-05-27T00:00:00"/>
    <x v="3"/>
    <s v="MH-17785"/>
    <s v="Maya Herman"/>
    <x v="1"/>
    <s v="United States"/>
    <x v="53"/>
    <x v="2"/>
    <x v="1"/>
    <s v="FUR-TA-10002607"/>
    <s v="Furniture"/>
    <x v="2"/>
    <s v="KI Conference Tables"/>
    <n v="567.12"/>
    <n v="10"/>
    <n v="-28.356000000000002"/>
    <x v="7"/>
    <x v="7"/>
  </r>
  <r>
    <s v="CA-2017-126074"/>
    <x v="125"/>
    <d v="2017-10-06T00:00:00"/>
    <x v="1"/>
    <s v="RF-19735"/>
    <s v="Roland Fjeld"/>
    <x v="0"/>
    <s v="United States"/>
    <x v="65"/>
    <x v="17"/>
    <x v="3"/>
    <s v="FUR-FU-10003577"/>
    <s v="Furniture"/>
    <x v="3"/>
    <s v="Nu-Dell Leatherette Frames"/>
    <n v="157.74"/>
    <n v="11"/>
    <n v="56.7864"/>
    <x v="4"/>
    <x v="1"/>
  </r>
  <r>
    <s v="CA-2015-135272"/>
    <x v="88"/>
    <d v="2015-12-12T00:00:00"/>
    <x v="1"/>
    <s v="MS-17830"/>
    <s v="Melanie Seite"/>
    <x v="0"/>
    <s v="United States"/>
    <x v="2"/>
    <x v="2"/>
    <x v="1"/>
    <s v="FUR-FU-10002759"/>
    <s v="Furniture"/>
    <x v="3"/>
    <s v="12-1/2 Diameter Round Wall Clock"/>
    <n v="79.92"/>
    <n v="4"/>
    <n v="28.7712"/>
    <x v="2"/>
    <x v="5"/>
  </r>
  <r>
    <s v="CA-2016-140928"/>
    <x v="126"/>
    <d v="2016-09-22T00:00:00"/>
    <x v="1"/>
    <s v="NB-18655"/>
    <s v="Nona Balk"/>
    <x v="1"/>
    <s v="United States"/>
    <x v="51"/>
    <x v="1"/>
    <x v="0"/>
    <s v="FUR-TA-10001095"/>
    <s v="Furniture"/>
    <x v="2"/>
    <s v="Chromcraft Round Conference Tables"/>
    <n v="383.43799999999999"/>
    <n v="4"/>
    <n v="-167.3184"/>
    <x v="4"/>
    <x v="4"/>
  </r>
  <r>
    <s v="CA-2014-106810"/>
    <x v="127"/>
    <d v="2014-05-20T00:00:00"/>
    <x v="1"/>
    <s v="AJ-10795"/>
    <s v="Anthony Johnson"/>
    <x v="1"/>
    <s v="United States"/>
    <x v="66"/>
    <x v="1"/>
    <x v="0"/>
    <s v="FUR-FU-10004306"/>
    <s v="Furniture"/>
    <x v="3"/>
    <s v="Electrix Halogen Magnifier Lamp"/>
    <n v="310.88"/>
    <n v="2"/>
    <n v="23.315999999999999"/>
    <x v="6"/>
    <x v="7"/>
  </r>
  <r>
    <s v="CA-2016-157245"/>
    <x v="128"/>
    <d v="2016-05-24T00:00:00"/>
    <x v="1"/>
    <s v="LE-16810"/>
    <s v="Laurel Elliston"/>
    <x v="0"/>
    <s v="United States"/>
    <x v="58"/>
    <x v="25"/>
    <x v="0"/>
    <s v="FUR-CH-10003746"/>
    <s v="Furniture"/>
    <x v="1"/>
    <s v="Hon 4070 Series Pagoda Round Back Stacking Chairs"/>
    <n v="641.96"/>
    <n v="2"/>
    <n v="179.74879999999999"/>
    <x v="2"/>
    <x v="7"/>
  </r>
  <r>
    <s v="CA-2017-104220"/>
    <x v="129"/>
    <d v="2017-02-05T00:00:00"/>
    <x v="1"/>
    <s v="BV-11245"/>
    <s v="Benjamin Venier"/>
    <x v="1"/>
    <s v="United States"/>
    <x v="67"/>
    <x v="26"/>
    <x v="3"/>
    <s v="FUR-FU-10002597"/>
    <s v="Furniture"/>
    <x v="3"/>
    <s v="C-Line Magnetic Cubicle Keepers, Clear Polypropylene"/>
    <n v="34.58"/>
    <n v="7"/>
    <n v="14.5236"/>
    <x v="6"/>
    <x v="8"/>
  </r>
  <r>
    <s v="CA-2015-144267"/>
    <x v="130"/>
    <d v="2015-08-23T00:00:00"/>
    <x v="2"/>
    <s v="NZ-18565"/>
    <s v="Nick Zandusky"/>
    <x v="2"/>
    <s v="United States"/>
    <x v="28"/>
    <x v="2"/>
    <x v="1"/>
    <s v="FUR-CH-10002335"/>
    <s v="Furniture"/>
    <x v="1"/>
    <s v="Hon GuestStacker Chair"/>
    <n v="544.00800000000004"/>
    <n v="3"/>
    <n v="40.800600000000003"/>
    <x v="3"/>
    <x v="10"/>
  </r>
  <r>
    <s v="US-2015-157014"/>
    <x v="131"/>
    <d v="2015-10-06T00:00:00"/>
    <x v="0"/>
    <s v="BM-11785"/>
    <s v="Bryan Mills"/>
    <x v="0"/>
    <s v="United States"/>
    <x v="29"/>
    <x v="15"/>
    <x v="2"/>
    <s v="FUR-BO-10004409"/>
    <s v="Furniture"/>
    <x v="0"/>
    <s v="Safco Value Mate Series Steel Bookcases, Baked Enamel Finish on Steel, Gray"/>
    <n v="35.49"/>
    <n v="1"/>
    <n v="-15.615600000000001"/>
    <x v="0"/>
    <x v="1"/>
  </r>
  <r>
    <s v="CA-2015-154620"/>
    <x v="132"/>
    <d v="2015-12-16T00:00:00"/>
    <x v="1"/>
    <s v="LT-17110"/>
    <s v="Liz Thompson"/>
    <x v="0"/>
    <s v="United States"/>
    <x v="68"/>
    <x v="2"/>
    <x v="1"/>
    <s v="FUR-CH-10004675"/>
    <s v="Furniture"/>
    <x v="1"/>
    <s v="Lifetime Advantage Folding Chairs, 4/Carton"/>
    <n v="348.928"/>
    <n v="2"/>
    <n v="34.892800000000001"/>
    <x v="4"/>
    <x v="5"/>
  </r>
  <r>
    <s v="CA-2015-115938"/>
    <x v="133"/>
    <d v="2015-06-30T00:00:00"/>
    <x v="1"/>
    <s v="SA-20830"/>
    <s v="Sue Ann Reed"/>
    <x v="0"/>
    <s v="United States"/>
    <x v="52"/>
    <x v="25"/>
    <x v="0"/>
    <s v="FUR-CH-10003199"/>
    <s v="Furniture"/>
    <x v="1"/>
    <s v="Office Star - Contemporary Task Swivel Chair"/>
    <n v="332.94"/>
    <n v="3"/>
    <n v="79.905600000000007"/>
    <x v="4"/>
    <x v="2"/>
  </r>
  <r>
    <s v="CA-2015-101910"/>
    <x v="61"/>
    <d v="2015-12-03T00:00:00"/>
    <x v="1"/>
    <s v="CD-11920"/>
    <s v="Carlos Daly"/>
    <x v="0"/>
    <s v="United States"/>
    <x v="69"/>
    <x v="2"/>
    <x v="1"/>
    <s v="FUR-CH-10002647"/>
    <s v="Furniture"/>
    <x v="1"/>
    <s v="Situations Contoured Folding Chairs, 4/Set"/>
    <n v="283.92"/>
    <n v="5"/>
    <n v="17.745000000000001"/>
    <x v="6"/>
    <x v="0"/>
  </r>
  <r>
    <s v="CA-2017-105809"/>
    <x v="134"/>
    <d v="2017-02-23T00:00:00"/>
    <x v="2"/>
    <s v="HW-14935"/>
    <s v="Helen Wasserman"/>
    <x v="1"/>
    <s v="United States"/>
    <x v="53"/>
    <x v="2"/>
    <x v="1"/>
    <s v="FUR-FU-10004090"/>
    <s v="Furniture"/>
    <x v="3"/>
    <s v="Executive Impressions 14&quot; Contract Wall Clock"/>
    <n v="22.23"/>
    <n v="1"/>
    <n v="7.3358999999999996"/>
    <x v="0"/>
    <x v="11"/>
  </r>
  <r>
    <s v="CA-2017-135783"/>
    <x v="135"/>
    <d v="2017-04-24T00:00:00"/>
    <x v="2"/>
    <s v="GM-14440"/>
    <s v="Gary McGarr"/>
    <x v="0"/>
    <s v="United States"/>
    <x v="28"/>
    <x v="2"/>
    <x v="1"/>
    <s v="FUR-FU-10000794"/>
    <s v="Furniture"/>
    <x v="3"/>
    <s v="Eldon Stackable Tray, Side-Load, Legal, Smoke"/>
    <n v="18.28"/>
    <n v="2"/>
    <n v="6.2152000000000003"/>
    <x v="3"/>
    <x v="6"/>
  </r>
  <r>
    <s v="CA-2015-140921"/>
    <x v="136"/>
    <d v="2015-02-05T00:00:00"/>
    <x v="2"/>
    <s v="AA-10375"/>
    <s v="Allen Armold"/>
    <x v="0"/>
    <s v="United States"/>
    <x v="70"/>
    <x v="27"/>
    <x v="3"/>
    <s v="FUR-FU-10003347"/>
    <s v="Furniture"/>
    <x v="3"/>
    <s v="Coloredge Poster Frame"/>
    <n v="28.4"/>
    <n v="2"/>
    <n v="11.076000000000001"/>
    <x v="3"/>
    <x v="11"/>
  </r>
  <r>
    <s v="CA-2014-151995"/>
    <x v="137"/>
    <d v="2014-10-15T00:00:00"/>
    <x v="2"/>
    <s v="ZC-21910"/>
    <s v="Zuschuss Carroll"/>
    <x v="0"/>
    <s v="United States"/>
    <x v="71"/>
    <x v="13"/>
    <x v="1"/>
    <s v="FUR-TA-10002903"/>
    <s v="Furniture"/>
    <x v="2"/>
    <s v="Bevis Round Bullnose 29&quot; High Table Top"/>
    <n v="1298.55"/>
    <n v="5"/>
    <n v="311.65199999999999"/>
    <x v="3"/>
    <x v="1"/>
  </r>
  <r>
    <s v="CA-2017-143686"/>
    <x v="138"/>
    <d v="2017-05-14T00:00:00"/>
    <x v="3"/>
    <s v="PJ-19015"/>
    <s v="Pauline Johnson"/>
    <x v="0"/>
    <s v="United States"/>
    <x v="72"/>
    <x v="2"/>
    <x v="1"/>
    <s v="FUR-FU-10000794"/>
    <s v="Furniture"/>
    <x v="3"/>
    <s v="Eldon Stackable Tray, Side-Load, Legal, Smoke"/>
    <n v="18.28"/>
    <n v="2"/>
    <n v="6.2152000000000003"/>
    <x v="7"/>
    <x v="7"/>
  </r>
  <r>
    <s v="CA-2014-140858"/>
    <x v="139"/>
    <d v="2014-07-02T00:00:00"/>
    <x v="1"/>
    <s v="CA-12775"/>
    <s v="Cynthia Arntzen"/>
    <x v="0"/>
    <s v="United States"/>
    <x v="3"/>
    <x v="3"/>
    <x v="2"/>
    <s v="FUR-CH-10001394"/>
    <s v="Furniture"/>
    <x v="1"/>
    <s v="Global Leather Executive Chair"/>
    <n v="1228.4649999999999"/>
    <n v="5"/>
    <n v="0"/>
    <x v="4"/>
    <x v="2"/>
  </r>
  <r>
    <s v="CA-2017-129462"/>
    <x v="140"/>
    <d v="2017-06-21T00:00:00"/>
    <x v="0"/>
    <s v="JE-15745"/>
    <s v="Joel Eaton"/>
    <x v="0"/>
    <s v="United States"/>
    <x v="73"/>
    <x v="0"/>
    <x v="0"/>
    <s v="FUR-CH-10000665"/>
    <s v="Furniture"/>
    <x v="1"/>
    <s v="Global Airflow Leather Mesh Back Chair, Black"/>
    <n v="301.95999999999998"/>
    <n v="2"/>
    <n v="90.587999999999994"/>
    <x v="2"/>
    <x v="2"/>
  </r>
  <r>
    <s v="CA-2015-100454"/>
    <x v="141"/>
    <d v="2015-11-25T00:00:00"/>
    <x v="1"/>
    <s v="BM-11650"/>
    <s v="Brian Moss"/>
    <x v="1"/>
    <s v="United States"/>
    <x v="13"/>
    <x v="7"/>
    <x v="2"/>
    <s v="FUR-BO-10001519"/>
    <s v="Furniture"/>
    <x v="0"/>
    <s v="O'Sullivan 3-Shelf Heavy-Duty Bookcases"/>
    <n v="186.048"/>
    <n v="4"/>
    <n v="9.3024000000000004"/>
    <x v="2"/>
    <x v="0"/>
  </r>
  <r>
    <s v="CA-2015-114300"/>
    <x v="142"/>
    <d v="2015-10-17T00:00:00"/>
    <x v="1"/>
    <s v="AF-10885"/>
    <s v="Art Foster"/>
    <x v="0"/>
    <s v="United States"/>
    <x v="74"/>
    <x v="0"/>
    <x v="0"/>
    <s v="FUR-CH-10001891"/>
    <s v="Furniture"/>
    <x v="1"/>
    <s v="Global Deluxe Office Fabric Chairs"/>
    <n v="287.94"/>
    <n v="3"/>
    <n v="77.743799999999993"/>
    <x v="4"/>
    <x v="1"/>
  </r>
  <r>
    <s v="CA-2017-107503"/>
    <x v="143"/>
    <d v="2017-01-06T00:00:00"/>
    <x v="1"/>
    <s v="GA-14725"/>
    <s v="Guy Armstrong"/>
    <x v="0"/>
    <s v="United States"/>
    <x v="75"/>
    <x v="15"/>
    <x v="2"/>
    <s v="FUR-FU-10003878"/>
    <s v="Furniture"/>
    <x v="3"/>
    <s v="Linden 10&quot; Round Wall Clock, Black"/>
    <n v="48.896000000000001"/>
    <n v="4"/>
    <n v="8.5568000000000008"/>
    <x v="2"/>
    <x v="8"/>
  </r>
  <r>
    <s v="CA-2016-123274"/>
    <x v="144"/>
    <d v="2016-02-24T00:00:00"/>
    <x v="1"/>
    <s v="GT-14710"/>
    <s v="Greg Tran"/>
    <x v="0"/>
    <s v="United States"/>
    <x v="13"/>
    <x v="7"/>
    <x v="2"/>
    <s v="FUR-FU-10004090"/>
    <s v="Furniture"/>
    <x v="3"/>
    <s v="Executive Impressions 14&quot; Contract Wall Clock"/>
    <n v="44.46"/>
    <n v="2"/>
    <n v="14.671799999999999"/>
    <x v="2"/>
    <x v="11"/>
  </r>
  <r>
    <s v="CA-2014-149020"/>
    <x v="145"/>
    <d v="2014-01-15T00:00:00"/>
    <x v="1"/>
    <s v="AJ-10780"/>
    <s v="Anthony Jacobs"/>
    <x v="1"/>
    <s v="United States"/>
    <x v="76"/>
    <x v="25"/>
    <x v="0"/>
    <s v="FUR-FU-10000965"/>
    <s v="Furniture"/>
    <x v="3"/>
    <s v="Howard Miller 11-1/2&quot; Diameter Ridgewood Wall Clock"/>
    <n v="51.94"/>
    <n v="1"/>
    <n v="21.295400000000001"/>
    <x v="2"/>
    <x v="8"/>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s v="Furniture"/>
    <x v="1"/>
    <s v="SAFCO Arco Folding Chair"/>
    <n v="1242.9000000000001"/>
    <n v="5"/>
    <n v="262.39"/>
    <x v="3"/>
    <x v="0"/>
  </r>
  <r>
    <s v="CA-2016-165148"/>
    <x v="148"/>
    <d v="2016-10-24T00:00:00"/>
    <x v="2"/>
    <s v="PM-19135"/>
    <s v="Peter McVee"/>
    <x v="2"/>
    <s v="United States"/>
    <x v="25"/>
    <x v="17"/>
    <x v="3"/>
    <s v="FUR-FU-10000732"/>
    <s v="Furniture"/>
    <x v="3"/>
    <s v="Eldon 200 Class Desk Accessories"/>
    <n v="31.4"/>
    <n v="5"/>
    <n v="10.048"/>
    <x v="3"/>
    <x v="1"/>
  </r>
  <r>
    <s v="CA-2014-134061"/>
    <x v="149"/>
    <d v="2014-05-04T00:00:00"/>
    <x v="1"/>
    <s v="LL-16840"/>
    <s v="Lauren Leatherbury"/>
    <x v="0"/>
    <s v="United States"/>
    <x v="77"/>
    <x v="7"/>
    <x v="2"/>
    <s v="FUR-FU-10001424"/>
    <s v="Furniture"/>
    <x v="3"/>
    <s v="Dax Clear Box Frame"/>
    <n v="17.46"/>
    <n v="2"/>
    <n v="5.9363999999999999"/>
    <x v="2"/>
    <x v="6"/>
  </r>
  <r>
    <s v="CA-2017-143259"/>
    <x v="150"/>
    <d v="2018-01-03T00:00:00"/>
    <x v="1"/>
    <s v="PO-18865"/>
    <s v="Patrick O'Donnell"/>
    <x v="0"/>
    <s v="United States"/>
    <x v="13"/>
    <x v="7"/>
    <x v="2"/>
    <s v="FUR-BO-10003441"/>
    <s v="Furniture"/>
    <x v="0"/>
    <s v="Bush Westfield Collection Bookcases, Fully Assembled"/>
    <n v="323.13600000000002"/>
    <n v="4"/>
    <n v="12.117599999999999"/>
    <x v="4"/>
    <x v="5"/>
  </r>
  <r>
    <s v="CA-2015-133627"/>
    <x v="151"/>
    <d v="2015-06-07T00:00:00"/>
    <x v="1"/>
    <s v="SC-20050"/>
    <s v="Sample Company A"/>
    <x v="2"/>
    <s v="United States"/>
    <x v="78"/>
    <x v="19"/>
    <x v="2"/>
    <s v="FUR-FU-10001935"/>
    <s v="Furniture"/>
    <x v="3"/>
    <s v="3M Hangers With Command Adhesive"/>
    <n v="22.2"/>
    <n v="6"/>
    <n v="9.1020000000000003"/>
    <x v="1"/>
    <x v="7"/>
  </r>
  <r>
    <s v="CA-2017-102519"/>
    <x v="152"/>
    <d v="2017-11-29T00:00:00"/>
    <x v="2"/>
    <s v="BM-11650"/>
    <s v="Brian Moss"/>
    <x v="1"/>
    <s v="United States"/>
    <x v="79"/>
    <x v="16"/>
    <x v="3"/>
    <s v="FUR-FU-10004091"/>
    <s v="Furniture"/>
    <x v="3"/>
    <s v="Howard Miller 13&quot; Diameter Goldtone Round Wall Clock"/>
    <n v="46.94"/>
    <n v="1"/>
    <n v="19.2454"/>
    <x v="3"/>
    <x v="0"/>
  </r>
  <r>
    <s v="US-2014-141215"/>
    <x v="153"/>
    <d v="2014-06-21T00:00:00"/>
    <x v="1"/>
    <s v="KL-16555"/>
    <s v="Kelly Lampkin"/>
    <x v="1"/>
    <s v="United States"/>
    <x v="21"/>
    <x v="5"/>
    <x v="3"/>
    <s v="FUR-TA-10001520"/>
    <s v="Furniture"/>
    <x v="2"/>
    <s v="Lesro Sheffield Collection Coffee Table, End Table, Center Table, Corner Table"/>
    <n v="99.918000000000006"/>
    <n v="2"/>
    <n v="-18.5562"/>
    <x v="6"/>
    <x v="2"/>
  </r>
  <r>
    <s v="US-2014-141215"/>
    <x v="153"/>
    <d v="2014-06-21T00:00:00"/>
    <x v="1"/>
    <s v="KL-16555"/>
    <s v="Kelly Lampkin"/>
    <x v="1"/>
    <s v="United States"/>
    <x v="21"/>
    <x v="5"/>
    <x v="3"/>
    <s v="FUR-CH-10003379"/>
    <s v="Furniture"/>
    <x v="1"/>
    <s v="Global Commerce Series High-Back Swivel/Tilt Chairs"/>
    <n v="797.94399999999996"/>
    <n v="4"/>
    <n v="-56.996000000000002"/>
    <x v="6"/>
    <x v="2"/>
  </r>
  <r>
    <s v="CA-2016-142958"/>
    <x v="154"/>
    <d v="2016-12-20T00:00:00"/>
    <x v="1"/>
    <s v="RW-19630"/>
    <s v="Rob Williams"/>
    <x v="1"/>
    <s v="United States"/>
    <x v="80"/>
    <x v="2"/>
    <x v="1"/>
    <s v="FUR-TA-10000577"/>
    <s v="Furniture"/>
    <x v="2"/>
    <s v="Bretford CR4500 Series Slim Rectangular Table"/>
    <n v="1114.2719999999999"/>
    <n v="4"/>
    <n v="41.785200000000003"/>
    <x v="1"/>
    <x v="5"/>
  </r>
  <r>
    <s v="US-2015-140200"/>
    <x v="155"/>
    <d v="2015-07-28T00:00:00"/>
    <x v="2"/>
    <s v="CA-12775"/>
    <s v="Cynthia Arntzen"/>
    <x v="0"/>
    <s v="United States"/>
    <x v="81"/>
    <x v="22"/>
    <x v="1"/>
    <s v="FUR-TA-10002356"/>
    <s v="Furniture"/>
    <x v="2"/>
    <s v="Bevis Boat-Shaped Conference Table"/>
    <n v="393.16500000000002"/>
    <n v="3"/>
    <n v="-204.44579999999999"/>
    <x v="3"/>
    <x v="3"/>
  </r>
  <r>
    <s v="US-2017-110576"/>
    <x v="156"/>
    <d v="2017-12-02T00:00:00"/>
    <x v="1"/>
    <s v="RB-19795"/>
    <s v="Ross Baird"/>
    <x v="2"/>
    <s v="United States"/>
    <x v="3"/>
    <x v="3"/>
    <x v="2"/>
    <s v="FUR-FU-10003601"/>
    <s v="Furniture"/>
    <x v="3"/>
    <s v="Deflect-o RollaMat Studded, Beveled Mat for Medium Pile Carpeting"/>
    <n v="516.48800000000006"/>
    <n v="7"/>
    <n v="-12.9122"/>
    <x v="4"/>
    <x v="0"/>
  </r>
  <r>
    <s v="US-2017-110576"/>
    <x v="156"/>
    <d v="2017-12-02T00:00:00"/>
    <x v="1"/>
    <s v="RB-19795"/>
    <s v="Ross Baird"/>
    <x v="2"/>
    <s v="United States"/>
    <x v="3"/>
    <x v="3"/>
    <x v="2"/>
    <s v="FUR-FU-10000576"/>
    <s v="Furniture"/>
    <x v="3"/>
    <s v="Luxo Professional Fluorescent Magnifier Lamp with Clamp-Mount Base"/>
    <n v="1007.232"/>
    <n v="6"/>
    <n v="75.542400000000001"/>
    <x v="4"/>
    <x v="0"/>
  </r>
  <r>
    <s v="US-2017-110576"/>
    <x v="156"/>
    <d v="2017-12-02T00:00:00"/>
    <x v="1"/>
    <s v="RB-19795"/>
    <s v="Ross Baird"/>
    <x v="2"/>
    <s v="United States"/>
    <x v="3"/>
    <x v="3"/>
    <x v="2"/>
    <s v="FUR-TA-10004154"/>
    <s v="Furniture"/>
    <x v="2"/>
    <s v="Riverside Furniture Oval Coffee Table, Oval End Table, End Table with Drawer"/>
    <n v="2065.3200000000002"/>
    <n v="12"/>
    <n v="-619.596"/>
    <x v="4"/>
    <x v="0"/>
  </r>
  <r>
    <s v="CA-2017-131156"/>
    <x v="157"/>
    <d v="2017-04-07T00:00:00"/>
    <x v="1"/>
    <s v="KH-16360"/>
    <s v="Katherine Hughes"/>
    <x v="0"/>
    <s v="United States"/>
    <x v="3"/>
    <x v="3"/>
    <x v="2"/>
    <s v="FUR-FU-10001940"/>
    <s v="Furniture"/>
    <x v="3"/>
    <s v="Staple-based wall hangings"/>
    <n v="25.472000000000001"/>
    <n v="4"/>
    <n v="7.6416000000000004"/>
    <x v="4"/>
    <x v="6"/>
  </r>
  <r>
    <s v="CA-2017-136539"/>
    <x v="158"/>
    <d v="2018-01-01T00:00:00"/>
    <x v="1"/>
    <s v="GH-14665"/>
    <s v="Greg Hansen"/>
    <x v="0"/>
    <s v="United States"/>
    <x v="82"/>
    <x v="5"/>
    <x v="3"/>
    <s v="FUR-BO-10004709"/>
    <s v="Furniture"/>
    <x v="0"/>
    <s v="Bush Westfield Collection Bookcases, Medium Cherry Finish"/>
    <n v="78.852800000000002"/>
    <n v="2"/>
    <n v="-11.596"/>
    <x v="4"/>
    <x v="5"/>
  </r>
  <r>
    <s v="CA-2015-112571"/>
    <x v="159"/>
    <d v="2015-09-22T00:00:00"/>
    <x v="3"/>
    <s v="DL-12925"/>
    <s v="Daniel Lacy"/>
    <x v="0"/>
    <s v="United States"/>
    <x v="64"/>
    <x v="2"/>
    <x v="1"/>
    <s v="FUR-FU-10004188"/>
    <s v="Furniture"/>
    <x v="3"/>
    <s v="Luxo Professional Combination Clamp-On Lamps"/>
    <n v="204.6"/>
    <n v="2"/>
    <n v="53.195999999999998"/>
    <x v="7"/>
    <x v="4"/>
  </r>
  <r>
    <s v="CA-2017-152142"/>
    <x v="160"/>
    <d v="2017-11-19T00:00:00"/>
    <x v="1"/>
    <s v="LW-16990"/>
    <s v="Lindsay Williams"/>
    <x v="1"/>
    <s v="United States"/>
    <x v="28"/>
    <x v="2"/>
    <x v="1"/>
    <s v="FUR-CH-10002965"/>
    <s v="Furniture"/>
    <x v="1"/>
    <s v="Global Leather Highback Executive Chair with Pneumatic Height Adjustment, Black"/>
    <n v="321.56799999999998"/>
    <n v="2"/>
    <n v="28.1372"/>
    <x v="2"/>
    <x v="0"/>
  </r>
  <r>
    <s v="CA-2014-115791"/>
    <x v="161"/>
    <d v="2014-01-18T00:00:00"/>
    <x v="0"/>
    <s v="DL-13315"/>
    <s v="Delfina Latchford"/>
    <x v="0"/>
    <s v="United States"/>
    <x v="3"/>
    <x v="3"/>
    <x v="2"/>
    <s v="FUR-FU-10001095"/>
    <s v="Furniture"/>
    <x v="3"/>
    <s v="DAX Black Cherry Wood-Tone Poster Frame"/>
    <n v="127.104"/>
    <n v="6"/>
    <n v="28.598400000000002"/>
    <x v="3"/>
    <x v="8"/>
  </r>
  <r>
    <s v="CA-2016-144939"/>
    <x v="162"/>
    <d v="2016-10-08T00:00:00"/>
    <x v="1"/>
    <s v="EB-13870"/>
    <s v="Emily Burns"/>
    <x v="0"/>
    <s v="United States"/>
    <x v="13"/>
    <x v="7"/>
    <x v="2"/>
    <s v="FUR-CH-10003199"/>
    <s v="Furniture"/>
    <x v="1"/>
    <s v="Office Star - Contemporary Task Swivel Chair"/>
    <n v="599.29200000000003"/>
    <n v="6"/>
    <n v="93.223200000000006"/>
    <x v="2"/>
    <x v="1"/>
  </r>
  <r>
    <s v="CA-2014-163419"/>
    <x v="163"/>
    <d v="2014-11-14T00:00:00"/>
    <x v="0"/>
    <s v="TZ-21580"/>
    <s v="Tracy Zic"/>
    <x v="0"/>
    <s v="United States"/>
    <x v="74"/>
    <x v="12"/>
    <x v="1"/>
    <s v="FUR-CH-10000665"/>
    <s v="Furniture"/>
    <x v="1"/>
    <s v="Global Airflow Leather Mesh Back Chair, Black"/>
    <n v="603.91999999999996"/>
    <n v="5"/>
    <n v="75.489999999999995"/>
    <x v="0"/>
    <x v="0"/>
  </r>
  <r>
    <s v="CA-2017-167899"/>
    <x v="164"/>
    <d v="2017-05-26T00:00:00"/>
    <x v="1"/>
    <s v="JG-15805"/>
    <s v="John Grady"/>
    <x v="1"/>
    <s v="United States"/>
    <x v="83"/>
    <x v="7"/>
    <x v="2"/>
    <s v="FUR-FU-10004071"/>
    <s v="Furniture"/>
    <x v="3"/>
    <s v="Luxo Professional Magnifying Clamp-On Fluorescent Lamps"/>
    <n v="520.04999999999995"/>
    <n v="5"/>
    <n v="72.807000000000002"/>
    <x v="2"/>
    <x v="7"/>
  </r>
  <r>
    <s v="CA-2015-153549"/>
    <x v="165"/>
    <d v="2015-03-31T00:00:00"/>
    <x v="0"/>
    <s v="SL-20155"/>
    <s v="Sara Luxemburg"/>
    <x v="2"/>
    <s v="United States"/>
    <x v="51"/>
    <x v="1"/>
    <x v="0"/>
    <s v="FUR-CH-10004086"/>
    <s v="Furniture"/>
    <x v="1"/>
    <s v="Hon 4070 Series Pagoda Armless Upholstered Stacking Chairs"/>
    <n v="1166.92"/>
    <n v="5"/>
    <n v="131.27850000000001"/>
    <x v="3"/>
    <x v="9"/>
  </r>
  <r>
    <s v="CA-2015-162537"/>
    <x v="166"/>
    <d v="2015-11-03T00:00:00"/>
    <x v="1"/>
    <s v="RD-19585"/>
    <s v="Rob Dowd"/>
    <x v="0"/>
    <s v="United States"/>
    <x v="0"/>
    <x v="0"/>
    <x v="0"/>
    <s v="FUR-FU-10002885"/>
    <s v="Furniture"/>
    <x v="3"/>
    <s v="Magna Visual Magnetic Picture Hangers"/>
    <n v="24.1"/>
    <n v="5"/>
    <n v="9.1579999999999995"/>
    <x v="6"/>
    <x v="1"/>
  </r>
  <r>
    <s v="CA-2015-162537"/>
    <x v="166"/>
    <d v="2015-11-03T00:00:00"/>
    <x v="1"/>
    <s v="RD-19585"/>
    <s v="Rob Dowd"/>
    <x v="0"/>
    <s v="United States"/>
    <x v="0"/>
    <x v="0"/>
    <x v="0"/>
    <s v="FUR-FU-10001918"/>
    <s v="Furniture"/>
    <x v="3"/>
    <s v="C-Line Cubicle Keepers Polyproplyene Holder With Velcro Backings"/>
    <n v="33.11"/>
    <n v="7"/>
    <n v="12.9129"/>
    <x v="6"/>
    <x v="1"/>
  </r>
  <r>
    <s v="CA-2015-124891"/>
    <x v="167"/>
    <d v="2015-07-31T00:00:00"/>
    <x v="3"/>
    <s v="RH-19495"/>
    <s v="Rick Hansen"/>
    <x v="0"/>
    <s v="United States"/>
    <x v="13"/>
    <x v="7"/>
    <x v="2"/>
    <s v="FUR-TA-10002903"/>
    <s v="Furniture"/>
    <x v="2"/>
    <s v="Bevis Round Bullnose 29&quot; High Table Top"/>
    <n v="1090.7819999999999"/>
    <n v="7"/>
    <n v="-290.87520000000001"/>
    <x v="7"/>
    <x v="3"/>
  </r>
  <r>
    <s v="CA-2014-158540"/>
    <x v="168"/>
    <d v="2014-11-26T00:00:00"/>
    <x v="2"/>
    <s v="VG-21790"/>
    <s v="Vivek Gonzalez"/>
    <x v="0"/>
    <s v="United States"/>
    <x v="53"/>
    <x v="2"/>
    <x v="1"/>
    <s v="FUR-FU-10001602"/>
    <s v="Furniture"/>
    <x v="3"/>
    <s v="Eldon Delta Triangular Chair Mat, 52&quot; x 58&quot;, Clear"/>
    <n v="151.72"/>
    <n v="4"/>
    <n v="27.3096"/>
    <x v="3"/>
    <x v="0"/>
  </r>
  <r>
    <s v="CA-2017-118437"/>
    <x v="169"/>
    <d v="2017-06-21T00:00:00"/>
    <x v="0"/>
    <s v="PF-19165"/>
    <s v="Philip Fox"/>
    <x v="0"/>
    <s v="United States"/>
    <x v="84"/>
    <x v="13"/>
    <x v="1"/>
    <s v="FUR-FU-10004848"/>
    <s v="Furniture"/>
    <x v="3"/>
    <s v="Howard Miller 13-3/4&quot; Diameter Brushed Chrome Round Wall Clock"/>
    <n v="155.25"/>
    <n v="3"/>
    <n v="46.575000000000003"/>
    <x v="4"/>
    <x v="2"/>
  </r>
  <r>
    <s v="US-2015-126214"/>
    <x v="170"/>
    <d v="2015-12-24T00:00:00"/>
    <x v="0"/>
    <s v="JS-15880"/>
    <s v="John Stevenson"/>
    <x v="0"/>
    <s v="United States"/>
    <x v="15"/>
    <x v="13"/>
    <x v="1"/>
    <s v="FUR-TA-10003748"/>
    <s v="Furniture"/>
    <x v="2"/>
    <s v="Bevis 36 x 72 Conference Tables"/>
    <n v="1618.37"/>
    <n v="13"/>
    <n v="356.04140000000001"/>
    <x v="0"/>
    <x v="5"/>
  </r>
  <r>
    <s v="CA-2015-108665"/>
    <x v="171"/>
    <d v="2015-07-10T00:00:00"/>
    <x v="1"/>
    <s v="KM-16225"/>
    <s v="Kalyca Meade"/>
    <x v="1"/>
    <s v="United States"/>
    <x v="13"/>
    <x v="7"/>
    <x v="2"/>
    <s v="FUR-FU-10002191"/>
    <s v="Furniture"/>
    <x v="3"/>
    <s v="G.E. Halogen Desk Lamp Bulbs"/>
    <n v="13.96"/>
    <n v="2"/>
    <n v="6.7008000000000001"/>
    <x v="4"/>
    <x v="3"/>
  </r>
  <r>
    <s v="CA-2015-108665"/>
    <x v="171"/>
    <d v="2015-07-10T00:00:00"/>
    <x v="1"/>
    <s v="KM-16225"/>
    <s v="Kalyca Meade"/>
    <x v="1"/>
    <s v="United States"/>
    <x v="13"/>
    <x v="7"/>
    <x v="2"/>
    <s v="FUR-FU-10000965"/>
    <s v="Furniture"/>
    <x v="3"/>
    <s v="Howard Miller 11-1/2&quot; Diameter Ridgewood Wall Clock"/>
    <n v="155.82"/>
    <n v="3"/>
    <n v="63.886200000000002"/>
    <x v="4"/>
    <x v="3"/>
  </r>
  <r>
    <s v="CA-2015-124450"/>
    <x v="172"/>
    <d v="2015-05-03T00:00:00"/>
    <x v="1"/>
    <s v="GT-14710"/>
    <s v="Greg Tran"/>
    <x v="0"/>
    <s v="United States"/>
    <x v="85"/>
    <x v="29"/>
    <x v="2"/>
    <s v="FUR-CH-10000309"/>
    <s v="Furniture"/>
    <x v="1"/>
    <s v="Global Comet Stacking Arm Chair"/>
    <n v="1267.53"/>
    <n v="3"/>
    <n v="316.88249999999999"/>
    <x v="6"/>
    <x v="6"/>
  </r>
  <r>
    <s v="CA-2014-163552"/>
    <x v="173"/>
    <d v="2014-07-15T00:00:00"/>
    <x v="1"/>
    <s v="LA-16780"/>
    <s v="Laura Armstrong"/>
    <x v="1"/>
    <s v="United States"/>
    <x v="33"/>
    <x v="18"/>
    <x v="2"/>
    <s v="FUR-CH-10003379"/>
    <s v="Furniture"/>
    <x v="1"/>
    <s v="Global Commerce Series High-Back Swivel/Tilt Chairs"/>
    <n v="854.94"/>
    <n v="3"/>
    <n v="213.73500000000001"/>
    <x v="4"/>
    <x v="3"/>
  </r>
  <r>
    <s v="CA-2014-163552"/>
    <x v="173"/>
    <d v="2014-07-15T00:00:00"/>
    <x v="1"/>
    <s v="LA-16780"/>
    <s v="Laura Armstrong"/>
    <x v="1"/>
    <s v="United States"/>
    <x v="33"/>
    <x v="18"/>
    <x v="2"/>
    <s v="FUR-FU-10000629"/>
    <s v="Furniture"/>
    <x v="3"/>
    <s v="9-3/4 Diameter Round Wall Clock"/>
    <n v="124.11"/>
    <n v="9"/>
    <n v="52.126199999999997"/>
    <x v="4"/>
    <x v="3"/>
  </r>
  <r>
    <s v="CA-2016-113061"/>
    <x v="74"/>
    <d v="2016-04-26T00:00:00"/>
    <x v="1"/>
    <s v="EL-13735"/>
    <s v="Ed Ludwig"/>
    <x v="2"/>
    <s v="United States"/>
    <x v="86"/>
    <x v="23"/>
    <x v="3"/>
    <s v="FUR-FU-10003975"/>
    <s v="Furniture"/>
    <x v="3"/>
    <s v="Eldon Advantage Chair Mats for Low to Medium Pile Carpets"/>
    <n v="86.62"/>
    <n v="2"/>
    <n v="8.6620000000000008"/>
    <x v="4"/>
    <x v="6"/>
  </r>
  <r>
    <s v="CA-2016-127670"/>
    <x v="174"/>
    <d v="2016-03-24T00:00:00"/>
    <x v="1"/>
    <s v="RD-19660"/>
    <s v="Robert Dilbeck"/>
    <x v="2"/>
    <s v="United States"/>
    <x v="87"/>
    <x v="23"/>
    <x v="3"/>
    <s v="FUR-TA-10001095"/>
    <s v="Furniture"/>
    <x v="2"/>
    <s v="Chromcraft Round Conference Tables"/>
    <n v="697.16"/>
    <n v="4"/>
    <n v="146.40360000000001"/>
    <x v="4"/>
    <x v="9"/>
  </r>
  <r>
    <s v="CA-2016-102981"/>
    <x v="175"/>
    <d v="2016-09-09T00:00:00"/>
    <x v="0"/>
    <s v="MO-17500"/>
    <s v="Mary O'Rourke"/>
    <x v="0"/>
    <s v="United States"/>
    <x v="13"/>
    <x v="7"/>
    <x v="2"/>
    <s v="FUR-BO-10001811"/>
    <s v="Furniture"/>
    <x v="0"/>
    <s v="Atlantic Metals Mobile 5-Shelf Bookcases, Custom Colors"/>
    <n v="722.35199999999998"/>
    <n v="3"/>
    <n v="90.293999999999997"/>
    <x v="0"/>
    <x v="4"/>
  </r>
  <r>
    <s v="CA-2017-152702"/>
    <x v="176"/>
    <d v="2017-10-16T00:00:00"/>
    <x v="1"/>
    <s v="SN-20710"/>
    <s v="Steve Nguyen"/>
    <x v="2"/>
    <s v="United States"/>
    <x v="88"/>
    <x v="8"/>
    <x v="3"/>
    <s v="FUR-CH-10002304"/>
    <s v="Furniture"/>
    <x v="1"/>
    <s v="Global Stack Chair without Arms, Black"/>
    <n v="254.60400000000001"/>
    <n v="14"/>
    <n v="-18.186"/>
    <x v="4"/>
    <x v="1"/>
  </r>
  <r>
    <s v="CA-2016-169103"/>
    <x v="177"/>
    <d v="2016-03-13T00:00:00"/>
    <x v="1"/>
    <s v="ZC-21910"/>
    <s v="Zuschuss Carroll"/>
    <x v="0"/>
    <s v="United States"/>
    <x v="89"/>
    <x v="1"/>
    <x v="0"/>
    <s v="FUR-FU-10004006"/>
    <s v="Furniture"/>
    <x v="3"/>
    <s v="Deflect-o DuraMat Lighweight, Studded, Beveled Mat for Low Pile Carpeting"/>
    <n v="102.36"/>
    <n v="3"/>
    <n v="-3.8384999999999998"/>
    <x v="2"/>
    <x v="9"/>
  </r>
  <r>
    <s v="US-2015-153500"/>
    <x v="97"/>
    <d v="2015-07-05T00:00:00"/>
    <x v="2"/>
    <s v="DG-13300"/>
    <s v="Deirdre Greer"/>
    <x v="1"/>
    <s v="United States"/>
    <x v="3"/>
    <x v="3"/>
    <x v="2"/>
    <s v="FUR-FU-10000293"/>
    <s v="Furniture"/>
    <x v="3"/>
    <s v="Eldon Antistatic Chair Mats for Low to Medium Pile Carpets"/>
    <n v="168.464"/>
    <n v="2"/>
    <n v="-29.481200000000001"/>
    <x v="3"/>
    <x v="3"/>
  </r>
  <r>
    <s v="US-2015-153500"/>
    <x v="97"/>
    <d v="2015-07-05T00:00:00"/>
    <x v="2"/>
    <s v="DG-13300"/>
    <s v="Deirdre Greer"/>
    <x v="1"/>
    <s v="United States"/>
    <x v="3"/>
    <x v="3"/>
    <x v="2"/>
    <s v="FUR-FU-10004460"/>
    <s v="Furniture"/>
    <x v="3"/>
    <s v="Howard Miller 12&quot; Round Wall Clock"/>
    <n v="282.88799999999998"/>
    <n v="9"/>
    <n v="56.577599999999997"/>
    <x v="3"/>
    <x v="3"/>
  </r>
  <r>
    <s v="CA-2015-110667"/>
    <x v="178"/>
    <d v="2015-04-08T00:00:00"/>
    <x v="1"/>
    <s v="NF-18595"/>
    <s v="Nicole Fjeld"/>
    <x v="2"/>
    <s v="United States"/>
    <x v="13"/>
    <x v="7"/>
    <x v="2"/>
    <s v="FUR-FU-10004622"/>
    <s v="Furniture"/>
    <x v="3"/>
    <s v="Eldon Advantage Foldable Chair Mats for Low Pile Carpets"/>
    <n v="108.4"/>
    <n v="2"/>
    <n v="22.763999999999999"/>
    <x v="4"/>
    <x v="6"/>
  </r>
  <r>
    <s v="US-2015-125374"/>
    <x v="179"/>
    <d v="2015-03-29T00:00:00"/>
    <x v="1"/>
    <s v="JD-16060"/>
    <s v="Julia Dunbar"/>
    <x v="0"/>
    <s v="United States"/>
    <x v="6"/>
    <x v="5"/>
    <x v="3"/>
    <s v="FUR-CH-10003396"/>
    <s v="Furniture"/>
    <x v="1"/>
    <s v="Global Deluxe Steno Chair"/>
    <n v="107.77200000000001"/>
    <n v="2"/>
    <n v="-29.252400000000002"/>
    <x v="6"/>
    <x v="9"/>
  </r>
  <r>
    <s v="CA-2016-157686"/>
    <x v="180"/>
    <d v="2016-10-02T00:00:00"/>
    <x v="2"/>
    <s v="BD-11620"/>
    <s v="Brian DeCherney"/>
    <x v="0"/>
    <s v="United States"/>
    <x v="28"/>
    <x v="2"/>
    <x v="1"/>
    <s v="FUR-CH-10001146"/>
    <s v="Furniture"/>
    <x v="1"/>
    <s v="Global Value Mid-Back Manager's Chair, Gray"/>
    <n v="194.84800000000001"/>
    <n v="4"/>
    <n v="12.178000000000001"/>
    <x v="5"/>
    <x v="1"/>
  </r>
  <r>
    <s v="CA-2015-110016"/>
    <x v="101"/>
    <d v="2015-12-04T00:00:00"/>
    <x v="1"/>
    <s v="BT-11395"/>
    <s v="Bill Tyler"/>
    <x v="1"/>
    <s v="United States"/>
    <x v="25"/>
    <x v="17"/>
    <x v="3"/>
    <s v="FUR-CH-10002880"/>
    <s v="Furniture"/>
    <x v="1"/>
    <s v="Global High-Back Leather Tilter, Burgundy"/>
    <n v="1106.9100000000001"/>
    <n v="9"/>
    <n v="121.76009999999999"/>
    <x v="2"/>
    <x v="0"/>
  </r>
  <r>
    <s v="US-2016-143819"/>
    <x v="181"/>
    <d v="2016-03-05T00:00:00"/>
    <x v="1"/>
    <s v="KD-16270"/>
    <s v="Karen Daniels"/>
    <x v="0"/>
    <s v="United States"/>
    <x v="90"/>
    <x v="7"/>
    <x v="2"/>
    <s v="FUR-TA-10001095"/>
    <s v="Furniture"/>
    <x v="2"/>
    <s v="Chromcraft Round Conference Tables"/>
    <n v="836.59199999999998"/>
    <n v="8"/>
    <n v="-264.92079999999999"/>
    <x v="4"/>
    <x v="9"/>
  </r>
  <r>
    <s v="CA-2017-158407"/>
    <x v="182"/>
    <d v="2017-06-10T00:00:00"/>
    <x v="1"/>
    <s v="LW-16990"/>
    <s v="Lindsay Williams"/>
    <x v="1"/>
    <s v="United States"/>
    <x v="91"/>
    <x v="30"/>
    <x v="0"/>
    <s v="FUR-FU-10001967"/>
    <s v="Furniture"/>
    <x v="3"/>
    <s v="Telescoping Adjustable Floor Lamp"/>
    <n v="31.984000000000002"/>
    <n v="2"/>
    <n v="1.9990000000000001"/>
    <x v="6"/>
    <x v="2"/>
  </r>
  <r>
    <s v="CA-2014-159338"/>
    <x v="183"/>
    <d v="2014-06-28T00:00:00"/>
    <x v="2"/>
    <s v="NS-18640"/>
    <s v="Noel Staavos"/>
    <x v="1"/>
    <s v="United States"/>
    <x v="2"/>
    <x v="2"/>
    <x v="1"/>
    <s v="FUR-TA-10004147"/>
    <s v="Furniture"/>
    <x v="2"/>
    <s v="Hon 4060 Series Tables"/>
    <n v="447.84"/>
    <n v="5"/>
    <n v="11.196"/>
    <x v="0"/>
    <x v="2"/>
  </r>
  <r>
    <s v="CA-2016-107216"/>
    <x v="184"/>
    <d v="2016-06-17T00:00:00"/>
    <x v="2"/>
    <s v="PV-18985"/>
    <s v="Paul Van Hugh"/>
    <x v="2"/>
    <s v="United States"/>
    <x v="28"/>
    <x v="2"/>
    <x v="1"/>
    <s v="FUR-FU-10000206"/>
    <s v="Furniture"/>
    <x v="3"/>
    <s v="GE General Purpose, Extra Long Life, Showcase &amp; Floodlight Incandescent Bulbs"/>
    <n v="8.73"/>
    <n v="3"/>
    <n v="4.1031000000000004"/>
    <x v="0"/>
    <x v="2"/>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s v="Furniture"/>
    <x v="0"/>
    <s v="Bush Saratoga Collection 5-Shelf Bookcase, Hanover Cherry, *Special Order"/>
    <n v="119.833"/>
    <n v="1"/>
    <n v="-12.6882"/>
    <x v="2"/>
    <x v="5"/>
  </r>
  <r>
    <s v="US-2014-147627"/>
    <x v="187"/>
    <d v="2014-01-26T00:00:00"/>
    <x v="1"/>
    <s v="HL-15040"/>
    <s v="Hunter Lopez"/>
    <x v="0"/>
    <s v="United States"/>
    <x v="93"/>
    <x v="31"/>
    <x v="0"/>
    <s v="FUR-FU-10003194"/>
    <s v="Furniture"/>
    <x v="3"/>
    <s v="Eldon Expressions Desk Accessory, Wood Pencil Holder, Oak"/>
    <n v="38.6"/>
    <n v="4"/>
    <n v="11.58"/>
    <x v="6"/>
    <x v="8"/>
  </r>
  <r>
    <s v="US-2014-147627"/>
    <x v="187"/>
    <d v="2014-01-26T00:00:00"/>
    <x v="1"/>
    <s v="HL-15040"/>
    <s v="Hunter Lopez"/>
    <x v="0"/>
    <s v="United States"/>
    <x v="93"/>
    <x v="31"/>
    <x v="0"/>
    <s v="FUR-CH-10002331"/>
    <s v="Furniture"/>
    <x v="1"/>
    <s v="Hon 4700 Series Mobuis Mid-Back Task Chairs with Adjustable Arms"/>
    <n v="1067.94"/>
    <n v="3"/>
    <n v="224.26740000000001"/>
    <x v="6"/>
    <x v="8"/>
  </r>
  <r>
    <s v="CA-2016-112102"/>
    <x v="188"/>
    <d v="2016-04-16T00:00:00"/>
    <x v="1"/>
    <s v="BD-11605"/>
    <s v="Brian Dahlen"/>
    <x v="0"/>
    <s v="United States"/>
    <x v="76"/>
    <x v="25"/>
    <x v="0"/>
    <s v="FUR-TA-10004086"/>
    <s v="Furniture"/>
    <x v="2"/>
    <s v="KI Adjustable-Height Table"/>
    <n v="343.92"/>
    <n v="4"/>
    <n v="75.662400000000005"/>
    <x v="4"/>
    <x v="6"/>
  </r>
  <r>
    <s v="CA-2014-146969"/>
    <x v="189"/>
    <d v="2014-10-03T00:00:00"/>
    <x v="1"/>
    <s v="AP-10915"/>
    <s v="Arthur Prichep"/>
    <x v="0"/>
    <s v="United States"/>
    <x v="2"/>
    <x v="2"/>
    <x v="1"/>
    <s v="FUR-FU-10004188"/>
    <s v="Furniture"/>
    <x v="3"/>
    <s v="Luxo Professional Combination Clamp-On Lamps"/>
    <n v="204.6"/>
    <n v="2"/>
    <n v="53.195999999999998"/>
    <x v="4"/>
    <x v="4"/>
  </r>
  <r>
    <s v="CA-2015-113971"/>
    <x v="190"/>
    <d v="2015-05-14T00:00:00"/>
    <x v="1"/>
    <s v="CB-12535"/>
    <s v="Claudia Bergmann"/>
    <x v="1"/>
    <s v="United States"/>
    <x v="94"/>
    <x v="15"/>
    <x v="2"/>
    <s v="FUR-FU-10001852"/>
    <s v="Furniture"/>
    <x v="3"/>
    <s v="Eldon Regeneration Recycled Desk Accessories, Smoke"/>
    <n v="8.3520000000000003"/>
    <n v="6"/>
    <n v="1.2527999999999999"/>
    <x v="6"/>
    <x v="7"/>
  </r>
  <r>
    <s v="CA-2014-136567"/>
    <x v="191"/>
    <d v="2014-12-21T00:00:00"/>
    <x v="2"/>
    <s v="PS-19045"/>
    <s v="Penelope Sewall"/>
    <x v="2"/>
    <s v="United States"/>
    <x v="95"/>
    <x v="25"/>
    <x v="0"/>
    <s v="FUR-TA-10001932"/>
    <s v="Furniture"/>
    <x v="2"/>
    <s v="Chromcraft 48&quot; x 96&quot; Racetrack Double Pedestal Table"/>
    <n v="2244.48"/>
    <n v="7"/>
    <n v="493.78559999999999"/>
    <x v="5"/>
    <x v="5"/>
  </r>
  <r>
    <s v="CA-2014-136567"/>
    <x v="191"/>
    <d v="2014-12-21T00:00:00"/>
    <x v="2"/>
    <s v="PS-19045"/>
    <s v="Penelope Sewall"/>
    <x v="2"/>
    <s v="United States"/>
    <x v="95"/>
    <x v="25"/>
    <x v="0"/>
    <s v="FUR-TA-10000617"/>
    <s v="Furniture"/>
    <x v="2"/>
    <s v="Hon Practical Foundations 30 x 60 Training Table, Light Gray/Charcoal"/>
    <n v="455.1"/>
    <n v="2"/>
    <n v="100.122"/>
    <x v="5"/>
    <x v="5"/>
  </r>
  <r>
    <s v="CA-2016-149314"/>
    <x v="192"/>
    <d v="2016-07-07T00:00:00"/>
    <x v="0"/>
    <s v="GB-14530"/>
    <s v="George Bell"/>
    <x v="1"/>
    <s v="United States"/>
    <x v="2"/>
    <x v="2"/>
    <x v="1"/>
    <s v="FUR-CH-10002126"/>
    <s v="Furniture"/>
    <x v="1"/>
    <s v="Hon Deluxe Fabric Upholstered Stacking Chairs"/>
    <n v="195.184"/>
    <n v="1"/>
    <n v="19.5184"/>
    <x v="2"/>
    <x v="3"/>
  </r>
  <r>
    <s v="CA-2017-145226"/>
    <x v="64"/>
    <d v="2017-12-10T00:00:00"/>
    <x v="0"/>
    <s v="DL-13315"/>
    <s v="Delfina Latchford"/>
    <x v="0"/>
    <s v="United States"/>
    <x v="13"/>
    <x v="7"/>
    <x v="2"/>
    <s v="FUR-FU-10004952"/>
    <s v="Furniture"/>
    <x v="3"/>
    <s v="C-Line Cubicle Keepers Polyproplyene Holder w/Velcro Back, 8-1/2x11, 25/Bx"/>
    <n v="109.48"/>
    <n v="2"/>
    <n v="33.938800000000001"/>
    <x v="3"/>
    <x v="5"/>
  </r>
  <r>
    <s v="CA-2016-113621"/>
    <x v="193"/>
    <d v="2016-12-05T00:00:00"/>
    <x v="1"/>
    <s v="JE-15745"/>
    <s v="Joel Eaton"/>
    <x v="0"/>
    <s v="United States"/>
    <x v="96"/>
    <x v="32"/>
    <x v="2"/>
    <s v="FUR-CH-10001270"/>
    <s v="Furniture"/>
    <x v="1"/>
    <s v="Harbour Creations Steel Folding Chair"/>
    <n v="172.5"/>
    <n v="2"/>
    <n v="51.75"/>
    <x v="4"/>
    <x v="5"/>
  </r>
  <r>
    <s v="CA-2017-117212"/>
    <x v="194"/>
    <d v="2017-02-28T00:00:00"/>
    <x v="0"/>
    <s v="BT-11530"/>
    <s v="Bradley Talbott"/>
    <x v="2"/>
    <s v="United States"/>
    <x v="2"/>
    <x v="2"/>
    <x v="1"/>
    <s v="FUR-CH-10003973"/>
    <s v="Furniture"/>
    <x v="1"/>
    <s v="GuestStacker Chair with Chrome Finish Legs"/>
    <n v="892.22400000000005"/>
    <n v="3"/>
    <n v="89.222399999999993"/>
    <x v="3"/>
    <x v="11"/>
  </r>
  <r>
    <s v="US-2015-130519"/>
    <x v="195"/>
    <d v="2015-09-15T00:00:00"/>
    <x v="3"/>
    <s v="NG-18355"/>
    <s v="Nat Gilpin"/>
    <x v="1"/>
    <s v="United States"/>
    <x v="97"/>
    <x v="1"/>
    <x v="0"/>
    <s v="FUR-FU-10002268"/>
    <s v="Furniture"/>
    <x v="3"/>
    <s v="Ultra Door Push Plate"/>
    <n v="15.712"/>
    <n v="4"/>
    <n v="2.5531999999999999"/>
    <x v="7"/>
    <x v="4"/>
  </r>
  <r>
    <s v="US-2015-130519"/>
    <x v="195"/>
    <d v="2015-09-15T00:00:00"/>
    <x v="3"/>
    <s v="NG-18355"/>
    <s v="Nat Gilpin"/>
    <x v="1"/>
    <s v="United States"/>
    <x v="97"/>
    <x v="1"/>
    <x v="0"/>
    <s v="FUR-FU-10003394"/>
    <s v="Furniture"/>
    <x v="3"/>
    <s v="Tenex &quot;The Solids&quot; Textured Chair Mats"/>
    <n v="55.968000000000004"/>
    <n v="1"/>
    <n v="-2.0988000000000002"/>
    <x v="7"/>
    <x v="4"/>
  </r>
  <r>
    <s v="CA-2016-130946"/>
    <x v="57"/>
    <d v="2016-04-12T00:00:00"/>
    <x v="1"/>
    <s v="ZC-21910"/>
    <s v="Zuschuss Carroll"/>
    <x v="0"/>
    <s v="United States"/>
    <x v="6"/>
    <x v="5"/>
    <x v="3"/>
    <s v="FUR-CH-10004540"/>
    <s v="Furniture"/>
    <x v="1"/>
    <s v="Global Chrome Stack Chair"/>
    <n v="95.983999999999995"/>
    <n v="4"/>
    <n v="-4.1135999999999999"/>
    <x v="4"/>
    <x v="6"/>
  </r>
  <r>
    <s v="CA-2016-114727"/>
    <x v="196"/>
    <d v="2016-07-24T00:00:00"/>
    <x v="1"/>
    <s v="LS-16945"/>
    <s v="Linda Southworth"/>
    <x v="1"/>
    <s v="United States"/>
    <x v="22"/>
    <x v="12"/>
    <x v="1"/>
    <s v="FUR-CH-10002335"/>
    <s v="Furniture"/>
    <x v="1"/>
    <s v="Hon GuestStacker Chair"/>
    <n v="544.00800000000004"/>
    <n v="3"/>
    <n v="40.800600000000003"/>
    <x v="6"/>
    <x v="3"/>
  </r>
  <r>
    <s v="CA-2016-114727"/>
    <x v="196"/>
    <d v="2016-07-24T00:00:00"/>
    <x v="1"/>
    <s v="LS-16945"/>
    <s v="Linda Southworth"/>
    <x v="1"/>
    <s v="United States"/>
    <x v="22"/>
    <x v="12"/>
    <x v="1"/>
    <s v="FUR-CH-10002331"/>
    <s v="Furniture"/>
    <x v="1"/>
    <s v="Hon 4700 Series Mobuis Mid-Back Task Chairs with Adjustable Arms"/>
    <n v="854.35199999999998"/>
    <n v="3"/>
    <n v="10.679399999999999"/>
    <x v="6"/>
    <x v="3"/>
  </r>
  <r>
    <s v="CA-2016-137050"/>
    <x v="197"/>
    <d v="2016-07-18T00:00:00"/>
    <x v="0"/>
    <s v="SW-20755"/>
    <s v="Steven Ward"/>
    <x v="1"/>
    <s v="United States"/>
    <x v="13"/>
    <x v="7"/>
    <x v="2"/>
    <s v="FUR-BO-10004695"/>
    <s v="Furniture"/>
    <x v="0"/>
    <s v="O'Sullivan 2-Door Barrister Bookcase in Odessa Pine"/>
    <n v="579.13599999999997"/>
    <n v="4"/>
    <n v="21.717600000000001"/>
    <x v="4"/>
    <x v="3"/>
  </r>
  <r>
    <s v="US-2017-118087"/>
    <x v="198"/>
    <d v="2017-09-13T00:00:00"/>
    <x v="1"/>
    <s v="SP-20620"/>
    <s v="Stefania Perrino"/>
    <x v="1"/>
    <s v="United States"/>
    <x v="3"/>
    <x v="3"/>
    <x v="2"/>
    <s v="FUR-CH-10004860"/>
    <s v="Furniture"/>
    <x v="1"/>
    <s v="Global Low Back Tilter Chair"/>
    <n v="141.37200000000001"/>
    <n v="2"/>
    <n v="-48.470399999999998"/>
    <x v="4"/>
    <x v="4"/>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x v="4"/>
  </r>
  <r>
    <s v="CA-2016-126004"/>
    <x v="199"/>
    <d v="2016-12-05T00:00:00"/>
    <x v="2"/>
    <s v="BM-11140"/>
    <s v="Becky Martin"/>
    <x v="0"/>
    <s v="United States"/>
    <x v="13"/>
    <x v="7"/>
    <x v="2"/>
    <s v="FUR-FU-10001602"/>
    <s v="Furniture"/>
    <x v="3"/>
    <s v="Eldon Delta Triangular Chair Mat, 52&quot; x 58&quot;, Clear"/>
    <n v="113.79"/>
    <n v="3"/>
    <n v="20.482199999999999"/>
    <x v="5"/>
    <x v="5"/>
  </r>
  <r>
    <s v="CA-2017-100013"/>
    <x v="200"/>
    <d v="2017-11-11T00:00:00"/>
    <x v="1"/>
    <s v="ZC-21910"/>
    <s v="Zuschuss Carroll"/>
    <x v="0"/>
    <s v="United States"/>
    <x v="2"/>
    <x v="2"/>
    <x v="1"/>
    <s v="FUR-FU-10001424"/>
    <s v="Furniture"/>
    <x v="3"/>
    <s v="Dax Clear Box Frame"/>
    <n v="8.73"/>
    <n v="1"/>
    <n v="2.9681999999999999"/>
    <x v="2"/>
    <x v="0"/>
  </r>
  <r>
    <s v="CA-2016-144344"/>
    <x v="48"/>
    <d v="2016-10-28T00:00:00"/>
    <x v="3"/>
    <s v="PG-18820"/>
    <s v="Patrick Gardner"/>
    <x v="0"/>
    <s v="United States"/>
    <x v="98"/>
    <x v="1"/>
    <x v="0"/>
    <s v="FUR-FU-10000076"/>
    <s v="Furniture"/>
    <x v="3"/>
    <s v="24-Hour Round Wall Clock"/>
    <n v="47.951999999999998"/>
    <n v="3"/>
    <n v="13.786199999999999"/>
    <x v="7"/>
    <x v="1"/>
  </r>
  <r>
    <s v="CA-2016-144344"/>
    <x v="48"/>
    <d v="2016-10-28T00:00:00"/>
    <x v="3"/>
    <s v="PG-18820"/>
    <s v="Patrick Gardner"/>
    <x v="0"/>
    <s v="United States"/>
    <x v="98"/>
    <x v="1"/>
    <x v="0"/>
    <s v="FUR-FU-10003268"/>
    <s v="Furniture"/>
    <x v="3"/>
    <s v="Eldon Radial Chair Mat for Low to Medium Pile Carpets"/>
    <n v="63.968000000000004"/>
    <n v="2"/>
    <n v="0"/>
    <x v="7"/>
    <x v="1"/>
  </r>
  <r>
    <s v="CA-2016-144344"/>
    <x v="48"/>
    <d v="2016-10-28T00:00:00"/>
    <x v="3"/>
    <s v="PG-18820"/>
    <s v="Patrick Gardner"/>
    <x v="0"/>
    <s v="United States"/>
    <x v="98"/>
    <x v="1"/>
    <x v="0"/>
    <s v="FUR-FU-10003553"/>
    <s v="Furniture"/>
    <x v="3"/>
    <s v="Howard Miller 13-1/2&quot; Diameter Rosebrook Wall Clock"/>
    <n v="165.048"/>
    <n v="3"/>
    <n v="41.262"/>
    <x v="7"/>
    <x v="1"/>
  </r>
  <r>
    <s v="CA-2014-127012"/>
    <x v="201"/>
    <d v="2014-08-15T00:00:00"/>
    <x v="1"/>
    <s v="GM-14680"/>
    <s v="Greg Matthias"/>
    <x v="0"/>
    <s v="United States"/>
    <x v="15"/>
    <x v="13"/>
    <x v="1"/>
    <s v="FUR-FU-10003691"/>
    <s v="Furniture"/>
    <x v="3"/>
    <s v="Eldon Image Series Desk Accessories, Ebony"/>
    <n v="12.35"/>
    <n v="1"/>
    <n v="5.4340000000000002"/>
    <x v="4"/>
    <x v="10"/>
  </r>
  <r>
    <s v="CA-2014-168494"/>
    <x v="202"/>
    <d v="2014-12-14T00:00:00"/>
    <x v="0"/>
    <s v="NP-18700"/>
    <s v="Nora Preis"/>
    <x v="0"/>
    <s v="United States"/>
    <x v="99"/>
    <x v="2"/>
    <x v="1"/>
    <s v="FUR-TA-10004619"/>
    <s v="Furniture"/>
    <x v="2"/>
    <s v="Hon Non-Folding Utility Tables"/>
    <n v="764.68799999999999"/>
    <n v="6"/>
    <n v="95.585999999999999"/>
    <x v="3"/>
    <x v="5"/>
  </r>
  <r>
    <s v="CA-2014-168494"/>
    <x v="202"/>
    <d v="2014-12-14T00:00:00"/>
    <x v="0"/>
    <s v="NP-18700"/>
    <s v="Nora Preis"/>
    <x v="0"/>
    <s v="United States"/>
    <x v="99"/>
    <x v="2"/>
    <x v="1"/>
    <s v="FUR-TA-10003473"/>
    <s v="Furniture"/>
    <x v="2"/>
    <s v="Bretford Rectangular Conference Table Tops"/>
    <n v="3610.848"/>
    <n v="12"/>
    <n v="135.4068"/>
    <x v="3"/>
    <x v="5"/>
  </r>
  <r>
    <s v="CA-2014-168494"/>
    <x v="202"/>
    <d v="2014-12-14T00:00:00"/>
    <x v="0"/>
    <s v="NP-18700"/>
    <s v="Nora Preis"/>
    <x v="0"/>
    <s v="United States"/>
    <x v="99"/>
    <x v="2"/>
    <x v="1"/>
    <s v="FUR-BO-10004467"/>
    <s v="Furniture"/>
    <x v="0"/>
    <s v="Bestar Classic Bookcase"/>
    <n v="254.97450000000001"/>
    <n v="3"/>
    <n v="11.998799999999999"/>
    <x v="3"/>
    <x v="5"/>
  </r>
  <r>
    <s v="CA-2017-115602"/>
    <x v="186"/>
    <d v="2017-12-24T00:00:00"/>
    <x v="1"/>
    <s v="DJ-13630"/>
    <s v="Doug Jacobs"/>
    <x v="0"/>
    <s v="United States"/>
    <x v="13"/>
    <x v="7"/>
    <x v="2"/>
    <s v="FUR-CH-10001708"/>
    <s v="Furniture"/>
    <x v="1"/>
    <s v="Office Star - Contemporary Swivel Chair with Padded Adjustable Arms and Flex Back"/>
    <n v="1141.9380000000001"/>
    <n v="9"/>
    <n v="139.5702"/>
    <x v="6"/>
    <x v="5"/>
  </r>
  <r>
    <s v="CA-2017-144638"/>
    <x v="203"/>
    <d v="2017-03-14T00:00:00"/>
    <x v="1"/>
    <s v="MH-18115"/>
    <s v="Mick Hernandez"/>
    <x v="2"/>
    <s v="United States"/>
    <x v="100"/>
    <x v="3"/>
    <x v="2"/>
    <s v="FUR-FU-10003724"/>
    <s v="Furniture"/>
    <x v="3"/>
    <s v="Westinghouse Clip-On Gooseneck Lamps"/>
    <n v="6.6959999999999997"/>
    <n v="1"/>
    <n v="0.50219999999999998"/>
    <x v="4"/>
    <x v="9"/>
  </r>
  <r>
    <s v="CA-2017-144638"/>
    <x v="203"/>
    <d v="2017-03-14T00:00:00"/>
    <x v="1"/>
    <s v="MH-18115"/>
    <s v="Mick Hernandez"/>
    <x v="2"/>
    <s v="United States"/>
    <x v="100"/>
    <x v="3"/>
    <x v="2"/>
    <s v="FUR-FU-10003535"/>
    <s v="Furniture"/>
    <x v="3"/>
    <s v="Howard Miller Distant Time Traveler Alarm Clock"/>
    <n v="43.872"/>
    <n v="2"/>
    <n v="11.516400000000001"/>
    <x v="4"/>
    <x v="9"/>
  </r>
  <r>
    <s v="CA-2016-155992"/>
    <x v="180"/>
    <d v="2016-10-02T00:00:00"/>
    <x v="2"/>
    <s v="CC-12220"/>
    <s v="Chris Cortes"/>
    <x v="0"/>
    <s v="United States"/>
    <x v="101"/>
    <x v="6"/>
    <x v="3"/>
    <s v="FUR-FU-10003724"/>
    <s v="Furniture"/>
    <x v="3"/>
    <s v="Westinghouse Clip-On Gooseneck Lamps"/>
    <n v="41.85"/>
    <n v="5"/>
    <n v="10.881"/>
    <x v="5"/>
    <x v="1"/>
  </r>
  <r>
    <s v="US-2014-167738"/>
    <x v="109"/>
    <d v="2014-12-29T00:00:00"/>
    <x v="1"/>
    <s v="JC-16105"/>
    <s v="Julie Creighton"/>
    <x v="1"/>
    <s v="United States"/>
    <x v="2"/>
    <x v="2"/>
    <x v="1"/>
    <s v="FUR-CH-10001146"/>
    <s v="Furniture"/>
    <x v="1"/>
    <s v="Global Value Mid-Back Manager's Chair, Gray"/>
    <n v="292.27199999999999"/>
    <n v="6"/>
    <n v="18.266999999999999"/>
    <x v="2"/>
    <x v="5"/>
  </r>
  <r>
    <s v="CA-2017-121412"/>
    <x v="204"/>
    <d v="2017-09-27T00:00:00"/>
    <x v="1"/>
    <s v="BG-11695"/>
    <s v="Brooke Gillingham"/>
    <x v="1"/>
    <s v="United States"/>
    <x v="74"/>
    <x v="12"/>
    <x v="1"/>
    <s v="FUR-FU-10000246"/>
    <s v="Furniture"/>
    <x v="3"/>
    <s v="Aluminum Document Frame"/>
    <n v="29.327999999999999"/>
    <n v="3"/>
    <n v="3.6659999999999999"/>
    <x v="4"/>
    <x v="4"/>
  </r>
  <r>
    <s v="CA-2016-119186"/>
    <x v="205"/>
    <d v="2016-05-26T00:00:00"/>
    <x v="3"/>
    <s v="MS-17710"/>
    <s v="Maurice Satty"/>
    <x v="0"/>
    <s v="United States"/>
    <x v="50"/>
    <x v="5"/>
    <x v="3"/>
    <s v="FUR-CH-10001973"/>
    <s v="Furniture"/>
    <x v="1"/>
    <s v="Office Star Flex Back Scooter Chair with White Frame"/>
    <n v="388.43"/>
    <n v="5"/>
    <n v="-88.784000000000006"/>
    <x v="7"/>
    <x v="7"/>
  </r>
  <r>
    <s v="CA-2016-154711"/>
    <x v="206"/>
    <d v="2016-11-26T00:00:00"/>
    <x v="1"/>
    <s v="TB-21355"/>
    <s v="Todd Boyes"/>
    <x v="1"/>
    <s v="United States"/>
    <x v="13"/>
    <x v="7"/>
    <x v="2"/>
    <s v="FUR-FU-10000397"/>
    <s v="Furniture"/>
    <x v="3"/>
    <s v="Luxo Economy Swing Arm Lamp"/>
    <n v="39.880000000000003"/>
    <n v="2"/>
    <n v="11.166399999999999"/>
    <x v="4"/>
    <x v="0"/>
  </r>
  <r>
    <s v="CA-2016-137043"/>
    <x v="207"/>
    <d v="2016-12-25T00:00:00"/>
    <x v="0"/>
    <s v="LC-17140"/>
    <s v="Logan Currie"/>
    <x v="0"/>
    <s v="United States"/>
    <x v="76"/>
    <x v="25"/>
    <x v="0"/>
    <s v="FUR-FU-10003664"/>
    <s v="Furniture"/>
    <x v="3"/>
    <s v="Electrix Architect's Clamp-On Swing Arm Lamp, Black"/>
    <n v="572.76"/>
    <n v="6"/>
    <n v="166.10040000000001"/>
    <x v="3"/>
    <x v="5"/>
  </r>
  <r>
    <s v="CA-2016-137043"/>
    <x v="207"/>
    <d v="2016-12-25T00:00:00"/>
    <x v="0"/>
    <s v="LC-17140"/>
    <s v="Logan Currie"/>
    <x v="0"/>
    <s v="United States"/>
    <x v="76"/>
    <x v="25"/>
    <x v="0"/>
    <s v="FUR-FU-10003664"/>
    <s v="Furniture"/>
    <x v="3"/>
    <s v="Electrix Architect's Clamp-On Swing Arm Lamp, Black"/>
    <n v="286.38"/>
    <n v="3"/>
    <n v="83.050200000000004"/>
    <x v="3"/>
    <x v="5"/>
  </r>
  <r>
    <s v="CA-2015-115847"/>
    <x v="208"/>
    <d v="2015-09-24T00:00:00"/>
    <x v="0"/>
    <s v="TC-21535"/>
    <s v="Tracy Collins"/>
    <x v="2"/>
    <s v="United States"/>
    <x v="58"/>
    <x v="25"/>
    <x v="0"/>
    <s v="FUR-BO-10003433"/>
    <s v="Furniture"/>
    <x v="0"/>
    <s v="Sauder Cornerstone Collection Library"/>
    <n v="61.96"/>
    <n v="2"/>
    <n v="4.3372000000000002"/>
    <x v="2"/>
    <x v="4"/>
  </r>
  <r>
    <s v="US-2017-126179"/>
    <x v="209"/>
    <d v="2017-07-07T00:00:00"/>
    <x v="1"/>
    <s v="CS-12460"/>
    <s v="Chuck Sachs"/>
    <x v="0"/>
    <s v="United States"/>
    <x v="29"/>
    <x v="24"/>
    <x v="0"/>
    <s v="FUR-FU-10002554"/>
    <s v="Furniture"/>
    <x v="3"/>
    <s v="Westinghouse Floor Lamp with Metal Mesh Shade, Black"/>
    <n v="23.99"/>
    <n v="1"/>
    <n v="5.5176999999999996"/>
    <x v="4"/>
    <x v="3"/>
  </r>
  <r>
    <s v="CA-2016-141397"/>
    <x v="210"/>
    <d v="2016-06-21T00:00:00"/>
    <x v="2"/>
    <s v="RC-19825"/>
    <s v="Roy Collins"/>
    <x v="0"/>
    <s v="United States"/>
    <x v="102"/>
    <x v="2"/>
    <x v="1"/>
    <s v="FUR-CH-10003846"/>
    <s v="Furniture"/>
    <x v="1"/>
    <s v="Hon Valutask Swivel Chairs"/>
    <n v="161.56800000000001"/>
    <n v="2"/>
    <n v="-8.0784000000000002"/>
    <x v="5"/>
    <x v="2"/>
  </r>
  <r>
    <s v="US-2016-134488"/>
    <x v="211"/>
    <d v="2016-10-01T00:00:00"/>
    <x v="1"/>
    <s v="PK-19075"/>
    <s v="Pete Kriz"/>
    <x v="0"/>
    <s v="United States"/>
    <x v="29"/>
    <x v="15"/>
    <x v="2"/>
    <s v="FUR-CH-10003199"/>
    <s v="Furniture"/>
    <x v="1"/>
    <s v="Office Star - Contemporary Task Swivel Chair"/>
    <n v="155.37200000000001"/>
    <n v="2"/>
    <n v="-13.317600000000001"/>
    <x v="1"/>
    <x v="4"/>
  </r>
  <r>
    <s v="CA-2016-145919"/>
    <x v="105"/>
    <d v="2016-12-23T00:00:00"/>
    <x v="1"/>
    <s v="HG-14965"/>
    <s v="Henry Goldwyn"/>
    <x v="1"/>
    <s v="United States"/>
    <x v="2"/>
    <x v="2"/>
    <x v="1"/>
    <s v="FUR-FU-10004960"/>
    <s v="Furniture"/>
    <x v="3"/>
    <s v="Seth Thomas 12&quot; Clock w/ Goldtone Case"/>
    <n v="183.84"/>
    <n v="8"/>
    <n v="62.505600000000001"/>
    <x v="2"/>
    <x v="5"/>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x v="2"/>
  </r>
  <r>
    <s v="CA-2016-142762"/>
    <x v="213"/>
    <d v="2016-05-27T00:00:00"/>
    <x v="1"/>
    <s v="LD-17005"/>
    <s v="Lisa DeCherney"/>
    <x v="0"/>
    <s v="United States"/>
    <x v="28"/>
    <x v="2"/>
    <x v="1"/>
    <s v="FUR-FU-10003691"/>
    <s v="Furniture"/>
    <x v="3"/>
    <s v="Eldon Image Series Desk Accessories, Ebony"/>
    <n v="37.049999999999997"/>
    <n v="3"/>
    <n v="16.302"/>
    <x v="4"/>
    <x v="7"/>
  </r>
  <r>
    <s v="US-2017-123281"/>
    <x v="214"/>
    <d v="2017-04-07T00:00:00"/>
    <x v="1"/>
    <s v="JF-15190"/>
    <s v="Jamie Frazer"/>
    <x v="0"/>
    <s v="United States"/>
    <x v="2"/>
    <x v="2"/>
    <x v="1"/>
    <s v="FUR-FU-10003724"/>
    <s v="Furniture"/>
    <x v="3"/>
    <s v="Westinghouse Clip-On Gooseneck Lamps"/>
    <n v="25.11"/>
    <n v="3"/>
    <n v="6.5286"/>
    <x v="2"/>
    <x v="6"/>
  </r>
  <r>
    <s v="CA-2017-100524"/>
    <x v="76"/>
    <d v="2017-04-02T00:00:00"/>
    <x v="0"/>
    <s v="CM-12115"/>
    <s v="Chad McGuire"/>
    <x v="0"/>
    <s v="United States"/>
    <x v="13"/>
    <x v="7"/>
    <x v="2"/>
    <s v="FUR-FU-10004018"/>
    <s v="Furniture"/>
    <x v="3"/>
    <s v="Tensor Computer Mounted Lamp"/>
    <n v="29.78"/>
    <n v="2"/>
    <n v="8.0405999999999995"/>
    <x v="3"/>
    <x v="9"/>
  </r>
  <r>
    <s v="CA-2014-153976"/>
    <x v="215"/>
    <d v="2014-10-08T00:00:00"/>
    <x v="0"/>
    <s v="BP-11290"/>
    <s v="Beth Paige"/>
    <x v="0"/>
    <s v="United States"/>
    <x v="103"/>
    <x v="8"/>
    <x v="3"/>
    <s v="FUR-CH-10002880"/>
    <s v="Furniture"/>
    <x v="1"/>
    <s v="Global High-Back Leather Tilter, Burgundy"/>
    <n v="258.279"/>
    <n v="3"/>
    <n v="-70.104299999999995"/>
    <x v="2"/>
    <x v="1"/>
  </r>
  <r>
    <s v="CA-2017-162978"/>
    <x v="216"/>
    <d v="2017-05-09T00:00:00"/>
    <x v="1"/>
    <s v="LW-16990"/>
    <s v="Lindsay Williams"/>
    <x v="1"/>
    <s v="United States"/>
    <x v="28"/>
    <x v="2"/>
    <x v="1"/>
    <s v="FUR-TA-10003473"/>
    <s v="Furniture"/>
    <x v="2"/>
    <s v="Bretford Rectangular Conference Table Tops"/>
    <n v="300.904"/>
    <n v="1"/>
    <n v="11.283899999999999"/>
    <x v="2"/>
    <x v="7"/>
  </r>
  <r>
    <s v="CA-2017-160045"/>
    <x v="217"/>
    <d v="2017-04-27T00:00:00"/>
    <x v="2"/>
    <s v="LB-16735"/>
    <s v="Larry Blacks"/>
    <x v="0"/>
    <s v="United States"/>
    <x v="50"/>
    <x v="5"/>
    <x v="3"/>
    <s v="FUR-FU-10000010"/>
    <s v="Furniture"/>
    <x v="3"/>
    <s v="DAX Value U-Channel Document Frames, Easel Back"/>
    <n v="1.988"/>
    <n v="1"/>
    <n v="-1.4413"/>
    <x v="5"/>
    <x v="6"/>
  </r>
  <r>
    <s v="US-2014-151925"/>
    <x v="218"/>
    <d v="2014-10-01T00:00:00"/>
    <x v="0"/>
    <s v="KT-16465"/>
    <s v="Kean Takahito"/>
    <x v="0"/>
    <s v="United States"/>
    <x v="2"/>
    <x v="2"/>
    <x v="1"/>
    <s v="FUR-CH-10002961"/>
    <s v="Furniture"/>
    <x v="1"/>
    <s v="Leather Task Chair, Black"/>
    <n v="145.56800000000001"/>
    <n v="2"/>
    <n v="0"/>
    <x v="2"/>
    <x v="4"/>
  </r>
  <r>
    <s v="US-2017-155425"/>
    <x v="219"/>
    <d v="2017-11-11T00:00:00"/>
    <x v="2"/>
    <s v="AB-10600"/>
    <s v="Ann Blume"/>
    <x v="1"/>
    <s v="United States"/>
    <x v="104"/>
    <x v="22"/>
    <x v="1"/>
    <s v="FUR-CH-10003312"/>
    <s v="Furniture"/>
    <x v="1"/>
    <s v="Hon 2090 ÒPillow SoftÓ Series Mid Back Swivel/Tilt Chairs"/>
    <n v="899.13599999999997"/>
    <n v="4"/>
    <n v="-146.1096"/>
    <x v="5"/>
    <x v="0"/>
  </r>
  <r>
    <s v="CA-2017-133249"/>
    <x v="220"/>
    <d v="2017-07-11T00:00:00"/>
    <x v="2"/>
    <s v="SZ-20035"/>
    <s v="Sam Zeldin"/>
    <x v="2"/>
    <s v="United States"/>
    <x v="105"/>
    <x v="2"/>
    <x v="1"/>
    <s v="FUR-FU-10001588"/>
    <s v="Furniture"/>
    <x v="3"/>
    <s v="Deflect-o SuperTray Unbreakable Stackable Tray, Letter, Black"/>
    <n v="145.9"/>
    <n v="5"/>
    <n v="62.737000000000002"/>
    <x v="0"/>
    <x v="3"/>
  </r>
  <r>
    <s v="US-2015-103471"/>
    <x v="37"/>
    <d v="2015-12-28T00:00:00"/>
    <x v="1"/>
    <s v="JR-15670"/>
    <s v="Jim Radford"/>
    <x v="0"/>
    <s v="United States"/>
    <x v="30"/>
    <x v="12"/>
    <x v="1"/>
    <s v="FUR-BO-10002613"/>
    <s v="Furniture"/>
    <x v="0"/>
    <s v="Atlantic Metals Mobile 4-Shelf Bookcases, Custom Colors"/>
    <n v="590.05799999999999"/>
    <n v="7"/>
    <n v="-786.74400000000003"/>
    <x v="4"/>
    <x v="5"/>
  </r>
  <r>
    <s v="CA-2015-120362"/>
    <x v="221"/>
    <d v="2015-09-19T00:00:00"/>
    <x v="1"/>
    <s v="CA-12265"/>
    <s v="Christina Anderson"/>
    <x v="0"/>
    <s v="United States"/>
    <x v="106"/>
    <x v="4"/>
    <x v="1"/>
    <s v="FUR-TA-10003008"/>
    <s v="Furniture"/>
    <x v="2"/>
    <s v="Lesro Round Back Collection Coffee Table, End Table"/>
    <n v="912.75"/>
    <n v="5"/>
    <n v="118.6575"/>
    <x v="2"/>
    <x v="4"/>
  </r>
  <r>
    <s v="US-2016-100566"/>
    <x v="222"/>
    <d v="2016-09-09T00:00:00"/>
    <x v="1"/>
    <s v="JK-16120"/>
    <s v="Julie Kriz"/>
    <x v="2"/>
    <s v="United States"/>
    <x v="14"/>
    <x v="8"/>
    <x v="3"/>
    <s v="FUR-FU-10003394"/>
    <s v="Furniture"/>
    <x v="3"/>
    <s v="Tenex &quot;The Solids&quot; Textured Chair Mats"/>
    <n v="83.951999999999998"/>
    <n v="3"/>
    <n v="-90.248400000000004"/>
    <x v="6"/>
    <x v="4"/>
  </r>
  <r>
    <s v="US-2016-108504"/>
    <x v="223"/>
    <d v="2016-02-05T00:00:00"/>
    <x v="3"/>
    <s v="PP-18955"/>
    <s v="Paul Prost"/>
    <x v="2"/>
    <s v="United States"/>
    <x v="107"/>
    <x v="24"/>
    <x v="0"/>
    <s v="FUR-FU-10004091"/>
    <s v="Furniture"/>
    <x v="3"/>
    <s v="Eldon 200 Class Desk Accessories, Black"/>
    <n v="18.84"/>
    <n v="3"/>
    <n v="7.1592000000000002"/>
    <x v="7"/>
    <x v="11"/>
  </r>
  <r>
    <s v="US-2016-108504"/>
    <x v="223"/>
    <d v="2016-02-05T00:00:00"/>
    <x v="3"/>
    <s v="PP-18955"/>
    <s v="Paul Prost"/>
    <x v="2"/>
    <s v="United States"/>
    <x v="107"/>
    <x v="24"/>
    <x v="0"/>
    <s v="FUR-BO-10004015"/>
    <s v="Furniture"/>
    <x v="0"/>
    <s v="Bush Andora Bookcase, Maple/Graphite Gray Finish"/>
    <n v="239.98"/>
    <n v="2"/>
    <n v="52.7956"/>
    <x v="7"/>
    <x v="11"/>
  </r>
  <r>
    <s v="US-2017-117247"/>
    <x v="224"/>
    <d v="2017-10-14T00:00:00"/>
    <x v="1"/>
    <s v="CK-12760"/>
    <s v="Cyma Kinney"/>
    <x v="1"/>
    <s v="United States"/>
    <x v="14"/>
    <x v="8"/>
    <x v="3"/>
    <s v="FUR-TA-10002958"/>
    <s v="Furniture"/>
    <x v="2"/>
    <s v="Bevis Oval Conference Table, Walnut"/>
    <n v="652.45000000000005"/>
    <n v="5"/>
    <n v="-430.61700000000002"/>
    <x v="2"/>
    <x v="1"/>
  </r>
  <r>
    <s v="US-2017-117247"/>
    <x v="224"/>
    <d v="2017-10-14T00:00:00"/>
    <x v="1"/>
    <s v="CK-12760"/>
    <s v="Cyma Kinney"/>
    <x v="1"/>
    <s v="United States"/>
    <x v="14"/>
    <x v="8"/>
    <x v="3"/>
    <s v="FUR-TA-10001676"/>
    <s v="Furniture"/>
    <x v="2"/>
    <s v="Hon 61000 Series Interactive Training Tables"/>
    <n v="66.644999999999996"/>
    <n v="3"/>
    <n v="-42.652799999999999"/>
    <x v="2"/>
    <x v="1"/>
  </r>
  <r>
    <s v="US-2016-161396"/>
    <x v="225"/>
    <d v="2016-04-25T00:00:00"/>
    <x v="1"/>
    <s v="GM-14455"/>
    <s v="Gary Mitchum"/>
    <x v="2"/>
    <s v="United States"/>
    <x v="29"/>
    <x v="15"/>
    <x v="2"/>
    <s v="FUR-TA-10002622"/>
    <s v="Furniture"/>
    <x v="2"/>
    <s v="Bush Andora Conference Table, Maple/Graphite Gray Finish"/>
    <n v="205.17599999999999"/>
    <n v="2"/>
    <n v="-58.133200000000002"/>
    <x v="6"/>
    <x v="6"/>
  </r>
  <r>
    <s v="US-2014-118486"/>
    <x v="226"/>
    <d v="2014-04-08T00:00:00"/>
    <x v="2"/>
    <s v="SD-20485"/>
    <s v="Shirley Daniels"/>
    <x v="2"/>
    <s v="United States"/>
    <x v="3"/>
    <x v="3"/>
    <x v="2"/>
    <s v="FUR-TA-10001039"/>
    <s v="Furniture"/>
    <x v="2"/>
    <s v="KI Adjustable-Height Table"/>
    <n v="154.76400000000001"/>
    <n v="3"/>
    <n v="-36.111600000000003"/>
    <x v="3"/>
    <x v="6"/>
  </r>
  <r>
    <s v="CA-2016-130407"/>
    <x v="227"/>
    <d v="2016-09-06T00:00:00"/>
    <x v="1"/>
    <s v="KD-16270"/>
    <s v="Karen Daniels"/>
    <x v="0"/>
    <s v="United States"/>
    <x v="13"/>
    <x v="7"/>
    <x v="2"/>
    <s v="FUR-FU-10001967"/>
    <s v="Furniture"/>
    <x v="3"/>
    <s v="Telescoping Adjustable Floor Lamp"/>
    <n v="39.979999999999997"/>
    <n v="2"/>
    <n v="9.9949999999999992"/>
    <x v="4"/>
    <x v="4"/>
  </r>
  <r>
    <s v="US-2016-122245"/>
    <x v="228"/>
    <d v="2016-09-30T00:00:00"/>
    <x v="1"/>
    <s v="AB-10105"/>
    <s v="Adrian Barton"/>
    <x v="0"/>
    <s v="United States"/>
    <x v="43"/>
    <x v="22"/>
    <x v="1"/>
    <s v="FUR-TA-10002356"/>
    <s v="Furniture"/>
    <x v="2"/>
    <s v="Bevis Boat-Shaped Conference Table"/>
    <n v="393.16500000000002"/>
    <n v="3"/>
    <n v="-204.44579999999999"/>
    <x v="2"/>
    <x v="4"/>
  </r>
  <r>
    <s v="CA-2016-136329"/>
    <x v="229"/>
    <d v="2016-07-13T00:00:00"/>
    <x v="1"/>
    <s v="JD-15895"/>
    <s v="Jonathan Doherty"/>
    <x v="1"/>
    <s v="United States"/>
    <x v="13"/>
    <x v="7"/>
    <x v="2"/>
    <s v="FUR-CH-10002335"/>
    <s v="Furniture"/>
    <x v="1"/>
    <s v="Hon GuestStacker Chair"/>
    <n v="408.00599999999997"/>
    <n v="2"/>
    <n v="72.534400000000005"/>
    <x v="4"/>
    <x v="3"/>
  </r>
  <r>
    <s v="CA-2016-136329"/>
    <x v="229"/>
    <d v="2016-07-13T00:00:00"/>
    <x v="1"/>
    <s v="JD-15895"/>
    <s v="Jonathan Doherty"/>
    <x v="1"/>
    <s v="United States"/>
    <x v="13"/>
    <x v="7"/>
    <x v="2"/>
    <s v="FUR-FU-10000723"/>
    <s v="Furniture"/>
    <x v="3"/>
    <s v="Deflect-o EconoMat Studded, No Bevel Mat for Low Pile Carpeting"/>
    <n v="165.28"/>
    <n v="4"/>
    <n v="14.8752"/>
    <x v="4"/>
    <x v="3"/>
  </r>
  <r>
    <s v="CA-2017-115994"/>
    <x v="230"/>
    <d v="2017-01-31T00:00:00"/>
    <x v="0"/>
    <s v="BT-11305"/>
    <s v="Beth Thompson"/>
    <x v="2"/>
    <s v="United States"/>
    <x v="46"/>
    <x v="2"/>
    <x v="1"/>
    <s v="FUR-FU-10003976"/>
    <s v="Furniture"/>
    <x v="3"/>
    <s v="DAX Executive Solid Wood Document Frame, Desktop or Hang, Mahogany, 5 x 7"/>
    <n v="37.74"/>
    <n v="3"/>
    <n v="12.8316"/>
    <x v="0"/>
    <x v="8"/>
  </r>
  <r>
    <s v="CA-2015-126697"/>
    <x v="231"/>
    <d v="2015-09-24T00:00:00"/>
    <x v="2"/>
    <s v="SV-20815"/>
    <s v="Stuart Van"/>
    <x v="1"/>
    <s v="United States"/>
    <x v="6"/>
    <x v="5"/>
    <x v="3"/>
    <s v="FUR-FU-10001706"/>
    <s v="Furniture"/>
    <x v="3"/>
    <s v="Longer-Life Soft White Bulbs"/>
    <n v="4.9279999999999999"/>
    <n v="4"/>
    <n v="-1.4783999999999999"/>
    <x v="0"/>
    <x v="4"/>
  </r>
  <r>
    <s v="CA-2014-120768"/>
    <x v="232"/>
    <d v="2014-12-21T00:00:00"/>
    <x v="0"/>
    <s v="IM-15070"/>
    <s v="Irene Maddox"/>
    <x v="0"/>
    <s v="United States"/>
    <x v="73"/>
    <x v="33"/>
    <x v="0"/>
    <s v="FUR-CH-10000513"/>
    <s v="Furniture"/>
    <x v="1"/>
    <s v="High-Back Leather Manager's Chair"/>
    <n v="1819.86"/>
    <n v="14"/>
    <n v="163.78739999999999"/>
    <x v="3"/>
    <x v="5"/>
  </r>
  <r>
    <s v="CA-2015-139731"/>
    <x v="233"/>
    <d v="2015-10-15T00:00:00"/>
    <x v="3"/>
    <s v="JE-15745"/>
    <s v="Joel Eaton"/>
    <x v="0"/>
    <s v="United States"/>
    <x v="45"/>
    <x v="5"/>
    <x v="3"/>
    <s v="FUR-CH-10002024"/>
    <s v="Furniture"/>
    <x v="1"/>
    <s v="HON 5400 Series Task Chairs for Big and Tall"/>
    <n v="2453.4299999999998"/>
    <n v="5"/>
    <n v="-350.49"/>
    <x v="7"/>
    <x v="1"/>
  </r>
  <r>
    <s v="CA-2017-102337"/>
    <x v="234"/>
    <d v="2017-06-16T00:00:00"/>
    <x v="2"/>
    <s v="SD-20485"/>
    <s v="Shirley Daniels"/>
    <x v="2"/>
    <s v="United States"/>
    <x v="9"/>
    <x v="8"/>
    <x v="3"/>
    <s v="FUR-CH-10004289"/>
    <s v="Furniture"/>
    <x v="1"/>
    <s v="Global Super Steno Chair"/>
    <n v="470.30200000000002"/>
    <n v="7"/>
    <n v="-87.341800000000006"/>
    <x v="0"/>
    <x v="2"/>
  </r>
  <r>
    <s v="CA-2017-148474"/>
    <x v="235"/>
    <d v="2017-06-19T00:00:00"/>
    <x v="1"/>
    <s v="ME-17320"/>
    <s v="Maria Etezadi"/>
    <x v="2"/>
    <s v="United States"/>
    <x v="29"/>
    <x v="24"/>
    <x v="0"/>
    <s v="FUR-TA-10002530"/>
    <s v="Furniture"/>
    <x v="2"/>
    <s v="Iceberg OfficeWorks 42&quot; Round Tables"/>
    <n v="452.94"/>
    <n v="3"/>
    <n v="67.941000000000003"/>
    <x v="1"/>
    <x v="2"/>
  </r>
  <r>
    <s v="CA-2014-155271"/>
    <x v="236"/>
    <d v="2014-05-04T00:00:00"/>
    <x v="3"/>
    <s v="AA-10480"/>
    <s v="Andrew Allen"/>
    <x v="0"/>
    <s v="United States"/>
    <x v="108"/>
    <x v="19"/>
    <x v="2"/>
    <s v="FUR-FU-10001473"/>
    <s v="Furniture"/>
    <x v="3"/>
    <s v="DAX Wood Document Frame"/>
    <n v="27.46"/>
    <n v="2"/>
    <n v="9.8856000000000002"/>
    <x v="7"/>
    <x v="7"/>
  </r>
  <r>
    <s v="US-2016-128902"/>
    <x v="237"/>
    <d v="2016-03-15T00:00:00"/>
    <x v="1"/>
    <s v="MB-18085"/>
    <s v="Mick Brown"/>
    <x v="0"/>
    <s v="United States"/>
    <x v="109"/>
    <x v="18"/>
    <x v="2"/>
    <s v="FUR-TA-10001095"/>
    <s v="Furniture"/>
    <x v="2"/>
    <s v="Chromcraft Round Conference Tables"/>
    <n v="244.006"/>
    <n v="2"/>
    <n v="-31.372199999999999"/>
    <x v="4"/>
    <x v="9"/>
  </r>
  <r>
    <s v="CA-2016-152289"/>
    <x v="238"/>
    <d v="2016-08-28T00:00:00"/>
    <x v="2"/>
    <s v="LC-16930"/>
    <s v="Linda Cazamias"/>
    <x v="1"/>
    <s v="United States"/>
    <x v="102"/>
    <x v="5"/>
    <x v="3"/>
    <s v="FUR-CH-10002126"/>
    <s v="Furniture"/>
    <x v="1"/>
    <s v="Hon Deluxe Fabric Upholstered Stacking Chairs"/>
    <n v="1024.7159999999999"/>
    <n v="6"/>
    <n v="-29.2776"/>
    <x v="3"/>
    <x v="10"/>
  </r>
  <r>
    <s v="CA-2014-151708"/>
    <x v="98"/>
    <d v="2014-08-14T00:00:00"/>
    <x v="1"/>
    <s v="MB-17305"/>
    <s v="Maria Bertelson"/>
    <x v="0"/>
    <s v="United States"/>
    <x v="110"/>
    <x v="22"/>
    <x v="1"/>
    <s v="FUR-FU-10001602"/>
    <s v="Furniture"/>
    <x v="3"/>
    <s v="Eldon Delta Triangular Chair Mat, 52&quot; x 58&quot;, Clear"/>
    <n v="121.376"/>
    <n v="4"/>
    <n v="-3.0344000000000002"/>
    <x v="6"/>
    <x v="10"/>
  </r>
  <r>
    <s v="CA-2017-139199"/>
    <x v="13"/>
    <d v="2017-12-13T00:00:00"/>
    <x v="1"/>
    <s v="DK-12835"/>
    <s v="Damala Kotsonis"/>
    <x v="1"/>
    <s v="United States"/>
    <x v="25"/>
    <x v="17"/>
    <x v="3"/>
    <s v="FUR-CH-10000847"/>
    <s v="Furniture"/>
    <x v="1"/>
    <s v="Global Executive Mid-Back Manager's Chair"/>
    <n v="872.94"/>
    <n v="3"/>
    <n v="226.96440000000001"/>
    <x v="4"/>
    <x v="5"/>
  </r>
  <r>
    <s v="US-2015-105676"/>
    <x v="239"/>
    <d v="2015-12-02T00:00:00"/>
    <x v="3"/>
    <s v="NM-18520"/>
    <s v="Neoma Murray"/>
    <x v="0"/>
    <s v="United States"/>
    <x v="6"/>
    <x v="5"/>
    <x v="3"/>
    <s v="FUR-FU-10004270"/>
    <s v="Furniture"/>
    <x v="3"/>
    <s v="Eldon Image Series Desk Accessories, Burgundy"/>
    <n v="6.6879999999999997"/>
    <n v="4"/>
    <n v="-4.0128000000000004"/>
    <x v="5"/>
    <x v="5"/>
  </r>
  <r>
    <s v="CA-2015-140410"/>
    <x v="240"/>
    <d v="2015-11-07T00:00:00"/>
    <x v="1"/>
    <s v="CM-12655"/>
    <s v="Corinna Mitchell"/>
    <x v="2"/>
    <s v="United States"/>
    <x v="2"/>
    <x v="2"/>
    <x v="1"/>
    <s v="FUR-FU-10003347"/>
    <s v="Furniture"/>
    <x v="3"/>
    <s v="Coloredge Poster Frame"/>
    <n v="42.6"/>
    <n v="3"/>
    <n v="16.614000000000001"/>
    <x v="4"/>
    <x v="0"/>
  </r>
  <r>
    <s v="CA-2017-166436"/>
    <x v="241"/>
    <d v="2017-11-28T00:00:00"/>
    <x v="1"/>
    <s v="TS-21370"/>
    <s v="Todd Sumrall"/>
    <x v="1"/>
    <s v="United States"/>
    <x v="13"/>
    <x v="7"/>
    <x v="2"/>
    <s v="FUR-CH-10000785"/>
    <s v="Furniture"/>
    <x v="1"/>
    <s v="Global Ergonomic Managers Chair"/>
    <n v="977.29200000000003"/>
    <n v="6"/>
    <n v="173.74080000000001"/>
    <x v="4"/>
    <x v="0"/>
  </r>
  <r>
    <s v="CA-2017-139661"/>
    <x v="242"/>
    <d v="2017-11-03T00:00:00"/>
    <x v="1"/>
    <s v="JW-15220"/>
    <s v="Jane Waco"/>
    <x v="1"/>
    <s v="United States"/>
    <x v="57"/>
    <x v="13"/>
    <x v="1"/>
    <s v="FUR-FU-10002885"/>
    <s v="Furniture"/>
    <x v="3"/>
    <s v="Magna Visual Magnetic Picture Hangers"/>
    <n v="9.64"/>
    <n v="2"/>
    <n v="3.6631999999999998"/>
    <x v="4"/>
    <x v="1"/>
  </r>
  <r>
    <s v="CA-2016-100468"/>
    <x v="243"/>
    <d v="2016-12-01T00:00:00"/>
    <x v="1"/>
    <s v="AT-10435"/>
    <s v="Alyssa Tate"/>
    <x v="2"/>
    <s v="United States"/>
    <x v="2"/>
    <x v="2"/>
    <x v="1"/>
    <s v="FUR-FU-10000010"/>
    <s v="Furniture"/>
    <x v="3"/>
    <s v="DAX Value U-Channel Document Frames, Easel Back"/>
    <n v="9.94"/>
    <n v="2"/>
    <n v="3.0813999999999999"/>
    <x v="1"/>
    <x v="0"/>
  </r>
  <r>
    <s v="CA-2015-153388"/>
    <x v="244"/>
    <d v="2015-08-07T00:00:00"/>
    <x v="1"/>
    <s v="PC-19000"/>
    <s v="Pauline Chand"/>
    <x v="2"/>
    <s v="United States"/>
    <x v="2"/>
    <x v="2"/>
    <x v="1"/>
    <s v="FUR-TA-10003715"/>
    <s v="Furniture"/>
    <x v="2"/>
    <s v="Hon 2111 Invitation Series Corner Table"/>
    <n v="1004.976"/>
    <n v="6"/>
    <n v="-175.8708"/>
    <x v="6"/>
    <x v="10"/>
  </r>
  <r>
    <s v="CA-2017-103611"/>
    <x v="245"/>
    <d v="2017-09-15T00:00:00"/>
    <x v="2"/>
    <s v="JM-15535"/>
    <s v="Jessica Myrick"/>
    <x v="0"/>
    <s v="United States"/>
    <x v="2"/>
    <x v="2"/>
    <x v="1"/>
    <s v="FUR-FU-10004270"/>
    <s v="Furniture"/>
    <x v="3"/>
    <s v="Eldon Image Series Desk Accessories, Burgundy"/>
    <n v="8.36"/>
    <n v="2"/>
    <n v="3.0095999999999998"/>
    <x v="0"/>
    <x v="4"/>
  </r>
  <r>
    <s v="US-2017-160759"/>
    <x v="246"/>
    <d v="2017-12-17T00:00:00"/>
    <x v="1"/>
    <s v="AI-10855"/>
    <s v="Arianne Irving"/>
    <x v="0"/>
    <s v="United States"/>
    <x v="3"/>
    <x v="3"/>
    <x v="2"/>
    <s v="FUR-CH-10002961"/>
    <s v="Furniture"/>
    <x v="1"/>
    <s v="Leather Task Chair, Black"/>
    <n v="63.686"/>
    <n v="1"/>
    <n v="-9.0980000000000008"/>
    <x v="6"/>
    <x v="5"/>
  </r>
  <r>
    <s v="CA-2017-148446"/>
    <x v="247"/>
    <d v="2017-12-14T00:00:00"/>
    <x v="0"/>
    <s v="MC-17845"/>
    <s v="Michael Chen"/>
    <x v="0"/>
    <s v="United States"/>
    <x v="111"/>
    <x v="34"/>
    <x v="1"/>
    <s v="FUR-TA-10004256"/>
    <s v="Furniture"/>
    <x v="2"/>
    <s v="Bretford ÒJust In TimeÓ Height-Adjustable Multi-Task Work Tables"/>
    <n v="1669.6"/>
    <n v="4"/>
    <n v="116.872"/>
    <x v="4"/>
    <x v="5"/>
  </r>
  <r>
    <s v="CA-2015-144806"/>
    <x v="248"/>
    <d v="2015-12-11T00:00:00"/>
    <x v="1"/>
    <s v="GH-14425"/>
    <s v="Gary Hwang"/>
    <x v="0"/>
    <s v="United States"/>
    <x v="104"/>
    <x v="22"/>
    <x v="1"/>
    <s v="FUR-FU-10002253"/>
    <s v="Furniture"/>
    <x v="3"/>
    <s v="Howard Miller 13&quot; Diameter Pewter Finish Round Wall Clock"/>
    <n v="206.11199999999999"/>
    <n v="6"/>
    <n v="48.951599999999999"/>
    <x v="2"/>
    <x v="5"/>
  </r>
  <r>
    <s v="CA-2016-122392"/>
    <x v="249"/>
    <d v="2016-07-27T00:00:00"/>
    <x v="1"/>
    <s v="CJ-12010"/>
    <s v="Caroline Jumper"/>
    <x v="0"/>
    <s v="United States"/>
    <x v="112"/>
    <x v="3"/>
    <x v="2"/>
    <s v="FUR-FU-10002456"/>
    <s v="Furniture"/>
    <x v="3"/>
    <s v="Master Caster Door Stop, Large Neon Orange"/>
    <n v="11.648"/>
    <n v="2"/>
    <n v="3.3488000000000002"/>
    <x v="2"/>
    <x v="3"/>
  </r>
  <r>
    <s v="CA-2017-124086"/>
    <x v="250"/>
    <d v="2017-02-14T00:00:00"/>
    <x v="1"/>
    <s v="MP-18175"/>
    <s v="Mike Pelletier"/>
    <x v="2"/>
    <s v="United States"/>
    <x v="113"/>
    <x v="2"/>
    <x v="1"/>
    <s v="FUR-BO-10004015"/>
    <s v="Furniture"/>
    <x v="0"/>
    <s v="Bush Andora Bookcase, Maple/Graphite Gray Finish"/>
    <n v="203.983"/>
    <n v="2"/>
    <n v="16.7986"/>
    <x v="4"/>
    <x v="11"/>
  </r>
  <r>
    <s v="CA-2017-121888"/>
    <x v="102"/>
    <d v="2017-09-17T00:00:00"/>
    <x v="0"/>
    <s v="CL-11890"/>
    <s v="Carl Ludwig"/>
    <x v="0"/>
    <s v="United States"/>
    <x v="114"/>
    <x v="20"/>
    <x v="2"/>
    <s v="FUR-BO-10002545"/>
    <s v="Furniture"/>
    <x v="0"/>
    <s v="Atlantic Metals Mobile 3-Shelf Bookcases, Custom Colors"/>
    <n v="782.94"/>
    <n v="3"/>
    <n v="203.56440000000001"/>
    <x v="3"/>
    <x v="4"/>
  </r>
  <r>
    <s v="CA-2014-166884"/>
    <x v="251"/>
    <d v="2014-03-16T00:00:00"/>
    <x v="0"/>
    <s v="CK-12205"/>
    <s v="Chloris Kastensmidt"/>
    <x v="0"/>
    <s v="United States"/>
    <x v="29"/>
    <x v="15"/>
    <x v="2"/>
    <s v="FUR-FU-10003981"/>
    <s v="Furniture"/>
    <x v="3"/>
    <s v="Eldon Wave Desk Accessories"/>
    <n v="8.32"/>
    <n v="5"/>
    <n v="2.2879999999999998"/>
    <x v="2"/>
    <x v="9"/>
  </r>
  <r>
    <s v="CA-2014-150245"/>
    <x v="252"/>
    <d v="2015-01-04T00:00:00"/>
    <x v="0"/>
    <s v="PC-18745"/>
    <s v="Pamela Coakley"/>
    <x v="1"/>
    <s v="United States"/>
    <x v="115"/>
    <x v="7"/>
    <x v="2"/>
    <s v="FUR-BO-10002613"/>
    <s v="Furniture"/>
    <x v="0"/>
    <s v="Atlantic Metals Mobile 4-Shelf Bookcases, Custom Colors"/>
    <n v="1573.4880000000001"/>
    <n v="7"/>
    <n v="196.68600000000001"/>
    <x v="4"/>
    <x v="5"/>
  </r>
  <r>
    <s v="CA-2015-112116"/>
    <x v="253"/>
    <d v="2015-03-18T00:00:00"/>
    <x v="0"/>
    <s v="JE-15475"/>
    <s v="Jeremy Ellison"/>
    <x v="0"/>
    <s v="United States"/>
    <x v="15"/>
    <x v="13"/>
    <x v="1"/>
    <s v="FUR-TA-10001039"/>
    <s v="Furniture"/>
    <x v="2"/>
    <s v="KI Adjustable-Height Table"/>
    <n v="171.96"/>
    <n v="2"/>
    <n v="44.709600000000002"/>
    <x v="3"/>
    <x v="9"/>
  </r>
  <r>
    <s v="US-2017-102890"/>
    <x v="254"/>
    <d v="2017-06-30T00:00:00"/>
    <x v="3"/>
    <s v="SG-20470"/>
    <s v="Sheri Gordon"/>
    <x v="0"/>
    <s v="United States"/>
    <x v="13"/>
    <x v="7"/>
    <x v="2"/>
    <s v="FUR-TA-10000577"/>
    <s v="Furniture"/>
    <x v="2"/>
    <s v="Bretford CR4500 Series Slim Rectangular Table"/>
    <n v="1044.6300000000001"/>
    <n v="5"/>
    <n v="-295.9785"/>
    <x v="7"/>
    <x v="2"/>
  </r>
  <r>
    <s v="US-2014-157385"/>
    <x v="255"/>
    <d v="2014-11-25T00:00:00"/>
    <x v="2"/>
    <s v="SC-20095"/>
    <s v="Sanjit Chand"/>
    <x v="0"/>
    <s v="United States"/>
    <x v="2"/>
    <x v="2"/>
    <x v="1"/>
    <s v="FUR-CH-10000863"/>
    <s v="Furniture"/>
    <x v="1"/>
    <s v="Novimex Swivel Fabric Task Chair"/>
    <n v="603.91999999999996"/>
    <n v="5"/>
    <n v="-67.941000000000003"/>
    <x v="3"/>
    <x v="0"/>
  </r>
  <r>
    <s v="US-2014-157385"/>
    <x v="255"/>
    <d v="2014-11-25T00:00:00"/>
    <x v="2"/>
    <s v="SC-20095"/>
    <s v="Sanjit Chand"/>
    <x v="0"/>
    <s v="United States"/>
    <x v="2"/>
    <x v="2"/>
    <x v="1"/>
    <s v="FUR-CH-10000595"/>
    <s v="Furniture"/>
    <x v="1"/>
    <s v="Safco Contoured Stacking Chairs"/>
    <n v="381.44"/>
    <n v="2"/>
    <n v="23.84"/>
    <x v="3"/>
    <x v="0"/>
  </r>
  <r>
    <s v="CA-2014-101602"/>
    <x v="256"/>
    <d v="2014-12-18T00:00:00"/>
    <x v="2"/>
    <s v="MC-18100"/>
    <s v="Mick Crebagga"/>
    <x v="0"/>
    <s v="United States"/>
    <x v="116"/>
    <x v="5"/>
    <x v="3"/>
    <s v="FUR-CH-10004675"/>
    <s v="Furniture"/>
    <x v="1"/>
    <s v="Lifetime Advantage Folding Chairs, 4/Carton"/>
    <n v="763.28"/>
    <n v="5"/>
    <n v="-21.808"/>
    <x v="0"/>
    <x v="5"/>
  </r>
  <r>
    <s v="CA-2015-131338"/>
    <x v="38"/>
    <d v="2015-08-12T00:00:00"/>
    <x v="2"/>
    <s v="NP-18325"/>
    <s v="Naresj Patel"/>
    <x v="0"/>
    <s v="United States"/>
    <x v="13"/>
    <x v="7"/>
    <x v="2"/>
    <s v="FUR-TA-10002607"/>
    <s v="Furniture"/>
    <x v="2"/>
    <s v="KI Conference Tables"/>
    <n v="382.80599999999998"/>
    <n v="9"/>
    <n v="-153.1224"/>
    <x v="0"/>
    <x v="10"/>
  </r>
  <r>
    <s v="CA-2015-131338"/>
    <x v="38"/>
    <d v="2015-08-12T00:00:00"/>
    <x v="2"/>
    <s v="NP-18325"/>
    <s v="Naresj Patel"/>
    <x v="0"/>
    <s v="United States"/>
    <x v="13"/>
    <x v="7"/>
    <x v="2"/>
    <s v="FUR-FU-10002157"/>
    <s v="Furniture"/>
    <x v="3"/>
    <s v="Artistic Insta-Plaque"/>
    <n v="47.04"/>
    <n v="3"/>
    <n v="18.345600000000001"/>
    <x v="0"/>
    <x v="10"/>
  </r>
  <r>
    <s v="CA-2015-131338"/>
    <x v="38"/>
    <d v="2015-08-12T00:00:00"/>
    <x v="2"/>
    <s v="NP-18325"/>
    <s v="Naresj Patel"/>
    <x v="0"/>
    <s v="United States"/>
    <x v="13"/>
    <x v="7"/>
    <x v="2"/>
    <s v="FUR-FU-10001706"/>
    <s v="Furniture"/>
    <x v="3"/>
    <s v="Longer-Life Soft White Bulbs"/>
    <n v="6.16"/>
    <n v="2"/>
    <n v="2.9567999999999999"/>
    <x v="0"/>
    <x v="10"/>
  </r>
  <r>
    <s v="CA-2015-118423"/>
    <x v="257"/>
    <d v="2015-03-27T00:00:00"/>
    <x v="2"/>
    <s v="DP-13390"/>
    <s v="Dennis Pardue"/>
    <x v="2"/>
    <s v="United States"/>
    <x v="117"/>
    <x v="8"/>
    <x v="3"/>
    <s v="FUR-BO-10000362"/>
    <s v="Furniture"/>
    <x v="0"/>
    <s v="Sauder Inglewood Library Bookcases"/>
    <n v="359.05799999999999"/>
    <n v="3"/>
    <n v="-35.905799999999999"/>
    <x v="0"/>
    <x v="9"/>
  </r>
  <r>
    <s v="CA-2017-149181"/>
    <x v="258"/>
    <d v="2017-05-12T00:00:00"/>
    <x v="1"/>
    <s v="MD-17350"/>
    <s v="Maribeth Dona"/>
    <x v="0"/>
    <s v="United States"/>
    <x v="29"/>
    <x v="15"/>
    <x v="2"/>
    <s v="FUR-CH-10004540"/>
    <s v="Furniture"/>
    <x v="1"/>
    <s v="Global Chrome Stack Chair"/>
    <n v="47.991999999999997"/>
    <n v="2"/>
    <n v="-2.0568"/>
    <x v="4"/>
    <x v="7"/>
  </r>
  <r>
    <s v="CA-2017-132234"/>
    <x v="259"/>
    <d v="2017-10-18T00:00:00"/>
    <x v="2"/>
    <s v="MY-17380"/>
    <s v="Maribeth Yedwab"/>
    <x v="1"/>
    <s v="United States"/>
    <x v="13"/>
    <x v="7"/>
    <x v="2"/>
    <s v="FUR-FU-10001290"/>
    <s v="Furniture"/>
    <x v="3"/>
    <s v="Executive Impressions Supervisor Wall Clock"/>
    <n v="547.29999999999995"/>
    <n v="13"/>
    <n v="175.136"/>
    <x v="3"/>
    <x v="1"/>
  </r>
  <r>
    <s v="CA-2017-158876"/>
    <x v="49"/>
    <d v="2017-11-21T00:00:00"/>
    <x v="0"/>
    <s v="AB-10150"/>
    <s v="Aimee Bixby"/>
    <x v="0"/>
    <s v="United States"/>
    <x v="118"/>
    <x v="5"/>
    <x v="3"/>
    <s v="FUR-FU-10001967"/>
    <s v="Furniture"/>
    <x v="3"/>
    <s v="Telescoping Adjustable Floor Lamp"/>
    <n v="15.992000000000001"/>
    <n v="2"/>
    <n v="-13.993"/>
    <x v="3"/>
    <x v="0"/>
  </r>
  <r>
    <s v="CA-2016-164672"/>
    <x v="260"/>
    <d v="2016-05-13T00:00:00"/>
    <x v="0"/>
    <s v="GB-14530"/>
    <s v="George Bell"/>
    <x v="1"/>
    <s v="United States"/>
    <x v="63"/>
    <x v="14"/>
    <x v="2"/>
    <s v="FUR-FU-10001488"/>
    <s v="Furniture"/>
    <x v="3"/>
    <s v="Tenex 46&quot; x 60&quot; Computer Anti-Static Chairmat, Rectangular Shaped"/>
    <n v="211.96"/>
    <n v="2"/>
    <n v="42.392000000000003"/>
    <x v="2"/>
    <x v="7"/>
  </r>
  <r>
    <s v="CA-2014-156349"/>
    <x v="261"/>
    <d v="2014-05-30T00:00:00"/>
    <x v="1"/>
    <s v="ML-17395"/>
    <s v="Marina Lichtenstein"/>
    <x v="1"/>
    <s v="United States"/>
    <x v="2"/>
    <x v="2"/>
    <x v="1"/>
    <s v="FUR-BO-10000362"/>
    <s v="Furniture"/>
    <x v="0"/>
    <s v="Sauder Inglewood Library Bookcases"/>
    <n v="290.666"/>
    <n v="2"/>
    <n v="27.3568"/>
    <x v="4"/>
    <x v="7"/>
  </r>
  <r>
    <s v="CA-2017-108560"/>
    <x v="220"/>
    <d v="2017-07-15T00:00:00"/>
    <x v="1"/>
    <s v="JC-15385"/>
    <s v="Jenna Caffey"/>
    <x v="0"/>
    <s v="United States"/>
    <x v="119"/>
    <x v="13"/>
    <x v="1"/>
    <s v="FUR-FU-10002937"/>
    <s v="Furniture"/>
    <x v="3"/>
    <s v="GE 48&quot; Fluorescent Tube, Cool White Energy Saver, 34 Watts, 30/Box"/>
    <n v="198.46"/>
    <n v="2"/>
    <n v="99.23"/>
    <x v="1"/>
    <x v="3"/>
  </r>
  <r>
    <s v="CA-2015-143119"/>
    <x v="262"/>
    <d v="2015-09-30T00:00:00"/>
    <x v="1"/>
    <s v="MC-17275"/>
    <s v="Marc Crier"/>
    <x v="0"/>
    <s v="United States"/>
    <x v="120"/>
    <x v="35"/>
    <x v="0"/>
    <s v="FUR-CH-10001270"/>
    <s v="Furniture"/>
    <x v="1"/>
    <s v="Harbour Creations Steel Folding Chair"/>
    <n v="517.5"/>
    <n v="6"/>
    <n v="155.25"/>
    <x v="6"/>
    <x v="4"/>
  </r>
  <r>
    <s v="CA-2017-101049"/>
    <x v="263"/>
    <d v="2017-06-25T00:00:00"/>
    <x v="0"/>
    <s v="AS-10240"/>
    <s v="Alan Shonely"/>
    <x v="0"/>
    <s v="United States"/>
    <x v="59"/>
    <x v="15"/>
    <x v="2"/>
    <s v="FUR-FU-10004415"/>
    <s v="Furniture"/>
    <x v="3"/>
    <s v="Stacking Tray, Side-Loading, Legal, Smoke"/>
    <n v="17.920000000000002"/>
    <n v="5"/>
    <n v="2.464"/>
    <x v="4"/>
    <x v="2"/>
  </r>
  <r>
    <s v="CA-2016-157266"/>
    <x v="205"/>
    <d v="2016-06-01T00:00:00"/>
    <x v="1"/>
    <s v="TB-21280"/>
    <s v="Toby Braunhardt"/>
    <x v="0"/>
    <s v="United States"/>
    <x v="85"/>
    <x v="29"/>
    <x v="2"/>
    <s v="FUR-FU-10000629"/>
    <s v="Furniture"/>
    <x v="3"/>
    <s v="9-3/4 Diameter Round Wall Clock"/>
    <n v="41.37"/>
    <n v="3"/>
    <n v="17.375399999999999"/>
    <x v="6"/>
    <x v="7"/>
  </r>
  <r>
    <s v="CA-2014-127159"/>
    <x v="264"/>
    <d v="2014-05-15T00:00:00"/>
    <x v="2"/>
    <s v="HL-15040"/>
    <s v="Hunter Lopez"/>
    <x v="0"/>
    <s v="United States"/>
    <x v="79"/>
    <x v="16"/>
    <x v="3"/>
    <s v="FUR-FU-10000010"/>
    <s v="Furniture"/>
    <x v="3"/>
    <s v="DAX Value U-Channel Document Frames, Easel Back"/>
    <n v="34.79"/>
    <n v="7"/>
    <n v="10.7849"/>
    <x v="0"/>
    <x v="7"/>
  </r>
  <r>
    <s v="US-2015-157154"/>
    <x v="265"/>
    <d v="2015-01-15T00:00:00"/>
    <x v="1"/>
    <s v="MM-17920"/>
    <s v="Michael Moore"/>
    <x v="0"/>
    <s v="United States"/>
    <x v="13"/>
    <x v="7"/>
    <x v="2"/>
    <s v="FUR-TA-10001889"/>
    <s v="Furniture"/>
    <x v="2"/>
    <s v="Bush Advantage Collection Racetrack Conference Table"/>
    <n v="1018.104"/>
    <n v="4"/>
    <n v="-373.3048"/>
    <x v="2"/>
    <x v="8"/>
  </r>
  <r>
    <s v="CA-2015-143077"/>
    <x v="5"/>
    <d v="2015-09-21T00:00:00"/>
    <x v="1"/>
    <s v="SF-20965"/>
    <s v="Sylvia Foulston"/>
    <x v="1"/>
    <s v="United States"/>
    <x v="6"/>
    <x v="5"/>
    <x v="3"/>
    <s v="FUR-FU-10003535"/>
    <s v="Furniture"/>
    <x v="3"/>
    <s v="Howard Miller Distant Time Traveler Alarm Clock"/>
    <n v="21.936"/>
    <n v="2"/>
    <n v="-10.419600000000001"/>
    <x v="4"/>
    <x v="4"/>
  </r>
  <r>
    <s v="CA-2014-122882"/>
    <x v="266"/>
    <d v="2014-09-13T00:00:00"/>
    <x v="1"/>
    <s v="SB-20290"/>
    <s v="Sean Braxton"/>
    <x v="1"/>
    <s v="United States"/>
    <x v="3"/>
    <x v="3"/>
    <x v="2"/>
    <s v="FUR-FU-10000758"/>
    <s v="Furniture"/>
    <x v="3"/>
    <s v="DAX Natural Wood-Tone Poster Frame"/>
    <n v="42.368000000000002"/>
    <n v="2"/>
    <n v="8.4735999999999994"/>
    <x v="6"/>
    <x v="4"/>
  </r>
  <r>
    <s v="CA-2016-147585"/>
    <x v="267"/>
    <d v="2016-11-12T00:00:00"/>
    <x v="1"/>
    <s v="CB-12535"/>
    <s v="Claudia Bergmann"/>
    <x v="1"/>
    <s v="United States"/>
    <x v="28"/>
    <x v="2"/>
    <x v="1"/>
    <s v="FUR-FU-10002597"/>
    <s v="Furniture"/>
    <x v="3"/>
    <s v="C-Line Magnetic Cubicle Keepers, Clear Polypropylene"/>
    <n v="14.82"/>
    <n v="3"/>
    <n v="6.2244000000000002"/>
    <x v="2"/>
    <x v="0"/>
  </r>
  <r>
    <s v="CA-2017-143798"/>
    <x v="247"/>
    <d v="2017-12-12T00:00:00"/>
    <x v="2"/>
    <s v="AW-10840"/>
    <s v="Anthony Witt"/>
    <x v="0"/>
    <s v="United States"/>
    <x v="3"/>
    <x v="3"/>
    <x v="2"/>
    <s v="FUR-FU-10004306"/>
    <s v="Furniture"/>
    <x v="3"/>
    <s v="Electrix Halogen Magnifier Lamp"/>
    <n v="310.88"/>
    <n v="2"/>
    <n v="23.315999999999999"/>
    <x v="3"/>
    <x v="5"/>
  </r>
  <r>
    <s v="CA-2014-142839"/>
    <x v="268"/>
    <d v="2014-08-20T00:00:00"/>
    <x v="1"/>
    <s v="TS-21610"/>
    <s v="Troy Staebel"/>
    <x v="0"/>
    <s v="United States"/>
    <x v="3"/>
    <x v="3"/>
    <x v="2"/>
    <s v="FUR-TA-10001539"/>
    <s v="Furniture"/>
    <x v="2"/>
    <s v="Chromcraft Rectangular Conference Tables"/>
    <n v="853.09199999999998"/>
    <n v="6"/>
    <n v="-227.49119999999999"/>
    <x v="4"/>
    <x v="10"/>
  </r>
  <r>
    <s v="US-2016-154361"/>
    <x v="269"/>
    <d v="2016-03-19T00:00:00"/>
    <x v="1"/>
    <s v="HZ-14950"/>
    <s v="Henia Zydlo"/>
    <x v="0"/>
    <s v="United States"/>
    <x v="29"/>
    <x v="15"/>
    <x v="2"/>
    <s v="FUR-FU-10004020"/>
    <s v="Furniture"/>
    <x v="3"/>
    <s v="Advantus Panel Wall Acrylic Frame"/>
    <n v="21.88"/>
    <n v="5"/>
    <n v="6.2904999999999998"/>
    <x v="2"/>
    <x v="9"/>
  </r>
  <r>
    <s v="CA-2014-135657"/>
    <x v="270"/>
    <d v="2014-06-07T00:00:00"/>
    <x v="0"/>
    <s v="SC-20725"/>
    <s v="Steven Cartwright"/>
    <x v="0"/>
    <s v="United States"/>
    <x v="15"/>
    <x v="13"/>
    <x v="1"/>
    <s v="FUR-TA-10004086"/>
    <s v="Furniture"/>
    <x v="2"/>
    <s v="KI Adjustable-Height Table"/>
    <n v="515.88"/>
    <n v="6"/>
    <n v="113.4936"/>
    <x v="4"/>
    <x v="2"/>
  </r>
  <r>
    <s v="CA-2015-114069"/>
    <x v="271"/>
    <d v="2015-07-15T00:00:00"/>
    <x v="0"/>
    <s v="ND-18370"/>
    <s v="Natalie DeCherney"/>
    <x v="0"/>
    <s v="United States"/>
    <x v="13"/>
    <x v="7"/>
    <x v="2"/>
    <s v="FUR-CH-10000595"/>
    <s v="Furniture"/>
    <x v="1"/>
    <s v="Safco Contoured Stacking Chairs"/>
    <n v="1931.04"/>
    <n v="9"/>
    <n v="321.83999999999997"/>
    <x v="3"/>
    <x v="3"/>
  </r>
  <r>
    <s v="CA-2017-123491"/>
    <x v="242"/>
    <d v="2017-11-05T00:00:00"/>
    <x v="1"/>
    <s v="JK-15205"/>
    <s v="Jamie Kunitz"/>
    <x v="0"/>
    <s v="United States"/>
    <x v="28"/>
    <x v="2"/>
    <x v="1"/>
    <s v="FUR-CH-10003061"/>
    <s v="Furniture"/>
    <x v="1"/>
    <s v="Global Leather Task Chair, Black"/>
    <n v="71.992000000000004"/>
    <n v="1"/>
    <n v="-0.89990000000000003"/>
    <x v="6"/>
    <x v="1"/>
  </r>
  <r>
    <s v="US-2017-124968"/>
    <x v="272"/>
    <d v="2017-09-13T00:00:00"/>
    <x v="0"/>
    <s v="MM-18055"/>
    <s v="Michelle Moray"/>
    <x v="0"/>
    <s v="United States"/>
    <x v="9"/>
    <x v="8"/>
    <x v="3"/>
    <s v="FUR-TA-10004289"/>
    <s v="Furniture"/>
    <x v="2"/>
    <s v="BoxOffice By Design Rectangular and Half-Moon Meeting Room Tables"/>
    <n v="765.625"/>
    <n v="7"/>
    <n v="-566.5625"/>
    <x v="2"/>
    <x v="4"/>
  </r>
  <r>
    <s v="CA-2017-104003"/>
    <x v="273"/>
    <d v="2017-10-13T00:00:00"/>
    <x v="1"/>
    <s v="DC-13285"/>
    <s v="Debra Catini"/>
    <x v="0"/>
    <s v="United States"/>
    <x v="28"/>
    <x v="2"/>
    <x v="1"/>
    <s v="FUR-BO-10003965"/>
    <s v="Furniture"/>
    <x v="0"/>
    <s v="O'Sullivan Manor Hill 2-Door Library in Brianna Oak"/>
    <n v="307.666"/>
    <n v="2"/>
    <n v="-14.478400000000001"/>
    <x v="6"/>
    <x v="1"/>
  </r>
  <r>
    <s v="CA-2016-169943"/>
    <x v="128"/>
    <d v="2016-05-24T00:00:00"/>
    <x v="1"/>
    <s v="BN-11515"/>
    <s v="Bradley Nguyen"/>
    <x v="0"/>
    <s v="United States"/>
    <x v="13"/>
    <x v="7"/>
    <x v="2"/>
    <s v="FUR-FU-10002088"/>
    <s v="Furniture"/>
    <x v="3"/>
    <s v="Nu-Dell Float Frame 11 x 14 1/2"/>
    <n v="35.92"/>
    <n v="4"/>
    <n v="15.086399999999999"/>
    <x v="2"/>
    <x v="7"/>
  </r>
  <r>
    <s v="CA-2016-169943"/>
    <x v="128"/>
    <d v="2016-05-24T00:00:00"/>
    <x v="1"/>
    <s v="BN-11515"/>
    <s v="Bradley Nguyen"/>
    <x v="0"/>
    <s v="United States"/>
    <x v="13"/>
    <x v="7"/>
    <x v="2"/>
    <s v="FUR-FU-10000010"/>
    <s v="Furniture"/>
    <x v="3"/>
    <s v="DAX Value U-Channel Document Frames, Easel Back"/>
    <n v="39.76"/>
    <n v="8"/>
    <n v="12.3256"/>
    <x v="2"/>
    <x v="7"/>
  </r>
  <r>
    <s v="US-2015-123218"/>
    <x v="274"/>
    <d v="2015-12-25T00:00:00"/>
    <x v="1"/>
    <s v="KD-16345"/>
    <s v="Katherine Ducich"/>
    <x v="0"/>
    <s v="United States"/>
    <x v="9"/>
    <x v="8"/>
    <x v="3"/>
    <s v="FUR-BO-10003966"/>
    <s v="Furniture"/>
    <x v="0"/>
    <s v="Sauder Facets Collection Library, Sky Alder Finish"/>
    <n v="359.05799999999999"/>
    <n v="3"/>
    <n v="-71.811599999999999"/>
    <x v="2"/>
    <x v="5"/>
  </r>
  <r>
    <s v="US-2017-164056"/>
    <x v="275"/>
    <d v="2017-05-04T00:00:00"/>
    <x v="0"/>
    <s v="FM-14215"/>
    <s v="Filia McAdams"/>
    <x v="1"/>
    <s v="United States"/>
    <x v="24"/>
    <x v="15"/>
    <x v="2"/>
    <s v="FUR-TA-10001307"/>
    <s v="Furniture"/>
    <x v="2"/>
    <s v="SAFCO PlanMaster Heigh-Adjustable Drafting Table Base, 43w x 30d x 30-37h, Black"/>
    <n v="1048.3499999999999"/>
    <n v="5"/>
    <n v="-69.89"/>
    <x v="2"/>
    <x v="6"/>
  </r>
  <r>
    <s v="CA-2017-152807"/>
    <x v="242"/>
    <d v="2017-11-03T00:00:00"/>
    <x v="1"/>
    <s v="MC-18100"/>
    <s v="Mick Crebagga"/>
    <x v="0"/>
    <s v="United States"/>
    <x v="3"/>
    <x v="3"/>
    <x v="2"/>
    <s v="FUR-FU-10004415"/>
    <s v="Furniture"/>
    <x v="3"/>
    <s v="Stacking Tray, Side-Loading, Legal, Smoke"/>
    <n v="7.1680000000000001"/>
    <n v="2"/>
    <n v="0.98560000000000003"/>
    <x v="4"/>
    <x v="1"/>
  </r>
  <r>
    <s v="CA-2015-139094"/>
    <x v="276"/>
    <d v="2015-11-27T00:00:00"/>
    <x v="1"/>
    <s v="MO-17800"/>
    <s v="Meg O'Connel"/>
    <x v="2"/>
    <s v="United States"/>
    <x v="21"/>
    <x v="5"/>
    <x v="3"/>
    <s v="FUR-TA-10004607"/>
    <s v="Furniture"/>
    <x v="2"/>
    <s v="Hon 2111 Invitation Series Straight Table"/>
    <n v="206.96199999999999"/>
    <n v="2"/>
    <n v="-32.522599999999997"/>
    <x v="2"/>
    <x v="0"/>
  </r>
  <r>
    <s v="CA-2017-168837"/>
    <x v="277"/>
    <d v="2017-10-17T00:00:00"/>
    <x v="2"/>
    <s v="JW-15955"/>
    <s v="Joni Wasserman"/>
    <x v="0"/>
    <s v="United States"/>
    <x v="121"/>
    <x v="2"/>
    <x v="1"/>
    <s v="FUR-FU-10001918"/>
    <s v="Furniture"/>
    <x v="3"/>
    <s v="C-Line Cubicle Keepers Polyproplyene Holder With Velcro Backings"/>
    <n v="9.4600000000000009"/>
    <n v="2"/>
    <n v="3.6894"/>
    <x v="0"/>
    <x v="1"/>
  </r>
  <r>
    <s v="CA-2015-130785"/>
    <x v="278"/>
    <d v="2015-09-09T00:00:00"/>
    <x v="1"/>
    <s v="AG-10900"/>
    <s v="Arthur Gainer"/>
    <x v="0"/>
    <s v="United States"/>
    <x v="53"/>
    <x v="2"/>
    <x v="1"/>
    <s v="FUR-BO-10000330"/>
    <s v="Furniture"/>
    <x v="0"/>
    <s v="Sauder Camden County Barrister Bookcase, Planked Cherry Finish"/>
    <n v="411.33199999999999"/>
    <n v="4"/>
    <n v="-4.8391999999999999"/>
    <x v="4"/>
    <x v="4"/>
  </r>
  <r>
    <s v="CA-2015-130785"/>
    <x v="278"/>
    <d v="2015-09-09T00:00:00"/>
    <x v="1"/>
    <s v="AG-10900"/>
    <s v="Arthur Gainer"/>
    <x v="0"/>
    <s v="United States"/>
    <x v="53"/>
    <x v="2"/>
    <x v="1"/>
    <s v="FUR-BO-10003159"/>
    <s v="Furniture"/>
    <x v="0"/>
    <s v="Sauder Camden County Collection Libraries, Planked Cherry Finish"/>
    <n v="293.19900000000001"/>
    <n v="3"/>
    <n v="-20.696400000000001"/>
    <x v="4"/>
    <x v="4"/>
  </r>
  <r>
    <s v="CA-2016-110254"/>
    <x v="279"/>
    <d v="2016-08-08T00:00:00"/>
    <x v="1"/>
    <s v="ML-17755"/>
    <s v="Max Ludwig"/>
    <x v="2"/>
    <s v="United States"/>
    <x v="122"/>
    <x v="25"/>
    <x v="0"/>
    <s v="FUR-FU-10001591"/>
    <s v="Furniture"/>
    <x v="3"/>
    <s v="Advantus Panel Wall Certificate Holder - 8.5x11"/>
    <n v="109.8"/>
    <n v="9"/>
    <n v="46.116"/>
    <x v="4"/>
    <x v="10"/>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x v="5"/>
  </r>
  <r>
    <s v="CA-2016-100965"/>
    <x v="281"/>
    <d v="2016-07-11T00:00:00"/>
    <x v="1"/>
    <s v="RM-19375"/>
    <s v="Raymond Messe"/>
    <x v="0"/>
    <s v="United States"/>
    <x v="124"/>
    <x v="2"/>
    <x v="1"/>
    <s v="FUR-FU-10003039"/>
    <s v="Furniture"/>
    <x v="3"/>
    <s v="Howard Miller 11-1/2&quot; Diameter Grantwood Wall Clock"/>
    <n v="215.65"/>
    <n v="5"/>
    <n v="73.320999999999998"/>
    <x v="4"/>
    <x v="3"/>
  </r>
  <r>
    <s v="CA-2016-149461"/>
    <x v="282"/>
    <d v="2016-11-19T00:00:00"/>
    <x v="1"/>
    <s v="AS-10135"/>
    <s v="Adrian Shami"/>
    <x v="2"/>
    <s v="United States"/>
    <x v="83"/>
    <x v="13"/>
    <x v="1"/>
    <s v="FUR-FU-10004270"/>
    <s v="Furniture"/>
    <x v="3"/>
    <s v="Eldon Image Series Desk Accessories, Burgundy"/>
    <n v="4.18"/>
    <n v="1"/>
    <n v="1.5047999999999999"/>
    <x v="6"/>
    <x v="0"/>
  </r>
  <r>
    <s v="CA-2016-165484"/>
    <x v="283"/>
    <d v="2016-10-29T00:00:00"/>
    <x v="1"/>
    <s v="HK-14890"/>
    <s v="Heather Kirkland"/>
    <x v="1"/>
    <s v="United States"/>
    <x v="9"/>
    <x v="8"/>
    <x v="3"/>
    <s v="FUR-FU-10001196"/>
    <s v="Furniture"/>
    <x v="3"/>
    <s v="DAX Cubicle Frames - 8x10"/>
    <n v="16.155999999999999"/>
    <n v="7"/>
    <n v="-12.117000000000001"/>
    <x v="6"/>
    <x v="1"/>
  </r>
  <r>
    <s v="CA-2014-132612"/>
    <x v="2"/>
    <d v="2014-06-11T00:00:00"/>
    <x v="0"/>
    <s v="FO-14305"/>
    <s v="Frank Olsen"/>
    <x v="0"/>
    <s v="United States"/>
    <x v="95"/>
    <x v="25"/>
    <x v="0"/>
    <s v="FUR-TA-10004534"/>
    <s v="Furniture"/>
    <x v="2"/>
    <s v="Bevis 44 x 96 Conference Tables"/>
    <n v="1441.3"/>
    <n v="7"/>
    <n v="245.02099999999999"/>
    <x v="3"/>
    <x v="2"/>
  </r>
  <r>
    <s v="US-2017-161193"/>
    <x v="93"/>
    <d v="2017-11-26T00:00:00"/>
    <x v="1"/>
    <s v="BT-11680"/>
    <s v="Brian Thompson"/>
    <x v="0"/>
    <s v="United States"/>
    <x v="19"/>
    <x v="15"/>
    <x v="2"/>
    <s v="FUR-FU-10001861"/>
    <s v="Furniture"/>
    <x v="3"/>
    <s v="Floodlight Indoor Halogen Bulbs, 1 Bulb per Pack, 60 Watts"/>
    <n v="77.599999999999994"/>
    <n v="5"/>
    <n v="28.13"/>
    <x v="6"/>
    <x v="0"/>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s v="Furniture"/>
    <x v="2"/>
    <s v="KI Conference Tables"/>
    <n v="170.136"/>
    <n v="3"/>
    <n v="-8.5068000000000001"/>
    <x v="4"/>
    <x v="4"/>
  </r>
  <r>
    <s v="US-2014-130379"/>
    <x v="284"/>
    <d v="2014-05-29T00:00:00"/>
    <x v="1"/>
    <s v="JL-15235"/>
    <s v="Janet Lee"/>
    <x v="0"/>
    <s v="United States"/>
    <x v="9"/>
    <x v="8"/>
    <x v="3"/>
    <s v="FUR-FU-10002553"/>
    <s v="Furniture"/>
    <x v="3"/>
    <s v="Electrix Incandescent Magnifying Lamp, Black"/>
    <n v="29.32"/>
    <n v="2"/>
    <n v="-24.189"/>
    <x v="4"/>
    <x v="7"/>
  </r>
  <r>
    <s v="CA-2016-168956"/>
    <x v="285"/>
    <d v="2016-02-20T00:00:00"/>
    <x v="1"/>
    <s v="EA-14035"/>
    <s v="Erin Ashbrook"/>
    <x v="1"/>
    <s v="United States"/>
    <x v="9"/>
    <x v="8"/>
    <x v="3"/>
    <s v="FUR-CH-10004754"/>
    <s v="Furniture"/>
    <x v="1"/>
    <s v="Global Stack Chair with Arms, Black"/>
    <n v="62.957999999999998"/>
    <n v="3"/>
    <n v="-2.6981999999999999"/>
    <x v="4"/>
    <x v="11"/>
  </r>
  <r>
    <s v="CA-2016-167507"/>
    <x v="286"/>
    <d v="2016-12-28T00:00:00"/>
    <x v="1"/>
    <s v="SA-20830"/>
    <s v="Sue Ann Reed"/>
    <x v="0"/>
    <s v="United States"/>
    <x v="125"/>
    <x v="36"/>
    <x v="1"/>
    <s v="FUR-FU-10001935"/>
    <s v="Furniture"/>
    <x v="3"/>
    <s v="3M Hangers With Command Adhesive"/>
    <n v="11.84"/>
    <n v="4"/>
    <n v="3.1080000000000001"/>
    <x v="6"/>
    <x v="5"/>
  </r>
  <r>
    <s v="CA-2016-167507"/>
    <x v="286"/>
    <d v="2016-12-28T00:00:00"/>
    <x v="1"/>
    <s v="SA-20830"/>
    <s v="Sue Ann Reed"/>
    <x v="0"/>
    <s v="United States"/>
    <x v="125"/>
    <x v="36"/>
    <x v="1"/>
    <s v="FUR-FU-10002878"/>
    <s v="Furniture"/>
    <x v="3"/>
    <s v="Seth Thomas 14&quot; Day/Date Wall Clock"/>
    <n v="22.783999999999999"/>
    <n v="1"/>
    <n v="4.8415999999999997"/>
    <x v="6"/>
    <x v="5"/>
  </r>
  <r>
    <s v="CA-2017-145884"/>
    <x v="85"/>
    <d v="2017-10-21T00:00:00"/>
    <x v="3"/>
    <s v="SL-20155"/>
    <s v="Sara Luxemburg"/>
    <x v="2"/>
    <s v="United States"/>
    <x v="126"/>
    <x v="37"/>
    <x v="3"/>
    <s v="FUR-TA-10002356"/>
    <s v="Furniture"/>
    <x v="2"/>
    <s v="Bevis Boat-Shaped Conference Table"/>
    <n v="262.11"/>
    <n v="1"/>
    <n v="62.906399999999998"/>
    <x v="7"/>
    <x v="1"/>
  </r>
  <r>
    <s v="CA-2015-131422"/>
    <x v="287"/>
    <d v="2015-11-09T00:00:00"/>
    <x v="1"/>
    <s v="GB-14530"/>
    <s v="George Bell"/>
    <x v="1"/>
    <s v="United States"/>
    <x v="91"/>
    <x v="30"/>
    <x v="0"/>
    <s v="FUR-CH-10001270"/>
    <s v="Furniture"/>
    <x v="1"/>
    <s v="Harbour Creations Steel Folding Chair"/>
    <n v="207"/>
    <n v="3"/>
    <n v="25.875"/>
    <x v="4"/>
    <x v="0"/>
  </r>
  <r>
    <s v="CA-2014-117345"/>
    <x v="288"/>
    <d v="2014-08-05T00:00:00"/>
    <x v="1"/>
    <s v="BF-10975"/>
    <s v="Barbara Fisher"/>
    <x v="1"/>
    <s v="United States"/>
    <x v="127"/>
    <x v="30"/>
    <x v="0"/>
    <s v="FUR-FU-10000629"/>
    <s v="Furniture"/>
    <x v="3"/>
    <s v="9-3/4 Diameter Round Wall Clock"/>
    <n v="44.128"/>
    <n v="4"/>
    <n v="12.135199999999999"/>
    <x v="4"/>
    <x v="10"/>
  </r>
  <r>
    <s v="CA-2016-157763"/>
    <x v="196"/>
    <d v="2016-07-23T00:00:00"/>
    <x v="1"/>
    <s v="KH-16330"/>
    <s v="Katharine Harms"/>
    <x v="1"/>
    <s v="United States"/>
    <x v="128"/>
    <x v="0"/>
    <x v="0"/>
    <s v="FUR-CH-10000988"/>
    <s v="Furniture"/>
    <x v="1"/>
    <s v="Hon Olson Stacker Stools"/>
    <n v="140.81"/>
    <n v="1"/>
    <n v="39.4268"/>
    <x v="2"/>
    <x v="3"/>
  </r>
  <r>
    <s v="CA-2015-135391"/>
    <x v="289"/>
    <d v="2015-02-11T00:00:00"/>
    <x v="0"/>
    <s v="FA-14230"/>
    <s v="Frank Atkinson"/>
    <x v="1"/>
    <s v="United States"/>
    <x v="21"/>
    <x v="5"/>
    <x v="3"/>
    <s v="FUR-FU-10001986"/>
    <s v="Furniture"/>
    <x v="3"/>
    <s v="Dana Fluorescent Magnifying Lamp, White, 36&quot;"/>
    <n v="40.783999999999999"/>
    <n v="2"/>
    <n v="-30.588000000000001"/>
    <x v="3"/>
    <x v="11"/>
  </r>
  <r>
    <s v="US-2017-158512"/>
    <x v="290"/>
    <d v="2017-01-17T00:00:00"/>
    <x v="0"/>
    <s v="DA-13450"/>
    <s v="Dianna Arnett"/>
    <x v="2"/>
    <s v="United States"/>
    <x v="85"/>
    <x v="29"/>
    <x v="2"/>
    <s v="FUR-FU-10004973"/>
    <s v="Furniture"/>
    <x v="3"/>
    <s v="Flat Face Poster Frame"/>
    <n v="37.68"/>
    <n v="2"/>
    <n v="15.8256"/>
    <x v="2"/>
    <x v="8"/>
  </r>
  <r>
    <s v="CA-2017-128370"/>
    <x v="291"/>
    <d v="2017-09-10T00:00:00"/>
    <x v="3"/>
    <s v="FH-14275"/>
    <s v="Frank Hawley"/>
    <x v="1"/>
    <s v="United States"/>
    <x v="2"/>
    <x v="2"/>
    <x v="1"/>
    <s v="FUR-CH-10002602"/>
    <s v="Furniture"/>
    <x v="1"/>
    <s v="DMI Arturo Collection Mission-style Design Wood Chair"/>
    <n v="362.35199999999998"/>
    <n v="3"/>
    <n v="27.176400000000001"/>
    <x v="7"/>
    <x v="4"/>
  </r>
  <r>
    <s v="US-2017-121251"/>
    <x v="292"/>
    <d v="2017-03-27T00:00:00"/>
    <x v="2"/>
    <s v="GM-14440"/>
    <s v="Gary McGarr"/>
    <x v="0"/>
    <s v="United States"/>
    <x v="13"/>
    <x v="7"/>
    <x v="2"/>
    <s v="FUR-BO-10001918"/>
    <s v="Furniture"/>
    <x v="0"/>
    <s v="Sauder Forest Hills Library with Doors, Woodland Oak Finish"/>
    <n v="257.56799999999998"/>
    <n v="2"/>
    <n v="-28.976400000000002"/>
    <x v="5"/>
    <x v="9"/>
  </r>
  <r>
    <s v="US-2016-100839"/>
    <x v="25"/>
    <d v="2016-10-17T00:00:00"/>
    <x v="1"/>
    <s v="NC-18625"/>
    <s v="Noah Childs"/>
    <x v="1"/>
    <s v="United States"/>
    <x v="14"/>
    <x v="12"/>
    <x v="1"/>
    <s v="FUR-TA-10004575"/>
    <s v="Furniture"/>
    <x v="2"/>
    <s v="Hon 5100 Series Wood Tables"/>
    <n v="727.45"/>
    <n v="5"/>
    <n v="-465.56799999999998"/>
    <x v="4"/>
    <x v="1"/>
  </r>
  <r>
    <s v="US-2016-100839"/>
    <x v="25"/>
    <d v="2016-10-17T00:00:00"/>
    <x v="1"/>
    <s v="NC-18625"/>
    <s v="Noah Childs"/>
    <x v="1"/>
    <s v="United States"/>
    <x v="14"/>
    <x v="12"/>
    <x v="1"/>
    <s v="FUR-FU-10001617"/>
    <s v="Furniture"/>
    <x v="3"/>
    <s v="Executive Impressions 8-1/2&quot; Career Panel/Partition Cubicle Clock"/>
    <n v="24.96"/>
    <n v="3"/>
    <n v="4.3680000000000003"/>
    <x v="4"/>
    <x v="1"/>
  </r>
  <r>
    <s v="CA-2017-118857"/>
    <x v="293"/>
    <d v="2017-04-18T00:00:00"/>
    <x v="2"/>
    <s v="AH-10075"/>
    <s v="Adam Hart"/>
    <x v="1"/>
    <s v="United States"/>
    <x v="0"/>
    <x v="34"/>
    <x v="1"/>
    <s v="FUR-FU-10004460"/>
    <s v="Furniture"/>
    <x v="3"/>
    <s v="Howard Miller 12&quot; Round Wall Clock"/>
    <n v="196.45"/>
    <n v="5"/>
    <n v="70.721999999999994"/>
    <x v="0"/>
    <x v="6"/>
  </r>
  <r>
    <s v="CA-2014-116932"/>
    <x v="294"/>
    <d v="2014-07-25T00:00:00"/>
    <x v="1"/>
    <s v="ME-18010"/>
    <s v="Michelle Ellison"/>
    <x v="1"/>
    <s v="United States"/>
    <x v="28"/>
    <x v="2"/>
    <x v="1"/>
    <s v="FUR-CH-10001215"/>
    <s v="Furniture"/>
    <x v="1"/>
    <s v="Global Troy Executive Leather Low-Back Tilter"/>
    <n v="801.56799999999998"/>
    <n v="2"/>
    <n v="50.097999999999999"/>
    <x v="4"/>
    <x v="3"/>
  </r>
  <r>
    <s v="CA-2014-116932"/>
    <x v="294"/>
    <d v="2014-07-25T00:00:00"/>
    <x v="1"/>
    <s v="ME-18010"/>
    <s v="Michelle Ellison"/>
    <x v="1"/>
    <s v="United States"/>
    <x v="28"/>
    <x v="2"/>
    <x v="1"/>
    <s v="FUR-TA-10004175"/>
    <s v="Furniture"/>
    <x v="2"/>
    <s v="Hon 30&quot; x 60&quot; Table with Locking Drawer"/>
    <n v="272.84800000000001"/>
    <n v="1"/>
    <n v="27.284800000000001"/>
    <x v="4"/>
    <x v="3"/>
  </r>
  <r>
    <s v="CA-2017-142888"/>
    <x v="295"/>
    <d v="2017-11-25T00:00:00"/>
    <x v="1"/>
    <s v="BP-11230"/>
    <s v="Benjamin Patterson"/>
    <x v="0"/>
    <s v="United States"/>
    <x v="129"/>
    <x v="13"/>
    <x v="1"/>
    <s v="FUR-TA-10004767"/>
    <s v="Furniture"/>
    <x v="2"/>
    <s v="Safco Drafting Table"/>
    <n v="70.98"/>
    <n v="1"/>
    <n v="20.584199999999999"/>
    <x v="4"/>
    <x v="0"/>
  </r>
  <r>
    <s v="US-2016-112977"/>
    <x v="296"/>
    <d v="2016-03-16T00:00:00"/>
    <x v="1"/>
    <s v="CJ-12010"/>
    <s v="Caroline Jumper"/>
    <x v="0"/>
    <s v="United States"/>
    <x v="62"/>
    <x v="7"/>
    <x v="2"/>
    <s v="FUR-BO-10003272"/>
    <s v="Furniture"/>
    <x v="0"/>
    <s v="O'Sullivan Living Dimensions 5-Shelf Bookcases"/>
    <n v="176.78399999999999"/>
    <n v="1"/>
    <n v="-22.097999999999999"/>
    <x v="6"/>
    <x v="9"/>
  </r>
  <r>
    <s v="CA-2017-118885"/>
    <x v="297"/>
    <d v="2018-01-02T00:00:00"/>
    <x v="1"/>
    <s v="JG-15160"/>
    <s v="James Galang"/>
    <x v="0"/>
    <s v="United States"/>
    <x v="2"/>
    <x v="2"/>
    <x v="1"/>
    <s v="FUR-CH-10002880"/>
    <s v="Furniture"/>
    <x v="1"/>
    <s v="Global High-Back Leather Tilter, Burgundy"/>
    <n v="393.56799999999998"/>
    <n v="4"/>
    <n v="-44.276400000000002"/>
    <x v="4"/>
    <x v="5"/>
  </r>
  <r>
    <s v="CA-2015-109512"/>
    <x v="298"/>
    <d v="2015-03-05T00:00:00"/>
    <x v="3"/>
    <s v="LF-17185"/>
    <s v="Luke Foster"/>
    <x v="0"/>
    <s v="United States"/>
    <x v="13"/>
    <x v="7"/>
    <x v="2"/>
    <s v="FUR-CH-10001146"/>
    <s v="Furniture"/>
    <x v="1"/>
    <s v="Global Value Mid-Back Manager's Chair, Gray"/>
    <n v="383.60700000000003"/>
    <n v="7"/>
    <n v="63.9345"/>
    <x v="7"/>
    <x v="9"/>
  </r>
  <r>
    <s v="CA-2016-147578"/>
    <x v="74"/>
    <d v="2016-04-26T00:00:00"/>
    <x v="0"/>
    <s v="PG-18895"/>
    <s v="Paul Gonzalez"/>
    <x v="0"/>
    <s v="United States"/>
    <x v="28"/>
    <x v="2"/>
    <x v="1"/>
    <s v="FUR-FU-10001889"/>
    <s v="Furniture"/>
    <x v="3"/>
    <s v="Ultra Door Pull Handle"/>
    <n v="31.56"/>
    <n v="3"/>
    <n v="10.4148"/>
    <x v="4"/>
    <x v="6"/>
  </r>
  <r>
    <s v="CA-2014-142587"/>
    <x v="299"/>
    <d v="2014-10-22T00:00:00"/>
    <x v="2"/>
    <s v="TB-21520"/>
    <s v="Tracy Blumstein"/>
    <x v="0"/>
    <s v="United States"/>
    <x v="130"/>
    <x v="15"/>
    <x v="2"/>
    <s v="FUR-TA-10000617"/>
    <s v="Furniture"/>
    <x v="2"/>
    <s v="Hon Practical Foundations 30 x 60 Training Table, Light Gray/Charcoal"/>
    <n v="409.59"/>
    <n v="3"/>
    <n v="-122.877"/>
    <x v="5"/>
    <x v="1"/>
  </r>
  <r>
    <s v="CA-2014-169775"/>
    <x v="300"/>
    <d v="2014-09-02T00:00:00"/>
    <x v="0"/>
    <s v="RA-19945"/>
    <s v="Ryan Akin"/>
    <x v="0"/>
    <s v="United States"/>
    <x v="89"/>
    <x v="1"/>
    <x v="0"/>
    <s v="FUR-TA-10001857"/>
    <s v="Furniture"/>
    <x v="2"/>
    <s v="Balt Solid Wood Rectangular Table"/>
    <n v="174.05850000000001"/>
    <n v="3"/>
    <n v="-110.7645"/>
    <x v="4"/>
    <x v="10"/>
  </r>
  <r>
    <s v="CA-2017-167094"/>
    <x v="85"/>
    <d v="2017-10-22T00:00:00"/>
    <x v="2"/>
    <s v="DK-12835"/>
    <s v="Damala Kotsonis"/>
    <x v="1"/>
    <s v="United States"/>
    <x v="76"/>
    <x v="36"/>
    <x v="1"/>
    <s v="FUR-CH-10000155"/>
    <s v="Furniture"/>
    <x v="1"/>
    <s v="Global Comet Stacking Armless Chair"/>
    <n v="478.48"/>
    <n v="2"/>
    <n v="47.847999999999999"/>
    <x v="5"/>
    <x v="1"/>
  </r>
  <r>
    <s v="CA-2015-157959"/>
    <x v="136"/>
    <d v="2015-02-04T00:00:00"/>
    <x v="2"/>
    <s v="RW-19540"/>
    <s v="Rick Wilson"/>
    <x v="1"/>
    <s v="United States"/>
    <x v="2"/>
    <x v="2"/>
    <x v="1"/>
    <s v="FUR-FU-10004093"/>
    <s v="Furniture"/>
    <x v="3"/>
    <s v="Hand-Finished Solid Wood Document Frame"/>
    <n v="136.91999999999999"/>
    <n v="4"/>
    <n v="41.076000000000001"/>
    <x v="5"/>
    <x v="11"/>
  </r>
  <r>
    <s v="CA-2017-105886"/>
    <x v="186"/>
    <d v="2017-12-23T00:00:00"/>
    <x v="1"/>
    <s v="DB-13660"/>
    <s v="Duane Benoit"/>
    <x v="0"/>
    <s v="United States"/>
    <x v="64"/>
    <x v="7"/>
    <x v="2"/>
    <s v="FUR-FU-10001037"/>
    <s v="Furniture"/>
    <x v="3"/>
    <s v="DAX Charcoal/Nickel-Tone Document Frame, 5 x 7"/>
    <n v="18.96"/>
    <n v="2"/>
    <n v="8.532"/>
    <x v="2"/>
    <x v="5"/>
  </r>
  <r>
    <s v="US-2017-111423"/>
    <x v="301"/>
    <d v="2017-08-19T00:00:00"/>
    <x v="2"/>
    <s v="EH-13765"/>
    <s v="Edward Hooks"/>
    <x v="1"/>
    <s v="United States"/>
    <x v="115"/>
    <x v="7"/>
    <x v="2"/>
    <s v="FUR-CH-10003981"/>
    <s v="Furniture"/>
    <x v="1"/>
    <s v="Global Commerce Series Low-Back Swivel/Tilt Chairs"/>
    <n v="462.56400000000002"/>
    <n v="2"/>
    <n v="97.6524"/>
    <x v="3"/>
    <x v="10"/>
  </r>
  <r>
    <s v="CA-2017-161200"/>
    <x v="302"/>
    <d v="2017-08-10T00:00:00"/>
    <x v="0"/>
    <s v="SV-20365"/>
    <s v="Seth Vernon"/>
    <x v="0"/>
    <s v="United States"/>
    <x v="120"/>
    <x v="35"/>
    <x v="0"/>
    <s v="FUR-BO-10000468"/>
    <s v="Furniture"/>
    <x v="0"/>
    <s v="O'Sullivan 2-Shelf Heavy-Duty Bookcases"/>
    <n v="145.74"/>
    <n v="3"/>
    <n v="23.3184"/>
    <x v="4"/>
    <x v="10"/>
  </r>
  <r>
    <s v="CA-2017-161200"/>
    <x v="302"/>
    <d v="2017-08-10T00:00:00"/>
    <x v="0"/>
    <s v="SV-20365"/>
    <s v="Seth Vernon"/>
    <x v="0"/>
    <s v="United States"/>
    <x v="120"/>
    <x v="35"/>
    <x v="0"/>
    <s v="FUR-FU-10001706"/>
    <s v="Furniture"/>
    <x v="3"/>
    <s v="Longer-Life Soft White Bulbs"/>
    <n v="15.4"/>
    <n v="5"/>
    <n v="7.3920000000000003"/>
    <x v="4"/>
    <x v="10"/>
  </r>
  <r>
    <s v="CA-2015-141768"/>
    <x v="303"/>
    <d v="2015-05-27T00:00:00"/>
    <x v="0"/>
    <s v="NP-18685"/>
    <s v="Nora Pelletier"/>
    <x v="2"/>
    <s v="United States"/>
    <x v="28"/>
    <x v="2"/>
    <x v="1"/>
    <s v="FUR-FU-10002268"/>
    <s v="Furniture"/>
    <x v="3"/>
    <s v="Ultra Door Push Plate"/>
    <n v="14.73"/>
    <n v="3"/>
    <n v="4.8609"/>
    <x v="3"/>
    <x v="7"/>
  </r>
  <r>
    <s v="CA-2016-112109"/>
    <x v="304"/>
    <d v="2016-07-12T00:00:00"/>
    <x v="1"/>
    <s v="JE-15715"/>
    <s v="Joe Elijah"/>
    <x v="0"/>
    <s v="United States"/>
    <x v="131"/>
    <x v="12"/>
    <x v="1"/>
    <s v="FUR-CH-10004287"/>
    <s v="Furniture"/>
    <x v="1"/>
    <s v="SAFCO Arco Folding Chair"/>
    <n v="662.88"/>
    <n v="3"/>
    <n v="74.573999999999998"/>
    <x v="4"/>
    <x v="3"/>
  </r>
  <r>
    <s v="CA-2017-157987"/>
    <x v="113"/>
    <d v="2017-09-06T00:00:00"/>
    <x v="1"/>
    <s v="AC-10615"/>
    <s v="Ann Chong"/>
    <x v="1"/>
    <s v="United States"/>
    <x v="13"/>
    <x v="7"/>
    <x v="2"/>
    <s v="FUR-FU-10001196"/>
    <s v="Furniture"/>
    <x v="3"/>
    <s v="DAX Cubicle Frames - 8x10"/>
    <n v="11.54"/>
    <n v="2"/>
    <n v="3.4620000000000002"/>
    <x v="4"/>
    <x v="4"/>
  </r>
  <r>
    <s v="CA-2017-157987"/>
    <x v="113"/>
    <d v="2017-09-06T00:00:00"/>
    <x v="1"/>
    <s v="AC-10615"/>
    <s v="Ann Chong"/>
    <x v="1"/>
    <s v="United States"/>
    <x v="13"/>
    <x v="7"/>
    <x v="2"/>
    <s v="FUR-TA-10001889"/>
    <s v="Furniture"/>
    <x v="2"/>
    <s v="Bush Advantage Collection Racetrack Conference Table"/>
    <n v="254.52600000000001"/>
    <n v="1"/>
    <n v="-93.3262"/>
    <x v="4"/>
    <x v="4"/>
  </r>
  <r>
    <s v="CA-2017-157987"/>
    <x v="113"/>
    <d v="2017-09-06T00:00:00"/>
    <x v="1"/>
    <s v="AC-10615"/>
    <s v="Ann Chong"/>
    <x v="1"/>
    <s v="United States"/>
    <x v="13"/>
    <x v="7"/>
    <x v="2"/>
    <s v="FUR-CH-10003379"/>
    <s v="Furniture"/>
    <x v="1"/>
    <s v="Global Commerce Series High-Back Swivel/Tilt Chairs"/>
    <n v="1282.4100000000001"/>
    <n v="5"/>
    <n v="213.73500000000001"/>
    <x v="4"/>
    <x v="4"/>
  </r>
  <r>
    <s v="CA-2014-110408"/>
    <x v="305"/>
    <d v="2014-10-20T00:00:00"/>
    <x v="0"/>
    <s v="AS-10225"/>
    <s v="Alan Schoenberger"/>
    <x v="1"/>
    <s v="United States"/>
    <x v="132"/>
    <x v="33"/>
    <x v="0"/>
    <s v="FUR-CH-10003774"/>
    <s v="Furniture"/>
    <x v="1"/>
    <s v="Global Wood Trimmed Manager's Task Chair, Khaki"/>
    <n v="545.88"/>
    <n v="6"/>
    <n v="70.964399999999998"/>
    <x v="3"/>
    <x v="1"/>
  </r>
  <r>
    <s v="CA-2016-112669"/>
    <x v="65"/>
    <d v="2016-04-14T00:00:00"/>
    <x v="3"/>
    <s v="KT-16465"/>
    <s v="Kean Takahito"/>
    <x v="0"/>
    <s v="United States"/>
    <x v="110"/>
    <x v="22"/>
    <x v="1"/>
    <s v="FUR-CH-10004086"/>
    <s v="Furniture"/>
    <x v="1"/>
    <s v="Hon 4070 Series Pagoda Armless Upholstered Stacking Chairs"/>
    <n v="933.53599999999994"/>
    <n v="4"/>
    <n v="105.0228"/>
    <x v="7"/>
    <x v="6"/>
  </r>
  <r>
    <s v="CA-2014-164721"/>
    <x v="306"/>
    <d v="2014-11-27T00:00:00"/>
    <x v="0"/>
    <s v="LW-16825"/>
    <s v="Laurel Workman"/>
    <x v="1"/>
    <s v="United States"/>
    <x v="133"/>
    <x v="2"/>
    <x v="1"/>
    <s v="FUR-FU-10001940"/>
    <s v="Furniture"/>
    <x v="3"/>
    <s v="Staple-based wall hangings"/>
    <n v="23.88"/>
    <n v="3"/>
    <n v="10.507199999999999"/>
    <x v="3"/>
    <x v="0"/>
  </r>
  <r>
    <s v="CA-2015-127509"/>
    <x v="307"/>
    <d v="2015-11-13T00:00:00"/>
    <x v="1"/>
    <s v="AS-10090"/>
    <s v="Adam Shillingsburg"/>
    <x v="0"/>
    <s v="United States"/>
    <x v="76"/>
    <x v="23"/>
    <x v="3"/>
    <s v="FUR-TA-10002855"/>
    <s v="Furniture"/>
    <x v="2"/>
    <s v="Bevis Round Conference Table Top &amp; Single Column Base"/>
    <n v="1024.3800000000001"/>
    <n v="7"/>
    <n v="215.1198"/>
    <x v="4"/>
    <x v="0"/>
  </r>
  <r>
    <s v="US-2017-147221"/>
    <x v="308"/>
    <d v="2017-12-04T00:00:00"/>
    <x v="0"/>
    <s v="JS-16030"/>
    <s v="Joy Smith"/>
    <x v="0"/>
    <s v="United States"/>
    <x v="6"/>
    <x v="5"/>
    <x v="3"/>
    <s v="FUR-FU-10004020"/>
    <s v="Furniture"/>
    <x v="3"/>
    <s v="Advantus Panel Wall Acrylic Frame"/>
    <n v="8.7520000000000007"/>
    <n v="4"/>
    <n v="-3.7195999999999998"/>
    <x v="3"/>
    <x v="5"/>
  </r>
  <r>
    <s v="CA-2017-163510"/>
    <x v="19"/>
    <d v="2017-12-28T00:00:00"/>
    <x v="0"/>
    <s v="JW-15955"/>
    <s v="Joni Wasserman"/>
    <x v="0"/>
    <s v="United States"/>
    <x v="74"/>
    <x v="0"/>
    <x v="0"/>
    <s v="FUR-CH-10001146"/>
    <s v="Furniture"/>
    <x v="1"/>
    <s v="Global Value Mid-Back Manager's Chair, Gray"/>
    <n v="304.45"/>
    <n v="5"/>
    <n v="76.112499999999997"/>
    <x v="0"/>
    <x v="5"/>
  </r>
  <r>
    <s v="CA-2017-165386"/>
    <x v="309"/>
    <d v="2017-08-04T00:00:00"/>
    <x v="2"/>
    <s v="CM-12190"/>
    <s v="Charlotte Melton"/>
    <x v="0"/>
    <s v="United States"/>
    <x v="9"/>
    <x v="8"/>
    <x v="3"/>
    <s v="FUR-BO-10003034"/>
    <s v="Furniture"/>
    <x v="0"/>
    <s v="O'Sullivan Elevations Bookcase, Cherry Finish"/>
    <n v="183.37200000000001"/>
    <n v="2"/>
    <n v="-36.674399999999999"/>
    <x v="5"/>
    <x v="10"/>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x v="4"/>
  </r>
  <r>
    <s v="CA-2016-168354"/>
    <x v="107"/>
    <d v="2016-09-21T00:00:00"/>
    <x v="2"/>
    <s v="RH-19510"/>
    <s v="Rick Huthwaite"/>
    <x v="2"/>
    <s v="United States"/>
    <x v="134"/>
    <x v="38"/>
    <x v="2"/>
    <s v="FUR-CH-10004675"/>
    <s v="Furniture"/>
    <x v="1"/>
    <s v="Lifetime Advantage Folding Chairs, 4/Carton"/>
    <n v="872.32"/>
    <n v="4"/>
    <n v="244.24959999999999"/>
    <x v="3"/>
    <x v="4"/>
  </r>
  <r>
    <s v="CA-2015-114237"/>
    <x v="310"/>
    <d v="2015-03-15T00:00:00"/>
    <x v="2"/>
    <s v="MC-17275"/>
    <s v="Marc Crier"/>
    <x v="0"/>
    <s v="United States"/>
    <x v="15"/>
    <x v="13"/>
    <x v="1"/>
    <s v="FUR-BO-10004409"/>
    <s v="Furniture"/>
    <x v="0"/>
    <s v="Safco Value Mate Series Steel Bookcases, Baked Enamel Finish on Steel, Gray"/>
    <n v="141.96"/>
    <n v="2"/>
    <n v="39.748800000000003"/>
    <x v="3"/>
    <x v="9"/>
  </r>
  <r>
    <s v="CA-2017-162481"/>
    <x v="58"/>
    <d v="2017-09-29T00:00:00"/>
    <x v="1"/>
    <s v="CT-11995"/>
    <s v="Carol Triggs"/>
    <x v="0"/>
    <s v="United States"/>
    <x v="77"/>
    <x v="11"/>
    <x v="3"/>
    <s v="FUR-CH-10003061"/>
    <s v="Furniture"/>
    <x v="1"/>
    <s v="Global Leather Task Chair, Black"/>
    <n v="269.97000000000003"/>
    <n v="3"/>
    <n v="51.2943"/>
    <x v="4"/>
    <x v="4"/>
  </r>
  <r>
    <s v="CA-2015-122287"/>
    <x v="311"/>
    <d v="2015-06-23T00:00:00"/>
    <x v="1"/>
    <s v="SN-20560"/>
    <s v="Skye Norling"/>
    <x v="2"/>
    <s v="United States"/>
    <x v="117"/>
    <x v="22"/>
    <x v="1"/>
    <s v="FUR-FU-10004973"/>
    <s v="Furniture"/>
    <x v="3"/>
    <s v="Flat Face Poster Frame"/>
    <n v="75.36"/>
    <n v="5"/>
    <n v="20.724"/>
    <x v="2"/>
    <x v="2"/>
  </r>
  <r>
    <s v="CA-2015-142237"/>
    <x v="312"/>
    <d v="2015-07-13T00:00:00"/>
    <x v="2"/>
    <s v="CK-12595"/>
    <s v="Clytie Kelty"/>
    <x v="0"/>
    <s v="United States"/>
    <x v="3"/>
    <x v="3"/>
    <x v="2"/>
    <s v="FUR-FU-10004848"/>
    <s v="Furniture"/>
    <x v="3"/>
    <s v="Howard Miller 13-3/4&quot; Diameter Brushed Chrome Round Wall Clock"/>
    <n v="289.8"/>
    <n v="7"/>
    <n v="36.225000000000001"/>
    <x v="3"/>
    <x v="3"/>
  </r>
  <r>
    <s v="CA-2015-142237"/>
    <x v="312"/>
    <d v="2015-07-13T00:00:00"/>
    <x v="2"/>
    <s v="CK-12595"/>
    <s v="Clytie Kelty"/>
    <x v="0"/>
    <s v="United States"/>
    <x v="3"/>
    <x v="3"/>
    <x v="2"/>
    <s v="FUR-CH-10003833"/>
    <s v="Furniture"/>
    <x v="1"/>
    <s v="Novimex Fabric Task Chair"/>
    <n v="341.488"/>
    <n v="8"/>
    <n v="-73.176000000000002"/>
    <x v="3"/>
    <x v="3"/>
  </r>
  <r>
    <s v="CA-2015-142237"/>
    <x v="312"/>
    <d v="2015-07-13T00:00:00"/>
    <x v="2"/>
    <s v="CK-12595"/>
    <s v="Clytie Kelty"/>
    <x v="0"/>
    <s v="United States"/>
    <x v="3"/>
    <x v="3"/>
    <x v="2"/>
    <s v="FUR-FU-10003142"/>
    <s v="Furniture"/>
    <x v="3"/>
    <s v="Master Big Foot Doorstop, Beige"/>
    <n v="25.344000000000001"/>
    <n v="6"/>
    <n v="3.4847999999999999"/>
    <x v="3"/>
    <x v="3"/>
  </r>
  <r>
    <s v="CA-2016-136434"/>
    <x v="193"/>
    <d v="2016-12-07T00:00:00"/>
    <x v="1"/>
    <s v="RD-19480"/>
    <s v="Rick Duston"/>
    <x v="0"/>
    <s v="United States"/>
    <x v="52"/>
    <x v="6"/>
    <x v="3"/>
    <s v="FUR-FU-10001196"/>
    <s v="Furniture"/>
    <x v="3"/>
    <s v="DAX Cubicle Frames - 8x10"/>
    <n v="17.309999999999999"/>
    <n v="3"/>
    <n v="5.1929999999999996"/>
    <x v="6"/>
    <x v="5"/>
  </r>
  <r>
    <s v="CA-2017-120376"/>
    <x v="313"/>
    <d v="2017-12-25T00:00:00"/>
    <x v="2"/>
    <s v="TP-21130"/>
    <s v="Theone Pippenger"/>
    <x v="0"/>
    <s v="United States"/>
    <x v="25"/>
    <x v="17"/>
    <x v="3"/>
    <s v="FUR-CH-10002335"/>
    <s v="Furniture"/>
    <x v="1"/>
    <s v="Hon GuestStacker Chair"/>
    <n v="1586.69"/>
    <n v="7"/>
    <n v="412.5394"/>
    <x v="0"/>
    <x v="5"/>
  </r>
  <r>
    <s v="CA-2017-120376"/>
    <x v="313"/>
    <d v="2017-12-25T00:00:00"/>
    <x v="2"/>
    <s v="TP-21130"/>
    <s v="Theone Pippenger"/>
    <x v="0"/>
    <s v="United States"/>
    <x v="25"/>
    <x v="17"/>
    <x v="3"/>
    <s v="FUR-TA-10004534"/>
    <s v="Furniture"/>
    <x v="2"/>
    <s v="Bevis 44 x 96 Conference Tables"/>
    <n v="411.8"/>
    <n v="2"/>
    <n v="70.006"/>
    <x v="0"/>
    <x v="5"/>
  </r>
  <r>
    <s v="CA-2014-106439"/>
    <x v="314"/>
    <d v="2014-11-04T00:00:00"/>
    <x v="1"/>
    <s v="GG-14650"/>
    <s v="Greg Guthrie"/>
    <x v="1"/>
    <s v="United States"/>
    <x v="2"/>
    <x v="2"/>
    <x v="1"/>
    <s v="FUR-CH-10003833"/>
    <s v="Furniture"/>
    <x v="1"/>
    <s v="Novimex Fabric Task Chair"/>
    <n v="146.352"/>
    <n v="3"/>
    <n v="-9.1470000000000002"/>
    <x v="4"/>
    <x v="1"/>
  </r>
  <r>
    <s v="CA-2015-133452"/>
    <x v="315"/>
    <d v="2015-04-19T00:00:00"/>
    <x v="1"/>
    <s v="ZC-21910"/>
    <s v="Zuschuss Carroll"/>
    <x v="0"/>
    <s v="United States"/>
    <x v="135"/>
    <x v="2"/>
    <x v="1"/>
    <s v="FUR-TA-10003954"/>
    <s v="Furniture"/>
    <x v="2"/>
    <s v="Hon 94000 Series Round Tables"/>
    <n v="710.83199999999999"/>
    <n v="3"/>
    <n v="-97.739400000000003"/>
    <x v="6"/>
    <x v="6"/>
  </r>
  <r>
    <s v="US-2017-110996"/>
    <x v="93"/>
    <d v="2017-11-25T00:00:00"/>
    <x v="1"/>
    <s v="KA-16525"/>
    <s v="Kelly Andreada"/>
    <x v="0"/>
    <s v="United States"/>
    <x v="136"/>
    <x v="2"/>
    <x v="1"/>
    <s v="FUR-CH-10003956"/>
    <s v="Furniture"/>
    <x v="1"/>
    <s v="Novimex High-Tech Fabric Mesh Task Chair"/>
    <n v="283.92"/>
    <n v="5"/>
    <n v="-46.137"/>
    <x v="2"/>
    <x v="0"/>
  </r>
  <r>
    <s v="CA-2014-131051"/>
    <x v="280"/>
    <d v="2014-12-05T00:00:00"/>
    <x v="1"/>
    <s v="TR-21325"/>
    <s v="Toby Ritter"/>
    <x v="0"/>
    <s v="United States"/>
    <x v="28"/>
    <x v="2"/>
    <x v="1"/>
    <s v="FUR-FU-10001861"/>
    <s v="Furniture"/>
    <x v="3"/>
    <s v="Floodlight Indoor Halogen Bulbs, 1 Bulb per Pack, 60 Watts"/>
    <n v="58.2"/>
    <n v="3"/>
    <n v="28.518000000000001"/>
    <x v="4"/>
    <x v="5"/>
  </r>
  <r>
    <s v="CA-2015-120103"/>
    <x v="37"/>
    <d v="2015-12-29T00:00:00"/>
    <x v="1"/>
    <s v="MS-17365"/>
    <s v="Maribeth Schnelling"/>
    <x v="0"/>
    <s v="United States"/>
    <x v="43"/>
    <x v="22"/>
    <x v="1"/>
    <s v="FUR-FU-10002885"/>
    <s v="Furniture"/>
    <x v="3"/>
    <s v="Magna Visual Magnetic Picture Hangers"/>
    <n v="7.7119999999999997"/>
    <n v="2"/>
    <n v="1.7352000000000001"/>
    <x v="2"/>
    <x v="5"/>
  </r>
  <r>
    <s v="CA-2017-166142"/>
    <x v="316"/>
    <d v="2017-07-19T00:00:00"/>
    <x v="1"/>
    <s v="MM-17260"/>
    <s v="Magdelene Morse"/>
    <x v="0"/>
    <s v="United States"/>
    <x v="16"/>
    <x v="14"/>
    <x v="2"/>
    <s v="FUR-TA-10004607"/>
    <s v="Furniture"/>
    <x v="2"/>
    <s v="Hon 2111 Invitation Series Straight Table"/>
    <n v="310.44299999999998"/>
    <n v="3"/>
    <n v="-48.783900000000003"/>
    <x v="4"/>
    <x v="3"/>
  </r>
  <r>
    <s v="CA-2014-145926"/>
    <x v="317"/>
    <d v="2014-11-21T00:00:00"/>
    <x v="1"/>
    <s v="MP-17470"/>
    <s v="Mark Packer"/>
    <x v="2"/>
    <s v="United States"/>
    <x v="137"/>
    <x v="11"/>
    <x v="3"/>
    <s v="FUR-CH-10004289"/>
    <s v="Furniture"/>
    <x v="1"/>
    <s v="Global Super Steno Chair"/>
    <n v="479.9"/>
    <n v="5"/>
    <n v="81.582999999999998"/>
    <x v="4"/>
    <x v="0"/>
  </r>
  <r>
    <s v="CA-2014-123295"/>
    <x v="318"/>
    <d v="2014-07-18T00:00:00"/>
    <x v="3"/>
    <s v="AH-10120"/>
    <s v="Adrian Hane"/>
    <x v="2"/>
    <s v="United States"/>
    <x v="104"/>
    <x v="22"/>
    <x v="1"/>
    <s v="FUR-CH-10002372"/>
    <s v="Furniture"/>
    <x v="1"/>
    <s v="Office Star - Ergonomically Designed Knee Chair"/>
    <n v="259.13600000000002"/>
    <n v="4"/>
    <n v="-25.913599999999999"/>
    <x v="7"/>
    <x v="3"/>
  </r>
  <r>
    <s v="CA-2015-164882"/>
    <x v="319"/>
    <d v="2015-10-31T00:00:00"/>
    <x v="3"/>
    <s v="SG-20080"/>
    <s v="Sandra Glassco"/>
    <x v="0"/>
    <s v="United States"/>
    <x v="138"/>
    <x v="2"/>
    <x v="1"/>
    <s v="FUR-CH-10004218"/>
    <s v="Furniture"/>
    <x v="1"/>
    <s v="Global Fabric Manager's Chair, Dark Gray"/>
    <n v="323.13600000000002"/>
    <n v="4"/>
    <n v="20.196000000000002"/>
    <x v="7"/>
    <x v="1"/>
  </r>
  <r>
    <s v="CA-2015-164882"/>
    <x v="319"/>
    <d v="2015-10-31T00:00:00"/>
    <x v="3"/>
    <s v="SG-20080"/>
    <s v="Sandra Glassco"/>
    <x v="0"/>
    <s v="United States"/>
    <x v="138"/>
    <x v="2"/>
    <x v="1"/>
    <s v="FUR-BO-10002213"/>
    <s v="Furniture"/>
    <x v="0"/>
    <s v="DMI Eclipse Executive Suite Bookcases"/>
    <n v="425.83300000000003"/>
    <n v="1"/>
    <n v="20.039200000000001"/>
    <x v="7"/>
    <x v="1"/>
  </r>
  <r>
    <s v="CA-2015-159786"/>
    <x v="33"/>
    <d v="2015-10-17T00:00:00"/>
    <x v="0"/>
    <s v="RK-19300"/>
    <s v="Ralph Kennedy"/>
    <x v="0"/>
    <s v="United States"/>
    <x v="77"/>
    <x v="7"/>
    <x v="2"/>
    <s v="FUR-TA-10001307"/>
    <s v="Furniture"/>
    <x v="2"/>
    <s v="SAFCO PlanMaster Heigh-Adjustable Drafting Table Base, 43w x 30d x 30-37h, Black"/>
    <n v="209.67"/>
    <n v="1"/>
    <n v="-13.978"/>
    <x v="2"/>
    <x v="1"/>
  </r>
  <r>
    <s v="CA-2017-158246"/>
    <x v="17"/>
    <d v="2017-11-11T00:00:00"/>
    <x v="2"/>
    <s v="JB-15400"/>
    <s v="Jennifer Braxton"/>
    <x v="1"/>
    <s v="United States"/>
    <x v="139"/>
    <x v="2"/>
    <x v="1"/>
    <s v="FUR-CH-10003061"/>
    <s v="Furniture"/>
    <x v="1"/>
    <s v="Global Leather Task Chair, Black"/>
    <n v="215.976"/>
    <n v="3"/>
    <n v="-2.6997"/>
    <x v="3"/>
    <x v="0"/>
  </r>
  <r>
    <s v="CA-2017-167381"/>
    <x v="320"/>
    <d v="2017-09-24T00:00:00"/>
    <x v="0"/>
    <s v="EH-14005"/>
    <s v="Erica Hernandez"/>
    <x v="2"/>
    <s v="United States"/>
    <x v="140"/>
    <x v="17"/>
    <x v="3"/>
    <s v="FUR-BO-10001972"/>
    <s v="Furniture"/>
    <x v="0"/>
    <s v="O'Sullivan 4-Shelf Bookcase in Odessa Pine"/>
    <n v="241.96"/>
    <n v="2"/>
    <n v="41.133200000000002"/>
    <x v="3"/>
    <x v="4"/>
  </r>
  <r>
    <s v="CA-2015-134859"/>
    <x v="103"/>
    <d v="2015-10-09T00:00:00"/>
    <x v="1"/>
    <s v="JK-16120"/>
    <s v="Julie Kriz"/>
    <x v="2"/>
    <s v="United States"/>
    <x v="3"/>
    <x v="3"/>
    <x v="2"/>
    <s v="FUR-FU-10003623"/>
    <s v="Furniture"/>
    <x v="3"/>
    <s v="DataProducts Ampli Magnifier Task Lamp, Black,"/>
    <n v="64.944000000000003"/>
    <n v="3"/>
    <n v="6.4943999999999997"/>
    <x v="2"/>
    <x v="1"/>
  </r>
  <r>
    <s v="US-2014-114188"/>
    <x v="321"/>
    <d v="2014-05-22T00:00:00"/>
    <x v="0"/>
    <s v="RF-19345"/>
    <s v="Randy Ferguson"/>
    <x v="1"/>
    <s v="United States"/>
    <x v="63"/>
    <x v="28"/>
    <x v="2"/>
    <s v="FUR-FU-10000076"/>
    <s v="Furniture"/>
    <x v="3"/>
    <s v="24-Hour Round Wall Clock"/>
    <n v="139.86000000000001"/>
    <n v="7"/>
    <n v="60.139800000000001"/>
    <x v="3"/>
    <x v="7"/>
  </r>
  <r>
    <s v="CA-2015-156377"/>
    <x v="322"/>
    <d v="2016-01-05T00:00:00"/>
    <x v="1"/>
    <s v="TB-21625"/>
    <s v="Trudy Brown"/>
    <x v="0"/>
    <s v="United States"/>
    <x v="141"/>
    <x v="5"/>
    <x v="3"/>
    <s v="FUR-FU-10002364"/>
    <s v="Furniture"/>
    <x v="3"/>
    <s v="Eldon Expressions Wood Desk Accessories, Oak"/>
    <n v="14.76"/>
    <n v="5"/>
    <n v="-11.439"/>
    <x v="2"/>
    <x v="5"/>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x v="2"/>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x v="2"/>
  </r>
  <r>
    <s v="CA-2014-141607"/>
    <x v="202"/>
    <d v="2014-12-17T00:00:00"/>
    <x v="1"/>
    <s v="WB-21850"/>
    <s v="William Brown"/>
    <x v="0"/>
    <s v="United States"/>
    <x v="41"/>
    <x v="2"/>
    <x v="1"/>
    <s v="FUR-FU-10003975"/>
    <s v="Furniture"/>
    <x v="3"/>
    <s v="Eldon Advantage Chair Mats for Low to Medium Pile Carpets"/>
    <n v="43.31"/>
    <n v="1"/>
    <n v="4.3310000000000004"/>
    <x v="2"/>
    <x v="5"/>
  </r>
  <r>
    <s v="US-2017-139969"/>
    <x v="49"/>
    <d v="2017-11-26T00:00:00"/>
    <x v="1"/>
    <s v="AF-10870"/>
    <s v="Art Ferguson"/>
    <x v="0"/>
    <s v="United States"/>
    <x v="143"/>
    <x v="5"/>
    <x v="3"/>
    <s v="FUR-CH-10001973"/>
    <s v="Furniture"/>
    <x v="1"/>
    <s v="Office Star Flex Back Scooter Chair with White Frame"/>
    <n v="233.05799999999999"/>
    <n v="3"/>
    <n v="-53.270400000000002"/>
    <x v="1"/>
    <x v="0"/>
  </r>
  <r>
    <s v="US-2016-120460"/>
    <x v="325"/>
    <d v="2016-05-05T00:00:00"/>
    <x v="1"/>
    <s v="BF-11170"/>
    <s v="Ben Ferrer"/>
    <x v="2"/>
    <s v="United States"/>
    <x v="144"/>
    <x v="5"/>
    <x v="3"/>
    <s v="FUR-FU-10004973"/>
    <s v="Furniture"/>
    <x v="3"/>
    <s v="Flat Face Poster Frame"/>
    <n v="22.608000000000001"/>
    <n v="3"/>
    <n v="-10.1736"/>
    <x v="2"/>
    <x v="6"/>
  </r>
  <r>
    <s v="CA-2016-141019"/>
    <x v="326"/>
    <d v="2016-05-14T00:00:00"/>
    <x v="3"/>
    <s v="LH-17155"/>
    <s v="Logan Haushalter"/>
    <x v="0"/>
    <s v="United States"/>
    <x v="145"/>
    <x v="15"/>
    <x v="2"/>
    <s v="FUR-FU-10002937"/>
    <s v="Furniture"/>
    <x v="3"/>
    <s v="GE 48&quot; Fluorescent Tube, Cool White Energy Saver, 34 Watts, 30/Box"/>
    <n v="79.384"/>
    <n v="1"/>
    <n v="29.768999999999998"/>
    <x v="7"/>
    <x v="7"/>
  </r>
  <r>
    <s v="CA-2016-154018"/>
    <x v="25"/>
    <d v="2016-10-19T00:00:00"/>
    <x v="1"/>
    <s v="HA-14920"/>
    <s v="Helen Andreada"/>
    <x v="0"/>
    <s v="United States"/>
    <x v="146"/>
    <x v="5"/>
    <x v="3"/>
    <s v="FUR-FU-10003394"/>
    <s v="Furniture"/>
    <x v="3"/>
    <s v="Tenex &quot;The Solids&quot; Textured Chair Mats"/>
    <n v="139.91999999999999"/>
    <n v="5"/>
    <n v="-150.41399999999999"/>
    <x v="6"/>
    <x v="1"/>
  </r>
  <r>
    <s v="US-2017-137491"/>
    <x v="49"/>
    <d v="2017-11-25T00:00:00"/>
    <x v="1"/>
    <s v="LC-16930"/>
    <s v="Linda Cazamias"/>
    <x v="1"/>
    <s v="United States"/>
    <x v="147"/>
    <x v="5"/>
    <x v="3"/>
    <s v="FUR-CH-10004675"/>
    <s v="Furniture"/>
    <x v="1"/>
    <s v="Lifetime Advantage Folding Chairs, 4/Carton"/>
    <n v="305.31200000000001"/>
    <n v="2"/>
    <n v="-8.7232000000000003"/>
    <x v="6"/>
    <x v="0"/>
  </r>
  <r>
    <s v="CA-2016-128818"/>
    <x v="327"/>
    <d v="2016-05-11T00:00:00"/>
    <x v="1"/>
    <s v="CJ-12010"/>
    <s v="Caroline Jumper"/>
    <x v="0"/>
    <s v="United States"/>
    <x v="13"/>
    <x v="7"/>
    <x v="2"/>
    <s v="FUR-CH-10002084"/>
    <s v="Furniture"/>
    <x v="1"/>
    <s v="Hon Mobius Operator's Chair"/>
    <n v="442.76400000000001"/>
    <n v="4"/>
    <n v="59.035200000000003"/>
    <x v="4"/>
    <x v="7"/>
  </r>
  <r>
    <s v="CA-2016-128818"/>
    <x v="327"/>
    <d v="2016-05-11T00:00:00"/>
    <x v="1"/>
    <s v="CJ-12010"/>
    <s v="Caroline Jumper"/>
    <x v="0"/>
    <s v="United States"/>
    <x v="13"/>
    <x v="7"/>
    <x v="2"/>
    <s v="FUR-FU-10001940"/>
    <s v="Furniture"/>
    <x v="3"/>
    <s v="Staple-based wall hangings"/>
    <n v="63.68"/>
    <n v="8"/>
    <n v="28.019200000000001"/>
    <x v="4"/>
    <x v="7"/>
  </r>
  <r>
    <s v="CA-2017-143063"/>
    <x v="328"/>
    <d v="2017-08-15T00:00:00"/>
    <x v="1"/>
    <s v="IL-15100"/>
    <s v="Ivan Liston"/>
    <x v="0"/>
    <s v="United States"/>
    <x v="29"/>
    <x v="6"/>
    <x v="3"/>
    <s v="FUR-FU-10003708"/>
    <s v="Furniture"/>
    <x v="3"/>
    <s v="Tenex Traditional Chairmats for Medium Pile Carpet, Standard Lip, 36&quot; x 48&quot;"/>
    <n v="121.3"/>
    <n v="2"/>
    <n v="25.472999999999999"/>
    <x v="2"/>
    <x v="10"/>
  </r>
  <r>
    <s v="US-2014-165659"/>
    <x v="42"/>
    <d v="2014-06-06T00:00:00"/>
    <x v="1"/>
    <s v="LT-17110"/>
    <s v="Liz Thompson"/>
    <x v="0"/>
    <s v="United States"/>
    <x v="148"/>
    <x v="31"/>
    <x v="0"/>
    <s v="FUR-FU-10001935"/>
    <s v="Furniture"/>
    <x v="3"/>
    <s v="3M Hangers With Command Adhesive"/>
    <n v="22.2"/>
    <n v="6"/>
    <n v="9.1020000000000003"/>
    <x v="2"/>
    <x v="2"/>
  </r>
  <r>
    <s v="CA-2015-138002"/>
    <x v="329"/>
    <d v="2015-09-12T00:00:00"/>
    <x v="1"/>
    <s v="BT-11305"/>
    <s v="Beth Thompson"/>
    <x v="2"/>
    <s v="United States"/>
    <x v="15"/>
    <x v="13"/>
    <x v="1"/>
    <s v="FUR-FU-10004748"/>
    <s v="Furniture"/>
    <x v="3"/>
    <s v="Howard Miller 16&quot; Diameter Gallery Wall Clock"/>
    <n v="191.82"/>
    <n v="3"/>
    <n v="74.809799999999996"/>
    <x v="6"/>
    <x v="4"/>
  </r>
  <r>
    <s v="CA-2015-128860"/>
    <x v="330"/>
    <d v="2015-07-05T00:00:00"/>
    <x v="1"/>
    <s v="SC-20725"/>
    <s v="Steven Cartwright"/>
    <x v="0"/>
    <s v="United States"/>
    <x v="68"/>
    <x v="3"/>
    <x v="2"/>
    <s v="FUR-FU-10001473"/>
    <s v="Furniture"/>
    <x v="3"/>
    <s v="Eldon Executive Woodline II Desk Accessories, Mahogany"/>
    <n v="20.103999999999999"/>
    <n v="1"/>
    <n v="1.7591000000000001"/>
    <x v="6"/>
    <x v="2"/>
  </r>
  <r>
    <s v="CA-2017-107874"/>
    <x v="295"/>
    <d v="2017-11-25T00:00:00"/>
    <x v="1"/>
    <s v="SW-20275"/>
    <s v="Scott Williamson"/>
    <x v="0"/>
    <s v="United States"/>
    <x v="13"/>
    <x v="7"/>
    <x v="2"/>
    <s v="FUR-FU-10003535"/>
    <s v="Furniture"/>
    <x v="3"/>
    <s v="Howard Miller Distant Time Traveler Alarm Clock"/>
    <n v="27.42"/>
    <n v="1"/>
    <n v="11.2422"/>
    <x v="4"/>
    <x v="0"/>
  </r>
  <r>
    <s v="CA-2017-129378"/>
    <x v="95"/>
    <d v="2017-10-02T00:00:00"/>
    <x v="2"/>
    <s v="NS-18505"/>
    <s v="Neola Schneider"/>
    <x v="0"/>
    <s v="United States"/>
    <x v="124"/>
    <x v="2"/>
    <x v="1"/>
    <s v="FUR-CH-10000553"/>
    <s v="Furniture"/>
    <x v="1"/>
    <s v="Metal Folding Chairs, Beige, 4/Carton"/>
    <n v="108.608"/>
    <n v="4"/>
    <n v="9.5031999999999996"/>
    <x v="5"/>
    <x v="1"/>
  </r>
  <r>
    <s v="CA-2015-131884"/>
    <x v="248"/>
    <d v="2015-12-06T00:00:00"/>
    <x v="3"/>
    <s v="DK-13375"/>
    <s v="Dennis Kane"/>
    <x v="0"/>
    <s v="United States"/>
    <x v="149"/>
    <x v="15"/>
    <x v="2"/>
    <s v="FUR-CH-10004860"/>
    <s v="Furniture"/>
    <x v="1"/>
    <s v="Global Low Back Tilter Chair"/>
    <n v="70.686000000000007"/>
    <n v="1"/>
    <n v="-24.235199999999999"/>
    <x v="7"/>
    <x v="5"/>
  </r>
  <r>
    <s v="CA-2016-106383"/>
    <x v="331"/>
    <d v="2016-03-21T00:00:00"/>
    <x v="0"/>
    <s v="BT-11440"/>
    <s v="Bobby Trafton"/>
    <x v="0"/>
    <s v="United States"/>
    <x v="150"/>
    <x v="12"/>
    <x v="1"/>
    <s v="FUR-BO-10002202"/>
    <s v="Furniture"/>
    <x v="0"/>
    <s v="Atlantic Metals Mobile 2-Shelf Bookcases, Custom Colors"/>
    <n v="72.293999999999997"/>
    <n v="1"/>
    <n v="-98.8018"/>
    <x v="3"/>
    <x v="9"/>
  </r>
  <r>
    <s v="CA-2016-139157"/>
    <x v="180"/>
    <d v="2016-10-05T00:00:00"/>
    <x v="1"/>
    <s v="GM-14680"/>
    <s v="Greg Matthias"/>
    <x v="0"/>
    <s v="United States"/>
    <x v="13"/>
    <x v="7"/>
    <x v="2"/>
    <s v="FUR-TA-10003238"/>
    <s v="Furniture"/>
    <x v="2"/>
    <s v="Chromcraft Bull-Nose Wood 48&quot; x 96&quot; Rectangular Conference Tables"/>
    <n v="330.58800000000002"/>
    <n v="1"/>
    <n v="-115.7058"/>
    <x v="4"/>
    <x v="1"/>
  </r>
  <r>
    <s v="CA-2017-157091"/>
    <x v="332"/>
    <d v="2017-07-01T00:00:00"/>
    <x v="1"/>
    <s v="DB-13405"/>
    <s v="Denny Blanton"/>
    <x v="0"/>
    <s v="United States"/>
    <x v="101"/>
    <x v="6"/>
    <x v="3"/>
    <s v="FUR-FU-10000293"/>
    <s v="Furniture"/>
    <x v="3"/>
    <s v="Eldon Antistatic Chair Mats for Low to Medium Pile Carpets"/>
    <n v="526.45000000000005"/>
    <n v="5"/>
    <n v="31.587"/>
    <x v="2"/>
    <x v="2"/>
  </r>
  <r>
    <s v="CA-2017-166849"/>
    <x v="333"/>
    <d v="2017-04-26T00:00:00"/>
    <x v="1"/>
    <s v="SJ-20125"/>
    <s v="Sanjit Jacobs"/>
    <x v="2"/>
    <s v="United States"/>
    <x v="9"/>
    <x v="8"/>
    <x v="3"/>
    <s v="FUR-FU-10004597"/>
    <s v="Furniture"/>
    <x v="3"/>
    <s v="Eldon Cleatmat Chair Mats for Medium Pile Carpets"/>
    <n v="44.4"/>
    <n v="2"/>
    <n v="-52.17"/>
    <x v="6"/>
    <x v="6"/>
  </r>
  <r>
    <s v="CA-2016-164091"/>
    <x v="334"/>
    <d v="2016-09-22T00:00:00"/>
    <x v="1"/>
    <s v="LA-16780"/>
    <s v="Laura Armstrong"/>
    <x v="1"/>
    <s v="United States"/>
    <x v="151"/>
    <x v="39"/>
    <x v="2"/>
    <s v="FUR-FU-10004952"/>
    <s v="Furniture"/>
    <x v="3"/>
    <s v="C-Line Cubicle Keepers Polyproplyene Holder w/Velcro Back, 8-1/2x11, 25/Bx"/>
    <n v="109.48"/>
    <n v="2"/>
    <n v="33.938800000000001"/>
    <x v="2"/>
    <x v="4"/>
  </r>
  <r>
    <s v="CA-2017-105214"/>
    <x v="140"/>
    <d v="2017-06-19T00:00:00"/>
    <x v="2"/>
    <s v="TS-21610"/>
    <s v="Troy Staebel"/>
    <x v="0"/>
    <s v="United States"/>
    <x v="28"/>
    <x v="2"/>
    <x v="1"/>
    <s v="FUR-CH-10000015"/>
    <s v="Furniture"/>
    <x v="1"/>
    <s v="Hon Multipurpose Stacking Arm Chairs"/>
    <n v="1212.96"/>
    <n v="7"/>
    <n v="90.971999999999994"/>
    <x v="0"/>
    <x v="2"/>
  </r>
  <r>
    <s v="CA-2017-122994"/>
    <x v="335"/>
    <d v="2017-02-09T00:00:00"/>
    <x v="2"/>
    <s v="MV-17485"/>
    <s v="Mark Van Huff"/>
    <x v="0"/>
    <s v="United States"/>
    <x v="58"/>
    <x v="25"/>
    <x v="0"/>
    <s v="FUR-BO-10004015"/>
    <s v="Furniture"/>
    <x v="0"/>
    <s v="Bush Andora Bookcase, Maple/Graphite Gray Finish"/>
    <n v="359.97"/>
    <n v="3"/>
    <n v="79.193399999999997"/>
    <x v="0"/>
    <x v="11"/>
  </r>
  <r>
    <s v="CA-2015-142944"/>
    <x v="336"/>
    <d v="2015-03-11T00:00:00"/>
    <x v="1"/>
    <s v="JL-15850"/>
    <s v="John Lucas"/>
    <x v="0"/>
    <s v="United States"/>
    <x v="28"/>
    <x v="2"/>
    <x v="1"/>
    <s v="FUR-FU-10000308"/>
    <s v="Furniture"/>
    <x v="3"/>
    <s v="Deflect-o Glass Clear Studded Chair Mats"/>
    <n v="435.26"/>
    <n v="7"/>
    <n v="95.757199999999997"/>
    <x v="2"/>
    <x v="9"/>
  </r>
  <r>
    <s v="CA-2014-157882"/>
    <x v="215"/>
    <d v="2014-10-08T00:00:00"/>
    <x v="0"/>
    <s v="AR-10405"/>
    <s v="Allen Rosenblatt"/>
    <x v="1"/>
    <s v="United States"/>
    <x v="2"/>
    <x v="2"/>
    <x v="1"/>
    <s v="FUR-TA-10001866"/>
    <s v="Furniture"/>
    <x v="2"/>
    <s v="Bevis Round Conference Room Tables and Bases"/>
    <n v="143.43199999999999"/>
    <n v="1"/>
    <n v="3.5857999999999999"/>
    <x v="2"/>
    <x v="1"/>
  </r>
  <r>
    <s v="CA-2014-157882"/>
    <x v="215"/>
    <d v="2014-10-08T00:00:00"/>
    <x v="0"/>
    <s v="AR-10405"/>
    <s v="Allen Rosenblatt"/>
    <x v="1"/>
    <s v="United States"/>
    <x v="2"/>
    <x v="2"/>
    <x v="1"/>
    <s v="FUR-CH-10002774"/>
    <s v="Furniture"/>
    <x v="1"/>
    <s v="Global Deluxe Stacking Chair, Gray"/>
    <n v="122.352"/>
    <n v="3"/>
    <n v="13.7646"/>
    <x v="2"/>
    <x v="1"/>
  </r>
  <r>
    <s v="CA-2014-104283"/>
    <x v="337"/>
    <d v="2014-07-01T00:00:00"/>
    <x v="1"/>
    <s v="LM-17065"/>
    <s v="Liz MacKendrick"/>
    <x v="0"/>
    <s v="United States"/>
    <x v="152"/>
    <x v="21"/>
    <x v="0"/>
    <s v="FUR-TA-10001039"/>
    <s v="Furniture"/>
    <x v="2"/>
    <s v="KI Adjustable-Height Table"/>
    <n v="85.98"/>
    <n v="1"/>
    <n v="22.354800000000001"/>
    <x v="4"/>
    <x v="2"/>
  </r>
  <r>
    <s v="CA-2017-142622"/>
    <x v="242"/>
    <d v="2017-11-02T00:00:00"/>
    <x v="2"/>
    <s v="JK-15625"/>
    <s v="Jim Karlsson"/>
    <x v="0"/>
    <s v="United States"/>
    <x v="15"/>
    <x v="13"/>
    <x v="1"/>
    <s v="FUR-CH-10003833"/>
    <s v="Furniture"/>
    <x v="1"/>
    <s v="Novimex Fabric Task Chair"/>
    <n v="97.567999999999998"/>
    <n v="2"/>
    <n v="-6.0979999999999999"/>
    <x v="0"/>
    <x v="1"/>
  </r>
  <r>
    <s v="CA-2017-142622"/>
    <x v="242"/>
    <d v="2017-11-02T00:00:00"/>
    <x v="2"/>
    <s v="JK-15625"/>
    <s v="Jim Karlsson"/>
    <x v="0"/>
    <s v="United States"/>
    <x v="15"/>
    <x v="13"/>
    <x v="1"/>
    <s v="FUR-CH-10004289"/>
    <s v="Furniture"/>
    <x v="1"/>
    <s v="Global Super Steno Chair"/>
    <n v="614.27200000000005"/>
    <n v="8"/>
    <n v="-23.0352"/>
    <x v="0"/>
    <x v="1"/>
  </r>
  <r>
    <s v="CA-2017-142622"/>
    <x v="242"/>
    <d v="2017-11-02T00:00:00"/>
    <x v="2"/>
    <s v="JK-15625"/>
    <s v="Jim Karlsson"/>
    <x v="0"/>
    <s v="United States"/>
    <x v="15"/>
    <x v="13"/>
    <x v="1"/>
    <s v="FUR-BO-10004467"/>
    <s v="Furniture"/>
    <x v="0"/>
    <s v="Bestar Classic Bookcase"/>
    <n v="199.98"/>
    <n v="2"/>
    <n v="37.996200000000002"/>
    <x v="0"/>
    <x v="1"/>
  </r>
  <r>
    <s v="CA-2017-115154"/>
    <x v="338"/>
    <d v="2017-01-11T00:00:00"/>
    <x v="2"/>
    <s v="RS-19420"/>
    <s v="Ricardo Sperren"/>
    <x v="1"/>
    <s v="United States"/>
    <x v="15"/>
    <x v="13"/>
    <x v="1"/>
    <s v="FUR-TA-10001950"/>
    <s v="Furniture"/>
    <x v="2"/>
    <s v="Balt Solid Wood Round Tables"/>
    <n v="892.98"/>
    <n v="2"/>
    <n v="80.368200000000002"/>
    <x v="0"/>
    <x v="8"/>
  </r>
  <r>
    <s v="CA-2015-149342"/>
    <x v="339"/>
    <d v="2015-04-25T00:00:00"/>
    <x v="1"/>
    <s v="TS-21160"/>
    <s v="Theresa Swint"/>
    <x v="1"/>
    <s v="United States"/>
    <x v="29"/>
    <x v="24"/>
    <x v="0"/>
    <s v="FUR-FU-10002937"/>
    <s v="Furniture"/>
    <x v="3"/>
    <s v="GE 48&quot; Fluorescent Tube, Cool White Energy Saver, 34 Watts, 30/Box"/>
    <n v="595.38"/>
    <n v="6"/>
    <n v="297.69"/>
    <x v="2"/>
    <x v="6"/>
  </r>
  <r>
    <s v="CA-2017-127929"/>
    <x v="340"/>
    <d v="2017-12-27T00:00:00"/>
    <x v="1"/>
    <s v="FM-14215"/>
    <s v="Filia McAdams"/>
    <x v="1"/>
    <s v="United States"/>
    <x v="108"/>
    <x v="19"/>
    <x v="2"/>
    <s v="FUR-FU-10003708"/>
    <s v="Furniture"/>
    <x v="3"/>
    <s v="Tenex Traditional Chairmats for Medium Pile Carpet, Standard Lip, 36&quot; x 48&quot;"/>
    <n v="181.95"/>
    <n v="3"/>
    <n v="38.209499999999998"/>
    <x v="4"/>
    <x v="5"/>
  </r>
  <r>
    <s v="CA-2015-113145"/>
    <x v="341"/>
    <d v="2015-11-05T00:00:00"/>
    <x v="1"/>
    <s v="VD-21670"/>
    <s v="Valerie Dominguez"/>
    <x v="0"/>
    <s v="United States"/>
    <x v="13"/>
    <x v="7"/>
    <x v="2"/>
    <s v="FUR-FU-10000965"/>
    <s v="Furniture"/>
    <x v="3"/>
    <s v="Howard Miller 11-1/2&quot; Diameter Ridgewood Wall Clock"/>
    <n v="259.7"/>
    <n v="5"/>
    <n v="106.477"/>
    <x v="4"/>
    <x v="0"/>
  </r>
  <r>
    <s v="CA-2017-157931"/>
    <x v="342"/>
    <d v="2017-09-22T00:00:00"/>
    <x v="0"/>
    <s v="MO-17800"/>
    <s v="Meg O'Connel"/>
    <x v="2"/>
    <s v="United States"/>
    <x v="153"/>
    <x v="24"/>
    <x v="0"/>
    <s v="FUR-CH-10000785"/>
    <s v="Furniture"/>
    <x v="1"/>
    <s v="Global Ergonomic Managers Chair"/>
    <n v="723.92"/>
    <n v="4"/>
    <n v="188.2192"/>
    <x v="2"/>
    <x v="4"/>
  </r>
  <r>
    <s v="CA-2016-115574"/>
    <x v="207"/>
    <d v="2016-12-24T00:00:00"/>
    <x v="2"/>
    <s v="BP-11185"/>
    <s v="Ben Peterman"/>
    <x v="1"/>
    <s v="United States"/>
    <x v="9"/>
    <x v="8"/>
    <x v="3"/>
    <s v="FUR-BO-10003441"/>
    <s v="Furniture"/>
    <x v="0"/>
    <s v="Bush Westfield Collection Bookcases, Fully Assembled"/>
    <n v="141.37200000000001"/>
    <n v="2"/>
    <n v="-14.1372"/>
    <x v="5"/>
    <x v="5"/>
  </r>
  <r>
    <s v="US-2017-120418"/>
    <x v="343"/>
    <d v="2017-06-12T00:00:00"/>
    <x v="2"/>
    <s v="BC-11125"/>
    <s v="Becky Castell"/>
    <x v="2"/>
    <s v="United States"/>
    <x v="117"/>
    <x v="22"/>
    <x v="1"/>
    <s v="FUR-CH-10001394"/>
    <s v="Furniture"/>
    <x v="1"/>
    <s v="Global Leather Executive Chair"/>
    <n v="280.79199999999997"/>
    <n v="1"/>
    <n v="35.098999999999997"/>
    <x v="5"/>
    <x v="2"/>
  </r>
  <r>
    <s v="CA-2017-122035"/>
    <x v="96"/>
    <d v="2017-07-25T00:00:00"/>
    <x v="1"/>
    <s v="EM-13825"/>
    <s v="Elizabeth Moffitt"/>
    <x v="1"/>
    <s v="United States"/>
    <x v="154"/>
    <x v="40"/>
    <x v="3"/>
    <s v="FUR-CH-10003833"/>
    <s v="Furniture"/>
    <x v="1"/>
    <s v="Novimex Fabric Task Chair"/>
    <n v="182.94"/>
    <n v="3"/>
    <n v="27.440999999999999"/>
    <x v="2"/>
    <x v="3"/>
  </r>
  <r>
    <s v="CA-2015-105102"/>
    <x v="195"/>
    <d v="2015-09-19T00:00:00"/>
    <x v="0"/>
    <s v="BM-11575"/>
    <s v="Brendan Murry"/>
    <x v="1"/>
    <s v="United States"/>
    <x v="13"/>
    <x v="7"/>
    <x v="2"/>
    <s v="FUR-BO-10004709"/>
    <s v="Furniture"/>
    <x v="0"/>
    <s v="Bush Westfield Collection Bookcases, Medium Cherry Finish"/>
    <n v="46.384"/>
    <n v="1"/>
    <n v="1.1596"/>
    <x v="4"/>
    <x v="4"/>
  </r>
  <r>
    <s v="US-2015-147739"/>
    <x v="344"/>
    <d v="2015-12-29T00:00:00"/>
    <x v="1"/>
    <s v="JD-16150"/>
    <s v="Justin Deggeller"/>
    <x v="1"/>
    <s v="United States"/>
    <x v="3"/>
    <x v="3"/>
    <x v="2"/>
    <s v="FUR-FU-10001468"/>
    <s v="Furniture"/>
    <x v="3"/>
    <s v="Tenex Antistatic Computer Chair Mats"/>
    <n v="547.13599999999997"/>
    <n v="4"/>
    <n v="-68.391999999999996"/>
    <x v="4"/>
    <x v="5"/>
  </r>
  <r>
    <s v="US-2014-143231"/>
    <x v="252"/>
    <d v="2015-01-03T00:00:00"/>
    <x v="2"/>
    <s v="GM-14455"/>
    <s v="Gary Mitchum"/>
    <x v="2"/>
    <s v="United States"/>
    <x v="20"/>
    <x v="20"/>
    <x v="2"/>
    <s v="FUR-FU-10002501"/>
    <s v="Furniture"/>
    <x v="3"/>
    <s v="Nu-Dell Executive Frame"/>
    <n v="63.2"/>
    <n v="5"/>
    <n v="23.384"/>
    <x v="0"/>
    <x v="5"/>
  </r>
  <r>
    <s v="CA-2016-159373"/>
    <x v="345"/>
    <d v="2016-03-18T00:00:00"/>
    <x v="1"/>
    <s v="LT-17110"/>
    <s v="Liz Thompson"/>
    <x v="0"/>
    <s v="United States"/>
    <x v="21"/>
    <x v="5"/>
    <x v="3"/>
    <s v="FUR-TA-10004619"/>
    <s v="Furniture"/>
    <x v="2"/>
    <s v="Hon Non-Folding Utility Tables"/>
    <n v="557.58500000000004"/>
    <n v="5"/>
    <n v="0"/>
    <x v="2"/>
    <x v="9"/>
  </r>
  <r>
    <s v="CA-2015-111514"/>
    <x v="346"/>
    <d v="2015-09-02T00:00:00"/>
    <x v="2"/>
    <s v="SC-20260"/>
    <s v="Scott Cohen"/>
    <x v="1"/>
    <s v="United States"/>
    <x v="28"/>
    <x v="2"/>
    <x v="1"/>
    <s v="FUR-BO-10002545"/>
    <s v="Furniture"/>
    <x v="0"/>
    <s v="Atlantic Metals Mobile 3-Shelf Bookcases, Custom Colors"/>
    <n v="1552.8309999999999"/>
    <n v="7"/>
    <n v="200.9546"/>
    <x v="3"/>
    <x v="10"/>
  </r>
  <r>
    <s v="US-2014-148838"/>
    <x v="347"/>
    <d v="2014-03-21T00:00:00"/>
    <x v="1"/>
    <s v="CP-12340"/>
    <s v="Christine Phan"/>
    <x v="1"/>
    <s v="United States"/>
    <x v="13"/>
    <x v="7"/>
    <x v="2"/>
    <s v="FUR-TA-10003473"/>
    <s v="Furniture"/>
    <x v="2"/>
    <s v="Bretford Rectangular Conference Table Tops"/>
    <n v="1579.7460000000001"/>
    <n v="7"/>
    <n v="-447.59469999999999"/>
    <x v="4"/>
    <x v="9"/>
  </r>
  <r>
    <s v="US-2014-148838"/>
    <x v="347"/>
    <d v="2014-03-21T00:00:00"/>
    <x v="1"/>
    <s v="CP-12340"/>
    <s v="Christine Phan"/>
    <x v="1"/>
    <s v="United States"/>
    <x v="13"/>
    <x v="7"/>
    <x v="2"/>
    <s v="FUR-TA-10001950"/>
    <s v="Furniture"/>
    <x v="2"/>
    <s v="Balt Solid Wood Round Tables"/>
    <n v="1071.576"/>
    <n v="4"/>
    <n v="-553.64760000000001"/>
    <x v="4"/>
    <x v="9"/>
  </r>
  <r>
    <s v="US-2014-148838"/>
    <x v="347"/>
    <d v="2014-03-21T00:00:00"/>
    <x v="1"/>
    <s v="CP-12340"/>
    <s v="Christine Phan"/>
    <x v="1"/>
    <s v="United States"/>
    <x v="13"/>
    <x v="7"/>
    <x v="2"/>
    <s v="FUR-TA-10004175"/>
    <s v="Furniture"/>
    <x v="2"/>
    <s v="Hon 30&quot; x 60&quot; Table with Locking Drawer"/>
    <n v="613.90800000000002"/>
    <n v="3"/>
    <n v="-122.7816"/>
    <x v="4"/>
    <x v="9"/>
  </r>
  <r>
    <s v="US-2016-108637"/>
    <x v="345"/>
    <d v="2016-03-18T00:00:00"/>
    <x v="1"/>
    <s v="AB-10060"/>
    <s v="Adam Bellavance"/>
    <x v="2"/>
    <s v="United States"/>
    <x v="61"/>
    <x v="25"/>
    <x v="0"/>
    <s v="FUR-FU-10004864"/>
    <s v="Furniture"/>
    <x v="3"/>
    <s v="Howard Miller 14-1/2&quot; Diameter Chrome Round Wall Clock"/>
    <n v="127.88"/>
    <n v="2"/>
    <n v="40.921599999999998"/>
    <x v="2"/>
    <x v="9"/>
  </r>
  <r>
    <s v="CA-2014-102295"/>
    <x v="168"/>
    <d v="2014-11-26T00:00:00"/>
    <x v="0"/>
    <s v="EH-13990"/>
    <s v="Erica Hackney"/>
    <x v="0"/>
    <s v="United States"/>
    <x v="155"/>
    <x v="2"/>
    <x v="1"/>
    <s v="FUR-CH-10001714"/>
    <s v="Furniture"/>
    <x v="1"/>
    <s v="Global Leather &amp; Oak Executive Chair, Burgundy"/>
    <n v="120.712"/>
    <n v="1"/>
    <n v="-18.1068"/>
    <x v="3"/>
    <x v="0"/>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s v="Furniture"/>
    <x v="3"/>
    <s v="Flat Face Poster Frame"/>
    <n v="60.287999999999997"/>
    <n v="8"/>
    <n v="-27.1296"/>
    <x v="4"/>
    <x v="3"/>
  </r>
  <r>
    <s v="CA-2016-159940"/>
    <x v="281"/>
    <d v="2016-07-11T00:00:00"/>
    <x v="0"/>
    <s v="BF-11020"/>
    <s v="Barry Franzšsisch"/>
    <x v="1"/>
    <s v="United States"/>
    <x v="14"/>
    <x v="8"/>
    <x v="3"/>
    <s v="FUR-CH-10000785"/>
    <s v="Furniture"/>
    <x v="1"/>
    <s v="Global Ergonomic Managers Chair"/>
    <n v="253.37200000000001"/>
    <n v="2"/>
    <n v="-14.478400000000001"/>
    <x v="4"/>
    <x v="3"/>
  </r>
  <r>
    <s v="CA-2016-118052"/>
    <x v="349"/>
    <d v="2016-05-10T00:00:00"/>
    <x v="1"/>
    <s v="BE-11455"/>
    <s v="Brad Eason"/>
    <x v="2"/>
    <s v="United States"/>
    <x v="75"/>
    <x v="15"/>
    <x v="2"/>
    <s v="FUR-FU-10004848"/>
    <s v="Furniture"/>
    <x v="3"/>
    <s v="DAX Solid Wood Frames"/>
    <n v="54.712000000000003"/>
    <n v="7"/>
    <n v="11.626300000000001"/>
    <x v="4"/>
    <x v="7"/>
  </r>
  <r>
    <s v="US-2015-127040"/>
    <x v="248"/>
    <d v="2015-12-10T00:00:00"/>
    <x v="1"/>
    <s v="SG-20605"/>
    <s v="Speros Goranitis"/>
    <x v="0"/>
    <s v="United States"/>
    <x v="13"/>
    <x v="7"/>
    <x v="2"/>
    <s v="FUR-FU-10002878"/>
    <s v="Furniture"/>
    <x v="3"/>
    <s v="Seth Thomas 14&quot; Day/Date Wall Clock"/>
    <n v="113.92"/>
    <n v="4"/>
    <n v="42.150399999999998"/>
    <x v="4"/>
    <x v="5"/>
  </r>
  <r>
    <s v="US-2016-110170"/>
    <x v="350"/>
    <d v="2016-10-03T00:00:00"/>
    <x v="1"/>
    <s v="HM-14860"/>
    <s v="Harry Marie"/>
    <x v="1"/>
    <s v="United States"/>
    <x v="156"/>
    <x v="5"/>
    <x v="3"/>
    <s v="FUR-BO-10000780"/>
    <s v="Furniture"/>
    <x v="0"/>
    <s v="O'Sullivan Plantations 2-Door Library in Landvery Oak"/>
    <n v="956.66480000000001"/>
    <n v="7"/>
    <n v="-225.0976"/>
    <x v="6"/>
    <x v="4"/>
  </r>
  <r>
    <s v="CA-2017-155985"/>
    <x v="351"/>
    <d v="2017-03-25T00:00:00"/>
    <x v="2"/>
    <s v="BE-11335"/>
    <s v="Bill Eplett"/>
    <x v="2"/>
    <s v="United States"/>
    <x v="28"/>
    <x v="2"/>
    <x v="1"/>
    <s v="FUR-FU-10000758"/>
    <s v="Furniture"/>
    <x v="3"/>
    <s v="DAX Natural Wood-Tone Poster Frame"/>
    <n v="211.84"/>
    <n v="8"/>
    <n v="76.2624"/>
    <x v="3"/>
    <x v="9"/>
  </r>
  <r>
    <s v="CA-2014-151295"/>
    <x v="352"/>
    <d v="2014-11-16T00:00:00"/>
    <x v="1"/>
    <s v="JA-15970"/>
    <s v="Joseph Airdo"/>
    <x v="0"/>
    <s v="United States"/>
    <x v="2"/>
    <x v="2"/>
    <x v="1"/>
    <s v="FUR-TA-10002356"/>
    <s v="Furniture"/>
    <x v="2"/>
    <s v="Bevis Boat-Shaped Conference Table"/>
    <n v="629.06399999999996"/>
    <n v="3"/>
    <n v="31.453199999999999"/>
    <x v="4"/>
    <x v="0"/>
  </r>
  <r>
    <s v="CA-2016-156300"/>
    <x v="353"/>
    <d v="2017-01-02T00:00:00"/>
    <x v="1"/>
    <s v="TB-21595"/>
    <s v="Troy Blackwell"/>
    <x v="0"/>
    <s v="United States"/>
    <x v="79"/>
    <x v="16"/>
    <x v="3"/>
    <s v="FUR-CH-10001714"/>
    <s v="Furniture"/>
    <x v="1"/>
    <s v="Global Leather &amp; Oak Executive Chair, Burgundy"/>
    <n v="754.45"/>
    <n v="5"/>
    <n v="60.356000000000002"/>
    <x v="4"/>
    <x v="5"/>
  </r>
  <r>
    <s v="CA-2015-146087"/>
    <x v="171"/>
    <d v="2015-07-11T00:00:00"/>
    <x v="1"/>
    <s v="PP-18955"/>
    <s v="Paul Prost"/>
    <x v="2"/>
    <s v="United States"/>
    <x v="157"/>
    <x v="20"/>
    <x v="2"/>
    <s v="FUR-BO-10002824"/>
    <s v="Furniture"/>
    <x v="0"/>
    <s v="Bush Mission Pointe Library"/>
    <n v="301.95999999999998"/>
    <n v="2"/>
    <n v="60.392000000000003"/>
    <x v="2"/>
    <x v="3"/>
  </r>
  <r>
    <s v="US-2017-147669"/>
    <x v="19"/>
    <d v="2017-12-30T00:00:00"/>
    <x v="1"/>
    <s v="SV-20935"/>
    <s v="Susan Vittorini"/>
    <x v="0"/>
    <s v="United States"/>
    <x v="130"/>
    <x v="15"/>
    <x v="2"/>
    <s v="FUR-TA-10002645"/>
    <s v="Furniture"/>
    <x v="2"/>
    <s v="Hon Rectangular Conference Tables"/>
    <n v="273.06"/>
    <n v="2"/>
    <n v="-104.673"/>
    <x v="2"/>
    <x v="5"/>
  </r>
  <r>
    <s v="CA-2016-169922"/>
    <x v="354"/>
    <d v="2016-06-17T00:00:00"/>
    <x v="1"/>
    <s v="MZ-17515"/>
    <s v="Mary Zewe"/>
    <x v="1"/>
    <s v="United States"/>
    <x v="58"/>
    <x v="5"/>
    <x v="3"/>
    <s v="FUR-FU-10004415"/>
    <s v="Furniture"/>
    <x v="3"/>
    <s v="Stacking Tray, Side-Loading, Legal, Smoke"/>
    <n v="12.544"/>
    <n v="7"/>
    <n v="-9.0944000000000003"/>
    <x v="6"/>
    <x v="2"/>
  </r>
  <r>
    <s v="CA-2017-129805"/>
    <x v="158"/>
    <d v="2018-01-02T00:00:00"/>
    <x v="1"/>
    <s v="HM-14860"/>
    <s v="Harry Marie"/>
    <x v="1"/>
    <s v="United States"/>
    <x v="15"/>
    <x v="13"/>
    <x v="1"/>
    <s v="FUR-FU-10001935"/>
    <s v="Furniture"/>
    <x v="3"/>
    <s v="3M Hangers With Command Adhesive"/>
    <n v="7.4"/>
    <n v="2"/>
    <n v="3.0339999999999998"/>
    <x v="2"/>
    <x v="5"/>
  </r>
  <r>
    <s v="CA-2014-148586"/>
    <x v="355"/>
    <d v="2014-04-01T00:00:00"/>
    <x v="1"/>
    <s v="AZ-10750"/>
    <s v="Annie Zypern"/>
    <x v="0"/>
    <s v="United States"/>
    <x v="13"/>
    <x v="7"/>
    <x v="2"/>
    <s v="FUR-CH-10002439"/>
    <s v="Furniture"/>
    <x v="1"/>
    <s v="Iceberg Nesting Folding Chair, 19w x 6d x 43h"/>
    <n v="366.786"/>
    <n v="7"/>
    <n v="65.206400000000002"/>
    <x v="1"/>
    <x v="9"/>
  </r>
  <r>
    <s v="CA-2017-140053"/>
    <x v="209"/>
    <d v="2017-07-10T00:00:00"/>
    <x v="1"/>
    <s v="CA-12265"/>
    <s v="Christina Anderson"/>
    <x v="0"/>
    <s v="United States"/>
    <x v="158"/>
    <x v="41"/>
    <x v="1"/>
    <s v="FUR-FU-10003708"/>
    <s v="Furniture"/>
    <x v="3"/>
    <s v="Tenex Traditional Chairmats for Medium Pile Carpet, Standard Lip, 36&quot; x 48&quot;"/>
    <n v="545.85"/>
    <n v="9"/>
    <n v="114.6285"/>
    <x v="1"/>
    <x v="3"/>
  </r>
  <r>
    <s v="CA-2014-164210"/>
    <x v="356"/>
    <d v="2014-11-20T00:00:00"/>
    <x v="0"/>
    <s v="PW-19240"/>
    <s v="Pierre Wener"/>
    <x v="0"/>
    <s v="United States"/>
    <x v="74"/>
    <x v="12"/>
    <x v="1"/>
    <s v="FUR-TA-10000849"/>
    <s v="Furniture"/>
    <x v="2"/>
    <s v="Bevis Rectangular Conference Tables"/>
    <n v="145.97999999999999"/>
    <n v="2"/>
    <n v="-99.266400000000004"/>
    <x v="3"/>
    <x v="0"/>
  </r>
  <r>
    <s v="CA-2017-139948"/>
    <x v="357"/>
    <d v="2017-07-22T00:00:00"/>
    <x v="1"/>
    <s v="SW-20455"/>
    <s v="Shaun Weien"/>
    <x v="0"/>
    <s v="United States"/>
    <x v="26"/>
    <x v="1"/>
    <x v="0"/>
    <s v="FUR-FU-10002597"/>
    <s v="Furniture"/>
    <x v="3"/>
    <s v="C-Line Magnetic Cubicle Keepers, Clear Polypropylene"/>
    <n v="7.9039999999999999"/>
    <n v="2"/>
    <n v="2.1736"/>
    <x v="2"/>
    <x v="3"/>
  </r>
  <r>
    <s v="CA-2016-146934"/>
    <x v="358"/>
    <d v="2016-05-27T00:00:00"/>
    <x v="1"/>
    <s v="AF-10870"/>
    <s v="Art Ferguson"/>
    <x v="0"/>
    <s v="United States"/>
    <x v="159"/>
    <x v="18"/>
    <x v="2"/>
    <s v="FUR-TA-10003748"/>
    <s v="Furniture"/>
    <x v="2"/>
    <s v="Bevis 36 x 72 Conference Tables"/>
    <n v="174.286"/>
    <n v="2"/>
    <n v="-19.918399999999998"/>
    <x v="2"/>
    <x v="7"/>
  </r>
  <r>
    <s v="CA-2016-119165"/>
    <x v="359"/>
    <d v="2016-11-06T00:00:00"/>
    <x v="1"/>
    <s v="BD-11320"/>
    <s v="Bill Donatelli"/>
    <x v="0"/>
    <s v="United States"/>
    <x v="3"/>
    <x v="3"/>
    <x v="2"/>
    <s v="FUR-CH-10000988"/>
    <s v="Furniture"/>
    <x v="1"/>
    <s v="Hon Olson Stacker Stools"/>
    <n v="492.83499999999998"/>
    <n v="5"/>
    <n v="-14.081"/>
    <x v="6"/>
    <x v="1"/>
  </r>
  <r>
    <s v="US-2016-135923"/>
    <x v="360"/>
    <d v="2016-01-28T00:00:00"/>
    <x v="1"/>
    <s v="CM-11935"/>
    <s v="Carlos Meador"/>
    <x v="0"/>
    <s v="United States"/>
    <x v="160"/>
    <x v="30"/>
    <x v="0"/>
    <s v="FUR-FU-10002107"/>
    <s v="Furniture"/>
    <x v="3"/>
    <s v="Eldon Pizzaz Desk Accessories"/>
    <n v="14.272"/>
    <n v="8"/>
    <n v="4.2816000000000001"/>
    <x v="6"/>
    <x v="8"/>
  </r>
  <r>
    <s v="US-2016-135923"/>
    <x v="360"/>
    <d v="2016-01-28T00:00:00"/>
    <x v="1"/>
    <s v="CM-11935"/>
    <s v="Carlos Meador"/>
    <x v="0"/>
    <s v="United States"/>
    <x v="160"/>
    <x v="30"/>
    <x v="0"/>
    <s v="FUR-BO-10002213"/>
    <s v="Furniture"/>
    <x v="0"/>
    <s v="Sauder Forest Hills Library, Woodland Oak Finish"/>
    <n v="451.13600000000002"/>
    <n v="4"/>
    <n v="-67.670400000000001"/>
    <x v="6"/>
    <x v="8"/>
  </r>
  <r>
    <s v="CA-2016-114972"/>
    <x v="361"/>
    <d v="2016-11-06T00:00:00"/>
    <x v="2"/>
    <s v="PF-19225"/>
    <s v="Phillip Flathmann"/>
    <x v="0"/>
    <s v="United States"/>
    <x v="2"/>
    <x v="2"/>
    <x v="1"/>
    <s v="FUR-CH-10001190"/>
    <s v="Furniture"/>
    <x v="1"/>
    <s v="Global Deluxe High-Back Office Chair in Storm"/>
    <n v="217.584"/>
    <n v="2"/>
    <n v="-29.9178"/>
    <x v="0"/>
    <x v="0"/>
  </r>
  <r>
    <s v="CA-2017-102750"/>
    <x v="362"/>
    <d v="2017-09-08T00:00:00"/>
    <x v="0"/>
    <s v="GM-14695"/>
    <s v="Greg Maxwell"/>
    <x v="1"/>
    <s v="United States"/>
    <x v="2"/>
    <x v="2"/>
    <x v="1"/>
    <s v="FUR-TA-10000198"/>
    <s v="Furniture"/>
    <x v="2"/>
    <s v="Chromcraft Bull-Nose Wood Oval Conference Tables &amp; Bases"/>
    <n v="1322.3520000000001"/>
    <n v="3"/>
    <n v="-99.176400000000001"/>
    <x v="4"/>
    <x v="4"/>
  </r>
  <r>
    <s v="CA-2017-126067"/>
    <x v="363"/>
    <d v="2017-09-03T00:00:00"/>
    <x v="1"/>
    <s v="KN-16705"/>
    <s v="Kristina Nunn"/>
    <x v="2"/>
    <s v="United States"/>
    <x v="15"/>
    <x v="13"/>
    <x v="1"/>
    <s v="FUR-TA-10000617"/>
    <s v="Furniture"/>
    <x v="2"/>
    <s v="Hon Practical Foundations 30 x 60 Training Table, Light Gray/Charcoal"/>
    <n v="1137.75"/>
    <n v="5"/>
    <n v="250.30500000000001"/>
    <x v="6"/>
    <x v="10"/>
  </r>
  <r>
    <s v="CA-2016-146206"/>
    <x v="364"/>
    <d v="2016-09-14T00:00:00"/>
    <x v="0"/>
    <s v="KT-16480"/>
    <s v="Kean Thornton"/>
    <x v="0"/>
    <s v="United States"/>
    <x v="6"/>
    <x v="5"/>
    <x v="3"/>
    <s v="FUR-TA-10004086"/>
    <s v="Furniture"/>
    <x v="2"/>
    <s v="KI Adjustable-Height Table"/>
    <n v="300.93"/>
    <n v="5"/>
    <n v="-34.392000000000003"/>
    <x v="4"/>
    <x v="4"/>
  </r>
  <r>
    <s v="CA-2014-136644"/>
    <x v="365"/>
    <d v="2014-06-22T00:00:00"/>
    <x v="1"/>
    <s v="SC-20575"/>
    <s v="Sonia Cooley"/>
    <x v="0"/>
    <s v="United States"/>
    <x v="161"/>
    <x v="6"/>
    <x v="3"/>
    <s v="FUR-CH-10000225"/>
    <s v="Furniture"/>
    <x v="1"/>
    <s v="Global Geo Office Task Chair, Gray"/>
    <n v="647.84"/>
    <n v="8"/>
    <n v="32.392000000000003"/>
    <x v="6"/>
    <x v="2"/>
  </r>
  <r>
    <s v="CA-2014-143917"/>
    <x v="366"/>
    <d v="2014-07-27T00:00:00"/>
    <x v="0"/>
    <s v="KL-16645"/>
    <s v="Ken Lonsdale"/>
    <x v="0"/>
    <s v="United States"/>
    <x v="28"/>
    <x v="2"/>
    <x v="1"/>
    <s v="FUR-FU-10004351"/>
    <s v="Furniture"/>
    <x v="3"/>
    <s v="Staple-based wall hangings"/>
    <n v="77.92"/>
    <n v="8"/>
    <n v="34.284799999999997"/>
    <x v="3"/>
    <x v="3"/>
  </r>
  <r>
    <s v="CA-2016-124506"/>
    <x v="367"/>
    <d v="2016-11-17T00:00:00"/>
    <x v="1"/>
    <s v="BB-11545"/>
    <s v="Brenda Bowman"/>
    <x v="1"/>
    <s v="United States"/>
    <x v="9"/>
    <x v="8"/>
    <x v="3"/>
    <s v="FUR-CH-10004540"/>
    <s v="Furniture"/>
    <x v="1"/>
    <s v="Global Chrome Stack Chair"/>
    <n v="47.991999999999997"/>
    <n v="2"/>
    <n v="-2.0568"/>
    <x v="6"/>
    <x v="0"/>
  </r>
  <r>
    <s v="CA-2017-123134"/>
    <x v="368"/>
    <d v="2017-05-07T00:00:00"/>
    <x v="1"/>
    <s v="DW-13585"/>
    <s v="Dorothy Wardle"/>
    <x v="1"/>
    <s v="United States"/>
    <x v="162"/>
    <x v="18"/>
    <x v="2"/>
    <s v="FUR-FU-10003975"/>
    <s v="Furniture"/>
    <x v="3"/>
    <s v="Eldon Advantage Chair Mats for Low to Medium Pile Carpets"/>
    <n v="129.93"/>
    <n v="3"/>
    <n v="12.993"/>
    <x v="2"/>
    <x v="7"/>
  </r>
  <r>
    <s v="CA-2015-168746"/>
    <x v="369"/>
    <d v="2015-01-29T00:00:00"/>
    <x v="0"/>
    <s v="SV-20365"/>
    <s v="Seth Vernon"/>
    <x v="0"/>
    <s v="United States"/>
    <x v="59"/>
    <x v="15"/>
    <x v="2"/>
    <s v="FUR-CH-10000513"/>
    <s v="Furniture"/>
    <x v="1"/>
    <s v="High-Back Leather Manager's Chair"/>
    <n v="181.98599999999999"/>
    <n v="2"/>
    <n v="-54.595799999999997"/>
    <x v="3"/>
    <x v="8"/>
  </r>
  <r>
    <s v="CA-2015-113404"/>
    <x v="370"/>
    <d v="2015-07-16T00:00:00"/>
    <x v="3"/>
    <s v="EM-13810"/>
    <s v="Eleni McCrary"/>
    <x v="1"/>
    <s v="United States"/>
    <x v="28"/>
    <x v="2"/>
    <x v="1"/>
    <s v="FUR-CH-10003312"/>
    <s v="Furniture"/>
    <x v="1"/>
    <s v="Hon 2090 ÒPillow SoftÓ Series Mid Back Swivel/Tilt Chairs"/>
    <n v="1348.704"/>
    <n v="6"/>
    <n v="-219.1644"/>
    <x v="7"/>
    <x v="3"/>
  </r>
  <r>
    <s v="CA-2015-113404"/>
    <x v="370"/>
    <d v="2015-07-16T00:00:00"/>
    <x v="3"/>
    <s v="EM-13810"/>
    <s v="Eleni McCrary"/>
    <x v="1"/>
    <s v="United States"/>
    <x v="28"/>
    <x v="2"/>
    <x v="1"/>
    <s v="FUR-CH-10004086"/>
    <s v="Furniture"/>
    <x v="1"/>
    <s v="Hon 4070 Series Pagoda Armless Upholstered Stacking Chairs"/>
    <n v="700.15200000000004"/>
    <n v="3"/>
    <n v="78.767099999999999"/>
    <x v="7"/>
    <x v="3"/>
  </r>
  <r>
    <s v="CA-2016-144792"/>
    <x v="325"/>
    <d v="2016-05-04T00:00:00"/>
    <x v="1"/>
    <s v="KD-16615"/>
    <s v="Ken Dana"/>
    <x v="1"/>
    <s v="United States"/>
    <x v="163"/>
    <x v="22"/>
    <x v="1"/>
    <s v="FUR-FU-10002759"/>
    <s v="Furniture"/>
    <x v="3"/>
    <s v="12-1/2 Diameter Round Wall Clock"/>
    <n v="111.88800000000001"/>
    <n v="7"/>
    <n v="22.377600000000001"/>
    <x v="4"/>
    <x v="6"/>
  </r>
  <r>
    <s v="US-2016-114174"/>
    <x v="63"/>
    <d v="2016-09-14T00:00:00"/>
    <x v="1"/>
    <s v="AP-10720"/>
    <s v="Anne Pryor"/>
    <x v="2"/>
    <s v="United States"/>
    <x v="164"/>
    <x v="20"/>
    <x v="2"/>
    <s v="FUR-BO-10003450"/>
    <s v="Furniture"/>
    <x v="0"/>
    <s v="Bush Westfield Collection Bookcases, Dark Cherry Finish"/>
    <n v="173.94"/>
    <n v="3"/>
    <n v="13.9152"/>
    <x v="6"/>
    <x v="4"/>
  </r>
  <r>
    <s v="CA-2017-108070"/>
    <x v="371"/>
    <d v="2017-04-20T00:00:00"/>
    <x v="1"/>
    <s v="JE-15745"/>
    <s v="Joel Eaton"/>
    <x v="0"/>
    <s v="United States"/>
    <x v="124"/>
    <x v="2"/>
    <x v="1"/>
    <s v="FUR-BO-10001337"/>
    <s v="Furniture"/>
    <x v="0"/>
    <s v="O'Sullivan Living Dimensions 2-Shelf Bookcases"/>
    <n v="102.833"/>
    <n v="1"/>
    <n v="-6.0490000000000004"/>
    <x v="4"/>
    <x v="6"/>
  </r>
  <r>
    <s v="CA-2017-101042"/>
    <x v="49"/>
    <d v="2017-11-23T00:00:00"/>
    <x v="1"/>
    <s v="AB-10105"/>
    <s v="Adrian Barton"/>
    <x v="0"/>
    <s v="United States"/>
    <x v="0"/>
    <x v="0"/>
    <x v="0"/>
    <s v="FUR-FU-10004665"/>
    <s v="Furniture"/>
    <x v="3"/>
    <s v="3M Polarizing Task Lamp with Clamp Arm, Light Gray"/>
    <n v="821.88"/>
    <n v="6"/>
    <n v="213.68879999999999"/>
    <x v="4"/>
    <x v="0"/>
  </r>
  <r>
    <s v="US-2016-126844"/>
    <x v="372"/>
    <d v="2016-10-14T00:00:00"/>
    <x v="1"/>
    <s v="BW-11110"/>
    <s v="Bart Watters"/>
    <x v="1"/>
    <s v="United States"/>
    <x v="6"/>
    <x v="5"/>
    <x v="3"/>
    <s v="FUR-FU-10004909"/>
    <s v="Furniture"/>
    <x v="3"/>
    <s v="Contemporary Wood/Metal Frame"/>
    <n v="51.712000000000003"/>
    <n v="8"/>
    <n v="-32.32"/>
    <x v="6"/>
    <x v="1"/>
  </r>
  <r>
    <s v="CA-2015-147788"/>
    <x v="151"/>
    <d v="2015-06-04T00:00:00"/>
    <x v="1"/>
    <s v="TM-21010"/>
    <s v="Tamara Manning"/>
    <x v="0"/>
    <s v="United States"/>
    <x v="4"/>
    <x v="4"/>
    <x v="1"/>
    <s v="FUR-BO-10004357"/>
    <s v="Furniture"/>
    <x v="0"/>
    <s v="O'Sullivan Living Dimensions 3-Shelf Bookcases"/>
    <n v="1406.86"/>
    <n v="7"/>
    <n v="140.68600000000001"/>
    <x v="4"/>
    <x v="7"/>
  </r>
  <r>
    <s v="CA-2017-123967"/>
    <x v="373"/>
    <d v="2017-11-03T00:00:00"/>
    <x v="0"/>
    <s v="SF-20200"/>
    <s v="Sarah Foster"/>
    <x v="0"/>
    <s v="United States"/>
    <x v="165"/>
    <x v="13"/>
    <x v="1"/>
    <s v="FUR-TA-10003954"/>
    <s v="Furniture"/>
    <x v="2"/>
    <s v="Hon 94000 Series Round Tables"/>
    <n v="2665.62"/>
    <n v="9"/>
    <n v="239.9058"/>
    <x v="3"/>
    <x v="0"/>
  </r>
  <r>
    <s v="CA-2017-145128"/>
    <x v="374"/>
    <d v="2017-07-14T00:00:00"/>
    <x v="1"/>
    <s v="SM-20320"/>
    <s v="Sean Miller"/>
    <x v="2"/>
    <s v="United States"/>
    <x v="120"/>
    <x v="6"/>
    <x v="3"/>
    <s v="FUR-FU-10000293"/>
    <s v="Furniture"/>
    <x v="3"/>
    <s v="Eldon Antistatic Chair Mats for Low to Medium Pile Carpets"/>
    <n v="526.45000000000005"/>
    <n v="5"/>
    <n v="31.587"/>
    <x v="2"/>
    <x v="3"/>
  </r>
  <r>
    <s v="US-2014-155502"/>
    <x v="375"/>
    <d v="2014-01-31T00:00:00"/>
    <x v="1"/>
    <s v="SD-20485"/>
    <s v="Shirley Daniels"/>
    <x v="2"/>
    <s v="United States"/>
    <x v="166"/>
    <x v="25"/>
    <x v="0"/>
    <s v="FUR-FU-10004587"/>
    <s v="Furniture"/>
    <x v="3"/>
    <s v="GE General Use Halogen Bulbs, 100 Watts, 1 Bulb per Pack"/>
    <n v="62.82"/>
    <n v="3"/>
    <n v="30.7818"/>
    <x v="2"/>
    <x v="8"/>
  </r>
  <r>
    <s v="US-2014-155502"/>
    <x v="375"/>
    <d v="2014-01-31T00:00:00"/>
    <x v="1"/>
    <s v="SD-20485"/>
    <s v="Shirley Daniels"/>
    <x v="2"/>
    <s v="United States"/>
    <x v="166"/>
    <x v="25"/>
    <x v="0"/>
    <s v="FUR-FU-10001847"/>
    <s v="Furniture"/>
    <x v="3"/>
    <s v="Eldon Image Series Black Desk Accessories"/>
    <n v="12.42"/>
    <n v="3"/>
    <n v="4.4711999999999996"/>
    <x v="2"/>
    <x v="8"/>
  </r>
  <r>
    <s v="CA-2017-131695"/>
    <x v="254"/>
    <d v="2017-07-06T00:00:00"/>
    <x v="1"/>
    <s v="RA-19285"/>
    <s v="Ralph Arnett"/>
    <x v="0"/>
    <s v="United States"/>
    <x v="13"/>
    <x v="7"/>
    <x v="2"/>
    <s v="FUR-FU-10002045"/>
    <s v="Furniture"/>
    <x v="3"/>
    <s v="Executive Impressions 14&quot;"/>
    <n v="22.23"/>
    <n v="1"/>
    <n v="9.7812000000000001"/>
    <x v="6"/>
    <x v="2"/>
  </r>
  <r>
    <s v="US-2016-115455"/>
    <x v="63"/>
    <d v="2016-09-14T00:00:00"/>
    <x v="1"/>
    <s v="SE-20110"/>
    <s v="Sanjit Engle"/>
    <x v="0"/>
    <s v="United States"/>
    <x v="167"/>
    <x v="8"/>
    <x v="3"/>
    <s v="FUR-FU-10004671"/>
    <s v="Furniture"/>
    <x v="3"/>
    <s v="Executive Impressions 12&quot; Wall Clock"/>
    <n v="14.135999999999999"/>
    <n v="2"/>
    <n v="-7.7747999999999999"/>
    <x v="6"/>
    <x v="4"/>
  </r>
  <r>
    <s v="US-2016-115455"/>
    <x v="63"/>
    <d v="2016-09-14T00:00:00"/>
    <x v="1"/>
    <s v="SE-20110"/>
    <s v="Sanjit Engle"/>
    <x v="0"/>
    <s v="United States"/>
    <x v="167"/>
    <x v="8"/>
    <x v="3"/>
    <s v="FUR-TA-10003569"/>
    <s v="Furniture"/>
    <x v="2"/>
    <s v="Bretford CR8500 Series Meeting Room Furniture"/>
    <n v="601.47"/>
    <n v="3"/>
    <n v="-300.73500000000001"/>
    <x v="6"/>
    <x v="4"/>
  </r>
  <r>
    <s v="CA-2016-165848"/>
    <x v="41"/>
    <d v="2016-06-04T00:00:00"/>
    <x v="3"/>
    <s v="EN-13780"/>
    <s v="Edward Nazzal"/>
    <x v="0"/>
    <s v="United States"/>
    <x v="13"/>
    <x v="7"/>
    <x v="2"/>
    <s v="FUR-BO-10000362"/>
    <s v="Furniture"/>
    <x v="0"/>
    <s v="Sauder Inglewood Library Bookcases"/>
    <n v="136.78399999999999"/>
    <n v="1"/>
    <n v="5.1294000000000004"/>
    <x v="7"/>
    <x v="2"/>
  </r>
  <r>
    <s v="CA-2016-165848"/>
    <x v="41"/>
    <d v="2016-06-04T00:00:00"/>
    <x v="3"/>
    <s v="EN-13780"/>
    <s v="Edward Nazzal"/>
    <x v="0"/>
    <s v="United States"/>
    <x v="13"/>
    <x v="7"/>
    <x v="2"/>
    <s v="FUR-FU-10003878"/>
    <s v="Furniture"/>
    <x v="3"/>
    <s v="Linden 10&quot; Round Wall Clock, Black"/>
    <n v="61.12"/>
    <n v="4"/>
    <n v="20.780799999999999"/>
    <x v="7"/>
    <x v="2"/>
  </r>
  <r>
    <s v="CA-2014-127446"/>
    <x v="306"/>
    <d v="2014-11-30T00:00:00"/>
    <x v="1"/>
    <s v="MC-17590"/>
    <s v="Matt Collister"/>
    <x v="1"/>
    <s v="United States"/>
    <x v="58"/>
    <x v="5"/>
    <x v="3"/>
    <s v="FUR-TA-10000577"/>
    <s v="Furniture"/>
    <x v="2"/>
    <s v="Bretford CR4500 Series Slim Rectangular Table"/>
    <n v="1218.7349999999999"/>
    <n v="5"/>
    <n v="-121.87350000000001"/>
    <x v="2"/>
    <x v="0"/>
  </r>
  <r>
    <s v="CA-2014-127446"/>
    <x v="306"/>
    <d v="2014-11-30T00:00:00"/>
    <x v="1"/>
    <s v="MC-17590"/>
    <s v="Matt Collister"/>
    <x v="1"/>
    <s v="United States"/>
    <x v="58"/>
    <x v="5"/>
    <x v="3"/>
    <s v="FUR-FU-10000221"/>
    <s v="Furniture"/>
    <x v="3"/>
    <s v="Master Caster Door Stop, Brown"/>
    <n v="6.0960000000000001"/>
    <n v="3"/>
    <n v="-3.9624000000000001"/>
    <x v="2"/>
    <x v="0"/>
  </r>
  <r>
    <s v="CA-2016-137204"/>
    <x v="376"/>
    <d v="2016-05-05T00:00:00"/>
    <x v="1"/>
    <s v="BO-11350"/>
    <s v="Bill Overfelt"/>
    <x v="1"/>
    <s v="United States"/>
    <x v="2"/>
    <x v="2"/>
    <x v="1"/>
    <s v="FUR-CH-10002304"/>
    <s v="Furniture"/>
    <x v="1"/>
    <s v="Global Stack Chair without Arms, Black"/>
    <n v="41.567999999999998"/>
    <n v="2"/>
    <n v="2.5979999999999999"/>
    <x v="1"/>
    <x v="6"/>
  </r>
  <r>
    <s v="CA-2014-147298"/>
    <x v="377"/>
    <d v="2014-05-03T00:00:00"/>
    <x v="1"/>
    <s v="AG-10300"/>
    <s v="Aleksandra Gannaway"/>
    <x v="1"/>
    <s v="United States"/>
    <x v="2"/>
    <x v="2"/>
    <x v="1"/>
    <s v="FUR-CH-10004886"/>
    <s v="Furniture"/>
    <x v="1"/>
    <s v="Bevis Steel Folding Chairs"/>
    <n v="230.28"/>
    <n v="3"/>
    <n v="23.027999999999999"/>
    <x v="1"/>
    <x v="6"/>
  </r>
  <r>
    <s v="US-2017-110604"/>
    <x v="378"/>
    <d v="2017-05-20T00:00:00"/>
    <x v="1"/>
    <s v="JF-15295"/>
    <s v="Jason Fortune-"/>
    <x v="0"/>
    <s v="United States"/>
    <x v="15"/>
    <x v="13"/>
    <x v="1"/>
    <s v="FUR-FU-10000076"/>
    <s v="Furniture"/>
    <x v="3"/>
    <s v="24-Hour Round Wall Clock"/>
    <n v="39.96"/>
    <n v="2"/>
    <n v="17.1828"/>
    <x v="2"/>
    <x v="7"/>
  </r>
  <r>
    <s v="US-2017-110604"/>
    <x v="378"/>
    <d v="2017-05-20T00:00:00"/>
    <x v="1"/>
    <s v="JF-15295"/>
    <s v="Jason Fortune-"/>
    <x v="0"/>
    <s v="United States"/>
    <x v="15"/>
    <x v="13"/>
    <x v="1"/>
    <s v="FUR-CH-10002017"/>
    <s v="Furniture"/>
    <x v="1"/>
    <s v="SAFCO Optional Arm Kit for Workspace Cribbage Stacking Chair"/>
    <n v="42.624000000000002"/>
    <n v="2"/>
    <n v="4.2624000000000004"/>
    <x v="2"/>
    <x v="7"/>
  </r>
  <r>
    <s v="US-2017-110604"/>
    <x v="378"/>
    <d v="2017-05-20T00:00:00"/>
    <x v="1"/>
    <s v="JF-15295"/>
    <s v="Jason Fortune-"/>
    <x v="0"/>
    <s v="United States"/>
    <x v="15"/>
    <x v="13"/>
    <x v="1"/>
    <s v="FUR-CH-10004287"/>
    <s v="Furniture"/>
    <x v="1"/>
    <s v="SAFCO Arco Folding Chair"/>
    <n v="220.96"/>
    <n v="1"/>
    <n v="24.858000000000001"/>
    <x v="2"/>
    <x v="7"/>
  </r>
  <r>
    <s v="CA-2015-116750"/>
    <x v="379"/>
    <d v="2015-07-10T00:00:00"/>
    <x v="0"/>
    <s v="BF-10975"/>
    <s v="Barbara Fisher"/>
    <x v="1"/>
    <s v="United States"/>
    <x v="160"/>
    <x v="30"/>
    <x v="0"/>
    <s v="FUR-FU-10003829"/>
    <s v="Furniture"/>
    <x v="3"/>
    <s v="Stackable Trays"/>
    <n v="4.9279999999999999"/>
    <n v="2"/>
    <n v="0.73919999999999997"/>
    <x v="2"/>
    <x v="3"/>
  </r>
  <r>
    <s v="CA-2017-108441"/>
    <x v="235"/>
    <d v="2017-06-18T00:00:00"/>
    <x v="1"/>
    <s v="SB-20170"/>
    <s v="Sarah Bern"/>
    <x v="0"/>
    <s v="United States"/>
    <x v="13"/>
    <x v="7"/>
    <x v="2"/>
    <s v="FUR-CH-10000595"/>
    <s v="Furniture"/>
    <x v="1"/>
    <s v="Safco Contoured Stacking Chairs"/>
    <n v="858.24"/>
    <n v="4"/>
    <n v="143.04"/>
    <x v="6"/>
    <x v="2"/>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s v="Furniture"/>
    <x v="3"/>
    <s v="Executive Impressions 13&quot; Clairmont Wall Clock"/>
    <n v="57.69"/>
    <n v="3"/>
    <n v="23.652899999999999"/>
    <x v="2"/>
    <x v="4"/>
  </r>
  <r>
    <s v="CA-2014-131002"/>
    <x v="266"/>
    <d v="2014-09-12T00:00:00"/>
    <x v="0"/>
    <s v="TB-21400"/>
    <s v="Tom Boeckenhauer"/>
    <x v="0"/>
    <s v="United States"/>
    <x v="169"/>
    <x v="37"/>
    <x v="3"/>
    <s v="FUR-FU-10004665"/>
    <s v="Furniture"/>
    <x v="3"/>
    <s v="3M Polarizing Task Lamp with Clamp Arm, Light Gray"/>
    <n v="821.88"/>
    <n v="6"/>
    <n v="213.68879999999999"/>
    <x v="2"/>
    <x v="4"/>
  </r>
  <r>
    <s v="US-2016-146794"/>
    <x v="73"/>
    <d v="2016-10-01T00:00:00"/>
    <x v="1"/>
    <s v="SH-19975"/>
    <s v="Sally Hughsby"/>
    <x v="1"/>
    <s v="United States"/>
    <x v="170"/>
    <x v="2"/>
    <x v="1"/>
    <s v="FUR-BO-10004467"/>
    <s v="Furniture"/>
    <x v="0"/>
    <s v="Bestar Classic Bookcase"/>
    <n v="424.95749999999998"/>
    <n v="5"/>
    <n v="19.998000000000001"/>
    <x v="2"/>
    <x v="4"/>
  </r>
  <r>
    <s v="CA-2017-112515"/>
    <x v="342"/>
    <d v="2017-09-21T00:00:00"/>
    <x v="0"/>
    <s v="AS-10225"/>
    <s v="Alan Schoenberger"/>
    <x v="1"/>
    <s v="United States"/>
    <x v="106"/>
    <x v="4"/>
    <x v="1"/>
    <s v="FUR-BO-10003404"/>
    <s v="Furniture"/>
    <x v="0"/>
    <s v="Global Adaptabilites Bookcase, Cherry/Storm Gray Finish"/>
    <n v="1292.94"/>
    <n v="3"/>
    <n v="77.576400000000007"/>
    <x v="4"/>
    <x v="4"/>
  </r>
  <r>
    <s v="CA-2015-135538"/>
    <x v="37"/>
    <d v="2015-12-28T00:00:00"/>
    <x v="1"/>
    <s v="HR-14830"/>
    <s v="Harold Ryan"/>
    <x v="1"/>
    <s v="United States"/>
    <x v="171"/>
    <x v="22"/>
    <x v="1"/>
    <s v="FUR-CH-10004287"/>
    <s v="Furniture"/>
    <x v="1"/>
    <s v="SAFCO Arco Folding Chair"/>
    <n v="883.84"/>
    <n v="4"/>
    <n v="99.432000000000002"/>
    <x v="4"/>
    <x v="5"/>
  </r>
  <r>
    <s v="CA-2016-164784"/>
    <x v="381"/>
    <d v="2016-05-04T00:00:00"/>
    <x v="2"/>
    <s v="HF-14995"/>
    <s v="Herbert Flentye"/>
    <x v="0"/>
    <s v="United States"/>
    <x v="10"/>
    <x v="9"/>
    <x v="0"/>
    <s v="FUR-TA-10004534"/>
    <s v="Furniture"/>
    <x v="2"/>
    <s v="Bevis 44 x 96 Conference Tables"/>
    <n v="370.62"/>
    <n v="3"/>
    <n v="-142.071"/>
    <x v="0"/>
    <x v="7"/>
  </r>
  <r>
    <s v="US-2015-139759"/>
    <x v="382"/>
    <d v="2015-08-30T00:00:00"/>
    <x v="1"/>
    <s v="NL-18310"/>
    <s v="Nancy Lomonaco"/>
    <x v="2"/>
    <s v="United States"/>
    <x v="2"/>
    <x v="2"/>
    <x v="1"/>
    <s v="FUR-CH-10002774"/>
    <s v="Furniture"/>
    <x v="1"/>
    <s v="Global Deluxe Stacking Chair, Gray"/>
    <n v="40.783999999999999"/>
    <n v="1"/>
    <n v="4.5881999999999996"/>
    <x v="2"/>
    <x v="10"/>
  </r>
  <r>
    <s v="CA-2014-126403"/>
    <x v="383"/>
    <d v="2014-09-12T00:00:00"/>
    <x v="0"/>
    <s v="RR-19525"/>
    <s v="Rick Reed"/>
    <x v="1"/>
    <s v="United States"/>
    <x v="172"/>
    <x v="20"/>
    <x v="2"/>
    <s v="FUR-CH-10003761"/>
    <s v="Furniture"/>
    <x v="1"/>
    <s v="Global Italian Leather Office Chair"/>
    <n v="785.88"/>
    <n v="6"/>
    <n v="212.1876"/>
    <x v="0"/>
    <x v="4"/>
  </r>
  <r>
    <s v="CA-2016-138079"/>
    <x v="360"/>
    <d v="2016-01-28T00:00:00"/>
    <x v="1"/>
    <s v="AJ-10795"/>
    <s v="Anthony Johnson"/>
    <x v="1"/>
    <s v="United States"/>
    <x v="15"/>
    <x v="13"/>
    <x v="1"/>
    <s v="FUR-FU-10001475"/>
    <s v="Furniture"/>
    <x v="3"/>
    <s v="Contract Clock, 14&quot;, Brown"/>
    <n v="109.9"/>
    <n v="5"/>
    <n v="37.366"/>
    <x v="6"/>
    <x v="8"/>
  </r>
  <r>
    <s v="CA-2014-143182"/>
    <x v="384"/>
    <d v="2014-10-20T00:00:00"/>
    <x v="1"/>
    <s v="DL-12865"/>
    <s v="Dan Lawera"/>
    <x v="0"/>
    <s v="United States"/>
    <x v="173"/>
    <x v="1"/>
    <x v="0"/>
    <s v="FUR-FU-10004270"/>
    <s v="Furniture"/>
    <x v="3"/>
    <s v="Executive Impressions 13&quot; Clairmont Wall Clock"/>
    <n v="15.384"/>
    <n v="1"/>
    <n v="4.0382999999999996"/>
    <x v="2"/>
    <x v="1"/>
  </r>
  <r>
    <s v="CA-2014-145317"/>
    <x v="385"/>
    <d v="2014-03-23T00:00:00"/>
    <x v="1"/>
    <s v="SM-20320"/>
    <s v="Sean Miller"/>
    <x v="2"/>
    <s v="United States"/>
    <x v="51"/>
    <x v="1"/>
    <x v="0"/>
    <s v="FUR-FU-10004270"/>
    <s v="Furniture"/>
    <x v="3"/>
    <s v="Executive Impressions 13&quot; Clairmont Wall Clock"/>
    <n v="30.768000000000001"/>
    <n v="2"/>
    <n v="8.0765999999999991"/>
    <x v="2"/>
    <x v="9"/>
  </r>
  <r>
    <s v="CA-2014-145317"/>
    <x v="385"/>
    <d v="2014-03-23T00:00:00"/>
    <x v="1"/>
    <s v="SM-20320"/>
    <s v="Sean Miller"/>
    <x v="2"/>
    <s v="United States"/>
    <x v="51"/>
    <x v="1"/>
    <x v="0"/>
    <s v="FUR-FU-10001986"/>
    <s v="Furniture"/>
    <x v="3"/>
    <s v="Dana Fluorescent Magnifying Lamp, White, 36&quot;"/>
    <n v="122.352"/>
    <n v="3"/>
    <n v="15.294"/>
    <x v="2"/>
    <x v="9"/>
  </r>
  <r>
    <s v="CA-2015-121797"/>
    <x v="386"/>
    <d v="2015-02-06T00:00:00"/>
    <x v="1"/>
    <s v="CC-12145"/>
    <s v="Charles Crestani"/>
    <x v="0"/>
    <s v="United States"/>
    <x v="2"/>
    <x v="2"/>
    <x v="1"/>
    <s v="FUR-FU-10001876"/>
    <s v="Furniture"/>
    <x v="3"/>
    <s v="Computer Room Manger, 14&quot;"/>
    <n v="227.36"/>
    <n v="7"/>
    <n v="81.849599999999995"/>
    <x v="1"/>
    <x v="8"/>
  </r>
  <r>
    <s v="CA-2017-132430"/>
    <x v="224"/>
    <d v="2017-10-11T00:00:00"/>
    <x v="2"/>
    <s v="CP-12085"/>
    <s v="Cathy Prescott"/>
    <x v="1"/>
    <s v="United States"/>
    <x v="174"/>
    <x v="15"/>
    <x v="2"/>
    <s v="FUR-FU-10003577"/>
    <s v="Furniture"/>
    <x v="3"/>
    <s v="Nu-Dell Leatherette Frames"/>
    <n v="45.887999999999998"/>
    <n v="4"/>
    <n v="9.1776"/>
    <x v="3"/>
    <x v="1"/>
  </r>
  <r>
    <s v="CA-2014-110030"/>
    <x v="387"/>
    <d v="2014-12-08T00:00:00"/>
    <x v="0"/>
    <s v="LF-17185"/>
    <s v="Luke Foster"/>
    <x v="0"/>
    <s v="United States"/>
    <x v="6"/>
    <x v="5"/>
    <x v="3"/>
    <s v="FUR-FU-10002759"/>
    <s v="Furniture"/>
    <x v="3"/>
    <s v="12-1/2 Diameter Round Wall Clock"/>
    <n v="23.975999999999999"/>
    <n v="3"/>
    <n v="-14.3856"/>
    <x v="3"/>
    <x v="5"/>
  </r>
  <r>
    <s v="CA-2017-149888"/>
    <x v="388"/>
    <d v="2017-11-13T00:00:00"/>
    <x v="1"/>
    <s v="EP-13915"/>
    <s v="Emily Phan"/>
    <x v="0"/>
    <s v="United States"/>
    <x v="3"/>
    <x v="3"/>
    <x v="2"/>
    <s v="FUR-TA-10000849"/>
    <s v="Furniture"/>
    <x v="2"/>
    <s v="Bevis Rectangular Conference Tables"/>
    <n v="350.35199999999998"/>
    <n v="4"/>
    <n v="-140.14080000000001"/>
    <x v="6"/>
    <x v="0"/>
  </r>
  <r>
    <s v="CA-2017-104801"/>
    <x v="389"/>
    <d v="2017-02-19T00:00:00"/>
    <x v="1"/>
    <s v="FH-14350"/>
    <s v="Fred Harton"/>
    <x v="0"/>
    <s v="United States"/>
    <x v="15"/>
    <x v="13"/>
    <x v="1"/>
    <s v="FUR-FU-10004017"/>
    <s v="Furniture"/>
    <x v="3"/>
    <s v="Tenex Contemporary Contur Chairmats for Low and Medium Pile Carpet, Computer, 39&quot; x 49&quot;"/>
    <n v="107.53"/>
    <n v="1"/>
    <n v="21.506"/>
    <x v="6"/>
    <x v="11"/>
  </r>
  <r>
    <s v="CA-2015-115798"/>
    <x v="18"/>
    <d v="2015-11-19T00:00:00"/>
    <x v="1"/>
    <s v="KL-16645"/>
    <s v="Ken Lonsdale"/>
    <x v="0"/>
    <s v="United States"/>
    <x v="19"/>
    <x v="14"/>
    <x v="2"/>
    <s v="FUR-BO-10004467"/>
    <s v="Furniture"/>
    <x v="0"/>
    <s v="Bestar Classic Bookcase"/>
    <n v="299.97000000000003"/>
    <n v="3"/>
    <n v="56.994300000000003"/>
    <x v="6"/>
    <x v="0"/>
  </r>
  <r>
    <s v="CA-2014-149244"/>
    <x v="53"/>
    <d v="2014-11-08T00:00:00"/>
    <x v="1"/>
    <s v="MS-17530"/>
    <s v="MaryBeth Skach"/>
    <x v="0"/>
    <s v="United States"/>
    <x v="53"/>
    <x v="2"/>
    <x v="1"/>
    <s v="FUR-FU-10004671"/>
    <s v="Furniture"/>
    <x v="3"/>
    <s v="Executive Impressions 12&quot; Wall Clock"/>
    <n v="35.340000000000003"/>
    <n v="2"/>
    <n v="13.4292"/>
    <x v="4"/>
    <x v="0"/>
  </r>
  <r>
    <s v="CA-2015-140144"/>
    <x v="390"/>
    <d v="2015-06-25T00:00:00"/>
    <x v="0"/>
    <s v="SC-20770"/>
    <s v="Stewart Carmichael"/>
    <x v="1"/>
    <s v="United States"/>
    <x v="28"/>
    <x v="2"/>
    <x v="1"/>
    <s v="FUR-FU-10002253"/>
    <s v="Furniture"/>
    <x v="3"/>
    <s v="Howard Miller 13&quot; Diameter Pewter Finish Round Wall Clock"/>
    <n v="257.64"/>
    <n v="6"/>
    <n v="100.4796"/>
    <x v="2"/>
    <x v="2"/>
  </r>
  <r>
    <s v="CA-2014-155887"/>
    <x v="264"/>
    <d v="2014-05-17T00:00:00"/>
    <x v="1"/>
    <s v="KT-16480"/>
    <s v="Kean Thornton"/>
    <x v="0"/>
    <s v="United States"/>
    <x v="20"/>
    <x v="20"/>
    <x v="2"/>
    <s v="FUR-TA-10002228"/>
    <s v="Furniture"/>
    <x v="2"/>
    <s v="Bevis Traditional Conference Table Top, Plinth Base"/>
    <n v="700.05600000000004"/>
    <n v="3"/>
    <n v="-130.0104"/>
    <x v="2"/>
    <x v="7"/>
  </r>
  <r>
    <s v="US-2014-141257"/>
    <x v="391"/>
    <d v="2014-06-14T00:00:00"/>
    <x v="1"/>
    <s v="CS-11950"/>
    <s v="Carlos Soltero"/>
    <x v="0"/>
    <s v="United States"/>
    <x v="15"/>
    <x v="13"/>
    <x v="1"/>
    <s v="FUR-CH-10002758"/>
    <s v="Furniture"/>
    <x v="1"/>
    <s v="Hon Deluxe Fabric Upholstered Stacking Chairs, Squared Back"/>
    <n v="585.55200000000002"/>
    <n v="3"/>
    <n v="73.194000000000003"/>
    <x v="6"/>
    <x v="2"/>
  </r>
  <r>
    <s v="CA-2014-158029"/>
    <x v="261"/>
    <d v="2014-05-30T00:00:00"/>
    <x v="1"/>
    <s v="HF-14995"/>
    <s v="Herbert Flentye"/>
    <x v="0"/>
    <s v="United States"/>
    <x v="2"/>
    <x v="2"/>
    <x v="1"/>
    <s v="FUR-CH-10000988"/>
    <s v="Furniture"/>
    <x v="1"/>
    <s v="Hon Olson Stacker Stools"/>
    <n v="225.29599999999999"/>
    <n v="2"/>
    <n v="22.529599999999999"/>
    <x v="4"/>
    <x v="7"/>
  </r>
  <r>
    <s v="CA-2016-146171"/>
    <x v="237"/>
    <d v="2016-03-15T00:00:00"/>
    <x v="1"/>
    <s v="JP-16135"/>
    <s v="Julie Prescott"/>
    <x v="2"/>
    <s v="United States"/>
    <x v="29"/>
    <x v="24"/>
    <x v="0"/>
    <s v="FUR-FU-10004270"/>
    <s v="Furniture"/>
    <x v="3"/>
    <s v="Executive Impressions 13&quot; Clairmont Wall Clock"/>
    <n v="76.92"/>
    <n v="4"/>
    <n v="31.537199999999999"/>
    <x v="4"/>
    <x v="9"/>
  </r>
  <r>
    <s v="CA-2017-158967"/>
    <x v="247"/>
    <d v="2017-12-12T00:00:00"/>
    <x v="2"/>
    <s v="BT-11680"/>
    <s v="Brian Thompson"/>
    <x v="0"/>
    <s v="United States"/>
    <x v="1"/>
    <x v="1"/>
    <x v="0"/>
    <s v="FUR-FU-10001940"/>
    <s v="Furniture"/>
    <x v="3"/>
    <s v="Staple-based wall hangings"/>
    <n v="19.103999999999999"/>
    <n v="3"/>
    <n v="5.7312000000000003"/>
    <x v="3"/>
    <x v="5"/>
  </r>
  <r>
    <s v="CA-2015-138534"/>
    <x v="392"/>
    <d v="2015-07-19T00:00:00"/>
    <x v="0"/>
    <s v="JM-15535"/>
    <s v="Jessica Myrick"/>
    <x v="0"/>
    <s v="United States"/>
    <x v="175"/>
    <x v="2"/>
    <x v="1"/>
    <s v="FUR-BO-10003159"/>
    <s v="Furniture"/>
    <x v="0"/>
    <s v="Sauder Camden County Collection Libraries, Planked Cherry Finish"/>
    <n v="195.46600000000001"/>
    <n v="2"/>
    <n v="-13.797599999999999"/>
    <x v="3"/>
    <x v="3"/>
  </r>
  <r>
    <s v="CA-2017-108322"/>
    <x v="393"/>
    <d v="2017-05-05T00:00:00"/>
    <x v="1"/>
    <s v="SS-20140"/>
    <s v="Saphhira Shifley"/>
    <x v="1"/>
    <s v="United States"/>
    <x v="176"/>
    <x v="1"/>
    <x v="0"/>
    <s v="FUR-FU-10001935"/>
    <s v="Furniture"/>
    <x v="3"/>
    <s v="3M Hangers With Command Adhesive"/>
    <n v="23.68"/>
    <n v="8"/>
    <n v="6.2160000000000002"/>
    <x v="2"/>
    <x v="6"/>
  </r>
  <r>
    <s v="CA-2015-149972"/>
    <x v="231"/>
    <d v="2015-09-23T00:00:00"/>
    <x v="2"/>
    <s v="CD-12790"/>
    <s v="Cynthia Delaney"/>
    <x v="2"/>
    <s v="United States"/>
    <x v="2"/>
    <x v="2"/>
    <x v="1"/>
    <s v="FUR-CH-10004997"/>
    <s v="Furniture"/>
    <x v="1"/>
    <s v="Hon Every-Day Series Multi-Task Chairs"/>
    <n v="601.53599999999994"/>
    <n v="4"/>
    <n v="0"/>
    <x v="3"/>
    <x v="4"/>
  </r>
  <r>
    <s v="US-2014-117744"/>
    <x v="116"/>
    <d v="2014-12-06T00:00:00"/>
    <x v="1"/>
    <s v="MD-17860"/>
    <s v="Michael Dominguez"/>
    <x v="1"/>
    <s v="United States"/>
    <x v="177"/>
    <x v="5"/>
    <x v="3"/>
    <s v="FUR-FU-10001588"/>
    <s v="Furniture"/>
    <x v="3"/>
    <s v="Deflect-o SuperTray Unbreakable Stackable Tray, Letter, Black"/>
    <n v="58.36"/>
    <n v="5"/>
    <n v="-24.803000000000001"/>
    <x v="4"/>
    <x v="5"/>
  </r>
  <r>
    <s v="US-2014-117744"/>
    <x v="116"/>
    <d v="2014-12-06T00:00:00"/>
    <x v="1"/>
    <s v="MD-17860"/>
    <s v="Michael Dominguez"/>
    <x v="1"/>
    <s v="United States"/>
    <x v="177"/>
    <x v="5"/>
    <x v="3"/>
    <s v="FUR-FU-10002759"/>
    <s v="Furniture"/>
    <x v="3"/>
    <s v="12-1/2 Diameter Round Wall Clock"/>
    <n v="39.96"/>
    <n v="5"/>
    <n v="-23.975999999999999"/>
    <x v="4"/>
    <x v="5"/>
  </r>
  <r>
    <s v="CA-2014-154599"/>
    <x v="394"/>
    <d v="2014-04-17T00:00:00"/>
    <x v="1"/>
    <s v="KN-16450"/>
    <s v="Kean Nguyen"/>
    <x v="1"/>
    <s v="United States"/>
    <x v="178"/>
    <x v="2"/>
    <x v="1"/>
    <s v="FUR-BO-10001337"/>
    <s v="Furniture"/>
    <x v="0"/>
    <s v="O'Sullivan Living Dimensions 2-Shelf Bookcases"/>
    <n v="308.49900000000002"/>
    <n v="3"/>
    <n v="-18.146999999999998"/>
    <x v="2"/>
    <x v="6"/>
  </r>
  <r>
    <s v="CA-2017-143329"/>
    <x v="54"/>
    <d v="2017-11-08T00:00:00"/>
    <x v="1"/>
    <s v="DL-13330"/>
    <s v="Denise Leinenbach"/>
    <x v="0"/>
    <s v="United States"/>
    <x v="179"/>
    <x v="41"/>
    <x v="1"/>
    <s v="FUR-FU-10000629"/>
    <s v="Furniture"/>
    <x v="3"/>
    <s v="9-3/4 Diameter Round Wall Clock"/>
    <n v="41.37"/>
    <n v="3"/>
    <n v="17.375399999999999"/>
    <x v="2"/>
    <x v="0"/>
  </r>
  <r>
    <s v="CA-2015-122623"/>
    <x v="395"/>
    <d v="2015-09-11T00:00:00"/>
    <x v="1"/>
    <s v="CC-12145"/>
    <s v="Charles Crestani"/>
    <x v="0"/>
    <s v="United States"/>
    <x v="116"/>
    <x v="5"/>
    <x v="3"/>
    <s v="FUR-CH-10000553"/>
    <s v="Furniture"/>
    <x v="1"/>
    <s v="Metal Folding Chairs, Beige, 4/Carton"/>
    <n v="47.515999999999998"/>
    <n v="2"/>
    <n v="-2.0364"/>
    <x v="4"/>
    <x v="4"/>
  </r>
  <r>
    <s v="CA-2015-148635"/>
    <x v="396"/>
    <d v="2015-07-27T00:00:00"/>
    <x v="0"/>
    <s v="MH-18025"/>
    <s v="Michelle Huthwaite"/>
    <x v="0"/>
    <s v="United States"/>
    <x v="15"/>
    <x v="13"/>
    <x v="1"/>
    <s v="FUR-BO-10002213"/>
    <s v="Furniture"/>
    <x v="0"/>
    <s v="Sauder Forest Hills Library, Woodland Oak Finish"/>
    <n v="704.9"/>
    <n v="5"/>
    <n v="56.392000000000003"/>
    <x v="3"/>
    <x v="3"/>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s v="Furniture"/>
    <x v="3"/>
    <s v="Advantus Employee of the Month Certificate Frame, 11 x 13-1/2"/>
    <n v="185.58"/>
    <n v="6"/>
    <n v="76.087800000000001"/>
    <x v="3"/>
    <x v="0"/>
  </r>
  <r>
    <s v="CA-2015-135685"/>
    <x v="397"/>
    <d v="2015-11-18T00:00:00"/>
    <x v="0"/>
    <s v="MP-18175"/>
    <s v="Mike Pelletier"/>
    <x v="2"/>
    <s v="United States"/>
    <x v="79"/>
    <x v="16"/>
    <x v="3"/>
    <s v="FUR-TA-10001520"/>
    <s v="Furniture"/>
    <x v="2"/>
    <s v="Lesro Sheffield Collection Coffee Table, End Table, Center Table, Corner Table"/>
    <n v="214.11"/>
    <n v="3"/>
    <n v="36.398699999999998"/>
    <x v="3"/>
    <x v="0"/>
  </r>
  <r>
    <s v="CA-2015-135685"/>
    <x v="397"/>
    <d v="2015-11-18T00:00:00"/>
    <x v="0"/>
    <s v="MP-18175"/>
    <s v="Mike Pelletier"/>
    <x v="2"/>
    <s v="United States"/>
    <x v="79"/>
    <x v="16"/>
    <x v="3"/>
    <s v="FUR-TA-10000688"/>
    <s v="Furniture"/>
    <x v="2"/>
    <s v="Chromcraft Bull-Nose Wood Round Conference Table Top, Wood Base"/>
    <n v="653.54999999999995"/>
    <n v="3"/>
    <n v="111.1035"/>
    <x v="3"/>
    <x v="0"/>
  </r>
  <r>
    <s v="CA-2015-104626"/>
    <x v="398"/>
    <d v="2015-09-08T00:00:00"/>
    <x v="1"/>
    <s v="DR-12940"/>
    <s v="Daniel Raglin"/>
    <x v="2"/>
    <s v="United States"/>
    <x v="20"/>
    <x v="20"/>
    <x v="2"/>
    <s v="FUR-CH-10003817"/>
    <s v="Furniture"/>
    <x v="1"/>
    <s v="Global Value Steno Chair, Gray"/>
    <n v="60.74"/>
    <n v="1"/>
    <n v="15.185"/>
    <x v="1"/>
    <x v="4"/>
  </r>
  <r>
    <s v="CA-2015-104626"/>
    <x v="398"/>
    <d v="2015-09-08T00:00:00"/>
    <x v="1"/>
    <s v="DR-12940"/>
    <s v="Daniel Raglin"/>
    <x v="2"/>
    <s v="United States"/>
    <x v="20"/>
    <x v="20"/>
    <x v="2"/>
    <s v="FUR-FU-10000308"/>
    <s v="Furniture"/>
    <x v="3"/>
    <s v="Deflect-o Glass Clear Studded Chair Mats"/>
    <n v="124.36"/>
    <n v="2"/>
    <n v="27.359200000000001"/>
    <x v="1"/>
    <x v="4"/>
  </r>
  <r>
    <s v="CA-2016-160500"/>
    <x v="399"/>
    <d v="2016-05-08T00:00:00"/>
    <x v="2"/>
    <s v="DM-13015"/>
    <s v="Darrin Martin"/>
    <x v="0"/>
    <s v="United States"/>
    <x v="92"/>
    <x v="2"/>
    <x v="1"/>
    <s v="FUR-TA-10003748"/>
    <s v="Furniture"/>
    <x v="2"/>
    <s v="Bevis 36 x 72 Conference Tables"/>
    <n v="298.77600000000001"/>
    <n v="3"/>
    <n v="7.4694000000000003"/>
    <x v="0"/>
    <x v="7"/>
  </r>
  <r>
    <s v="US-2014-112914"/>
    <x v="400"/>
    <d v="2014-09-30T00:00:00"/>
    <x v="1"/>
    <s v="MT-18070"/>
    <s v="Michelle Tran"/>
    <x v="2"/>
    <s v="United States"/>
    <x v="6"/>
    <x v="5"/>
    <x v="3"/>
    <s v="FUR-BO-10003272"/>
    <s v="Furniture"/>
    <x v="0"/>
    <s v="O'Sullivan Living Dimensions 5-Shelf Bookcases"/>
    <n v="300.53280000000001"/>
    <n v="2"/>
    <n v="-97.231200000000001"/>
    <x v="2"/>
    <x v="4"/>
  </r>
  <r>
    <s v="US-2014-125521"/>
    <x v="401"/>
    <d v="2014-03-19T00:00:00"/>
    <x v="1"/>
    <s v="CK-12325"/>
    <s v="Christine Kargatis"/>
    <x v="2"/>
    <s v="United States"/>
    <x v="180"/>
    <x v="25"/>
    <x v="0"/>
    <s v="FUR-CH-10003379"/>
    <s v="Furniture"/>
    <x v="1"/>
    <s v="Global Commerce Series High-Back Swivel/Tilt Chairs"/>
    <n v="1139.92"/>
    <n v="4"/>
    <n v="284.98"/>
    <x v="2"/>
    <x v="9"/>
  </r>
  <r>
    <s v="US-2016-162852"/>
    <x v="402"/>
    <d v="2016-12-31T00:00:00"/>
    <x v="1"/>
    <s v="BG-11695"/>
    <s v="Brooke Gillingham"/>
    <x v="1"/>
    <s v="United States"/>
    <x v="181"/>
    <x v="8"/>
    <x v="3"/>
    <s v="FUR-CH-10004853"/>
    <s v="Furniture"/>
    <x v="1"/>
    <s v="Global Manager's Adjustable Task Chair, Storm"/>
    <n v="845.48800000000006"/>
    <n v="8"/>
    <n v="-12.0784"/>
    <x v="4"/>
    <x v="5"/>
  </r>
  <r>
    <s v="CA-2017-157854"/>
    <x v="403"/>
    <d v="2017-04-15T00:00:00"/>
    <x v="1"/>
    <s v="DM-13345"/>
    <s v="Denise Monton"/>
    <x v="1"/>
    <s v="United States"/>
    <x v="153"/>
    <x v="24"/>
    <x v="0"/>
    <s v="FUR-FU-10003832"/>
    <s v="Furniture"/>
    <x v="3"/>
    <s v="Eldon Expressions Punched Metal &amp; Wood Desk Accessories, Black &amp; Cherry"/>
    <n v="56.28"/>
    <n v="6"/>
    <n v="15.7584"/>
    <x v="1"/>
    <x v="6"/>
  </r>
  <r>
    <s v="CA-2016-136371"/>
    <x v="331"/>
    <d v="2016-03-21T00:00:00"/>
    <x v="0"/>
    <s v="SV-20935"/>
    <s v="Susan Vittorini"/>
    <x v="0"/>
    <s v="United States"/>
    <x v="64"/>
    <x v="7"/>
    <x v="2"/>
    <s v="FUR-FU-10000409"/>
    <s v="Furniture"/>
    <x v="3"/>
    <s v="GE 4 Foot Flourescent Tube, 40 Watt"/>
    <n v="14.98"/>
    <n v="1"/>
    <n v="6.8907999999999996"/>
    <x v="3"/>
    <x v="9"/>
  </r>
  <r>
    <s v="CA-2016-136371"/>
    <x v="331"/>
    <d v="2016-03-21T00:00:00"/>
    <x v="0"/>
    <s v="SV-20935"/>
    <s v="Susan Vittorini"/>
    <x v="0"/>
    <s v="United States"/>
    <x v="64"/>
    <x v="7"/>
    <x v="2"/>
    <s v="FUR-FU-10000221"/>
    <s v="Furniture"/>
    <x v="3"/>
    <s v="Master Caster Door Stop, Brown"/>
    <n v="20.32"/>
    <n v="4"/>
    <n v="6.9088000000000003"/>
    <x v="3"/>
    <x v="9"/>
  </r>
  <r>
    <s v="CA-2016-128594"/>
    <x v="238"/>
    <d v="2016-08-29T00:00:00"/>
    <x v="2"/>
    <s v="DJ-13510"/>
    <s v="Don Jones"/>
    <x v="1"/>
    <s v="United States"/>
    <x v="53"/>
    <x v="2"/>
    <x v="1"/>
    <s v="FUR-CH-10001215"/>
    <s v="Furniture"/>
    <x v="1"/>
    <s v="Global Troy Executive Leather Low-Back Tilter"/>
    <n v="1603.136"/>
    <n v="4"/>
    <n v="100.196"/>
    <x v="0"/>
    <x v="10"/>
  </r>
  <r>
    <s v="CA-2016-154690"/>
    <x v="404"/>
    <d v="2016-08-17T00:00:00"/>
    <x v="0"/>
    <s v="CC-12370"/>
    <s v="Christopher Conant"/>
    <x v="0"/>
    <s v="United States"/>
    <x v="160"/>
    <x v="30"/>
    <x v="0"/>
    <s v="FUR-CH-10000988"/>
    <s v="Furniture"/>
    <x v="1"/>
    <s v="Hon Olson Stacker Stools"/>
    <n v="225.29599999999999"/>
    <n v="2"/>
    <n v="22.529599999999999"/>
    <x v="3"/>
    <x v="10"/>
  </r>
  <r>
    <s v="CA-2017-138975"/>
    <x v="405"/>
    <d v="2017-05-23T00:00:00"/>
    <x v="1"/>
    <s v="SC-20380"/>
    <s v="Shahid Collister"/>
    <x v="0"/>
    <s v="United States"/>
    <x v="182"/>
    <x v="24"/>
    <x v="0"/>
    <s v="FUR-BO-10004695"/>
    <s v="Furniture"/>
    <x v="0"/>
    <s v="O'Sullivan 2-Door Barrister Bookcase in Odessa Pine"/>
    <n v="1628.82"/>
    <n v="9"/>
    <n v="374.62860000000001"/>
    <x v="4"/>
    <x v="7"/>
  </r>
  <r>
    <s v="CA-2017-143861"/>
    <x v="235"/>
    <d v="2017-06-19T00:00:00"/>
    <x v="1"/>
    <s v="LC-16885"/>
    <s v="Lena Creighton"/>
    <x v="0"/>
    <s v="United States"/>
    <x v="66"/>
    <x v="1"/>
    <x v="0"/>
    <s v="FUR-FU-10001546"/>
    <s v="Furniture"/>
    <x v="3"/>
    <s v="Dana Swing-Arm Lamps"/>
    <n v="17.088000000000001"/>
    <n v="2"/>
    <n v="1.0680000000000001"/>
    <x v="1"/>
    <x v="2"/>
  </r>
  <r>
    <s v="CA-2014-148040"/>
    <x v="406"/>
    <d v="2014-03-26T00:00:00"/>
    <x v="1"/>
    <s v="BF-11275"/>
    <s v="Beth Fritzler"/>
    <x v="1"/>
    <s v="United States"/>
    <x v="104"/>
    <x v="22"/>
    <x v="1"/>
    <s v="FUR-CH-10001482"/>
    <s v="Furniture"/>
    <x v="1"/>
    <s v="Office Star - Mesh Screen back chair with Vinyl seat"/>
    <n v="314.35199999999998"/>
    <n v="3"/>
    <n v="-35.364600000000003"/>
    <x v="4"/>
    <x v="9"/>
  </r>
  <r>
    <s v="US-2016-167339"/>
    <x v="407"/>
    <d v="2016-01-23T00:00:00"/>
    <x v="0"/>
    <s v="TD-20995"/>
    <s v="Tamara Dahlen"/>
    <x v="0"/>
    <s v="United States"/>
    <x v="53"/>
    <x v="2"/>
    <x v="1"/>
    <s v="FUR-CH-10004289"/>
    <s v="Furniture"/>
    <x v="1"/>
    <s v="Global Super Steno Chair"/>
    <n v="153.56800000000001"/>
    <n v="2"/>
    <n v="-5.7587999999999999"/>
    <x v="3"/>
    <x v="8"/>
  </r>
  <r>
    <s v="US-2016-167339"/>
    <x v="407"/>
    <d v="2016-01-23T00:00:00"/>
    <x v="0"/>
    <s v="TD-20995"/>
    <s v="Tamara Dahlen"/>
    <x v="0"/>
    <s v="United States"/>
    <x v="53"/>
    <x v="2"/>
    <x v="1"/>
    <s v="FUR-CH-10000785"/>
    <s v="Furniture"/>
    <x v="1"/>
    <s v="Global Ergonomic Managers Chair"/>
    <n v="1013.4880000000001"/>
    <n v="7"/>
    <n v="76.011600000000001"/>
    <x v="3"/>
    <x v="8"/>
  </r>
  <r>
    <s v="CA-2016-130799"/>
    <x v="367"/>
    <d v="2016-11-16T00:00:00"/>
    <x v="0"/>
    <s v="BK-11260"/>
    <s v="Berenike Kampe"/>
    <x v="0"/>
    <s v="United States"/>
    <x v="28"/>
    <x v="2"/>
    <x v="1"/>
    <s v="FUR-FU-10001852"/>
    <s v="Furniture"/>
    <x v="3"/>
    <s v="Eldon Regeneration Recycled Desk Accessories, Smoke"/>
    <n v="6.96"/>
    <n v="4"/>
    <n v="2.2271999999999998"/>
    <x v="2"/>
    <x v="0"/>
  </r>
  <r>
    <s v="US-2016-159856"/>
    <x v="408"/>
    <d v="2016-10-22T00:00:00"/>
    <x v="1"/>
    <s v="EP-13915"/>
    <s v="Emily Phan"/>
    <x v="0"/>
    <s v="United States"/>
    <x v="183"/>
    <x v="22"/>
    <x v="1"/>
    <s v="FUR-CH-10003396"/>
    <s v="Furniture"/>
    <x v="1"/>
    <s v="Global Deluxe Steno Chair"/>
    <n v="307.92"/>
    <n v="5"/>
    <n v="-34.640999999999998"/>
    <x v="4"/>
    <x v="1"/>
  </r>
  <r>
    <s v="CA-2014-142727"/>
    <x v="149"/>
    <d v="2014-05-01T00:00:00"/>
    <x v="0"/>
    <s v="HG-14845"/>
    <s v="Harry Greene"/>
    <x v="0"/>
    <s v="United States"/>
    <x v="184"/>
    <x v="35"/>
    <x v="0"/>
    <s v="FUR-CH-10002304"/>
    <s v="Furniture"/>
    <x v="1"/>
    <s v="Global Stack Chair without Arms, Black"/>
    <n v="51.96"/>
    <n v="2"/>
    <n v="12.99"/>
    <x v="3"/>
    <x v="6"/>
  </r>
  <r>
    <s v="CA-2017-139913"/>
    <x v="409"/>
    <d v="2017-10-29T00:00:00"/>
    <x v="1"/>
    <s v="JC-16105"/>
    <s v="Julie Creighton"/>
    <x v="1"/>
    <s v="United States"/>
    <x v="77"/>
    <x v="7"/>
    <x v="2"/>
    <s v="FUR-FU-10000771"/>
    <s v="Furniture"/>
    <x v="3"/>
    <s v="Eldon 200 Class Desk Accessories, Smoke"/>
    <n v="69.08"/>
    <n v="11"/>
    <n v="29.0136"/>
    <x v="6"/>
    <x v="1"/>
  </r>
  <r>
    <s v="US-2015-114839"/>
    <x v="12"/>
    <d v="2015-04-30T00:00:00"/>
    <x v="1"/>
    <s v="PW-19240"/>
    <s v="Pierre Wener"/>
    <x v="0"/>
    <s v="United States"/>
    <x v="6"/>
    <x v="5"/>
    <x v="3"/>
    <s v="FUR-CH-10004086"/>
    <s v="Furniture"/>
    <x v="1"/>
    <s v="Hon 4070 Series Pagoda Armless Upholstered Stacking Chairs"/>
    <n v="408.42200000000003"/>
    <n v="2"/>
    <n v="-5.8346"/>
    <x v="4"/>
    <x v="6"/>
  </r>
  <r>
    <s v="CA-2016-153577"/>
    <x v="410"/>
    <d v="2016-07-01T00:00:00"/>
    <x v="1"/>
    <s v="KH-16330"/>
    <s v="Katharine Harms"/>
    <x v="1"/>
    <s v="United States"/>
    <x v="185"/>
    <x v="8"/>
    <x v="3"/>
    <s v="FUR-CH-10003981"/>
    <s v="Furniture"/>
    <x v="1"/>
    <s v="Global Commerce Series Low-Back Swivel/Tilt Chairs"/>
    <n v="539.65800000000002"/>
    <n v="3"/>
    <n v="-7.7093999999999996"/>
    <x v="4"/>
    <x v="2"/>
  </r>
  <r>
    <s v="CA-2016-160129"/>
    <x v="411"/>
    <d v="2016-11-23T00:00:00"/>
    <x v="3"/>
    <s v="LS-17200"/>
    <s v="Luke Schmidt"/>
    <x v="1"/>
    <s v="United States"/>
    <x v="3"/>
    <x v="3"/>
    <x v="2"/>
    <s v="FUR-FU-10002088"/>
    <s v="Furniture"/>
    <x v="3"/>
    <s v="Nu-Dell Float Frame 11 x 14 1/2"/>
    <n v="14.368"/>
    <n v="2"/>
    <n v="3.9512"/>
    <x v="7"/>
    <x v="0"/>
  </r>
  <r>
    <s v="CA-2016-160129"/>
    <x v="411"/>
    <d v="2016-11-23T00:00:00"/>
    <x v="3"/>
    <s v="LS-17200"/>
    <s v="Luke Schmidt"/>
    <x v="1"/>
    <s v="United States"/>
    <x v="3"/>
    <x v="3"/>
    <x v="2"/>
    <s v="FUR-FU-10003976"/>
    <s v="Furniture"/>
    <x v="3"/>
    <s v="DAX Executive Solid Wood Document Frame, Desktop or Hang, Mahogany, 5 x 7"/>
    <n v="70.447999999999993"/>
    <n v="7"/>
    <n v="12.3284"/>
    <x v="7"/>
    <x v="0"/>
  </r>
  <r>
    <s v="CA-2014-157721"/>
    <x v="412"/>
    <d v="2014-09-05T00:00:00"/>
    <x v="2"/>
    <s v="JM-16195"/>
    <s v="Justin MacKendrick"/>
    <x v="0"/>
    <s v="United States"/>
    <x v="115"/>
    <x v="7"/>
    <x v="2"/>
    <s v="FUR-FU-10002116"/>
    <s v="Furniture"/>
    <x v="3"/>
    <s v="Tenex Carpeted, Granite-Look or Clear Contemporary Contour Shape Chair Mats"/>
    <n v="70.709999999999994"/>
    <n v="1"/>
    <n v="4.9497"/>
    <x v="0"/>
    <x v="4"/>
  </r>
  <r>
    <s v="CA-2017-128629"/>
    <x v="413"/>
    <d v="2017-07-14T00:00:00"/>
    <x v="0"/>
    <s v="BP-11155"/>
    <s v="Becky Pak"/>
    <x v="0"/>
    <s v="United States"/>
    <x v="29"/>
    <x v="24"/>
    <x v="0"/>
    <s v="FUR-FU-10000771"/>
    <s v="Furniture"/>
    <x v="3"/>
    <s v="Eldon 200 Class Desk Accessories, Smoke"/>
    <n v="18.84"/>
    <n v="3"/>
    <n v="7.9127999999999998"/>
    <x v="4"/>
    <x v="3"/>
  </r>
  <r>
    <s v="CA-2017-143434"/>
    <x v="414"/>
    <d v="2017-11-24T00:00:00"/>
    <x v="1"/>
    <s v="ME-17320"/>
    <s v="Maria Etezadi"/>
    <x v="2"/>
    <s v="United States"/>
    <x v="186"/>
    <x v="17"/>
    <x v="3"/>
    <s v="FUR-FU-10002597"/>
    <s v="Furniture"/>
    <x v="3"/>
    <s v="C-Line Magnetic Cubicle Keepers, Clear Polypropylene"/>
    <n v="19.760000000000002"/>
    <n v="4"/>
    <n v="8.2992000000000008"/>
    <x v="6"/>
    <x v="0"/>
  </r>
  <r>
    <s v="CA-2015-168564"/>
    <x v="415"/>
    <d v="2015-08-08T00:00:00"/>
    <x v="3"/>
    <s v="TT-21220"/>
    <s v="Thomas Thornton"/>
    <x v="0"/>
    <s v="United States"/>
    <x v="28"/>
    <x v="2"/>
    <x v="1"/>
    <s v="FUR-CH-10000785"/>
    <s v="Furniture"/>
    <x v="1"/>
    <s v="Global Ergonomic Managers Chair"/>
    <n v="144.78399999999999"/>
    <n v="1"/>
    <n v="10.8588"/>
    <x v="7"/>
    <x v="10"/>
  </r>
  <r>
    <s v="CA-2017-155880"/>
    <x v="416"/>
    <d v="2017-03-31T00:00:00"/>
    <x v="1"/>
    <s v="JD-16150"/>
    <s v="Justin Deggeller"/>
    <x v="1"/>
    <s v="United States"/>
    <x v="79"/>
    <x v="16"/>
    <x v="3"/>
    <s v="FUR-CH-10000422"/>
    <s v="Furniture"/>
    <x v="1"/>
    <s v="Global Highback Leather Tilter in Burgundy"/>
    <n v="90.99"/>
    <n v="1"/>
    <n v="14.558400000000001"/>
    <x v="6"/>
    <x v="9"/>
  </r>
  <r>
    <s v="CA-2017-155880"/>
    <x v="416"/>
    <d v="2017-03-31T00:00:00"/>
    <x v="1"/>
    <s v="JD-16150"/>
    <s v="Justin Deggeller"/>
    <x v="1"/>
    <s v="United States"/>
    <x v="79"/>
    <x v="16"/>
    <x v="3"/>
    <s v="FUR-CH-10004675"/>
    <s v="Furniture"/>
    <x v="1"/>
    <s v="Lifetime Advantage Folding Chairs, 4/Carton"/>
    <n v="1526.56"/>
    <n v="7"/>
    <n v="427.43680000000001"/>
    <x v="6"/>
    <x v="9"/>
  </r>
  <r>
    <s v="CA-2017-155880"/>
    <x v="416"/>
    <d v="2017-03-31T00:00:00"/>
    <x v="1"/>
    <s v="JD-16150"/>
    <s v="Justin Deggeller"/>
    <x v="1"/>
    <s v="United States"/>
    <x v="79"/>
    <x v="16"/>
    <x v="3"/>
    <s v="FUR-CH-10002880"/>
    <s v="Furniture"/>
    <x v="1"/>
    <s v="Global High-Back Leather Tilter, Burgundy"/>
    <n v="368.97"/>
    <n v="3"/>
    <n v="40.5867"/>
    <x v="6"/>
    <x v="9"/>
  </r>
  <r>
    <s v="CA-2017-126242"/>
    <x v="49"/>
    <d v="2017-11-24T00:00:00"/>
    <x v="1"/>
    <s v="MC-18100"/>
    <s v="Mick Crebagga"/>
    <x v="0"/>
    <s v="United States"/>
    <x v="2"/>
    <x v="2"/>
    <x v="1"/>
    <s v="FUR-FU-10002685"/>
    <s v="Furniture"/>
    <x v="3"/>
    <s v="Executive Impressions 13-1/2&quot; Indoor/Outdoor Wall Clock"/>
    <n v="18.7"/>
    <n v="1"/>
    <n v="7.1059999999999999"/>
    <x v="2"/>
    <x v="0"/>
  </r>
  <r>
    <s v="CA-2016-166443"/>
    <x v="114"/>
    <d v="2016-11-05T00:00:00"/>
    <x v="2"/>
    <s v="LH-17020"/>
    <s v="Lisa Hazard"/>
    <x v="0"/>
    <s v="United States"/>
    <x v="28"/>
    <x v="2"/>
    <x v="1"/>
    <s v="FUR-FU-10004020"/>
    <s v="Furniture"/>
    <x v="3"/>
    <s v="Advantus Panel Wall Acrylic Frame"/>
    <n v="38.29"/>
    <n v="7"/>
    <n v="16.464700000000001"/>
    <x v="5"/>
    <x v="0"/>
  </r>
  <r>
    <s v="CA-2017-169859"/>
    <x v="417"/>
    <d v="2017-12-18T00:00:00"/>
    <x v="1"/>
    <s v="MP-18175"/>
    <s v="Mike Pelletier"/>
    <x v="2"/>
    <s v="United States"/>
    <x v="53"/>
    <x v="2"/>
    <x v="1"/>
    <s v="FUR-FU-10004963"/>
    <s v="Furniture"/>
    <x v="3"/>
    <s v="Eldon 400 Class Desk Accessories, Black Carbon"/>
    <n v="26.25"/>
    <n v="3"/>
    <n v="11.025"/>
    <x v="4"/>
    <x v="5"/>
  </r>
  <r>
    <s v="CA-2017-134915"/>
    <x v="418"/>
    <d v="2017-11-12T00:00:00"/>
    <x v="3"/>
    <s v="EM-14140"/>
    <s v="Eugene Moren"/>
    <x v="2"/>
    <s v="United States"/>
    <x v="110"/>
    <x v="22"/>
    <x v="1"/>
    <s v="FUR-CH-10004875"/>
    <s v="Furniture"/>
    <x v="1"/>
    <s v="Harbour Creations 67200 Series Stacking Chairs"/>
    <n v="113.88800000000001"/>
    <n v="2"/>
    <n v="9.9651999999999994"/>
    <x v="7"/>
    <x v="0"/>
  </r>
  <r>
    <s v="CA-2017-134915"/>
    <x v="418"/>
    <d v="2017-11-12T00:00:00"/>
    <x v="3"/>
    <s v="EM-14140"/>
    <s v="Eugene Moren"/>
    <x v="2"/>
    <s v="United States"/>
    <x v="110"/>
    <x v="22"/>
    <x v="1"/>
    <s v="FUR-FU-10000305"/>
    <s v="Furniture"/>
    <x v="3"/>
    <s v="Tenex V2T-RE Standard Weight Series Chair Mat, 45&quot; x 53&quot;, Lip 25&quot; x 12&quot;"/>
    <n v="113.568"/>
    <n v="2"/>
    <n v="-5.6783999999999999"/>
    <x v="7"/>
    <x v="0"/>
  </r>
  <r>
    <s v="CA-2017-123638"/>
    <x v="419"/>
    <d v="2017-07-04T00:00:00"/>
    <x v="1"/>
    <s v="MA-17995"/>
    <s v="Michelle Arnett"/>
    <x v="2"/>
    <s v="United States"/>
    <x v="115"/>
    <x v="7"/>
    <x v="2"/>
    <s v="FUR-CH-10002647"/>
    <s v="Furniture"/>
    <x v="1"/>
    <s v="Situations Contoured Folding Chairs, 4/Set"/>
    <n v="191.64599999999999"/>
    <n v="3"/>
    <n v="31.940999999999999"/>
    <x v="1"/>
    <x v="2"/>
  </r>
  <r>
    <s v="CA-2017-137428"/>
    <x v="420"/>
    <d v="2017-12-21T00:00:00"/>
    <x v="0"/>
    <s v="AY-10555"/>
    <s v="Andy Yotov"/>
    <x v="1"/>
    <s v="United States"/>
    <x v="64"/>
    <x v="2"/>
    <x v="1"/>
    <s v="FUR-CH-10002774"/>
    <s v="Furniture"/>
    <x v="1"/>
    <s v="Global Deluxe Stacking Chair, Gray"/>
    <n v="81.567999999999998"/>
    <n v="2"/>
    <n v="9.1763999999999992"/>
    <x v="2"/>
    <x v="5"/>
  </r>
  <r>
    <s v="CA-2017-137428"/>
    <x v="420"/>
    <d v="2017-12-21T00:00:00"/>
    <x v="0"/>
    <s v="AY-10555"/>
    <s v="Andy Yotov"/>
    <x v="1"/>
    <s v="United States"/>
    <x v="64"/>
    <x v="2"/>
    <x v="1"/>
    <s v="FUR-CH-10003817"/>
    <s v="Furniture"/>
    <x v="1"/>
    <s v="Global Value Steno Chair, Gray"/>
    <n v="97.183999999999997"/>
    <n v="2"/>
    <n v="6.0739999999999998"/>
    <x v="2"/>
    <x v="5"/>
  </r>
  <r>
    <s v="CA-2017-137428"/>
    <x v="420"/>
    <d v="2017-12-21T00:00:00"/>
    <x v="0"/>
    <s v="AY-10555"/>
    <s v="Andy Yotov"/>
    <x v="1"/>
    <s v="United States"/>
    <x v="64"/>
    <x v="2"/>
    <x v="1"/>
    <s v="FUR-FU-10002445"/>
    <s v="Furniture"/>
    <x v="3"/>
    <s v="DAX Two-Tone Rosewood/Black Document Frame, Desktop, 5 x 7"/>
    <n v="18.96"/>
    <n v="2"/>
    <n v="7.5839999999999996"/>
    <x v="2"/>
    <x v="5"/>
  </r>
  <r>
    <s v="CA-2014-162866"/>
    <x v="421"/>
    <d v="2014-12-31T00:00:00"/>
    <x v="1"/>
    <s v="Co-12640"/>
    <s v="Corey-Lock"/>
    <x v="0"/>
    <s v="United States"/>
    <x v="187"/>
    <x v="8"/>
    <x v="3"/>
    <s v="FUR-FU-10001473"/>
    <s v="Furniture"/>
    <x v="3"/>
    <s v="DAX Wood Document Frame"/>
    <n v="32.951999999999998"/>
    <n v="6"/>
    <n v="-19.7712"/>
    <x v="4"/>
    <x v="5"/>
  </r>
  <r>
    <s v="CA-2017-167941"/>
    <x v="200"/>
    <d v="2017-11-09T00:00:00"/>
    <x v="0"/>
    <s v="JF-15565"/>
    <s v="Jill Fjeld"/>
    <x v="0"/>
    <s v="United States"/>
    <x v="160"/>
    <x v="30"/>
    <x v="0"/>
    <s v="FUR-FU-10004671"/>
    <s v="Furniture"/>
    <x v="3"/>
    <s v="Executive Impressions 12&quot; Wall Clock"/>
    <n v="28.271999999999998"/>
    <n v="2"/>
    <n v="6.3612000000000002"/>
    <x v="0"/>
    <x v="0"/>
  </r>
  <r>
    <s v="CA-2015-137512"/>
    <x v="422"/>
    <d v="2015-05-12T00:00:00"/>
    <x v="1"/>
    <s v="AG-10675"/>
    <s v="Anna Gayman"/>
    <x v="0"/>
    <s v="United States"/>
    <x v="188"/>
    <x v="5"/>
    <x v="3"/>
    <s v="FUR-TA-10001095"/>
    <s v="Furniture"/>
    <x v="2"/>
    <s v="Chromcraft Round Conference Tables"/>
    <n v="244.006"/>
    <n v="2"/>
    <n v="-31.372199999999999"/>
    <x v="2"/>
    <x v="7"/>
  </r>
  <r>
    <s v="CA-2017-139773"/>
    <x v="423"/>
    <d v="2017-12-04T00:00:00"/>
    <x v="3"/>
    <s v="DV-13045"/>
    <s v="Darrin Van Huff"/>
    <x v="1"/>
    <s v="United States"/>
    <x v="3"/>
    <x v="3"/>
    <x v="2"/>
    <s v="FUR-CH-10001797"/>
    <s v="Furniture"/>
    <x v="1"/>
    <s v="Safco Chair Connectors, 6/Carton"/>
    <n v="188.55199999999999"/>
    <n v="7"/>
    <n v="-2.6936"/>
    <x v="7"/>
    <x v="5"/>
  </r>
  <r>
    <s v="CA-2014-109232"/>
    <x v="424"/>
    <d v="2014-01-16T00:00:00"/>
    <x v="0"/>
    <s v="ND-18370"/>
    <s v="Natalie DeCherney"/>
    <x v="0"/>
    <s v="United States"/>
    <x v="189"/>
    <x v="10"/>
    <x v="0"/>
    <s v="FUR-CH-10000422"/>
    <s v="Furniture"/>
    <x v="1"/>
    <s v="Global Highback Leather Tilter in Burgundy"/>
    <n v="545.94000000000005"/>
    <n v="6"/>
    <n v="87.350399999999993"/>
    <x v="0"/>
    <x v="8"/>
  </r>
  <r>
    <s v="CA-2015-139850"/>
    <x v="425"/>
    <d v="2015-06-17T00:00:00"/>
    <x v="1"/>
    <s v="GB-14575"/>
    <s v="Giulietta Baptist"/>
    <x v="0"/>
    <s v="United States"/>
    <x v="3"/>
    <x v="3"/>
    <x v="2"/>
    <s v="FUR-FU-10003623"/>
    <s v="Furniture"/>
    <x v="3"/>
    <s v="DataProducts Ampli Magnifier Task Lamp, Black,"/>
    <n v="43.295999999999999"/>
    <n v="2"/>
    <n v="4.3296000000000001"/>
    <x v="2"/>
    <x v="2"/>
  </r>
  <r>
    <s v="CA-2014-131310"/>
    <x v="56"/>
    <d v="2014-07-18T00:00:00"/>
    <x v="1"/>
    <s v="CL-12565"/>
    <s v="Clay Ludtke"/>
    <x v="0"/>
    <s v="United States"/>
    <x v="15"/>
    <x v="13"/>
    <x v="1"/>
    <s v="FUR-CH-10001797"/>
    <s v="Furniture"/>
    <x v="1"/>
    <s v="Safco Chair Connectors, 6/Carton"/>
    <n v="123.136"/>
    <n v="4"/>
    <n v="13.8528"/>
    <x v="6"/>
    <x v="3"/>
  </r>
  <r>
    <s v="US-2014-112872"/>
    <x v="387"/>
    <d v="2014-12-11T00:00:00"/>
    <x v="0"/>
    <s v="RC-19960"/>
    <s v="Ryan Crowe"/>
    <x v="0"/>
    <s v="United States"/>
    <x v="76"/>
    <x v="36"/>
    <x v="1"/>
    <s v="FUR-TA-10003238"/>
    <s v="Furniture"/>
    <x v="2"/>
    <s v="Chromcraft Bull-Nose Wood 48&quot; x 96&quot; Rectangular Conference Tables"/>
    <n v="275.49"/>
    <n v="1"/>
    <n v="-170.8038"/>
    <x v="2"/>
    <x v="5"/>
  </r>
  <r>
    <s v="CA-2016-139269"/>
    <x v="426"/>
    <d v="2016-05-30T00:00:00"/>
    <x v="1"/>
    <s v="JB-16045"/>
    <s v="Julia Barnett"/>
    <x v="2"/>
    <s v="United States"/>
    <x v="29"/>
    <x v="24"/>
    <x v="0"/>
    <s v="FUR-FU-10000755"/>
    <s v="Furniture"/>
    <x v="3"/>
    <s v="Eldon Expressions Mahogany Wood Desk Collection"/>
    <n v="24.96"/>
    <n v="4"/>
    <n v="6.24"/>
    <x v="2"/>
    <x v="7"/>
  </r>
  <r>
    <s v="CA-2014-138317"/>
    <x v="112"/>
    <d v="2014-06-25T00:00:00"/>
    <x v="1"/>
    <s v="NW-18400"/>
    <s v="Natalie Webber"/>
    <x v="0"/>
    <s v="United States"/>
    <x v="3"/>
    <x v="3"/>
    <x v="2"/>
    <s v="FUR-FU-10000550"/>
    <s v="Furniture"/>
    <x v="3"/>
    <s v="Stacking Trays by OIC"/>
    <n v="3.984"/>
    <n v="1"/>
    <n v="0.64739999999999998"/>
    <x v="4"/>
    <x v="2"/>
  </r>
  <r>
    <s v="CA-2016-124772"/>
    <x v="28"/>
    <d v="2016-12-06T00:00:00"/>
    <x v="2"/>
    <s v="JG-15160"/>
    <s v="James Galang"/>
    <x v="0"/>
    <s v="United States"/>
    <x v="190"/>
    <x v="0"/>
    <x v="0"/>
    <s v="FUR-FU-10004748"/>
    <s v="Furniture"/>
    <x v="3"/>
    <s v="Howard Miller 16&quot; Diameter Gallery Wall Clock"/>
    <n v="191.82"/>
    <n v="3"/>
    <n v="74.809799999999996"/>
    <x v="5"/>
    <x v="5"/>
  </r>
  <r>
    <s v="US-2015-138919"/>
    <x v="5"/>
    <d v="2015-09-21T00:00:00"/>
    <x v="1"/>
    <s v="LS-16975"/>
    <s v="Lindsay Shagiari"/>
    <x v="2"/>
    <s v="United States"/>
    <x v="13"/>
    <x v="7"/>
    <x v="2"/>
    <s v="FUR-TA-10004154"/>
    <s v="Furniture"/>
    <x v="2"/>
    <s v="Riverside Furniture Oval Coffee Table, Oval End Table, End Table with Drawer"/>
    <n v="344.22"/>
    <n v="2"/>
    <n v="-103.26600000000001"/>
    <x v="4"/>
    <x v="4"/>
  </r>
  <r>
    <s v="US-2016-160528"/>
    <x v="427"/>
    <d v="2016-08-30T00:00:00"/>
    <x v="1"/>
    <s v="MH-18115"/>
    <s v="Mick Hernandez"/>
    <x v="2"/>
    <s v="United States"/>
    <x v="191"/>
    <x v="5"/>
    <x v="3"/>
    <s v="FUR-FU-10004973"/>
    <s v="Furniture"/>
    <x v="3"/>
    <s v="Flat Face Poster Frame"/>
    <n v="22.608000000000001"/>
    <n v="3"/>
    <n v="-10.1736"/>
    <x v="1"/>
    <x v="10"/>
  </r>
  <r>
    <s v="CA-2015-123568"/>
    <x v="428"/>
    <d v="2015-11-14T00:00:00"/>
    <x v="1"/>
    <s v="SC-20095"/>
    <s v="Sanjit Chand"/>
    <x v="0"/>
    <s v="United States"/>
    <x v="192"/>
    <x v="4"/>
    <x v="1"/>
    <s v="FUR-FU-10004090"/>
    <s v="Furniture"/>
    <x v="3"/>
    <s v="Executive Impressions 14&quot; Contract Wall Clock"/>
    <n v="66.69"/>
    <n v="3"/>
    <n v="22.0077"/>
    <x v="6"/>
    <x v="0"/>
  </r>
  <r>
    <s v="CA-2017-124674"/>
    <x v="429"/>
    <d v="2017-11-23T00:00:00"/>
    <x v="1"/>
    <s v="JB-16000"/>
    <s v="Joy Bell-"/>
    <x v="0"/>
    <s v="United States"/>
    <x v="193"/>
    <x v="5"/>
    <x v="3"/>
    <s v="FUR-BO-10002202"/>
    <s v="Furniture"/>
    <x v="0"/>
    <s v="Atlantic Metals Mobile 2-Shelf Bookcases, Custom Colors"/>
    <n v="327.7328"/>
    <n v="2"/>
    <n v="-14.4588"/>
    <x v="6"/>
    <x v="0"/>
  </r>
  <r>
    <s v="CA-2017-169054"/>
    <x v="135"/>
    <d v="2017-04-26T00:00:00"/>
    <x v="1"/>
    <s v="MO-17800"/>
    <s v="Meg O'Connel"/>
    <x v="2"/>
    <s v="United States"/>
    <x v="3"/>
    <x v="3"/>
    <x v="2"/>
    <s v="FUR-FU-10001488"/>
    <s v="Furniture"/>
    <x v="3"/>
    <s v="Tenex 46&quot; x 60&quot; Computer Anti-Static Chairmat, Rectangular Shaped"/>
    <n v="254.352"/>
    <n v="3"/>
    <n v="0"/>
    <x v="4"/>
    <x v="6"/>
  </r>
  <r>
    <s v="CA-2017-116855"/>
    <x v="430"/>
    <d v="2017-12-21T00:00:00"/>
    <x v="1"/>
    <s v="AI-10855"/>
    <s v="Arianne Irving"/>
    <x v="0"/>
    <s v="United States"/>
    <x v="180"/>
    <x v="25"/>
    <x v="0"/>
    <s v="FUR-CH-10003846"/>
    <s v="Furniture"/>
    <x v="1"/>
    <s v="Hon Valutask Swivel Chairs"/>
    <n v="504.9"/>
    <n v="5"/>
    <n v="80.784000000000006"/>
    <x v="4"/>
    <x v="5"/>
  </r>
  <r>
    <s v="CA-2015-168480"/>
    <x v="231"/>
    <d v="2015-09-27T00:00:00"/>
    <x v="1"/>
    <s v="DM-12955"/>
    <s v="Dario Medina"/>
    <x v="1"/>
    <s v="United States"/>
    <x v="194"/>
    <x v="17"/>
    <x v="3"/>
    <s v="FUR-BO-10000468"/>
    <s v="Furniture"/>
    <x v="0"/>
    <s v="O'Sullivan 2-Shelf Heavy-Duty Bookcases"/>
    <n v="194.32"/>
    <n v="4"/>
    <n v="31.091200000000001"/>
    <x v="6"/>
    <x v="4"/>
  </r>
  <r>
    <s v="US-2016-114293"/>
    <x v="431"/>
    <d v="2016-11-26T00:00:00"/>
    <x v="1"/>
    <s v="JH-16180"/>
    <s v="Justin Hirsh"/>
    <x v="0"/>
    <s v="United States"/>
    <x v="195"/>
    <x v="36"/>
    <x v="1"/>
    <s v="FUR-CH-10003833"/>
    <s v="Furniture"/>
    <x v="1"/>
    <s v="Novimex Fabric Task Chair"/>
    <n v="195.136"/>
    <n v="4"/>
    <n v="-12.196"/>
    <x v="2"/>
    <x v="0"/>
  </r>
  <r>
    <s v="US-2015-123960"/>
    <x v="432"/>
    <d v="2015-06-16T00:00:00"/>
    <x v="1"/>
    <s v="BD-11605"/>
    <s v="Brian Dahlen"/>
    <x v="0"/>
    <s v="United States"/>
    <x v="91"/>
    <x v="35"/>
    <x v="0"/>
    <s v="FUR-FU-10004666"/>
    <s v="Furniture"/>
    <x v="3"/>
    <s v="DAX Clear Channel Poster Frame"/>
    <n v="29.16"/>
    <n v="2"/>
    <n v="10.789199999999999"/>
    <x v="2"/>
    <x v="2"/>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s v="Furniture"/>
    <x v="3"/>
    <s v="Eldon Image Series Desk Accessories, Burgundy"/>
    <n v="16.72"/>
    <n v="5"/>
    <n v="3.3439999999999999"/>
    <x v="4"/>
    <x v="7"/>
  </r>
  <r>
    <s v="CA-2017-149559"/>
    <x v="91"/>
    <d v="2017-09-12T00:00:00"/>
    <x v="3"/>
    <s v="KF-16285"/>
    <s v="Karen Ferguson"/>
    <x v="2"/>
    <s v="United States"/>
    <x v="62"/>
    <x v="2"/>
    <x v="1"/>
    <s v="FUR-CH-10002320"/>
    <s v="Furniture"/>
    <x v="1"/>
    <s v="Hon Pagoda Stacking Chairs"/>
    <n v="2054.2719999999999"/>
    <n v="8"/>
    <n v="256.78399999999999"/>
    <x v="5"/>
    <x v="4"/>
  </r>
  <r>
    <s v="CA-2017-121419"/>
    <x v="214"/>
    <d v="2017-04-04T00:00:00"/>
    <x v="2"/>
    <s v="TC-21475"/>
    <s v="Tony Chapman"/>
    <x v="2"/>
    <s v="United States"/>
    <x v="29"/>
    <x v="24"/>
    <x v="0"/>
    <s v="FUR-TA-10004534"/>
    <s v="Furniture"/>
    <x v="2"/>
    <s v="Bevis 44 x 96 Conference Tables"/>
    <n v="411.8"/>
    <n v="2"/>
    <n v="70.006"/>
    <x v="3"/>
    <x v="6"/>
  </r>
  <r>
    <s v="US-2017-148054"/>
    <x v="434"/>
    <d v="2017-10-11T00:00:00"/>
    <x v="1"/>
    <s v="NZ-18565"/>
    <s v="Nick Zandusky"/>
    <x v="2"/>
    <s v="United States"/>
    <x v="197"/>
    <x v="42"/>
    <x v="1"/>
    <s v="FUR-FU-10003247"/>
    <s v="Furniture"/>
    <x v="3"/>
    <s v="36X48 HARDFLOOR CHAIRMAT"/>
    <n v="41.96"/>
    <n v="2"/>
    <n v="2.9371999999999998"/>
    <x v="2"/>
    <x v="1"/>
  </r>
  <r>
    <s v="CA-2017-131492"/>
    <x v="66"/>
    <d v="2017-10-24T00:00:00"/>
    <x v="0"/>
    <s v="HH-15010"/>
    <s v="Hilary Holden"/>
    <x v="1"/>
    <s v="United States"/>
    <x v="28"/>
    <x v="2"/>
    <x v="1"/>
    <s v="FUR-FU-10003878"/>
    <s v="Furniture"/>
    <x v="3"/>
    <s v="Linden 10&quot; Round Wall Clock, Black"/>
    <n v="30.56"/>
    <n v="2"/>
    <n v="10.3904"/>
    <x v="2"/>
    <x v="1"/>
  </r>
  <r>
    <s v="CA-2017-131492"/>
    <x v="66"/>
    <d v="2017-10-24T00:00:00"/>
    <x v="0"/>
    <s v="HH-15010"/>
    <s v="Hilary Holden"/>
    <x v="1"/>
    <s v="United States"/>
    <x v="28"/>
    <x v="2"/>
    <x v="1"/>
    <s v="FUR-TA-10003837"/>
    <s v="Furniture"/>
    <x v="2"/>
    <s v="Anderson Hickey Conga Table Tops &amp; Accessories"/>
    <n v="24.367999999999999"/>
    <n v="2"/>
    <n v="-3.3506"/>
    <x v="2"/>
    <x v="1"/>
  </r>
  <r>
    <s v="CA-2014-119375"/>
    <x v="317"/>
    <d v="2014-11-22T00:00:00"/>
    <x v="1"/>
    <s v="YC-21895"/>
    <s v="Yoseph Carroll"/>
    <x v="1"/>
    <s v="United States"/>
    <x v="19"/>
    <x v="14"/>
    <x v="2"/>
    <s v="FUR-FU-10002379"/>
    <s v="Furniture"/>
    <x v="3"/>
    <s v="Eldon Econocleat Chair Mats for Low Pile Carpets"/>
    <n v="124.41"/>
    <n v="3"/>
    <n v="14.9292"/>
    <x v="2"/>
    <x v="0"/>
  </r>
  <r>
    <s v="CA-2015-126137"/>
    <x v="131"/>
    <d v="2015-10-08T00:00:00"/>
    <x v="1"/>
    <s v="BS-11755"/>
    <s v="Bruce Stewart"/>
    <x v="0"/>
    <s v="United States"/>
    <x v="2"/>
    <x v="2"/>
    <x v="1"/>
    <s v="FUR-BO-10004409"/>
    <s v="Furniture"/>
    <x v="0"/>
    <s v="Safco Value Mate Series Steel Bookcases, Baked Enamel Finish on Steel, Gray"/>
    <n v="120.666"/>
    <n v="2"/>
    <n v="18.454799999999999"/>
    <x v="2"/>
    <x v="1"/>
  </r>
  <r>
    <s v="CA-2014-143903"/>
    <x v="435"/>
    <d v="2014-07-24T00:00:00"/>
    <x v="1"/>
    <s v="KM-16375"/>
    <s v="Katherine Murray"/>
    <x v="2"/>
    <s v="United States"/>
    <x v="144"/>
    <x v="5"/>
    <x v="3"/>
    <s v="FUR-FU-10003724"/>
    <s v="Furniture"/>
    <x v="3"/>
    <s v="Westinghouse Clip-On Gooseneck Lamps"/>
    <n v="16.739999999999998"/>
    <n v="5"/>
    <n v="-14.228999999999999"/>
    <x v="4"/>
    <x v="3"/>
  </r>
  <r>
    <s v="CA-2014-143903"/>
    <x v="435"/>
    <d v="2014-07-24T00:00:00"/>
    <x v="1"/>
    <s v="KM-16375"/>
    <s v="Katherine Murray"/>
    <x v="2"/>
    <s v="United States"/>
    <x v="144"/>
    <x v="5"/>
    <x v="3"/>
    <s v="FUR-CH-10002024"/>
    <s v="Furniture"/>
    <x v="1"/>
    <s v="HON 5400 Series Task Chairs for Big and Tall"/>
    <n v="981.37199999999996"/>
    <n v="2"/>
    <n v="-140.196"/>
    <x v="4"/>
    <x v="3"/>
  </r>
  <r>
    <s v="CA-2017-118773"/>
    <x v="436"/>
    <d v="2017-02-14T00:00:00"/>
    <x v="1"/>
    <s v="TP-21415"/>
    <s v="Tom Prescott"/>
    <x v="0"/>
    <s v="United States"/>
    <x v="6"/>
    <x v="5"/>
    <x v="3"/>
    <s v="FUR-FU-10000550"/>
    <s v="Furniture"/>
    <x v="3"/>
    <s v="Stacking Trays by OIC"/>
    <n v="3.984"/>
    <n v="2"/>
    <n v="-2.6892"/>
    <x v="2"/>
    <x v="11"/>
  </r>
  <r>
    <s v="US-2017-159205"/>
    <x v="76"/>
    <d v="2017-04-02T00:00:00"/>
    <x v="0"/>
    <s v="DB-12910"/>
    <s v="Daniel Byrd"/>
    <x v="2"/>
    <s v="United States"/>
    <x v="0"/>
    <x v="0"/>
    <x v="0"/>
    <s v="FUR-FU-10001591"/>
    <s v="Furniture"/>
    <x v="3"/>
    <s v="Advantus Panel Wall Certificate Holder - 8.5x11"/>
    <n v="61"/>
    <n v="5"/>
    <n v="25.62"/>
    <x v="3"/>
    <x v="9"/>
  </r>
  <r>
    <s v="CA-2017-135692"/>
    <x v="437"/>
    <d v="2017-05-01T00:00:00"/>
    <x v="1"/>
    <s v="CV-12805"/>
    <s v="Cynthia Voltz"/>
    <x v="1"/>
    <s v="United States"/>
    <x v="50"/>
    <x v="5"/>
    <x v="3"/>
    <s v="FUR-BO-10002268"/>
    <s v="Furniture"/>
    <x v="0"/>
    <s v="Sauder Barrister Bookcases"/>
    <n v="220.26560000000001"/>
    <n v="4"/>
    <n v="-42.1096"/>
    <x v="4"/>
    <x v="6"/>
  </r>
  <r>
    <s v="CA-2017-131233"/>
    <x v="438"/>
    <d v="2017-04-19T00:00:00"/>
    <x v="1"/>
    <s v="CS-12355"/>
    <s v="Christine Sundaresam"/>
    <x v="0"/>
    <s v="United States"/>
    <x v="13"/>
    <x v="7"/>
    <x v="2"/>
    <s v="FUR-BO-10003441"/>
    <s v="Furniture"/>
    <x v="0"/>
    <s v="Bush Westfield Collection Bookcases, Fully Assembled"/>
    <n v="242.352"/>
    <n v="3"/>
    <n v="9.0882000000000005"/>
    <x v="2"/>
    <x v="6"/>
  </r>
  <r>
    <s v="CA-2017-119578"/>
    <x v="313"/>
    <d v="2017-12-27T00:00:00"/>
    <x v="0"/>
    <s v="JG-15310"/>
    <s v="Jason Gross"/>
    <x v="1"/>
    <s v="United States"/>
    <x v="134"/>
    <x v="38"/>
    <x v="2"/>
    <s v="FUR-BO-10003660"/>
    <s v="Furniture"/>
    <x v="0"/>
    <s v="Bush Cubix Collection Bookcases, Fully Assembled"/>
    <n v="220.98"/>
    <n v="1"/>
    <n v="50.825400000000002"/>
    <x v="2"/>
    <x v="5"/>
  </r>
  <r>
    <s v="CA-2016-150350"/>
    <x v="427"/>
    <d v="2016-08-30T00:00:00"/>
    <x v="1"/>
    <s v="MS-17770"/>
    <s v="Maxwell Schwartz"/>
    <x v="0"/>
    <s v="United States"/>
    <x v="15"/>
    <x v="13"/>
    <x v="1"/>
    <s v="FUR-CH-10001973"/>
    <s v="Furniture"/>
    <x v="1"/>
    <s v="Office Star Flex Back Scooter Chair with White Frame"/>
    <n v="532.70399999999995"/>
    <n v="6"/>
    <n v="-39.952800000000003"/>
    <x v="1"/>
    <x v="10"/>
  </r>
  <r>
    <s v="CA-2015-121720"/>
    <x v="432"/>
    <d v="2015-06-12T00:00:00"/>
    <x v="2"/>
    <s v="JE-15610"/>
    <s v="Jim Epp"/>
    <x v="1"/>
    <s v="United States"/>
    <x v="49"/>
    <x v="1"/>
    <x v="0"/>
    <s v="FUR-CH-10003312"/>
    <s v="Furniture"/>
    <x v="1"/>
    <s v="Hon 2090 ÒPillow SoftÓ Series Mid Back Swivel/Tilt Chairs"/>
    <n v="1123.92"/>
    <n v="5"/>
    <n v="-182.637"/>
    <x v="5"/>
    <x v="2"/>
  </r>
  <r>
    <s v="CA-2015-121720"/>
    <x v="432"/>
    <d v="2015-06-12T00:00:00"/>
    <x v="2"/>
    <s v="JE-15610"/>
    <s v="Jim Epp"/>
    <x v="1"/>
    <s v="United States"/>
    <x v="49"/>
    <x v="1"/>
    <x v="0"/>
    <s v="FUR-FU-10003464"/>
    <s v="Furniture"/>
    <x v="3"/>
    <s v="Seth Thomas 8 1/2&quot; Cubicle Clock"/>
    <n v="48.671999999999997"/>
    <n v="3"/>
    <n v="7.3007999999999997"/>
    <x v="5"/>
    <x v="2"/>
  </r>
  <r>
    <s v="CA-2014-136399"/>
    <x v="439"/>
    <d v="2014-12-17T00:00:00"/>
    <x v="2"/>
    <s v="CC-12100"/>
    <s v="Chad Cunningham"/>
    <x v="2"/>
    <s v="United States"/>
    <x v="2"/>
    <x v="2"/>
    <x v="1"/>
    <s v="FUR-FU-10004090"/>
    <s v="Furniture"/>
    <x v="3"/>
    <s v="Executive Impressions 14&quot; Contract Wall Clock"/>
    <n v="44.46"/>
    <n v="2"/>
    <n v="14.671799999999999"/>
    <x v="5"/>
    <x v="5"/>
  </r>
  <r>
    <s v="CA-2014-136399"/>
    <x v="439"/>
    <d v="2014-12-17T00:00:00"/>
    <x v="2"/>
    <s v="CC-12100"/>
    <s v="Chad Cunningham"/>
    <x v="2"/>
    <s v="United States"/>
    <x v="2"/>
    <x v="2"/>
    <x v="1"/>
    <s v="FUR-CH-10002602"/>
    <s v="Furniture"/>
    <x v="1"/>
    <s v="DMI Arturo Collection Mission-style Design Wood Chair"/>
    <n v="241.56800000000001"/>
    <n v="2"/>
    <n v="18.117599999999999"/>
    <x v="5"/>
    <x v="5"/>
  </r>
  <r>
    <s v="CA-2014-107916"/>
    <x v="440"/>
    <d v="2014-08-26T00:00:00"/>
    <x v="2"/>
    <s v="JP-15460"/>
    <s v="Jennifer Patt"/>
    <x v="1"/>
    <s v="United States"/>
    <x v="64"/>
    <x v="7"/>
    <x v="2"/>
    <s v="FUR-FU-10004586"/>
    <s v="Furniture"/>
    <x v="3"/>
    <s v="G.E. Longer-Life Indoor Recessed Floodlight Bulbs"/>
    <n v="13.28"/>
    <n v="2"/>
    <n v="6.3743999999999996"/>
    <x v="3"/>
    <x v="10"/>
  </r>
  <r>
    <s v="CA-2017-164168"/>
    <x v="418"/>
    <d v="2017-11-18T00:00:00"/>
    <x v="1"/>
    <s v="LS-16975"/>
    <s v="Lindsay Shagiari"/>
    <x v="2"/>
    <s v="United States"/>
    <x v="144"/>
    <x v="5"/>
    <x v="3"/>
    <s v="FUR-FU-10001756"/>
    <s v="Furniture"/>
    <x v="3"/>
    <s v="Eldon Expressions Desk Accessory, Wood Photo Frame, Mahogany"/>
    <n v="22.847999999999999"/>
    <n v="3"/>
    <n v="-17.7072"/>
    <x v="6"/>
    <x v="0"/>
  </r>
  <r>
    <s v="US-2016-148110"/>
    <x v="26"/>
    <d v="2016-09-11T00:00:00"/>
    <x v="1"/>
    <s v="AR-10825"/>
    <s v="Anthony Rawles"/>
    <x v="1"/>
    <s v="United States"/>
    <x v="198"/>
    <x v="5"/>
    <x v="3"/>
    <s v="FUR-CH-10002647"/>
    <s v="Furniture"/>
    <x v="1"/>
    <s v="Situations Contoured Folding Chairs, 4/Set"/>
    <n v="347.80200000000002"/>
    <n v="7"/>
    <n v="-24.843"/>
    <x v="6"/>
    <x v="4"/>
  </r>
  <r>
    <s v="CA-2017-131828"/>
    <x v="441"/>
    <d v="2017-02-13T00:00:00"/>
    <x v="0"/>
    <s v="CS-11845"/>
    <s v="Cari Sayre"/>
    <x v="1"/>
    <s v="United States"/>
    <x v="15"/>
    <x v="13"/>
    <x v="1"/>
    <s v="FUR-CH-10004495"/>
    <s v="Furniture"/>
    <x v="1"/>
    <s v="Global Leather and Oak Executive Chair, Black"/>
    <n v="963.13599999999997"/>
    <n v="4"/>
    <n v="108.3528"/>
    <x v="3"/>
    <x v="11"/>
  </r>
  <r>
    <s v="CA-2015-147830"/>
    <x v="442"/>
    <d v="2015-12-18T00:00:00"/>
    <x v="2"/>
    <s v="NF-18385"/>
    <s v="Natalie Fritzler"/>
    <x v="0"/>
    <s v="United States"/>
    <x v="19"/>
    <x v="15"/>
    <x v="2"/>
    <s v="FUR-FU-10004091"/>
    <s v="Furniture"/>
    <x v="3"/>
    <s v="Howard Miller 13&quot; Diameter Goldtone Round Wall Clock"/>
    <n v="262.86399999999998"/>
    <n v="7"/>
    <n v="69.001800000000003"/>
    <x v="0"/>
    <x v="5"/>
  </r>
  <r>
    <s v="CA-2015-139584"/>
    <x v="108"/>
    <d v="2015-08-28T00:00:00"/>
    <x v="1"/>
    <s v="EM-13810"/>
    <s v="Eleni McCrary"/>
    <x v="1"/>
    <s v="United States"/>
    <x v="13"/>
    <x v="7"/>
    <x v="2"/>
    <s v="FUR-TA-10001539"/>
    <s v="Furniture"/>
    <x v="2"/>
    <s v="Chromcraft Rectangular Conference Tables"/>
    <n v="284.36399999999998"/>
    <n v="2"/>
    <n v="-75.830399999999997"/>
    <x v="4"/>
    <x v="10"/>
  </r>
  <r>
    <s v="CA-2016-146682"/>
    <x v="443"/>
    <d v="2016-10-31T00:00:00"/>
    <x v="2"/>
    <s v="KW-16435"/>
    <s v="Katrina Willman"/>
    <x v="0"/>
    <s v="United States"/>
    <x v="140"/>
    <x v="17"/>
    <x v="3"/>
    <s v="FUR-FU-10002671"/>
    <s v="Furniture"/>
    <x v="3"/>
    <s v="Electrix 20W Halogen Replacement Bulb for Zoom-In Desk Lamp"/>
    <n v="67"/>
    <n v="5"/>
    <n v="32.159999999999997"/>
    <x v="3"/>
    <x v="1"/>
  </r>
  <r>
    <s v="CA-2016-138695"/>
    <x v="444"/>
    <d v="2016-06-03T00:00:00"/>
    <x v="1"/>
    <s v="KC-16675"/>
    <s v="Kimberly Carter"/>
    <x v="1"/>
    <s v="United States"/>
    <x v="199"/>
    <x v="1"/>
    <x v="0"/>
    <s v="FUR-CH-10003833"/>
    <s v="Furniture"/>
    <x v="1"/>
    <s v="Novimex Fabric Task Chair"/>
    <n v="390.27199999999999"/>
    <n v="8"/>
    <n v="-24.391999999999999"/>
    <x v="6"/>
    <x v="7"/>
  </r>
  <r>
    <s v="US-2016-133879"/>
    <x v="445"/>
    <d v="2016-03-28T00:00:00"/>
    <x v="1"/>
    <s v="KT-16465"/>
    <s v="Kean Takahito"/>
    <x v="0"/>
    <s v="United States"/>
    <x v="9"/>
    <x v="8"/>
    <x v="3"/>
    <s v="FUR-CH-10000665"/>
    <s v="Furniture"/>
    <x v="1"/>
    <s v="Global Airflow Leather Mesh Back Chair, Black"/>
    <n v="528.42999999999995"/>
    <n v="5"/>
    <n v="0"/>
    <x v="1"/>
    <x v="9"/>
  </r>
  <r>
    <s v="US-2017-132059"/>
    <x v="204"/>
    <d v="2017-09-29T00:00:00"/>
    <x v="1"/>
    <s v="AP-10915"/>
    <s v="Arthur Prichep"/>
    <x v="0"/>
    <s v="United States"/>
    <x v="200"/>
    <x v="12"/>
    <x v="1"/>
    <s v="FUR-BO-10001811"/>
    <s v="Furniture"/>
    <x v="0"/>
    <s v="Atlantic Metals Mobile 5-Shelf Bookcases, Custom Colors"/>
    <n v="180.58799999999999"/>
    <n v="2"/>
    <n v="-240.78399999999999"/>
    <x v="6"/>
    <x v="4"/>
  </r>
  <r>
    <s v="CA-2017-105235"/>
    <x v="446"/>
    <d v="2017-12-11T00:00:00"/>
    <x v="1"/>
    <s v="SM-20950"/>
    <s v="Suzanne McNair"/>
    <x v="1"/>
    <s v="United States"/>
    <x v="13"/>
    <x v="7"/>
    <x v="2"/>
    <s v="FUR-FU-10001487"/>
    <s v="Furniture"/>
    <x v="3"/>
    <s v="Eldon Expressions Wood and Plastic Desk Accessories, Cherry Wood"/>
    <n v="20.94"/>
    <n v="3"/>
    <n v="6.0726000000000004"/>
    <x v="6"/>
    <x v="5"/>
  </r>
  <r>
    <s v="CA-2017-105235"/>
    <x v="446"/>
    <d v="2017-12-11T00:00:00"/>
    <x v="1"/>
    <s v="SM-20950"/>
    <s v="Suzanne McNair"/>
    <x v="1"/>
    <s v="United States"/>
    <x v="13"/>
    <x v="7"/>
    <x v="2"/>
    <s v="FUR-FU-10000521"/>
    <s v="Furniture"/>
    <x v="3"/>
    <s v="Seth Thomas 14&quot; Putty-Colored Wall Clock"/>
    <n v="58.68"/>
    <n v="2"/>
    <n v="18.190799999999999"/>
    <x v="6"/>
    <x v="5"/>
  </r>
  <r>
    <s v="CA-2014-164224"/>
    <x v="447"/>
    <d v="2014-05-20T00:00:00"/>
    <x v="0"/>
    <s v="TT-21070"/>
    <s v="Ted Trevino"/>
    <x v="0"/>
    <s v="United States"/>
    <x v="40"/>
    <x v="15"/>
    <x v="2"/>
    <s v="FUR-FU-10000308"/>
    <s v="Furniture"/>
    <x v="3"/>
    <s v="Deflect-o Glass Clear Studded Chair Mats"/>
    <n v="149.232"/>
    <n v="3"/>
    <n v="3.7307999999999999"/>
    <x v="3"/>
    <x v="7"/>
  </r>
  <r>
    <s v="CA-2014-158372"/>
    <x v="448"/>
    <d v="2014-11-16T00:00:00"/>
    <x v="1"/>
    <s v="RD-19900"/>
    <s v="Ruben Dartt"/>
    <x v="0"/>
    <s v="United States"/>
    <x v="53"/>
    <x v="2"/>
    <x v="1"/>
    <s v="FUR-FU-10000397"/>
    <s v="Furniture"/>
    <x v="3"/>
    <s v="Luxo Economy Swing Arm Lamp"/>
    <n v="39.880000000000003"/>
    <n v="2"/>
    <n v="11.166399999999999"/>
    <x v="6"/>
    <x v="0"/>
  </r>
  <r>
    <s v="CA-2014-158372"/>
    <x v="448"/>
    <d v="2014-11-16T00:00:00"/>
    <x v="1"/>
    <s v="RD-19900"/>
    <s v="Ruben Dartt"/>
    <x v="0"/>
    <s v="United States"/>
    <x v="53"/>
    <x v="2"/>
    <x v="1"/>
    <s v="FUR-FU-10001867"/>
    <s v="Furniture"/>
    <x v="3"/>
    <s v="Eldon Expressions Punched Metal &amp; Wood Desk Accessories, Pewter &amp; Cherry"/>
    <n v="53.2"/>
    <n v="5"/>
    <n v="14.896000000000001"/>
    <x v="6"/>
    <x v="0"/>
  </r>
  <r>
    <s v="CA-2017-131625"/>
    <x v="449"/>
    <d v="2017-09-05T00:00:00"/>
    <x v="0"/>
    <s v="BN-11515"/>
    <s v="Bradley Nguyen"/>
    <x v="0"/>
    <s v="United States"/>
    <x v="13"/>
    <x v="7"/>
    <x v="2"/>
    <s v="FUR-FU-10004960"/>
    <s v="Furniture"/>
    <x v="3"/>
    <s v="Seth Thomas 12&quot; Clock w/ Goldtone Case"/>
    <n v="114.9"/>
    <n v="5"/>
    <n v="39.066000000000003"/>
    <x v="4"/>
    <x v="4"/>
  </r>
  <r>
    <s v="CA-2016-140746"/>
    <x v="450"/>
    <d v="2016-01-15T00:00:00"/>
    <x v="3"/>
    <s v="RC-19825"/>
    <s v="Roy Collins"/>
    <x v="0"/>
    <s v="United States"/>
    <x v="130"/>
    <x v="19"/>
    <x v="2"/>
    <s v="FUR-TA-10002903"/>
    <s v="Furniture"/>
    <x v="2"/>
    <s v="Bevis Round Bullnose 29&quot; High Table Top"/>
    <n v="181.797"/>
    <n v="1"/>
    <n v="-15.582599999999999"/>
    <x v="7"/>
    <x v="8"/>
  </r>
  <r>
    <s v="US-2016-127971"/>
    <x v="47"/>
    <d v="2016-11-27T00:00:00"/>
    <x v="1"/>
    <s v="DW-13195"/>
    <s v="David Wiener"/>
    <x v="1"/>
    <s v="United States"/>
    <x v="6"/>
    <x v="5"/>
    <x v="3"/>
    <s v="FUR-CH-10003774"/>
    <s v="Furniture"/>
    <x v="1"/>
    <s v="Global Wood Trimmed Manager's Task Chair, Khaki"/>
    <n v="318.43"/>
    <n v="5"/>
    <n v="-77.332999999999998"/>
    <x v="1"/>
    <x v="0"/>
  </r>
  <r>
    <s v="US-2016-127971"/>
    <x v="47"/>
    <d v="2016-11-27T00:00:00"/>
    <x v="1"/>
    <s v="DW-13195"/>
    <s v="David Wiener"/>
    <x v="1"/>
    <s v="United States"/>
    <x v="6"/>
    <x v="5"/>
    <x v="3"/>
    <s v="FUR-FU-10000023"/>
    <s v="Furniture"/>
    <x v="3"/>
    <s v="Eldon Wave Desk Accessories"/>
    <n v="7.0679999999999996"/>
    <n v="3"/>
    <n v="-2.8271999999999999"/>
    <x v="1"/>
    <x v="0"/>
  </r>
  <r>
    <s v="CA-2017-113355"/>
    <x v="451"/>
    <d v="2017-12-05T00:00:00"/>
    <x v="1"/>
    <s v="SJ-20215"/>
    <s v="Sarah Jordon"/>
    <x v="0"/>
    <s v="United States"/>
    <x v="141"/>
    <x v="5"/>
    <x v="3"/>
    <s v="FUR-CH-10002602"/>
    <s v="Furniture"/>
    <x v="1"/>
    <s v="DMI Arturo Collection Mission-style Design Wood Chair"/>
    <n v="317.05799999999999"/>
    <n v="3"/>
    <n v="-18.117599999999999"/>
    <x v="4"/>
    <x v="5"/>
  </r>
  <r>
    <s v="CA-2016-159730"/>
    <x v="334"/>
    <d v="2016-09-21T00:00:00"/>
    <x v="1"/>
    <s v="SJ-20125"/>
    <s v="Sanjit Jacobs"/>
    <x v="2"/>
    <s v="United States"/>
    <x v="15"/>
    <x v="13"/>
    <x v="1"/>
    <s v="FUR-CH-10004875"/>
    <s v="Furniture"/>
    <x v="1"/>
    <s v="Harbour Creations 67200 Series Stacking Chairs"/>
    <n v="113.88800000000001"/>
    <n v="2"/>
    <n v="9.9651999999999994"/>
    <x v="4"/>
    <x v="4"/>
  </r>
  <r>
    <s v="CA-2017-119389"/>
    <x v="452"/>
    <d v="2017-04-19T00:00:00"/>
    <x v="2"/>
    <s v="BG-11740"/>
    <s v="Bruce Geld"/>
    <x v="0"/>
    <s v="United States"/>
    <x v="3"/>
    <x v="3"/>
    <x v="2"/>
    <s v="FUR-FU-10001473"/>
    <s v="Furniture"/>
    <x v="3"/>
    <s v="Eldon Executive Woodline II Desk Accessories, Mahogany"/>
    <n v="60.311999999999998"/>
    <n v="3"/>
    <n v="5.2773000000000003"/>
    <x v="3"/>
    <x v="6"/>
  </r>
  <r>
    <s v="US-2016-161844"/>
    <x v="453"/>
    <d v="2016-12-14T00:00:00"/>
    <x v="0"/>
    <s v="DK-12835"/>
    <s v="Damala Kotsonis"/>
    <x v="1"/>
    <s v="United States"/>
    <x v="20"/>
    <x v="9"/>
    <x v="0"/>
    <s v="FUR-TA-10001676"/>
    <s v="Furniture"/>
    <x v="2"/>
    <s v="Hon 61000 Series Interactive Training Tables"/>
    <n v="79.974000000000004"/>
    <n v="3"/>
    <n v="-29.323799999999999"/>
    <x v="2"/>
    <x v="5"/>
  </r>
  <r>
    <s v="CA-2015-146038"/>
    <x v="289"/>
    <d v="2015-02-16T00:00:00"/>
    <x v="1"/>
    <s v="SJ-20215"/>
    <s v="Sarah Jordon"/>
    <x v="0"/>
    <s v="United States"/>
    <x v="2"/>
    <x v="2"/>
    <x v="1"/>
    <s v="FUR-CH-10002774"/>
    <s v="Furniture"/>
    <x v="1"/>
    <s v="Global Deluxe Stacking Chair, Gray"/>
    <n v="203.92"/>
    <n v="5"/>
    <n v="22.940999999999999"/>
    <x v="1"/>
    <x v="11"/>
  </r>
  <r>
    <s v="CA-2014-159478"/>
    <x v="454"/>
    <d v="2014-10-06T00:00:00"/>
    <x v="1"/>
    <s v="MH-17785"/>
    <s v="Maya Herman"/>
    <x v="1"/>
    <s v="United States"/>
    <x v="13"/>
    <x v="7"/>
    <x v="2"/>
    <s v="FUR-FU-10000221"/>
    <s v="Furniture"/>
    <x v="3"/>
    <s v="Master Caster Door Stop, Brown"/>
    <n v="15.24"/>
    <n v="3"/>
    <n v="5.1816000000000004"/>
    <x v="6"/>
    <x v="4"/>
  </r>
  <r>
    <s v="CA-2014-106264"/>
    <x v="22"/>
    <d v="2014-12-30T00:00:00"/>
    <x v="1"/>
    <s v="CK-12595"/>
    <s v="Clytie Kelty"/>
    <x v="0"/>
    <s v="United States"/>
    <x v="53"/>
    <x v="2"/>
    <x v="1"/>
    <s v="FUR-FU-10001852"/>
    <s v="Furniture"/>
    <x v="3"/>
    <s v="Eldon Regeneration Recycled Desk Accessories, Smoke"/>
    <n v="3.48"/>
    <n v="2"/>
    <n v="1.1135999999999999"/>
    <x v="4"/>
    <x v="5"/>
  </r>
  <r>
    <s v="US-2014-159926"/>
    <x v="356"/>
    <d v="2014-11-22T00:00:00"/>
    <x v="1"/>
    <s v="CS-11950"/>
    <s v="Carlos Soltero"/>
    <x v="0"/>
    <s v="United States"/>
    <x v="3"/>
    <x v="3"/>
    <x v="2"/>
    <s v="FUR-FU-10001473"/>
    <s v="Furniture"/>
    <x v="3"/>
    <s v="Eldon Executive Woodline II Desk Accessories, Mahogany"/>
    <n v="60.311999999999998"/>
    <n v="3"/>
    <n v="5.2773000000000003"/>
    <x v="4"/>
    <x v="0"/>
  </r>
  <r>
    <s v="CA-2016-162747"/>
    <x v="174"/>
    <d v="2016-03-25T00:00:00"/>
    <x v="0"/>
    <s v="AH-10030"/>
    <s v="Aaron Hawkins"/>
    <x v="1"/>
    <s v="United States"/>
    <x v="201"/>
    <x v="21"/>
    <x v="0"/>
    <s v="FUR-FU-10003691"/>
    <s v="Furniture"/>
    <x v="3"/>
    <s v="Eldon Image Series Desk Accessories, Ebony"/>
    <n v="86.45"/>
    <n v="7"/>
    <n v="38.037999999999997"/>
    <x v="2"/>
    <x v="9"/>
  </r>
  <r>
    <s v="US-2014-133130"/>
    <x v="52"/>
    <d v="2014-10-01T00:00:00"/>
    <x v="1"/>
    <s v="TH-21100"/>
    <s v="Thea Hendricks"/>
    <x v="0"/>
    <s v="United States"/>
    <x v="53"/>
    <x v="2"/>
    <x v="1"/>
    <s v="FUR-CH-10002602"/>
    <s v="Furniture"/>
    <x v="1"/>
    <s v="DMI Arturo Collection Mission-style Design Wood Chair"/>
    <n v="603.91999999999996"/>
    <n v="5"/>
    <n v="45.293999999999997"/>
    <x v="4"/>
    <x v="4"/>
  </r>
  <r>
    <s v="CA-2017-169978"/>
    <x v="455"/>
    <d v="2017-12-28T00:00:00"/>
    <x v="1"/>
    <s v="HG-15025"/>
    <s v="Hunter Glantz"/>
    <x v="0"/>
    <s v="United States"/>
    <x v="64"/>
    <x v="7"/>
    <x v="2"/>
    <s v="FUR-CH-10002602"/>
    <s v="Furniture"/>
    <x v="1"/>
    <s v="DMI Arturo Collection Mission-style Design Wood Chair"/>
    <n v="271.76400000000001"/>
    <n v="2"/>
    <n v="48.313600000000001"/>
    <x v="4"/>
    <x v="5"/>
  </r>
  <r>
    <s v="CA-2017-161739"/>
    <x v="219"/>
    <d v="2017-11-15T00:00:00"/>
    <x v="0"/>
    <s v="EB-13750"/>
    <s v="Edward Becker"/>
    <x v="1"/>
    <s v="United States"/>
    <x v="82"/>
    <x v="5"/>
    <x v="3"/>
    <s v="FUR-FU-10001468"/>
    <s v="Furniture"/>
    <x v="3"/>
    <s v="Tenex Antistatic Computer Chair Mats"/>
    <n v="341.96"/>
    <n v="5"/>
    <n v="-427.45"/>
    <x v="2"/>
    <x v="0"/>
  </r>
  <r>
    <s v="CA-2014-134551"/>
    <x v="191"/>
    <d v="2014-12-25T00:00:00"/>
    <x v="1"/>
    <s v="TS-21505"/>
    <s v="Tony Sayre"/>
    <x v="0"/>
    <s v="United States"/>
    <x v="11"/>
    <x v="9"/>
    <x v="0"/>
    <s v="FUR-CH-10004287"/>
    <s v="Furniture"/>
    <x v="1"/>
    <s v="SAFCO Arco Folding Chair"/>
    <n v="662.88"/>
    <n v="3"/>
    <n v="74.573999999999998"/>
    <x v="2"/>
    <x v="5"/>
  </r>
  <r>
    <s v="CA-2015-120810"/>
    <x v="456"/>
    <d v="2015-07-27T00:00:00"/>
    <x v="1"/>
    <s v="TH-21550"/>
    <s v="Tracy Hopkins"/>
    <x v="2"/>
    <s v="United States"/>
    <x v="13"/>
    <x v="7"/>
    <x v="2"/>
    <s v="FUR-FU-10002253"/>
    <s v="Furniture"/>
    <x v="3"/>
    <s v="Howard Miller 13&quot; Diameter Pewter Finish Round Wall Clock"/>
    <n v="128.82"/>
    <n v="3"/>
    <n v="50.239800000000002"/>
    <x v="4"/>
    <x v="3"/>
  </r>
  <r>
    <s v="CA-2017-122595"/>
    <x v="417"/>
    <d v="2017-12-20T00:00:00"/>
    <x v="1"/>
    <s v="GM-14455"/>
    <s v="Gary Mitchum"/>
    <x v="2"/>
    <s v="United States"/>
    <x v="9"/>
    <x v="8"/>
    <x v="3"/>
    <s v="FUR-FU-10002963"/>
    <s v="Furniture"/>
    <x v="3"/>
    <s v="Master Caster Door Stop, Gray"/>
    <n v="2.032"/>
    <n v="1"/>
    <n v="-1.3208"/>
    <x v="6"/>
    <x v="5"/>
  </r>
  <r>
    <s v="US-2017-109253"/>
    <x v="67"/>
    <d v="2017-08-22T00:00:00"/>
    <x v="2"/>
    <s v="PR-18880"/>
    <s v="Patrick Ryan"/>
    <x v="0"/>
    <s v="United States"/>
    <x v="121"/>
    <x v="2"/>
    <x v="1"/>
    <s v="FUR-FU-10000193"/>
    <s v="Furniture"/>
    <x v="3"/>
    <s v="Tenex Chairmats For Use with Hard Floors"/>
    <n v="129.91999999999999"/>
    <n v="4"/>
    <n v="10.393599999999999"/>
    <x v="5"/>
    <x v="10"/>
  </r>
  <r>
    <s v="US-2017-109253"/>
    <x v="67"/>
    <d v="2017-08-22T00:00:00"/>
    <x v="2"/>
    <s v="PR-18880"/>
    <s v="Patrick Ryan"/>
    <x v="0"/>
    <s v="United States"/>
    <x v="121"/>
    <x v="2"/>
    <x v="1"/>
    <s v="FUR-TA-10001539"/>
    <s v="Furniture"/>
    <x v="2"/>
    <s v="Chromcraft Rectangular Conference Tables"/>
    <n v="568.72799999999995"/>
    <n v="3"/>
    <n v="28.436399999999999"/>
    <x v="5"/>
    <x v="10"/>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x v="10"/>
  </r>
  <r>
    <s v="US-2014-134733"/>
    <x v="458"/>
    <d v="2014-09-28T00:00:00"/>
    <x v="1"/>
    <s v="BM-11650"/>
    <s v="Brian Moss"/>
    <x v="1"/>
    <s v="United States"/>
    <x v="53"/>
    <x v="2"/>
    <x v="1"/>
    <s v="FUR-BO-10002916"/>
    <s v="Furniture"/>
    <x v="0"/>
    <s v="Rush Hierlooms Collection 1&quot; Thick Stackable Bookcases"/>
    <n v="435.99900000000002"/>
    <n v="3"/>
    <n v="20.517600000000002"/>
    <x v="2"/>
    <x v="4"/>
  </r>
  <r>
    <s v="US-2014-150434"/>
    <x v="459"/>
    <d v="2014-07-24T00:00:00"/>
    <x v="1"/>
    <s v="CA-12310"/>
    <s v="Christine Abelman"/>
    <x v="1"/>
    <s v="United States"/>
    <x v="203"/>
    <x v="19"/>
    <x v="2"/>
    <s v="FUR-TA-10004152"/>
    <s v="Furniture"/>
    <x v="2"/>
    <s v="Barricks 18&quot; x 48&quot; Non-Folding Utility Table with Bottom Storage Shelf"/>
    <n v="70.56"/>
    <n v="1"/>
    <n v="-4.032"/>
    <x v="2"/>
    <x v="3"/>
  </r>
  <r>
    <s v="US-2015-142020"/>
    <x v="460"/>
    <d v="2015-06-08T00:00:00"/>
    <x v="0"/>
    <s v="TC-21535"/>
    <s v="Tracy Collins"/>
    <x v="2"/>
    <s v="United States"/>
    <x v="13"/>
    <x v="7"/>
    <x v="2"/>
    <s v="FUR-FU-10000672"/>
    <s v="Furniture"/>
    <x v="3"/>
    <s v="Executive Impressions 10&quot; Spectator Wall Clock"/>
    <n v="35.28"/>
    <n v="3"/>
    <n v="11.995200000000001"/>
    <x v="4"/>
    <x v="2"/>
  </r>
  <r>
    <s v="CA-2016-130050"/>
    <x v="461"/>
    <d v="2016-07-18T00:00:00"/>
    <x v="0"/>
    <s v="MC-17425"/>
    <s v="Mark Cousins"/>
    <x v="1"/>
    <s v="United States"/>
    <x v="6"/>
    <x v="5"/>
    <x v="3"/>
    <s v="FUR-FU-10001940"/>
    <s v="Furniture"/>
    <x v="3"/>
    <s v="Staple-based wall hangings"/>
    <n v="9.5519999999999996"/>
    <n v="3"/>
    <n v="-3.8208000000000002"/>
    <x v="3"/>
    <x v="3"/>
  </r>
  <r>
    <s v="CA-2014-115161"/>
    <x v="462"/>
    <d v="2014-02-02T00:00:00"/>
    <x v="2"/>
    <s v="LC-17050"/>
    <s v="Liz Carlisle"/>
    <x v="0"/>
    <s v="United States"/>
    <x v="204"/>
    <x v="2"/>
    <x v="1"/>
    <s v="FUR-BO-10003966"/>
    <s v="Furniture"/>
    <x v="0"/>
    <s v="Sauder Facets Collection Library, Sky Alder Finish"/>
    <n v="290.666"/>
    <n v="2"/>
    <n v="3.4196"/>
    <x v="3"/>
    <x v="8"/>
  </r>
  <r>
    <s v="CA-2015-115511"/>
    <x v="32"/>
    <d v="2015-11-25T00:00:00"/>
    <x v="1"/>
    <s v="NW-18400"/>
    <s v="Natalie Webber"/>
    <x v="0"/>
    <s v="United States"/>
    <x v="205"/>
    <x v="34"/>
    <x v="1"/>
    <s v="FUR-BO-10002598"/>
    <s v="Furniture"/>
    <x v="0"/>
    <s v="Hon Metal Bookcases, Putty"/>
    <n v="141.96"/>
    <n v="2"/>
    <n v="41.168399999999998"/>
    <x v="4"/>
    <x v="0"/>
  </r>
  <r>
    <s v="CA-2015-161718"/>
    <x v="463"/>
    <d v="2015-12-10T00:00:00"/>
    <x v="1"/>
    <s v="SO-20335"/>
    <s v="Sean O'Donnell"/>
    <x v="0"/>
    <s v="United States"/>
    <x v="206"/>
    <x v="7"/>
    <x v="2"/>
    <s v="FUR-FU-10002445"/>
    <s v="Furniture"/>
    <x v="3"/>
    <s v="DAX Two-Tone Rosewood/Black Document Frame, Desktop, 5 x 7"/>
    <n v="28.44"/>
    <n v="3"/>
    <n v="11.375999999999999"/>
    <x v="6"/>
    <x v="5"/>
  </r>
  <r>
    <s v="CA-2015-161718"/>
    <x v="463"/>
    <d v="2015-12-10T00:00:00"/>
    <x v="1"/>
    <s v="SO-20335"/>
    <s v="Sean O'Donnell"/>
    <x v="0"/>
    <s v="United States"/>
    <x v="206"/>
    <x v="7"/>
    <x v="2"/>
    <s v="FUR-CH-10002372"/>
    <s v="Furniture"/>
    <x v="1"/>
    <s v="Office Star - Ergonomically Designed Knee Chair"/>
    <n v="364.41"/>
    <n v="5"/>
    <n v="8.0980000000000008"/>
    <x v="6"/>
    <x v="5"/>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x v="5"/>
  </r>
  <r>
    <s v="CA-2017-103156"/>
    <x v="68"/>
    <d v="2017-11-24T00:00:00"/>
    <x v="2"/>
    <s v="TD-20995"/>
    <s v="Tamara Dahlen"/>
    <x v="0"/>
    <s v="United States"/>
    <x v="3"/>
    <x v="3"/>
    <x v="2"/>
    <s v="FUR-FU-10000320"/>
    <s v="Furniture"/>
    <x v="3"/>
    <s v="OIC Stacking Trays"/>
    <n v="24.047999999999998"/>
    <n v="9"/>
    <n v="7.2144000000000004"/>
    <x v="5"/>
    <x v="0"/>
  </r>
  <r>
    <s v="CA-2015-130659"/>
    <x v="463"/>
    <d v="2015-12-09T00:00:00"/>
    <x v="0"/>
    <s v="MS-17365"/>
    <s v="Maribeth Schnelling"/>
    <x v="0"/>
    <s v="United States"/>
    <x v="13"/>
    <x v="7"/>
    <x v="2"/>
    <s v="FUR-CH-10003535"/>
    <s v="Furniture"/>
    <x v="1"/>
    <s v="Global Armless Task Chair, Royal Blue"/>
    <n v="384.17399999999998"/>
    <n v="7"/>
    <n v="29.880199999999999"/>
    <x v="2"/>
    <x v="5"/>
  </r>
  <r>
    <s v="CA-2017-148404"/>
    <x v="273"/>
    <d v="2017-10-11T00:00:00"/>
    <x v="1"/>
    <s v="Dp-13240"/>
    <s v="Dean percer"/>
    <x v="2"/>
    <s v="United States"/>
    <x v="127"/>
    <x v="30"/>
    <x v="0"/>
    <s v="FUR-TA-10001039"/>
    <s v="Furniture"/>
    <x v="2"/>
    <s v="KI Adjustable-Height Table"/>
    <n v="154.76400000000001"/>
    <n v="3"/>
    <n v="-36.111600000000003"/>
    <x v="4"/>
    <x v="1"/>
  </r>
  <r>
    <s v="CA-2015-129700"/>
    <x v="50"/>
    <d v="2015-05-05T00:00:00"/>
    <x v="2"/>
    <s v="LA-16780"/>
    <s v="Laura Armstrong"/>
    <x v="1"/>
    <s v="United States"/>
    <x v="207"/>
    <x v="8"/>
    <x v="3"/>
    <s v="FUR-FU-10001940"/>
    <s v="Furniture"/>
    <x v="3"/>
    <s v="Staple-based wall hangings"/>
    <n v="22.288"/>
    <n v="7"/>
    <n v="-8.9152000000000005"/>
    <x v="5"/>
    <x v="7"/>
  </r>
  <r>
    <s v="CA-2017-168739"/>
    <x v="464"/>
    <d v="2017-06-05T00:00:00"/>
    <x v="1"/>
    <s v="HZ-14950"/>
    <s v="Henia Zydlo"/>
    <x v="0"/>
    <s v="United States"/>
    <x v="6"/>
    <x v="5"/>
    <x v="3"/>
    <s v="FUR-FU-10003919"/>
    <s v="Furniture"/>
    <x v="3"/>
    <s v="Eldon Executive Woodline II Cherry Finish Desk Accessories"/>
    <n v="65.424000000000007"/>
    <n v="4"/>
    <n v="-52.339199999999998"/>
    <x v="1"/>
    <x v="7"/>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FU-10002191"/>
    <s v="Furniture"/>
    <x v="3"/>
    <s v="G.E. Halogen Desk Lamp Bulbs"/>
    <n v="22.335999999999999"/>
    <n v="4"/>
    <n v="7.8175999999999997"/>
    <x v="4"/>
    <x v="6"/>
  </r>
  <r>
    <s v="CA-2015-150791"/>
    <x v="329"/>
    <d v="2015-09-13T00:00:00"/>
    <x v="1"/>
    <s v="CC-12430"/>
    <s v="Chuck Clark"/>
    <x v="2"/>
    <s v="United States"/>
    <x v="13"/>
    <x v="7"/>
    <x v="2"/>
    <s v="FUR-CH-10000665"/>
    <s v="Furniture"/>
    <x v="1"/>
    <s v="Global Airflow Leather Mesh Back Chair, Black"/>
    <n v="271.76400000000001"/>
    <n v="2"/>
    <n v="60.392000000000003"/>
    <x v="1"/>
    <x v="4"/>
  </r>
  <r>
    <s v="CA-2015-153381"/>
    <x v="262"/>
    <d v="2015-09-28T00:00:00"/>
    <x v="1"/>
    <s v="DE-13255"/>
    <s v="Deanra Eno"/>
    <x v="2"/>
    <s v="United States"/>
    <x v="208"/>
    <x v="26"/>
    <x v="3"/>
    <s v="FUR-CH-10000988"/>
    <s v="Furniture"/>
    <x v="1"/>
    <s v="Hon Olson Stacker Stools"/>
    <n v="1408.1"/>
    <n v="10"/>
    <n v="394.26799999999997"/>
    <x v="4"/>
    <x v="4"/>
  </r>
  <r>
    <s v="US-2017-111024"/>
    <x v="209"/>
    <d v="2017-07-06T00:00:00"/>
    <x v="0"/>
    <s v="SZ-20035"/>
    <s v="Sam Zeldin"/>
    <x v="2"/>
    <s v="United States"/>
    <x v="68"/>
    <x v="15"/>
    <x v="2"/>
    <s v="FUR-TA-10002041"/>
    <s v="Furniture"/>
    <x v="2"/>
    <s v="Bevis Round Conference Table Top, X-Base"/>
    <n v="215.148"/>
    <n v="2"/>
    <n v="-103.98820000000001"/>
    <x v="0"/>
    <x v="3"/>
  </r>
  <r>
    <s v="CA-2017-148264"/>
    <x v="64"/>
    <d v="2017-12-09T00:00:00"/>
    <x v="2"/>
    <s v="LF-17185"/>
    <s v="Luke Foster"/>
    <x v="0"/>
    <s v="United States"/>
    <x v="209"/>
    <x v="2"/>
    <x v="1"/>
    <s v="FUR-FU-10002703"/>
    <s v="Furniture"/>
    <x v="3"/>
    <s v="Tenex Traditional Chairmats for Hard Floors, Average Lip, 36&quot; x 48&quot;"/>
    <n v="128.9"/>
    <n v="2"/>
    <n v="15.468"/>
    <x v="5"/>
    <x v="5"/>
  </r>
  <r>
    <s v="US-2015-100531"/>
    <x v="466"/>
    <d v="2015-09-29T00:00:00"/>
    <x v="2"/>
    <s v="NM-18520"/>
    <s v="Neoma Murray"/>
    <x v="0"/>
    <s v="United States"/>
    <x v="9"/>
    <x v="8"/>
    <x v="3"/>
    <s v="FUR-FU-10003849"/>
    <s v="Furniture"/>
    <x v="3"/>
    <s v="DAX Metal Frame, Desktop, Stepped-Edge"/>
    <n v="24.288"/>
    <n v="3"/>
    <n v="-12.751200000000001"/>
    <x v="3"/>
    <x v="4"/>
  </r>
  <r>
    <s v="CA-2017-152583"/>
    <x v="242"/>
    <d v="2017-10-30T00:00:00"/>
    <x v="3"/>
    <s v="RA-19945"/>
    <s v="Ryan Akin"/>
    <x v="0"/>
    <s v="United States"/>
    <x v="144"/>
    <x v="5"/>
    <x v="3"/>
    <s v="FUR-FU-10003849"/>
    <s v="Furniture"/>
    <x v="3"/>
    <s v="DAX Metal Frame, Desktop, Stepped-Edge"/>
    <n v="16.192"/>
    <n v="2"/>
    <n v="-8.5007999999999999"/>
    <x v="7"/>
    <x v="1"/>
  </r>
  <r>
    <s v="CA-2017-152583"/>
    <x v="242"/>
    <d v="2017-10-30T00:00:00"/>
    <x v="3"/>
    <s v="RA-19945"/>
    <s v="Ryan Akin"/>
    <x v="0"/>
    <s v="United States"/>
    <x v="144"/>
    <x v="5"/>
    <x v="3"/>
    <s v="FUR-TA-10002041"/>
    <s v="Furniture"/>
    <x v="2"/>
    <s v="Bevis Round Conference Table Top, X-Base"/>
    <n v="251.006"/>
    <n v="2"/>
    <n v="-68.130200000000002"/>
    <x v="7"/>
    <x v="1"/>
  </r>
  <r>
    <s v="CA-2017-136448"/>
    <x v="467"/>
    <d v="2017-09-18T00:00:00"/>
    <x v="2"/>
    <s v="AS-10090"/>
    <s v="Adam Shillingsburg"/>
    <x v="0"/>
    <s v="United States"/>
    <x v="3"/>
    <x v="3"/>
    <x v="2"/>
    <s v="FUR-FU-10003832"/>
    <s v="Furniture"/>
    <x v="3"/>
    <s v="Eldon Expressions Punched Metal &amp; Wood Desk Accessories, Black &amp; Cherry"/>
    <n v="22.512"/>
    <n v="3"/>
    <n v="2.2511999999999999"/>
    <x v="3"/>
    <x v="4"/>
  </r>
  <r>
    <s v="US-2015-147242"/>
    <x v="468"/>
    <d v="2015-09-14T00:00:00"/>
    <x v="1"/>
    <s v="EH-13765"/>
    <s v="Edward Hooks"/>
    <x v="1"/>
    <s v="United States"/>
    <x v="210"/>
    <x v="20"/>
    <x v="2"/>
    <s v="FUR-BO-10004695"/>
    <s v="Furniture"/>
    <x v="0"/>
    <s v="O'Sullivan 2-Door Barrister Bookcase in Odessa Pine"/>
    <n v="361.96"/>
    <n v="2"/>
    <n v="83.250799999999998"/>
    <x v="4"/>
    <x v="4"/>
  </r>
  <r>
    <s v="CA-2016-146143"/>
    <x v="469"/>
    <d v="2016-12-19T00:00:00"/>
    <x v="1"/>
    <s v="MC-17845"/>
    <s v="Michael Chen"/>
    <x v="0"/>
    <s v="United States"/>
    <x v="38"/>
    <x v="21"/>
    <x v="0"/>
    <s v="FUR-FU-10002045"/>
    <s v="Furniture"/>
    <x v="3"/>
    <s v="Executive Impressions 14&quot;"/>
    <n v="133.38"/>
    <n v="6"/>
    <n v="58.687199999999997"/>
    <x v="2"/>
    <x v="5"/>
  </r>
  <r>
    <s v="US-2016-150035"/>
    <x v="193"/>
    <d v="2016-12-05T00:00:00"/>
    <x v="1"/>
    <s v="CL-11890"/>
    <s v="Carl Ludwig"/>
    <x v="0"/>
    <s v="United States"/>
    <x v="28"/>
    <x v="2"/>
    <x v="1"/>
    <s v="FUR-FU-10003724"/>
    <s v="Furniture"/>
    <x v="3"/>
    <s v="Westinghouse Clip-On Gooseneck Lamps"/>
    <n v="16.739999999999998"/>
    <n v="2"/>
    <n v="4.3524000000000003"/>
    <x v="4"/>
    <x v="5"/>
  </r>
  <r>
    <s v="CA-2017-111815"/>
    <x v="470"/>
    <d v="2017-03-10T00:00:00"/>
    <x v="1"/>
    <s v="EP-13915"/>
    <s v="Emily Phan"/>
    <x v="0"/>
    <s v="United States"/>
    <x v="211"/>
    <x v="17"/>
    <x v="3"/>
    <s v="FUR-CH-10000785"/>
    <s v="Furniture"/>
    <x v="1"/>
    <s v="Global Ergonomic Managers Chair"/>
    <n v="180.98"/>
    <n v="1"/>
    <n v="47.0548"/>
    <x v="1"/>
    <x v="9"/>
  </r>
  <r>
    <s v="CA-2016-131289"/>
    <x v="6"/>
    <d v="2016-12-14T00:00:00"/>
    <x v="1"/>
    <s v="SP-20620"/>
    <s v="Stefania Perrino"/>
    <x v="1"/>
    <s v="United States"/>
    <x v="28"/>
    <x v="2"/>
    <x v="1"/>
    <s v="FUR-TA-10003954"/>
    <s v="Furniture"/>
    <x v="2"/>
    <s v="Hon 94000 Series Round Tables"/>
    <n v="1421.664"/>
    <n v="6"/>
    <n v="-195.47880000000001"/>
    <x v="6"/>
    <x v="5"/>
  </r>
  <r>
    <s v="CA-2014-124023"/>
    <x v="471"/>
    <d v="2014-04-10T00:00:00"/>
    <x v="2"/>
    <s v="PJ-19015"/>
    <s v="Pauline Johnson"/>
    <x v="0"/>
    <s v="United States"/>
    <x v="212"/>
    <x v="33"/>
    <x v="0"/>
    <s v="FUR-FU-10004415"/>
    <s v="Furniture"/>
    <x v="3"/>
    <s v="Stacking Tray, Side-Loading, Legal, Smoke"/>
    <n v="8.9600000000000009"/>
    <n v="2"/>
    <n v="2.7776000000000001"/>
    <x v="0"/>
    <x v="6"/>
  </r>
  <r>
    <s v="CA-2014-124688"/>
    <x v="472"/>
    <d v="2014-08-29T00:00:00"/>
    <x v="2"/>
    <s v="CC-12610"/>
    <s v="Corey Catlett"/>
    <x v="1"/>
    <s v="United States"/>
    <x v="76"/>
    <x v="25"/>
    <x v="0"/>
    <s v="FUR-FU-10002456"/>
    <s v="Furniture"/>
    <x v="3"/>
    <s v="Master Caster Door Stop, Large Neon Orange"/>
    <n v="29.12"/>
    <n v="4"/>
    <n v="12.521599999999999"/>
    <x v="3"/>
    <x v="10"/>
  </r>
  <r>
    <s v="CA-2014-124688"/>
    <x v="472"/>
    <d v="2014-08-29T00:00:00"/>
    <x v="2"/>
    <s v="CC-12610"/>
    <s v="Corey Catlett"/>
    <x v="1"/>
    <s v="United States"/>
    <x v="76"/>
    <x v="25"/>
    <x v="0"/>
    <s v="FUR-TA-10003569"/>
    <s v="Furniture"/>
    <x v="2"/>
    <s v="Bretford CR8500 Series Meeting Room Furniture"/>
    <n v="1202.94"/>
    <n v="3"/>
    <n v="300.73500000000001"/>
    <x v="3"/>
    <x v="10"/>
  </r>
  <r>
    <s v="CA-2015-157322"/>
    <x v="473"/>
    <d v="2015-07-06T00:00:00"/>
    <x v="1"/>
    <s v="RH-19600"/>
    <s v="Rob Haberlin"/>
    <x v="0"/>
    <s v="United States"/>
    <x v="213"/>
    <x v="8"/>
    <x v="3"/>
    <s v="FUR-CH-10004086"/>
    <s v="Furniture"/>
    <x v="1"/>
    <s v="Hon 4070 Series Pagoda Armless Upholstered Stacking Chairs"/>
    <n v="408.42200000000003"/>
    <n v="2"/>
    <n v="-5.8346"/>
    <x v="4"/>
    <x v="3"/>
  </r>
  <r>
    <s v="CA-2015-157322"/>
    <x v="473"/>
    <d v="2015-07-06T00:00:00"/>
    <x v="1"/>
    <s v="RH-19600"/>
    <s v="Rob Haberlin"/>
    <x v="0"/>
    <s v="United States"/>
    <x v="213"/>
    <x v="8"/>
    <x v="3"/>
    <s v="FUR-CH-10003774"/>
    <s v="Furniture"/>
    <x v="1"/>
    <s v="Global Wood Trimmed Manager's Task Chair, Khaki"/>
    <n v="382.11599999999999"/>
    <n v="6"/>
    <n v="-92.799599999999998"/>
    <x v="4"/>
    <x v="3"/>
  </r>
  <r>
    <s v="CA-2017-142034"/>
    <x v="118"/>
    <d v="2017-09-28T00:00:00"/>
    <x v="1"/>
    <s v="KB-16240"/>
    <s v="Karen Bern"/>
    <x v="1"/>
    <s v="United States"/>
    <x v="214"/>
    <x v="11"/>
    <x v="3"/>
    <s v="FUR-CH-10000665"/>
    <s v="Furniture"/>
    <x v="1"/>
    <s v="Global Airflow Leather Mesh Back Chair, Black"/>
    <n v="603.91999999999996"/>
    <n v="4"/>
    <n v="181.17599999999999"/>
    <x v="4"/>
    <x v="4"/>
  </r>
  <r>
    <s v="CA-2016-107328"/>
    <x v="474"/>
    <d v="2016-08-15T00:00:00"/>
    <x v="1"/>
    <s v="CA-12055"/>
    <s v="Cathy Armstrong"/>
    <x v="2"/>
    <s v="United States"/>
    <x v="2"/>
    <x v="2"/>
    <x v="1"/>
    <s v="FUR-TA-10001932"/>
    <s v="Furniture"/>
    <x v="2"/>
    <s v="Chromcraft 48&quot; x 96&quot; Racetrack Double Pedestal Table"/>
    <n v="513.024"/>
    <n v="2"/>
    <n v="12.8256"/>
    <x v="1"/>
    <x v="10"/>
  </r>
  <r>
    <s v="CA-2014-166863"/>
    <x v="475"/>
    <d v="2014-06-24T00:00:00"/>
    <x v="1"/>
    <s v="SC-20020"/>
    <s v="Sam Craven"/>
    <x v="0"/>
    <s v="United States"/>
    <x v="215"/>
    <x v="5"/>
    <x v="3"/>
    <s v="FUR-BO-10001608"/>
    <s v="Furniture"/>
    <x v="0"/>
    <s v="Hon Metal Bookcases, Black"/>
    <n v="193.06559999999999"/>
    <n v="4"/>
    <n v="-19.874400000000001"/>
    <x v="4"/>
    <x v="2"/>
  </r>
  <r>
    <s v="CA-2017-140326"/>
    <x v="362"/>
    <d v="2017-09-06T00:00:00"/>
    <x v="2"/>
    <s v="HW-14935"/>
    <s v="Helen Wasserman"/>
    <x v="1"/>
    <s v="United States"/>
    <x v="9"/>
    <x v="8"/>
    <x v="3"/>
    <s v="FUR-BO-10000112"/>
    <s v="Furniture"/>
    <x v="0"/>
    <s v="Bush Birmingham Collection Bookcase, Dark Cherry"/>
    <n v="825.17399999999998"/>
    <n v="9"/>
    <n v="-117.88200000000001"/>
    <x v="3"/>
    <x v="4"/>
  </r>
  <r>
    <s v="CA-2015-124975"/>
    <x v="476"/>
    <d v="2015-06-25T00:00:00"/>
    <x v="2"/>
    <s v="MG-17875"/>
    <s v="Michael Grace"/>
    <x v="2"/>
    <s v="United States"/>
    <x v="14"/>
    <x v="8"/>
    <x v="3"/>
    <s v="FUR-TA-10002645"/>
    <s v="Furniture"/>
    <x v="2"/>
    <s v="Hon Rectangular Conference Tables"/>
    <n v="796.42499999999995"/>
    <n v="7"/>
    <n v="-525.64049999999997"/>
    <x v="0"/>
    <x v="2"/>
  </r>
  <r>
    <s v="CA-2016-157511"/>
    <x v="126"/>
    <d v="2016-09-20T00:00:00"/>
    <x v="2"/>
    <s v="SV-20365"/>
    <s v="Seth Vernon"/>
    <x v="0"/>
    <s v="United States"/>
    <x v="29"/>
    <x v="15"/>
    <x v="2"/>
    <s v="FUR-FU-10002107"/>
    <s v="Furniture"/>
    <x v="3"/>
    <s v="Eldon Pizzaz Desk Accessories"/>
    <n v="5.3520000000000003"/>
    <n v="3"/>
    <n v="1.6055999999999999"/>
    <x v="3"/>
    <x v="4"/>
  </r>
  <r>
    <s v="CA-2016-157511"/>
    <x v="126"/>
    <d v="2016-09-20T00:00:00"/>
    <x v="2"/>
    <s v="SV-20365"/>
    <s v="Seth Vernon"/>
    <x v="0"/>
    <s v="United States"/>
    <x v="29"/>
    <x v="15"/>
    <x v="2"/>
    <s v="FUR-CH-10002647"/>
    <s v="Furniture"/>
    <x v="1"/>
    <s v="Situations Contoured Folding Chairs, 4/Set"/>
    <n v="99.372"/>
    <n v="2"/>
    <n v="-7.0979999999999999"/>
    <x v="3"/>
    <x v="4"/>
  </r>
  <r>
    <s v="CA-2017-155292"/>
    <x v="242"/>
    <d v="2017-11-01T00:00:00"/>
    <x v="2"/>
    <s v="RD-19810"/>
    <s v="Ross DeVincentis"/>
    <x v="2"/>
    <s v="United States"/>
    <x v="52"/>
    <x v="0"/>
    <x v="0"/>
    <s v="FUR-CH-10000553"/>
    <s v="Furniture"/>
    <x v="1"/>
    <s v="Metal Folding Chairs, Beige, 4/Carton"/>
    <n v="33.94"/>
    <n v="1"/>
    <n v="9.1638000000000002"/>
    <x v="3"/>
    <x v="1"/>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x v="9"/>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x v="4"/>
  </r>
  <r>
    <s v="CA-2016-104157"/>
    <x v="81"/>
    <d v="2016-07-29T00:00:00"/>
    <x v="1"/>
    <s v="MT-17815"/>
    <s v="Meg Tillman"/>
    <x v="0"/>
    <s v="United States"/>
    <x v="38"/>
    <x v="21"/>
    <x v="0"/>
    <s v="FUR-TA-10004915"/>
    <s v="Furniture"/>
    <x v="2"/>
    <s v="Office Impressions End Table, 20-1/2&quot;H x 24&quot;W x 20&quot;D"/>
    <n v="2430.08"/>
    <n v="8"/>
    <n v="388.81279999999998"/>
    <x v="4"/>
    <x v="3"/>
  </r>
  <r>
    <s v="CA-2015-121650"/>
    <x v="479"/>
    <d v="2015-12-16T00:00:00"/>
    <x v="1"/>
    <s v="KD-16495"/>
    <s v="Keith Dawkins"/>
    <x v="1"/>
    <s v="United States"/>
    <x v="38"/>
    <x v="17"/>
    <x v="3"/>
    <s v="FUR-TA-10003569"/>
    <s v="Furniture"/>
    <x v="2"/>
    <s v="Bretford CR8500 Series Meeting Room Furniture"/>
    <n v="801.96"/>
    <n v="2"/>
    <n v="200.49"/>
    <x v="6"/>
    <x v="5"/>
  </r>
  <r>
    <s v="CA-2015-121650"/>
    <x v="479"/>
    <d v="2015-12-16T00:00:00"/>
    <x v="1"/>
    <s v="KD-16495"/>
    <s v="Keith Dawkins"/>
    <x v="1"/>
    <s v="United States"/>
    <x v="38"/>
    <x v="17"/>
    <x v="3"/>
    <s v="FUR-CH-10004289"/>
    <s v="Furniture"/>
    <x v="1"/>
    <s v="Global Super Steno Chair"/>
    <n v="191.96"/>
    <n v="2"/>
    <n v="32.633200000000002"/>
    <x v="6"/>
    <x v="5"/>
  </r>
  <r>
    <s v="CA-2014-102869"/>
    <x v="383"/>
    <d v="2014-09-14T00:00:00"/>
    <x v="0"/>
    <s v="LC-17140"/>
    <s v="Logan Currie"/>
    <x v="0"/>
    <s v="United States"/>
    <x v="3"/>
    <x v="3"/>
    <x v="2"/>
    <s v="FUR-FU-10002456"/>
    <s v="Furniture"/>
    <x v="3"/>
    <s v="Master Caster Door Stop, Large Neon Orange"/>
    <n v="17.472000000000001"/>
    <n v="3"/>
    <n v="5.0232000000000001"/>
    <x v="2"/>
    <x v="4"/>
  </r>
  <r>
    <s v="CA-2014-159835"/>
    <x v="317"/>
    <d v="2014-11-24T00:00:00"/>
    <x v="1"/>
    <s v="RB-19330"/>
    <s v="Randy Bradley"/>
    <x v="0"/>
    <s v="United States"/>
    <x v="3"/>
    <x v="3"/>
    <x v="2"/>
    <s v="FUR-CH-10004997"/>
    <s v="Furniture"/>
    <x v="1"/>
    <s v="Hon Every-Day Series Multi-Task Chairs"/>
    <n v="657.93"/>
    <n v="5"/>
    <n v="-93.99"/>
    <x v="1"/>
    <x v="0"/>
  </r>
  <r>
    <s v="CA-2017-112956"/>
    <x v="67"/>
    <d v="2017-08-27T00:00:00"/>
    <x v="1"/>
    <s v="TH-21550"/>
    <s v="Tracy Hopkins"/>
    <x v="2"/>
    <s v="United States"/>
    <x v="11"/>
    <x v="32"/>
    <x v="2"/>
    <s v="FUR-FU-10003976"/>
    <s v="Furniture"/>
    <x v="3"/>
    <s v="DAX Executive Solid Wood Document Frame, Desktop or Hang, Mahogany, 5 x 7"/>
    <n v="25.16"/>
    <n v="2"/>
    <n v="8.5543999999999993"/>
    <x v="6"/>
    <x v="10"/>
  </r>
  <r>
    <s v="CA-2017-112956"/>
    <x v="67"/>
    <d v="2017-08-27T00:00:00"/>
    <x v="1"/>
    <s v="TH-21550"/>
    <s v="Tracy Hopkins"/>
    <x v="2"/>
    <s v="United States"/>
    <x v="11"/>
    <x v="32"/>
    <x v="2"/>
    <s v="FUR-FU-10004960"/>
    <s v="Furniture"/>
    <x v="3"/>
    <s v="Seth Thomas 12&quot; Clock w/ Goldtone Case"/>
    <n v="91.92"/>
    <n v="4"/>
    <n v="31.252800000000001"/>
    <x v="6"/>
    <x v="10"/>
  </r>
  <r>
    <s v="CA-2017-112529"/>
    <x v="49"/>
    <d v="2017-11-21T00:00:00"/>
    <x v="2"/>
    <s v="SC-20770"/>
    <s v="Stewart Carmichael"/>
    <x v="1"/>
    <s v="United States"/>
    <x v="21"/>
    <x v="5"/>
    <x v="3"/>
    <s v="FUR-TA-10002622"/>
    <s v="Furniture"/>
    <x v="2"/>
    <s v="Bush Andora Conference Table, Maple/Graphite Gray Finish"/>
    <n v="718.11599999999999"/>
    <n v="6"/>
    <n v="-71.811599999999999"/>
    <x v="3"/>
    <x v="0"/>
  </r>
  <r>
    <s v="CA-2014-159184"/>
    <x v="94"/>
    <d v="2014-09-19T00:00:00"/>
    <x v="1"/>
    <s v="JC-15775"/>
    <s v="John Castell"/>
    <x v="0"/>
    <s v="United States"/>
    <x v="216"/>
    <x v="24"/>
    <x v="0"/>
    <s v="FUR-FU-10002878"/>
    <s v="Furniture"/>
    <x v="3"/>
    <s v="Seth Thomas 14&quot; Day/Date Wall Clock"/>
    <n v="142.4"/>
    <n v="5"/>
    <n v="52.688000000000002"/>
    <x v="2"/>
    <x v="4"/>
  </r>
  <r>
    <s v="CA-2017-113530"/>
    <x v="405"/>
    <d v="2017-05-21T00:00:00"/>
    <x v="0"/>
    <s v="BC-11125"/>
    <s v="Becky Castell"/>
    <x v="2"/>
    <s v="United States"/>
    <x v="28"/>
    <x v="2"/>
    <x v="1"/>
    <s v="FUR-CH-10002647"/>
    <s v="Furniture"/>
    <x v="1"/>
    <s v="Situations Contoured Folding Chairs, 4/Set"/>
    <n v="681.40800000000002"/>
    <n v="12"/>
    <n v="42.588000000000001"/>
    <x v="3"/>
    <x v="7"/>
  </r>
  <r>
    <s v="CA-2016-145177"/>
    <x v="480"/>
    <d v="2016-11-14T00:00:00"/>
    <x v="1"/>
    <s v="PP-18955"/>
    <s v="Paul Prost"/>
    <x v="2"/>
    <s v="United States"/>
    <x v="76"/>
    <x v="15"/>
    <x v="2"/>
    <s v="FUR-FU-10000758"/>
    <s v="Furniture"/>
    <x v="3"/>
    <s v="DAX Natural Wood-Tone Poster Frame"/>
    <n v="148.28800000000001"/>
    <n v="7"/>
    <n v="29.657599999999999"/>
    <x v="4"/>
    <x v="0"/>
  </r>
  <r>
    <s v="CA-2015-128083"/>
    <x v="481"/>
    <d v="2015-03-17T00:00:00"/>
    <x v="1"/>
    <s v="EB-13750"/>
    <s v="Edward Becker"/>
    <x v="1"/>
    <s v="United States"/>
    <x v="217"/>
    <x v="1"/>
    <x v="0"/>
    <s v="FUR-FU-10003194"/>
    <s v="Furniture"/>
    <x v="3"/>
    <s v="Eldon Expressions Desk Accessory, Wood Pencil Holder, Oak"/>
    <n v="30.88"/>
    <n v="4"/>
    <n v="3.86"/>
    <x v="2"/>
    <x v="9"/>
  </r>
  <r>
    <s v="CA-2015-128083"/>
    <x v="481"/>
    <d v="2015-03-17T00:00:00"/>
    <x v="1"/>
    <s v="EB-13750"/>
    <s v="Edward Becker"/>
    <x v="1"/>
    <s v="United States"/>
    <x v="217"/>
    <x v="1"/>
    <x v="0"/>
    <s v="FUR-FU-10001731"/>
    <s v="Furniture"/>
    <x v="3"/>
    <s v="Acrylic Self-Standing Desk Frames"/>
    <n v="6.4080000000000004"/>
    <n v="3"/>
    <n v="1.4418"/>
    <x v="2"/>
    <x v="9"/>
  </r>
  <r>
    <s v="CA-2017-154109"/>
    <x v="200"/>
    <d v="2017-11-11T00:00:00"/>
    <x v="1"/>
    <s v="ML-17410"/>
    <s v="Maris LaWare"/>
    <x v="0"/>
    <s v="United States"/>
    <x v="3"/>
    <x v="3"/>
    <x v="2"/>
    <s v="FUR-CH-10003774"/>
    <s v="Furniture"/>
    <x v="1"/>
    <s v="Global Wood Trimmed Manager's Task Chair, Khaki"/>
    <n v="127.372"/>
    <n v="2"/>
    <n v="-30.933199999999999"/>
    <x v="2"/>
    <x v="0"/>
  </r>
  <r>
    <s v="CA-2015-156440"/>
    <x v="482"/>
    <d v="2015-12-09T00:00:00"/>
    <x v="1"/>
    <s v="MH-17620"/>
    <s v="Matt Hagelstein"/>
    <x v="1"/>
    <s v="United States"/>
    <x v="53"/>
    <x v="2"/>
    <x v="1"/>
    <s v="FUR-FU-10004090"/>
    <s v="Furniture"/>
    <x v="3"/>
    <s v="Executive Impressions 14&quot; Contract Wall Clock"/>
    <n v="44.46"/>
    <n v="2"/>
    <n v="14.671799999999999"/>
    <x v="4"/>
    <x v="5"/>
  </r>
  <r>
    <s v="CA-2015-132626"/>
    <x v="483"/>
    <d v="2015-07-14T00:00:00"/>
    <x v="1"/>
    <s v="BT-11680"/>
    <s v="Brian Thompson"/>
    <x v="0"/>
    <s v="United States"/>
    <x v="218"/>
    <x v="32"/>
    <x v="2"/>
    <s v="FUR-FU-10002918"/>
    <s v="Furniture"/>
    <x v="3"/>
    <s v="Eldon ClusterMat Chair Mat with Cordless Antistatic Protection"/>
    <n v="181.96"/>
    <n v="2"/>
    <n v="20.015599999999999"/>
    <x v="2"/>
    <x v="3"/>
  </r>
  <r>
    <s v="US-2015-131359"/>
    <x v="484"/>
    <d v="2015-11-02T00:00:00"/>
    <x v="0"/>
    <s v="FA-14230"/>
    <s v="Frank Atkinson"/>
    <x v="1"/>
    <s v="United States"/>
    <x v="22"/>
    <x v="12"/>
    <x v="1"/>
    <s v="FUR-FU-10003026"/>
    <s v="Furniture"/>
    <x v="3"/>
    <s v="Eldon Regeneration Recycled Desk Accessories, Black"/>
    <n v="15.488"/>
    <n v="4"/>
    <n v="3.6783999999999999"/>
    <x v="0"/>
    <x v="1"/>
  </r>
  <r>
    <s v="CA-2015-151680"/>
    <x v="485"/>
    <d v="2015-11-21T00:00:00"/>
    <x v="0"/>
    <s v="TC-21475"/>
    <s v="Tony Chapman"/>
    <x v="2"/>
    <s v="United States"/>
    <x v="15"/>
    <x v="13"/>
    <x v="1"/>
    <s v="FUR-FU-10000305"/>
    <s v="Furniture"/>
    <x v="3"/>
    <s v="Tenex V2T-RE Standard Weight Series Chair Mat, 45&quot; x 53&quot;, Lip 25&quot; x 12&quot;"/>
    <n v="141.96"/>
    <n v="2"/>
    <n v="22.7136"/>
    <x v="3"/>
    <x v="0"/>
  </r>
  <r>
    <s v="CA-2017-169411"/>
    <x v="455"/>
    <d v="2017-12-29T00:00:00"/>
    <x v="1"/>
    <s v="AC-10615"/>
    <s v="Ann Chong"/>
    <x v="1"/>
    <s v="United States"/>
    <x v="77"/>
    <x v="7"/>
    <x v="2"/>
    <s v="FUR-FU-10001602"/>
    <s v="Furniture"/>
    <x v="3"/>
    <s v="Eldon Delta Triangular Chair Mat, 52&quot; x 58&quot;, Clear"/>
    <n v="37.93"/>
    <n v="1"/>
    <n v="6.8273999999999999"/>
    <x v="2"/>
    <x v="5"/>
  </r>
  <r>
    <s v="CA-2016-126543"/>
    <x v="486"/>
    <d v="2016-01-13T00:00:00"/>
    <x v="0"/>
    <s v="MF-17665"/>
    <s v="Maureen Fritzler"/>
    <x v="1"/>
    <s v="United States"/>
    <x v="219"/>
    <x v="15"/>
    <x v="2"/>
    <s v="FUR-FU-10002445"/>
    <s v="Furniture"/>
    <x v="3"/>
    <s v="DAX Two-Tone Rosewood/Black Document Frame, Desktop, 5 x 7"/>
    <n v="15.167999999999999"/>
    <n v="2"/>
    <n v="3.7919999999999998"/>
    <x v="4"/>
    <x v="8"/>
  </r>
  <r>
    <s v="CA-2014-120544"/>
    <x v="255"/>
    <d v="2014-11-27T00:00:00"/>
    <x v="1"/>
    <s v="SS-20140"/>
    <s v="Saphhira Shifley"/>
    <x v="1"/>
    <s v="United States"/>
    <x v="220"/>
    <x v="5"/>
    <x v="3"/>
    <s v="FUR-FU-10001940"/>
    <s v="Furniture"/>
    <x v="3"/>
    <s v="Staple-based wall hangings"/>
    <n v="6.3680000000000003"/>
    <n v="2"/>
    <n v="-2.5472000000000001"/>
    <x v="4"/>
    <x v="0"/>
  </r>
  <r>
    <s v="CA-2017-113670"/>
    <x v="487"/>
    <d v="2017-10-17T00:00:00"/>
    <x v="2"/>
    <s v="RS-19765"/>
    <s v="Roland Schwarz"/>
    <x v="1"/>
    <s v="United States"/>
    <x v="2"/>
    <x v="2"/>
    <x v="1"/>
    <s v="FUR-TA-10001705"/>
    <s v="Furniture"/>
    <x v="2"/>
    <s v="Bush Advantage Collection Round Conference Table"/>
    <n v="510.24"/>
    <n v="3"/>
    <n v="6.3780000000000001"/>
    <x v="3"/>
    <x v="1"/>
  </r>
  <r>
    <s v="CA-2017-166198"/>
    <x v="488"/>
    <d v="2017-04-24T00:00:00"/>
    <x v="2"/>
    <s v="JW-15955"/>
    <s v="Joni Wasserman"/>
    <x v="0"/>
    <s v="United States"/>
    <x v="15"/>
    <x v="13"/>
    <x v="1"/>
    <s v="FUR-FU-10004622"/>
    <s v="Furniture"/>
    <x v="3"/>
    <s v="Eldon Advantage Foldable Chair Mats for Low Pile Carpets"/>
    <n v="162.6"/>
    <n v="3"/>
    <n v="34.146000000000001"/>
    <x v="0"/>
    <x v="6"/>
  </r>
  <r>
    <s v="CA-2014-135608"/>
    <x v="489"/>
    <d v="2014-12-10T00:00:00"/>
    <x v="0"/>
    <s v="JK-15625"/>
    <s v="Jim Karlsson"/>
    <x v="0"/>
    <s v="United States"/>
    <x v="84"/>
    <x v="13"/>
    <x v="1"/>
    <s v="FUR-CH-10002602"/>
    <s v="Furniture"/>
    <x v="1"/>
    <s v="DMI Arturo Collection Mission-style Design Wood Chair"/>
    <n v="603.91999999999996"/>
    <n v="5"/>
    <n v="45.293999999999997"/>
    <x v="3"/>
    <x v="5"/>
  </r>
  <r>
    <s v="CA-2016-151155"/>
    <x v="490"/>
    <d v="2016-12-24T00:00:00"/>
    <x v="1"/>
    <s v="AB-10255"/>
    <s v="Alejandro Ballentine"/>
    <x v="2"/>
    <s v="United States"/>
    <x v="38"/>
    <x v="21"/>
    <x v="0"/>
    <s v="FUR-FU-10001918"/>
    <s v="Furniture"/>
    <x v="3"/>
    <s v="C-Line Cubicle Keepers Polyproplyene Holder With Velcro Backings"/>
    <n v="18.920000000000002"/>
    <n v="4"/>
    <n v="7.3788"/>
    <x v="4"/>
    <x v="5"/>
  </r>
  <r>
    <s v="CA-2017-168193"/>
    <x v="491"/>
    <d v="2017-03-11T00:00:00"/>
    <x v="0"/>
    <s v="RM-19750"/>
    <s v="Roland Murray"/>
    <x v="0"/>
    <s v="United States"/>
    <x v="13"/>
    <x v="7"/>
    <x v="2"/>
    <s v="FUR-FU-10002554"/>
    <s v="Furniture"/>
    <x v="3"/>
    <s v="Westinghouse Floor Lamp with Metal Mesh Shade, Black"/>
    <n v="71.97"/>
    <n v="3"/>
    <n v="16.553100000000001"/>
    <x v="2"/>
    <x v="9"/>
  </r>
  <r>
    <s v="CA-2016-149979"/>
    <x v="348"/>
    <d v="2016-09-28T00:00:00"/>
    <x v="0"/>
    <s v="RA-19915"/>
    <s v="Russell Applegate"/>
    <x v="0"/>
    <s v="United States"/>
    <x v="29"/>
    <x v="24"/>
    <x v="0"/>
    <s v="FUR-CH-10002084"/>
    <s v="Furniture"/>
    <x v="1"/>
    <s v="Hon Mobius Operator's Chair"/>
    <n v="368.97"/>
    <n v="3"/>
    <n v="81.173400000000001"/>
    <x v="2"/>
    <x v="4"/>
  </r>
  <r>
    <s v="CA-2017-161956"/>
    <x v="60"/>
    <d v="2017-08-29T00:00:00"/>
    <x v="0"/>
    <s v="DR-12880"/>
    <s v="Dan Reichenbach"/>
    <x v="1"/>
    <s v="United States"/>
    <x v="209"/>
    <x v="2"/>
    <x v="1"/>
    <s v="FUR-FU-10002937"/>
    <s v="Furniture"/>
    <x v="3"/>
    <s v="GE 48&quot; Fluorescent Tube, Cool White Energy Saver, 34 Watts, 30/Box"/>
    <n v="198.46"/>
    <n v="2"/>
    <n v="99.23"/>
    <x v="3"/>
    <x v="10"/>
  </r>
  <r>
    <s v="CA-2017-161956"/>
    <x v="60"/>
    <d v="2017-08-29T00:00:00"/>
    <x v="0"/>
    <s v="DR-12880"/>
    <s v="Dan Reichenbach"/>
    <x v="1"/>
    <s v="United States"/>
    <x v="209"/>
    <x v="2"/>
    <x v="1"/>
    <s v="FUR-CH-10004886"/>
    <s v="Furniture"/>
    <x v="1"/>
    <s v="Bevis Steel Folding Chairs"/>
    <n v="230.28"/>
    <n v="3"/>
    <n v="23.027999999999999"/>
    <x v="3"/>
    <x v="10"/>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s v="Furniture"/>
    <x v="3"/>
    <s v="Advantus Panel Wall Certificate Holder - 8.5x11"/>
    <n v="24.4"/>
    <n v="2"/>
    <n v="10.247999999999999"/>
    <x v="2"/>
    <x v="4"/>
  </r>
  <r>
    <s v="CA-2016-156251"/>
    <x v="494"/>
    <d v="2016-08-18T00:00:00"/>
    <x v="0"/>
    <s v="TS-21160"/>
    <s v="Theresa Swint"/>
    <x v="1"/>
    <s v="United States"/>
    <x v="222"/>
    <x v="16"/>
    <x v="3"/>
    <s v="FUR-BO-10001337"/>
    <s v="Furniture"/>
    <x v="0"/>
    <s v="O'Sullivan Living Dimensions 2-Shelf Bookcases"/>
    <n v="241.96"/>
    <n v="2"/>
    <n v="24.196000000000002"/>
    <x v="2"/>
    <x v="10"/>
  </r>
  <r>
    <s v="CA-2016-163153"/>
    <x v="445"/>
    <d v="2016-03-25T00:00:00"/>
    <x v="1"/>
    <s v="DM-12955"/>
    <s v="Dario Medina"/>
    <x v="1"/>
    <s v="United States"/>
    <x v="6"/>
    <x v="5"/>
    <x v="3"/>
    <s v="FUR-TA-10004767"/>
    <s v="Furniture"/>
    <x v="2"/>
    <s v="Safco Drafting Table"/>
    <n v="99.372"/>
    <n v="2"/>
    <n v="-1.4196"/>
    <x v="4"/>
    <x v="9"/>
  </r>
  <r>
    <s v="CA-2014-153913"/>
    <x v="439"/>
    <d v="2014-12-20T00:00:00"/>
    <x v="0"/>
    <s v="KB-16585"/>
    <s v="Ken Black"/>
    <x v="1"/>
    <s v="United States"/>
    <x v="173"/>
    <x v="1"/>
    <x v="0"/>
    <s v="FUR-CH-10000988"/>
    <s v="Furniture"/>
    <x v="1"/>
    <s v="Hon Olson Stacker Stools"/>
    <n v="1013.832"/>
    <n v="9"/>
    <n v="101.3832"/>
    <x v="4"/>
    <x v="5"/>
  </r>
  <r>
    <s v="CA-2016-155530"/>
    <x v="495"/>
    <d v="2016-12-21T00:00:00"/>
    <x v="1"/>
    <s v="CM-12160"/>
    <s v="Charles McCrossin"/>
    <x v="0"/>
    <s v="United States"/>
    <x v="28"/>
    <x v="2"/>
    <x v="1"/>
    <s v="FUR-TA-10004256"/>
    <s v="Furniture"/>
    <x v="2"/>
    <s v="Bretford ÒJust In TimeÓ Height-Adjustable Multi-Task Work Tables"/>
    <n v="2003.52"/>
    <n v="6"/>
    <n v="-325.572"/>
    <x v="4"/>
    <x v="5"/>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x v="7"/>
  </r>
  <r>
    <s v="US-2014-117163"/>
    <x v="497"/>
    <d v="2014-02-02T00:00:00"/>
    <x v="1"/>
    <s v="EJ-13720"/>
    <s v="Ed Jacobs"/>
    <x v="0"/>
    <s v="United States"/>
    <x v="53"/>
    <x v="2"/>
    <x v="1"/>
    <s v="FUR-TA-10003469"/>
    <s v="Furniture"/>
    <x v="2"/>
    <s v="Balt Split Level Computer Training Table"/>
    <n v="333"/>
    <n v="3"/>
    <n v="-16.649999999999999"/>
    <x v="6"/>
    <x v="8"/>
  </r>
  <r>
    <s v="CA-2017-147760"/>
    <x v="498"/>
    <d v="2017-11-05T00:00:00"/>
    <x v="2"/>
    <s v="KL-16555"/>
    <s v="Kelly Lampkin"/>
    <x v="1"/>
    <s v="United States"/>
    <x v="224"/>
    <x v="30"/>
    <x v="0"/>
    <s v="FUR-TA-10004575"/>
    <s v="Furniture"/>
    <x v="2"/>
    <s v="Hon 5100 Series Wood Tables"/>
    <n v="523.76400000000001"/>
    <n v="3"/>
    <n v="-192.04679999999999"/>
    <x v="5"/>
    <x v="0"/>
  </r>
  <r>
    <s v="CA-2016-156503"/>
    <x v="499"/>
    <d v="2016-10-20T00:00:00"/>
    <x v="1"/>
    <s v="NC-18415"/>
    <s v="Nathan Cano"/>
    <x v="0"/>
    <s v="United States"/>
    <x v="51"/>
    <x v="30"/>
    <x v="0"/>
    <s v="FUR-CH-10003606"/>
    <s v="Furniture"/>
    <x v="1"/>
    <s v="SAFCO Folding Chair Trolley"/>
    <n v="102.592"/>
    <n v="1"/>
    <n v="10.2592"/>
    <x v="6"/>
    <x v="1"/>
  </r>
  <r>
    <s v="CA-2015-113628"/>
    <x v="500"/>
    <d v="2015-11-19T00:00:00"/>
    <x v="1"/>
    <s v="AH-10690"/>
    <s v="Anna HŠberlin"/>
    <x v="1"/>
    <s v="United States"/>
    <x v="217"/>
    <x v="1"/>
    <x v="0"/>
    <s v="FUR-CH-10003298"/>
    <s v="Furniture"/>
    <x v="1"/>
    <s v="Office Star - Contemporary Task Swivel chair with Loop Arms, Charcoal"/>
    <n v="523.91999999999996"/>
    <n v="5"/>
    <n v="-72.039000000000001"/>
    <x v="1"/>
    <x v="0"/>
  </r>
  <r>
    <s v="CA-2015-113628"/>
    <x v="500"/>
    <d v="2015-11-19T00:00:00"/>
    <x v="1"/>
    <s v="AH-10690"/>
    <s v="Anna HŠberlin"/>
    <x v="1"/>
    <s v="United States"/>
    <x v="217"/>
    <x v="1"/>
    <x v="0"/>
    <s v="FUR-CH-10004477"/>
    <s v="Furniture"/>
    <x v="1"/>
    <s v="Global Push Button Manager's Chair, Indigo"/>
    <n v="146.136"/>
    <n v="3"/>
    <n v="16.440300000000001"/>
    <x v="1"/>
    <x v="0"/>
  </r>
  <r>
    <s v="CA-2015-102582"/>
    <x v="195"/>
    <d v="2015-09-19T00:00:00"/>
    <x v="1"/>
    <s v="NW-18400"/>
    <s v="Natalie Webber"/>
    <x v="0"/>
    <s v="United States"/>
    <x v="212"/>
    <x v="33"/>
    <x v="0"/>
    <s v="FUR-TA-10003569"/>
    <s v="Furniture"/>
    <x v="2"/>
    <s v="Bretford CR8500 Series Meeting Room Furniture"/>
    <n v="801.96"/>
    <n v="2"/>
    <n v="200.49"/>
    <x v="4"/>
    <x v="4"/>
  </r>
  <r>
    <s v="CA-2015-102582"/>
    <x v="195"/>
    <d v="2015-09-19T00:00:00"/>
    <x v="1"/>
    <s v="NW-18400"/>
    <s v="Natalie Webber"/>
    <x v="0"/>
    <s v="United States"/>
    <x v="212"/>
    <x v="33"/>
    <x v="0"/>
    <s v="FUR-CH-10004853"/>
    <s v="Furniture"/>
    <x v="1"/>
    <s v="Global Manager's Adjustable Task Chair, Storm"/>
    <n v="1056.8599999999999"/>
    <n v="7"/>
    <n v="306.48939999999999"/>
    <x v="4"/>
    <x v="4"/>
  </r>
  <r>
    <s v="CA-2017-141873"/>
    <x v="224"/>
    <d v="2017-10-14T00:00:00"/>
    <x v="1"/>
    <s v="HG-14845"/>
    <s v="Harry Greene"/>
    <x v="0"/>
    <s v="United States"/>
    <x v="13"/>
    <x v="7"/>
    <x v="2"/>
    <s v="FUR-BO-10003034"/>
    <s v="Furniture"/>
    <x v="0"/>
    <s v="O'Sullivan Elevations Bookcase, Cherry Finish"/>
    <n v="314.35199999999998"/>
    <n v="3"/>
    <n v="-15.717599999999999"/>
    <x v="2"/>
    <x v="1"/>
  </r>
  <r>
    <s v="CA-2017-141733"/>
    <x v="501"/>
    <d v="2017-05-11T00:00:00"/>
    <x v="1"/>
    <s v="RW-19540"/>
    <s v="Rick Wilson"/>
    <x v="1"/>
    <s v="United States"/>
    <x v="25"/>
    <x v="17"/>
    <x v="3"/>
    <s v="FUR-CH-10004086"/>
    <s v="Furniture"/>
    <x v="1"/>
    <s v="Hon 4070 Series Pagoda Armless Upholstered Stacking Chairs"/>
    <n v="1458.65"/>
    <n v="5"/>
    <n v="423.00850000000003"/>
    <x v="4"/>
    <x v="7"/>
  </r>
  <r>
    <s v="CA-2017-141733"/>
    <x v="501"/>
    <d v="2017-05-11T00:00:00"/>
    <x v="1"/>
    <s v="RW-19540"/>
    <s v="Rick Wilson"/>
    <x v="1"/>
    <s v="United States"/>
    <x v="25"/>
    <x v="17"/>
    <x v="3"/>
    <s v="FUR-CH-10002017"/>
    <s v="Furniture"/>
    <x v="1"/>
    <s v="SAFCO Optional Arm Kit for Workspace Cribbage Stacking Chair"/>
    <n v="26.64"/>
    <n v="1"/>
    <n v="7.4592000000000001"/>
    <x v="4"/>
    <x v="7"/>
  </r>
  <r>
    <s v="CA-2017-141733"/>
    <x v="501"/>
    <d v="2017-05-11T00:00:00"/>
    <x v="1"/>
    <s v="RW-19540"/>
    <s v="Rick Wilson"/>
    <x v="1"/>
    <s v="United States"/>
    <x v="25"/>
    <x v="17"/>
    <x v="3"/>
    <s v="FUR-CH-10000595"/>
    <s v="Furniture"/>
    <x v="1"/>
    <s v="Safco Contoured Stacking Chairs"/>
    <n v="476.8"/>
    <n v="2"/>
    <n v="119.2"/>
    <x v="4"/>
    <x v="7"/>
  </r>
  <r>
    <s v="US-2015-111927"/>
    <x v="502"/>
    <d v="2015-11-19T00:00:00"/>
    <x v="1"/>
    <s v="LS-17230"/>
    <s v="Lycoris Saunders"/>
    <x v="0"/>
    <s v="United States"/>
    <x v="63"/>
    <x v="14"/>
    <x v="2"/>
    <s v="FUR-FU-10004017"/>
    <s v="Furniture"/>
    <x v="3"/>
    <s v="Executive Impressions 13&quot; Chairman Wall Clock"/>
    <n v="76.14"/>
    <n v="3"/>
    <n v="26.649000000000001"/>
    <x v="2"/>
    <x v="0"/>
  </r>
  <r>
    <s v="CA-2014-105984"/>
    <x v="168"/>
    <d v="2014-11-24T00:00:00"/>
    <x v="3"/>
    <s v="MY-18295"/>
    <s v="Muhammed Yedwab"/>
    <x v="1"/>
    <s v="United States"/>
    <x v="29"/>
    <x v="15"/>
    <x v="2"/>
    <s v="FUR-CH-10000847"/>
    <s v="Furniture"/>
    <x v="1"/>
    <s v="Global Executive Mid-Back Manager's Chair"/>
    <n v="611.05799999999999"/>
    <n v="3"/>
    <n v="-34.9176"/>
    <x v="7"/>
    <x v="0"/>
  </r>
  <r>
    <s v="CA-2014-126760"/>
    <x v="503"/>
    <d v="2014-08-02T00:00:00"/>
    <x v="1"/>
    <s v="KM-16720"/>
    <s v="Kunst Miller"/>
    <x v="0"/>
    <s v="United States"/>
    <x v="111"/>
    <x v="34"/>
    <x v="1"/>
    <s v="FUR-CH-10003312"/>
    <s v="Furniture"/>
    <x v="1"/>
    <s v="Hon 2090 ÒPillow SoftÓ Series Mid Back Swivel/Tilt Chairs"/>
    <n v="674.35199999999998"/>
    <n v="3"/>
    <n v="-109.5822"/>
    <x v="1"/>
    <x v="3"/>
  </r>
  <r>
    <s v="CA-2014-126760"/>
    <x v="503"/>
    <d v="2014-08-02T00:00:00"/>
    <x v="1"/>
    <s v="KM-16720"/>
    <s v="Kunst Miller"/>
    <x v="0"/>
    <s v="United States"/>
    <x v="111"/>
    <x v="34"/>
    <x v="1"/>
    <s v="FUR-FU-10004018"/>
    <s v="Furniture"/>
    <x v="3"/>
    <s v="Tensor Computer Mounted Lamp"/>
    <n v="134.01"/>
    <n v="9"/>
    <n v="36.182699999999997"/>
    <x v="1"/>
    <x v="3"/>
  </r>
  <r>
    <s v="US-2014-109162"/>
    <x v="391"/>
    <d v="2014-06-12T00:00:00"/>
    <x v="1"/>
    <s v="KE-16420"/>
    <s v="Katrina Edelman"/>
    <x v="1"/>
    <s v="United States"/>
    <x v="203"/>
    <x v="9"/>
    <x v="0"/>
    <s v="FUR-CH-10002647"/>
    <s v="Furniture"/>
    <x v="1"/>
    <s v="Situations Contoured Folding Chairs, 4/Set"/>
    <n v="170.352"/>
    <n v="3"/>
    <n v="10.647"/>
    <x v="4"/>
    <x v="2"/>
  </r>
  <r>
    <s v="CA-2014-101931"/>
    <x v="504"/>
    <d v="2014-10-31T00:00:00"/>
    <x v="2"/>
    <s v="TS-21370"/>
    <s v="Todd Sumrall"/>
    <x v="1"/>
    <s v="United States"/>
    <x v="2"/>
    <x v="2"/>
    <x v="1"/>
    <s v="FUR-BO-10001337"/>
    <s v="Furniture"/>
    <x v="0"/>
    <s v="O'Sullivan Living Dimensions 2-Shelf Bookcases"/>
    <n v="616.99800000000005"/>
    <n v="6"/>
    <n v="-36.293999999999997"/>
    <x v="0"/>
    <x v="1"/>
  </r>
  <r>
    <s v="CA-2015-127593"/>
    <x v="231"/>
    <d v="2015-09-21T00:00:00"/>
    <x v="3"/>
    <s v="DH-13675"/>
    <s v="Duane Huffman"/>
    <x v="2"/>
    <s v="United States"/>
    <x v="202"/>
    <x v="20"/>
    <x v="2"/>
    <s v="FUR-FU-10004006"/>
    <s v="Furniture"/>
    <x v="3"/>
    <s v="Deflect-o DuraMat Lighweight, Studded, Beveled Mat for Low Pile Carpeting"/>
    <n v="85.3"/>
    <n v="2"/>
    <n v="14.500999999999999"/>
    <x v="7"/>
    <x v="4"/>
  </r>
  <r>
    <s v="US-2017-131849"/>
    <x v="505"/>
    <d v="2017-06-10T00:00:00"/>
    <x v="1"/>
    <s v="GH-14410"/>
    <s v="Gary Hansen"/>
    <x v="2"/>
    <s v="United States"/>
    <x v="28"/>
    <x v="2"/>
    <x v="1"/>
    <s v="FUR-FU-10004164"/>
    <s v="Furniture"/>
    <x v="3"/>
    <s v="Eldon 300 Class Desk Accessories, Black"/>
    <n v="4.95"/>
    <n v="1"/>
    <n v="2.1779999999999999"/>
    <x v="4"/>
    <x v="2"/>
  </r>
  <r>
    <s v="CA-2017-154039"/>
    <x v="506"/>
    <d v="2017-02-22T00:00:00"/>
    <x v="1"/>
    <s v="JK-16120"/>
    <s v="Julie Kriz"/>
    <x v="2"/>
    <s v="United States"/>
    <x v="9"/>
    <x v="8"/>
    <x v="3"/>
    <s v="FUR-TA-10001932"/>
    <s v="Furniture"/>
    <x v="2"/>
    <s v="Chromcraft 48&quot; x 96&quot; Racetrack Double Pedestal Table"/>
    <n v="480.96"/>
    <n v="3"/>
    <n v="-269.33760000000001"/>
    <x v="2"/>
    <x v="11"/>
  </r>
  <r>
    <s v="CA-2015-157133"/>
    <x v="44"/>
    <d v="2015-12-03T00:00:00"/>
    <x v="1"/>
    <s v="LC-16885"/>
    <s v="Lena Creighton"/>
    <x v="0"/>
    <s v="United States"/>
    <x v="225"/>
    <x v="8"/>
    <x v="3"/>
    <s v="FUR-FU-10004904"/>
    <s v="Furniture"/>
    <x v="3"/>
    <s v="Eldon &quot;L&quot; Workstation Diamond Chairmat"/>
    <n v="151.96"/>
    <n v="5"/>
    <n v="-182.352"/>
    <x v="2"/>
    <x v="0"/>
  </r>
  <r>
    <s v="CA-2015-132486"/>
    <x v="507"/>
    <d v="2015-10-27T00:00:00"/>
    <x v="0"/>
    <s v="JF-15355"/>
    <s v="Jay Fein"/>
    <x v="0"/>
    <s v="United States"/>
    <x v="53"/>
    <x v="2"/>
    <x v="1"/>
    <s v="FUR-CH-10004495"/>
    <s v="Furniture"/>
    <x v="1"/>
    <s v="Global Leather and Oak Executive Chair, Black"/>
    <n v="240.78399999999999"/>
    <n v="1"/>
    <n v="27.088200000000001"/>
    <x v="4"/>
    <x v="1"/>
  </r>
  <r>
    <s v="CA-2015-132486"/>
    <x v="507"/>
    <d v="2015-10-27T00:00:00"/>
    <x v="0"/>
    <s v="JF-15355"/>
    <s v="Jay Fein"/>
    <x v="0"/>
    <s v="United States"/>
    <x v="53"/>
    <x v="2"/>
    <x v="1"/>
    <s v="FUR-CH-10004540"/>
    <s v="Furniture"/>
    <x v="1"/>
    <s v="Global Chrome Stack Chair"/>
    <n v="191.96799999999999"/>
    <n v="7"/>
    <n v="16.7972"/>
    <x v="4"/>
    <x v="1"/>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s v="Furniture"/>
    <x v="3"/>
    <s v="Eldon &quot;L&quot; Workstation Diamond Chairmat"/>
    <n v="364.70400000000001"/>
    <n v="6"/>
    <n v="-36.470399999999998"/>
    <x v="2"/>
    <x v="2"/>
  </r>
  <r>
    <s v="CA-2015-129896"/>
    <x v="508"/>
    <d v="2015-06-20T00:00:00"/>
    <x v="1"/>
    <s v="PF-19120"/>
    <s v="Peter Fuller"/>
    <x v="0"/>
    <s v="United States"/>
    <x v="171"/>
    <x v="22"/>
    <x v="1"/>
    <s v="FUR-FU-10002396"/>
    <s v="Furniture"/>
    <x v="3"/>
    <s v="DAX Copper Panel Document Frame, 5 x 7 Size"/>
    <n v="40.256"/>
    <n v="4"/>
    <n v="11.070399999999999"/>
    <x v="2"/>
    <x v="2"/>
  </r>
  <r>
    <s v="US-2016-163881"/>
    <x v="243"/>
    <d v="2016-11-30T00:00:00"/>
    <x v="1"/>
    <s v="SP-20860"/>
    <s v="Sung Pak"/>
    <x v="1"/>
    <s v="United States"/>
    <x v="2"/>
    <x v="2"/>
    <x v="1"/>
    <s v="FUR-CH-10001394"/>
    <s v="Furniture"/>
    <x v="1"/>
    <s v="Global Leather Executive Chair"/>
    <n v="1684.752"/>
    <n v="6"/>
    <n v="210.59399999999999"/>
    <x v="6"/>
    <x v="0"/>
  </r>
  <r>
    <s v="CA-2015-167010"/>
    <x v="509"/>
    <d v="2015-04-10T00:00:00"/>
    <x v="1"/>
    <s v="VT-21700"/>
    <s v="Valerie Takahito"/>
    <x v="2"/>
    <s v="United States"/>
    <x v="3"/>
    <x v="3"/>
    <x v="2"/>
    <s v="FUR-FU-10001468"/>
    <s v="Furniture"/>
    <x v="3"/>
    <s v="Tenex Antistatic Computer Chair Mats"/>
    <n v="547.13599999999997"/>
    <n v="4"/>
    <n v="-68.391999999999996"/>
    <x v="2"/>
    <x v="6"/>
  </r>
  <r>
    <s v="CA-2015-167010"/>
    <x v="509"/>
    <d v="2015-04-10T00:00:00"/>
    <x v="1"/>
    <s v="VT-21700"/>
    <s v="Valerie Takahito"/>
    <x v="2"/>
    <s v="United States"/>
    <x v="3"/>
    <x v="3"/>
    <x v="2"/>
    <s v="FUR-FU-10001037"/>
    <s v="Furniture"/>
    <x v="3"/>
    <s v="DAX Charcoal/Nickel-Tone Document Frame, 5 x 7"/>
    <n v="7.5839999999999996"/>
    <n v="1"/>
    <n v="2.37"/>
    <x v="2"/>
    <x v="6"/>
  </r>
  <r>
    <s v="CA-2015-167010"/>
    <x v="509"/>
    <d v="2015-04-10T00:00:00"/>
    <x v="1"/>
    <s v="VT-21700"/>
    <s v="Valerie Takahito"/>
    <x v="2"/>
    <s v="United States"/>
    <x v="3"/>
    <x v="3"/>
    <x v="2"/>
    <s v="FUR-BO-10004218"/>
    <s v="Furniture"/>
    <x v="0"/>
    <s v="Bush Heritage Pine Collection 5-Shelf Bookcase, Albany Pine Finish, *Special Order"/>
    <n v="352.45"/>
    <n v="5"/>
    <n v="-211.47"/>
    <x v="2"/>
    <x v="6"/>
  </r>
  <r>
    <s v="CA-2017-148068"/>
    <x v="510"/>
    <d v="2017-09-25T00:00:00"/>
    <x v="1"/>
    <s v="MM-18280"/>
    <s v="Muhammed MacIntyre"/>
    <x v="1"/>
    <s v="United States"/>
    <x v="13"/>
    <x v="7"/>
    <x v="2"/>
    <s v="FUR-FU-10002268"/>
    <s v="Furniture"/>
    <x v="3"/>
    <s v="Ultra Door Push Plate"/>
    <n v="9.82"/>
    <n v="2"/>
    <n v="3.2406000000000001"/>
    <x v="1"/>
    <x v="4"/>
  </r>
  <r>
    <s v="US-2017-142573"/>
    <x v="511"/>
    <d v="2017-07-23T00:00:00"/>
    <x v="1"/>
    <s v="ML-17410"/>
    <s v="Maris LaWare"/>
    <x v="0"/>
    <s v="United States"/>
    <x v="43"/>
    <x v="22"/>
    <x v="1"/>
    <s v="FUR-TA-10001932"/>
    <s v="Furniture"/>
    <x v="2"/>
    <s v="Chromcraft 48&quot; x 96&quot; Racetrack Double Pedestal Table"/>
    <n v="801.6"/>
    <n v="5"/>
    <n v="-448.89600000000002"/>
    <x v="2"/>
    <x v="3"/>
  </r>
  <r>
    <s v="US-2017-142573"/>
    <x v="511"/>
    <d v="2017-07-23T00:00:00"/>
    <x v="1"/>
    <s v="ML-17410"/>
    <s v="Maris LaWare"/>
    <x v="0"/>
    <s v="United States"/>
    <x v="43"/>
    <x v="22"/>
    <x v="1"/>
    <s v="FUR-CH-10004218"/>
    <s v="Furniture"/>
    <x v="1"/>
    <s v="Global Fabric Manager's Chair, Dark Gray"/>
    <n v="161.56800000000001"/>
    <n v="2"/>
    <n v="10.098000000000001"/>
    <x v="2"/>
    <x v="3"/>
  </r>
  <r>
    <s v="US-2017-142573"/>
    <x v="511"/>
    <d v="2017-07-23T00:00:00"/>
    <x v="1"/>
    <s v="ML-17410"/>
    <s v="Maris LaWare"/>
    <x v="0"/>
    <s v="United States"/>
    <x v="43"/>
    <x v="22"/>
    <x v="1"/>
    <s v="FUR-CH-10000513"/>
    <s v="Furniture"/>
    <x v="1"/>
    <s v="High-Back Leather Manager's Chair"/>
    <n v="311.976"/>
    <n v="3"/>
    <n v="-42.896700000000003"/>
    <x v="2"/>
    <x v="3"/>
  </r>
  <r>
    <s v="CA-2014-103940"/>
    <x v="512"/>
    <d v="2014-09-21T00:00:00"/>
    <x v="1"/>
    <s v="BN-11515"/>
    <s v="Bradley Nguyen"/>
    <x v="0"/>
    <s v="United States"/>
    <x v="15"/>
    <x v="13"/>
    <x v="1"/>
    <s v="FUR-FU-10004671"/>
    <s v="Furniture"/>
    <x v="3"/>
    <s v="Executive Impressions 12&quot; Wall Clock"/>
    <n v="35.340000000000003"/>
    <n v="2"/>
    <n v="13.4292"/>
    <x v="4"/>
    <x v="4"/>
  </r>
  <r>
    <s v="CA-2016-162082"/>
    <x v="269"/>
    <d v="2016-03-17T00:00:00"/>
    <x v="2"/>
    <s v="JS-15880"/>
    <s v="John Stevenson"/>
    <x v="0"/>
    <s v="United States"/>
    <x v="226"/>
    <x v="5"/>
    <x v="3"/>
    <s v="FUR-BO-10004409"/>
    <s v="Furniture"/>
    <x v="0"/>
    <s v="Safco Value Mate Series Steel Bookcases, Baked Enamel Finish on Steel, Gray"/>
    <n v="241.33199999999999"/>
    <n v="5"/>
    <n v="-14.196"/>
    <x v="0"/>
    <x v="9"/>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x v="2"/>
  </r>
  <r>
    <s v="US-2016-143448"/>
    <x v="43"/>
    <d v="2016-12-10T00:00:00"/>
    <x v="3"/>
    <s v="MH-17455"/>
    <s v="Mark Hamilton"/>
    <x v="0"/>
    <s v="United States"/>
    <x v="227"/>
    <x v="6"/>
    <x v="3"/>
    <s v="FUR-CH-10003379"/>
    <s v="Furniture"/>
    <x v="1"/>
    <s v="Global Commerce Series High-Back Swivel/Tilt Chairs"/>
    <n v="1424.9"/>
    <n v="5"/>
    <n v="356.22500000000002"/>
    <x v="7"/>
    <x v="5"/>
  </r>
  <r>
    <s v="CA-2017-117863"/>
    <x v="514"/>
    <d v="2017-05-23T00:00:00"/>
    <x v="1"/>
    <s v="TS-21340"/>
    <s v="Toby Swindell"/>
    <x v="0"/>
    <s v="United States"/>
    <x v="13"/>
    <x v="7"/>
    <x v="2"/>
    <s v="FUR-FU-10002456"/>
    <s v="Furniture"/>
    <x v="3"/>
    <s v="Master Caster Door Stop, Large Neon Orange"/>
    <n v="14.56"/>
    <n v="2"/>
    <n v="6.2607999999999997"/>
    <x v="2"/>
    <x v="7"/>
  </r>
  <r>
    <s v="CA-2016-119963"/>
    <x v="515"/>
    <d v="2016-11-22T00:00:00"/>
    <x v="1"/>
    <s v="SN-20710"/>
    <s v="Steve Nguyen"/>
    <x v="2"/>
    <s v="United States"/>
    <x v="102"/>
    <x v="5"/>
    <x v="3"/>
    <s v="FUR-CH-10003817"/>
    <s v="Furniture"/>
    <x v="1"/>
    <s v="Global Value Steno Chair, Gray"/>
    <n v="255.108"/>
    <n v="6"/>
    <n v="-18.222000000000001"/>
    <x v="4"/>
    <x v="0"/>
  </r>
  <r>
    <s v="CA-2014-133228"/>
    <x v="516"/>
    <d v="2014-04-09T00:00:00"/>
    <x v="1"/>
    <s v="MS-17710"/>
    <s v="Maurice Satty"/>
    <x v="0"/>
    <s v="United States"/>
    <x v="25"/>
    <x v="17"/>
    <x v="3"/>
    <s v="FUR-FU-10004020"/>
    <s v="Furniture"/>
    <x v="3"/>
    <s v="Advantus Panel Wall Acrylic Frame"/>
    <n v="5.47"/>
    <n v="1"/>
    <n v="2.3521000000000001"/>
    <x v="2"/>
    <x v="6"/>
  </r>
  <r>
    <s v="CA-2016-114951"/>
    <x v="517"/>
    <d v="2016-07-03T00:00:00"/>
    <x v="1"/>
    <s v="DN-13690"/>
    <s v="Duane Noonan"/>
    <x v="0"/>
    <s v="United States"/>
    <x v="28"/>
    <x v="2"/>
    <x v="1"/>
    <s v="FUR-FU-10002364"/>
    <s v="Furniture"/>
    <x v="3"/>
    <s v="Eldon Expressions Wood Desk Accessories, Oak"/>
    <n v="22.14"/>
    <n v="3"/>
    <n v="6.4206000000000003"/>
    <x v="1"/>
    <x v="2"/>
  </r>
  <r>
    <s v="CA-2016-156573"/>
    <x v="518"/>
    <d v="2016-06-02T00:00:00"/>
    <x v="1"/>
    <s v="RB-19360"/>
    <s v="Raymond Buch"/>
    <x v="0"/>
    <s v="United States"/>
    <x v="228"/>
    <x v="9"/>
    <x v="0"/>
    <s v="FUR-FU-10001085"/>
    <s v="Furniture"/>
    <x v="3"/>
    <s v="3M Polarizing Light Filter Sleeves"/>
    <n v="44.76"/>
    <n v="3"/>
    <n v="14.547000000000001"/>
    <x v="4"/>
    <x v="7"/>
  </r>
  <r>
    <s v="CA-2017-134838"/>
    <x v="519"/>
    <d v="2017-02-20T00:00:00"/>
    <x v="2"/>
    <s v="ED-13885"/>
    <s v="Emily Ducich"/>
    <x v="2"/>
    <s v="United States"/>
    <x v="2"/>
    <x v="2"/>
    <x v="1"/>
    <s v="FUR-FU-10004018"/>
    <s v="Furniture"/>
    <x v="3"/>
    <s v="Tensor Computer Mounted Lamp"/>
    <n v="44.67"/>
    <n v="3"/>
    <n v="12.0609"/>
    <x v="5"/>
    <x v="11"/>
  </r>
  <r>
    <s v="CA-2016-167556"/>
    <x v="477"/>
    <d v="2016-04-02T00:00:00"/>
    <x v="1"/>
    <s v="JM-15250"/>
    <s v="Janet Martin"/>
    <x v="0"/>
    <s v="United States"/>
    <x v="13"/>
    <x v="7"/>
    <x v="2"/>
    <s v="FUR-FU-10004848"/>
    <s v="Furniture"/>
    <x v="3"/>
    <s v="Howard Miller 13-3/4&quot; Diameter Brushed Chrome Round Wall Clock"/>
    <n v="414"/>
    <n v="8"/>
    <n v="124.2"/>
    <x v="4"/>
    <x v="9"/>
  </r>
  <r>
    <s v="US-2016-116400"/>
    <x v="148"/>
    <d v="2016-10-24T00:00:00"/>
    <x v="2"/>
    <s v="EB-13930"/>
    <s v="Eric Barreto"/>
    <x v="0"/>
    <s v="United States"/>
    <x v="52"/>
    <x v="25"/>
    <x v="0"/>
    <s v="FUR-FU-10003731"/>
    <s v="Furniture"/>
    <x v="3"/>
    <s v="Eldon Expressions Wood and Plastic Desk Accessories, Oak"/>
    <n v="39.92"/>
    <n v="4"/>
    <n v="11.1776"/>
    <x v="3"/>
    <x v="1"/>
  </r>
  <r>
    <s v="CA-2014-114517"/>
    <x v="520"/>
    <d v="2014-12-27T00:00:00"/>
    <x v="1"/>
    <s v="TH-21235"/>
    <s v="Tiffany House"/>
    <x v="1"/>
    <s v="United States"/>
    <x v="13"/>
    <x v="7"/>
    <x v="2"/>
    <s v="FUR-TA-10001676"/>
    <s v="Furniture"/>
    <x v="2"/>
    <s v="Hon 61000 Series Interactive Training Tables"/>
    <n v="53.316000000000003"/>
    <n v="2"/>
    <n v="-19.549199999999999"/>
    <x v="4"/>
    <x v="5"/>
  </r>
  <r>
    <s v="CA-2017-119564"/>
    <x v="521"/>
    <d v="2017-12-20T00:00:00"/>
    <x v="1"/>
    <s v="PL-18925"/>
    <s v="Paul Lucas"/>
    <x v="2"/>
    <s v="United States"/>
    <x v="15"/>
    <x v="13"/>
    <x v="1"/>
    <s v="FUR-FU-10003096"/>
    <s v="Furniture"/>
    <x v="3"/>
    <s v="Master Giant Foot Doorstop, Safety Yellow"/>
    <n v="22.77"/>
    <n v="3"/>
    <n v="9.7911000000000001"/>
    <x v="2"/>
    <x v="5"/>
  </r>
  <r>
    <s v="CA-2016-135265"/>
    <x v="281"/>
    <d v="2016-07-09T00:00:00"/>
    <x v="0"/>
    <s v="CC-12370"/>
    <s v="Christopher Conant"/>
    <x v="0"/>
    <s v="United States"/>
    <x v="2"/>
    <x v="2"/>
    <x v="1"/>
    <s v="FUR-CH-10003061"/>
    <s v="Furniture"/>
    <x v="1"/>
    <s v="Global Leather Task Chair, Black"/>
    <n v="287.96800000000002"/>
    <n v="4"/>
    <n v="-3.5996000000000001"/>
    <x v="3"/>
    <x v="3"/>
  </r>
  <r>
    <s v="CA-2016-108735"/>
    <x v="380"/>
    <d v="2016-04-21T00:00:00"/>
    <x v="1"/>
    <s v="JM-15535"/>
    <s v="Jessica Myrick"/>
    <x v="0"/>
    <s v="United States"/>
    <x v="174"/>
    <x v="2"/>
    <x v="1"/>
    <s v="FUR-BO-10003441"/>
    <s v="Furniture"/>
    <x v="0"/>
    <s v="Bush Westfield Collection Bookcases, Fully Assembled"/>
    <n v="257.49900000000002"/>
    <n v="3"/>
    <n v="24.235199999999999"/>
    <x v="4"/>
    <x v="6"/>
  </r>
  <r>
    <s v="US-2016-159415"/>
    <x v="380"/>
    <d v="2016-04-22T00:00:00"/>
    <x v="1"/>
    <s v="CS-12175"/>
    <s v="Charles Sheldon"/>
    <x v="1"/>
    <s v="United States"/>
    <x v="11"/>
    <x v="9"/>
    <x v="0"/>
    <s v="FUR-FU-10003798"/>
    <s v="Furniture"/>
    <x v="3"/>
    <s v="Ultra Door Kickplate, 8&quot;H x 34&quot;W"/>
    <n v="79.12"/>
    <n v="5"/>
    <n v="13.846"/>
    <x v="2"/>
    <x v="6"/>
  </r>
  <r>
    <s v="CA-2014-122588"/>
    <x v="306"/>
    <d v="2014-11-27T00:00:00"/>
    <x v="0"/>
    <s v="AR-10540"/>
    <s v="Andy Reiter"/>
    <x v="0"/>
    <s v="United States"/>
    <x v="229"/>
    <x v="38"/>
    <x v="2"/>
    <s v="FUR-FU-10001095"/>
    <s v="Furniture"/>
    <x v="3"/>
    <s v="DAX Black Cherry Wood-Tone Poster Frame"/>
    <n v="52.96"/>
    <n v="2"/>
    <n v="20.1248"/>
    <x v="3"/>
    <x v="0"/>
  </r>
  <r>
    <s v="CA-2015-161998"/>
    <x v="522"/>
    <d v="2015-05-05T00:00:00"/>
    <x v="1"/>
    <s v="DB-13120"/>
    <s v="David Bremer"/>
    <x v="1"/>
    <s v="United States"/>
    <x v="26"/>
    <x v="1"/>
    <x v="0"/>
    <s v="FUR-FU-10001095"/>
    <s v="Furniture"/>
    <x v="3"/>
    <s v="DAX Black Cherry Wood-Tone Poster Frame"/>
    <n v="63.552"/>
    <n v="3"/>
    <n v="14.299200000000001"/>
    <x v="4"/>
    <x v="7"/>
  </r>
  <r>
    <s v="CA-2015-105627"/>
    <x v="523"/>
    <d v="2015-03-12T00:00:00"/>
    <x v="1"/>
    <s v="DK-12895"/>
    <s v="Dana Kaydos"/>
    <x v="0"/>
    <s v="United States"/>
    <x v="230"/>
    <x v="16"/>
    <x v="3"/>
    <s v="FUR-BO-10002916"/>
    <s v="Furniture"/>
    <x v="0"/>
    <s v="Rush Hierlooms Collection 1&quot; Thick Stackable Bookcases"/>
    <n v="512.94000000000005"/>
    <n v="3"/>
    <n v="97.458600000000004"/>
    <x v="4"/>
    <x v="9"/>
  </r>
  <r>
    <s v="CA-2015-105627"/>
    <x v="523"/>
    <d v="2015-03-12T00:00:00"/>
    <x v="1"/>
    <s v="DK-12895"/>
    <s v="Dana Kaydos"/>
    <x v="0"/>
    <s v="United States"/>
    <x v="230"/>
    <x v="16"/>
    <x v="3"/>
    <s v="FUR-CH-10002084"/>
    <s v="Furniture"/>
    <x v="1"/>
    <s v="Hon Mobius Operator's Chair"/>
    <n v="860.93"/>
    <n v="7"/>
    <n v="189.40459999999999"/>
    <x v="4"/>
    <x v="9"/>
  </r>
  <r>
    <s v="CA-2015-105627"/>
    <x v="523"/>
    <d v="2015-03-12T00:00:00"/>
    <x v="1"/>
    <s v="DK-12895"/>
    <s v="Dana Kaydos"/>
    <x v="0"/>
    <s v="United States"/>
    <x v="230"/>
    <x v="16"/>
    <x v="3"/>
    <s v="FUR-FU-10000308"/>
    <s v="Furniture"/>
    <x v="3"/>
    <s v="Deflect-o Glass Clear Studded Chair Mats"/>
    <n v="373.08"/>
    <n v="6"/>
    <n v="82.077600000000004"/>
    <x v="4"/>
    <x v="9"/>
  </r>
  <r>
    <s v="US-2015-149629"/>
    <x v="392"/>
    <d v="2015-07-20T00:00:00"/>
    <x v="0"/>
    <s v="MP-17965"/>
    <s v="Michael Paige"/>
    <x v="1"/>
    <s v="United States"/>
    <x v="231"/>
    <x v="1"/>
    <x v="0"/>
    <s v="FUR-BO-10004709"/>
    <s v="Furniture"/>
    <x v="0"/>
    <s v="Bush Westfield Collection Bookcases, Medium Cherry Finish"/>
    <n v="231.92"/>
    <n v="5"/>
    <n v="5.798"/>
    <x v="0"/>
    <x v="3"/>
  </r>
  <r>
    <s v="CA-2014-116834"/>
    <x v="524"/>
    <d v="2014-10-16T00:00:00"/>
    <x v="1"/>
    <s v="Dp-13240"/>
    <s v="Dean percer"/>
    <x v="2"/>
    <s v="United States"/>
    <x v="15"/>
    <x v="13"/>
    <x v="1"/>
    <s v="FUR-FU-10001196"/>
    <s v="Furniture"/>
    <x v="3"/>
    <s v="DAX Cubicle Frames - 8x10"/>
    <n v="63.47"/>
    <n v="11"/>
    <n v="19.041"/>
    <x v="2"/>
    <x v="1"/>
  </r>
  <r>
    <s v="CA-2016-145730"/>
    <x v="492"/>
    <d v="2016-03-08T00:00:00"/>
    <x v="1"/>
    <s v="CC-12220"/>
    <s v="Chris Cortes"/>
    <x v="0"/>
    <s v="United States"/>
    <x v="21"/>
    <x v="5"/>
    <x v="3"/>
    <s v="FUR-TA-10004915"/>
    <s v="Furniture"/>
    <x v="2"/>
    <s v="Office Impressions End Table, 20-1/2&quot;H x 24&quot;W x 20&quot;D"/>
    <n v="637.89599999999996"/>
    <n v="3"/>
    <n v="-127.5792"/>
    <x v="2"/>
    <x v="9"/>
  </r>
  <r>
    <s v="CA-2017-144463"/>
    <x v="143"/>
    <d v="2017-01-05T00:00:00"/>
    <x v="1"/>
    <s v="SC-20725"/>
    <s v="Steven Cartwright"/>
    <x v="0"/>
    <s v="United States"/>
    <x v="2"/>
    <x v="2"/>
    <x v="1"/>
    <s v="FUR-FU-10001215"/>
    <s v="Furniture"/>
    <x v="3"/>
    <s v="Howard Miller 11-1/2&quot; Diameter Brentwood Wall Clock"/>
    <n v="474.43"/>
    <n v="11"/>
    <n v="199.26060000000001"/>
    <x v="4"/>
    <x v="8"/>
  </r>
  <r>
    <s v="CA-2014-154963"/>
    <x v="525"/>
    <d v="2014-06-27T00:00:00"/>
    <x v="1"/>
    <s v="AA-10645"/>
    <s v="Anna Andreadi"/>
    <x v="0"/>
    <s v="United States"/>
    <x v="100"/>
    <x v="3"/>
    <x v="2"/>
    <s v="FUR-CH-10004698"/>
    <s v="Furniture"/>
    <x v="1"/>
    <s v="Padded Folding Chairs, Black, 4/Carton"/>
    <n v="170.05799999999999"/>
    <n v="3"/>
    <n v="-4.8587999999999996"/>
    <x v="2"/>
    <x v="2"/>
  </r>
  <r>
    <s v="CA-2014-154963"/>
    <x v="525"/>
    <d v="2014-06-27T00:00:00"/>
    <x v="1"/>
    <s v="AA-10645"/>
    <s v="Anna Andreadi"/>
    <x v="0"/>
    <s v="United States"/>
    <x v="100"/>
    <x v="3"/>
    <x v="2"/>
    <s v="FUR-CH-10000454"/>
    <s v="Furniture"/>
    <x v="1"/>
    <s v="Hon Deluxe Fabric Upholstered Stacking Chairs, Rounded Back"/>
    <n v="853.93"/>
    <n v="5"/>
    <n v="0"/>
    <x v="2"/>
    <x v="2"/>
  </r>
  <r>
    <s v="CA-2017-130764"/>
    <x v="526"/>
    <d v="2017-10-28T00:00:00"/>
    <x v="2"/>
    <s v="JO-15145"/>
    <s v="Jack O'Briant"/>
    <x v="1"/>
    <s v="United States"/>
    <x v="28"/>
    <x v="2"/>
    <x v="1"/>
    <s v="FUR-BO-10003034"/>
    <s v="Furniture"/>
    <x v="0"/>
    <s v="O'Sullivan Elevations Bookcase, Cherry Finish"/>
    <n v="556.66499999999996"/>
    <n v="5"/>
    <n v="6.5490000000000004"/>
    <x v="5"/>
    <x v="1"/>
  </r>
  <r>
    <s v="CA-2017-124296"/>
    <x v="455"/>
    <d v="2017-12-28T00:00:00"/>
    <x v="1"/>
    <s v="CS-12355"/>
    <s v="Christine Sundaresam"/>
    <x v="0"/>
    <s v="United States"/>
    <x v="120"/>
    <x v="35"/>
    <x v="0"/>
    <s v="FUR-CH-10002439"/>
    <s v="Furniture"/>
    <x v="1"/>
    <s v="Iceberg Nesting Folding Chair, 19w x 6d x 43h"/>
    <n v="232.88"/>
    <n v="4"/>
    <n v="60.5488"/>
    <x v="4"/>
    <x v="5"/>
  </r>
  <r>
    <s v="CA-2014-110786"/>
    <x v="527"/>
    <d v="2015-01-02T00:00:00"/>
    <x v="1"/>
    <s v="AJ-10795"/>
    <s v="Anthony Johnson"/>
    <x v="1"/>
    <s v="United States"/>
    <x v="28"/>
    <x v="2"/>
    <x v="1"/>
    <s v="FUR-FU-10000550"/>
    <s v="Furniture"/>
    <x v="3"/>
    <s v="Stacking Trays by OIC"/>
    <n v="24.9"/>
    <n v="5"/>
    <n v="8.2170000000000005"/>
    <x v="4"/>
    <x v="5"/>
  </r>
  <r>
    <s v="CA-2014-110786"/>
    <x v="527"/>
    <d v="2015-01-02T00:00:00"/>
    <x v="1"/>
    <s v="AJ-10795"/>
    <s v="Anthony Johnson"/>
    <x v="1"/>
    <s v="United States"/>
    <x v="28"/>
    <x v="2"/>
    <x v="1"/>
    <s v="FUR-FU-10000672"/>
    <s v="Furniture"/>
    <x v="3"/>
    <s v="Executive Impressions 10&quot; Spectator Wall Clock"/>
    <n v="70.56"/>
    <n v="6"/>
    <n v="23.990400000000001"/>
    <x v="4"/>
    <x v="5"/>
  </r>
  <r>
    <s v="CA-2015-137750"/>
    <x v="528"/>
    <d v="2015-06-30T00:00:00"/>
    <x v="1"/>
    <s v="JF-15565"/>
    <s v="Jill Fjeld"/>
    <x v="0"/>
    <s v="United States"/>
    <x v="28"/>
    <x v="2"/>
    <x v="1"/>
    <s v="FUR-FU-10001979"/>
    <s v="Furniture"/>
    <x v="3"/>
    <s v="Dana Halogen Swing-Arm Architect Lamp"/>
    <n v="204.85"/>
    <n v="5"/>
    <n v="57.357999999999997"/>
    <x v="2"/>
    <x v="2"/>
  </r>
  <r>
    <s v="CA-2017-136350"/>
    <x v="529"/>
    <d v="2017-06-26T00:00:00"/>
    <x v="0"/>
    <s v="GA-14515"/>
    <s v="George Ashbrook"/>
    <x v="0"/>
    <s v="United States"/>
    <x v="13"/>
    <x v="7"/>
    <x v="2"/>
    <s v="FUR-FU-10003601"/>
    <s v="Furniture"/>
    <x v="3"/>
    <s v="Deflect-o RollaMat Studded, Beveled Mat for Medium Pile Carpeting"/>
    <n v="276.69"/>
    <n v="3"/>
    <n v="49.804200000000002"/>
    <x v="3"/>
    <x v="2"/>
  </r>
  <r>
    <s v="CA-2017-136350"/>
    <x v="529"/>
    <d v="2017-06-26T00:00:00"/>
    <x v="0"/>
    <s v="GA-14515"/>
    <s v="George Ashbrook"/>
    <x v="0"/>
    <s v="United States"/>
    <x v="13"/>
    <x v="7"/>
    <x v="2"/>
    <s v="FUR-CH-10001891"/>
    <s v="Furniture"/>
    <x v="1"/>
    <s v="Global Deluxe Office Fabric Chairs"/>
    <n v="172.76400000000001"/>
    <n v="2"/>
    <n v="32.633200000000002"/>
    <x v="3"/>
    <x v="2"/>
  </r>
  <r>
    <s v="CA-2014-122931"/>
    <x v="189"/>
    <d v="2014-10-03T00:00:00"/>
    <x v="1"/>
    <s v="SM-20950"/>
    <s v="Suzanne McNair"/>
    <x v="1"/>
    <s v="United States"/>
    <x v="3"/>
    <x v="3"/>
    <x v="2"/>
    <s v="FUR-TA-10004175"/>
    <s v="Furniture"/>
    <x v="2"/>
    <s v="Hon 30&quot; x 60&quot; Table with Locking Drawer"/>
    <n v="409.27199999999999"/>
    <n v="2"/>
    <n v="-81.854399999999998"/>
    <x v="4"/>
    <x v="4"/>
  </r>
  <r>
    <s v="CA-2014-122931"/>
    <x v="189"/>
    <d v="2014-10-03T00:00:00"/>
    <x v="1"/>
    <s v="SM-20950"/>
    <s v="Suzanne McNair"/>
    <x v="1"/>
    <s v="United States"/>
    <x v="3"/>
    <x v="3"/>
    <x v="2"/>
    <s v="FUR-TA-10004147"/>
    <s v="Furniture"/>
    <x v="2"/>
    <s v="Hon 4060 Series Tables"/>
    <n v="67.176000000000002"/>
    <n v="1"/>
    <n v="-20.152799999999999"/>
    <x v="4"/>
    <x v="4"/>
  </r>
  <r>
    <s v="CA-2015-124058"/>
    <x v="141"/>
    <d v="2015-11-24T00:00:00"/>
    <x v="1"/>
    <s v="LC-16885"/>
    <s v="Lena Creighton"/>
    <x v="0"/>
    <s v="United States"/>
    <x v="121"/>
    <x v="2"/>
    <x v="1"/>
    <s v="FUR-CH-10000595"/>
    <s v="Furniture"/>
    <x v="1"/>
    <s v="Safco Contoured Stacking Chairs"/>
    <n v="572.16"/>
    <n v="3"/>
    <n v="35.76"/>
    <x v="4"/>
    <x v="0"/>
  </r>
  <r>
    <s v="CA-2016-145303"/>
    <x v="530"/>
    <d v="2016-08-31T00:00:00"/>
    <x v="2"/>
    <s v="TP-21415"/>
    <s v="Tom Prescott"/>
    <x v="0"/>
    <s v="United States"/>
    <x v="144"/>
    <x v="5"/>
    <x v="3"/>
    <s v="FUR-BO-10003159"/>
    <s v="Furniture"/>
    <x v="0"/>
    <s v="Sauder Camden County Collection Libraries, Planked Cherry Finish"/>
    <n v="156.37280000000001"/>
    <n v="2"/>
    <n v="-52.890799999999999"/>
    <x v="0"/>
    <x v="10"/>
  </r>
  <r>
    <s v="CA-2017-108112"/>
    <x v="531"/>
    <d v="2017-11-20T00:00:00"/>
    <x v="1"/>
    <s v="DK-12895"/>
    <s v="Dana Kaydos"/>
    <x v="0"/>
    <s v="United States"/>
    <x v="232"/>
    <x v="1"/>
    <x v="0"/>
    <s v="FUR-FU-10003553"/>
    <s v="Furniture"/>
    <x v="3"/>
    <s v="Howard Miller 13-1/2&quot; Diameter Rosebrook Wall Clock"/>
    <n v="220.06399999999999"/>
    <n v="4"/>
    <n v="55.015999999999998"/>
    <x v="2"/>
    <x v="0"/>
  </r>
  <r>
    <s v="CA-2017-108112"/>
    <x v="531"/>
    <d v="2017-11-20T00:00:00"/>
    <x v="1"/>
    <s v="DK-12895"/>
    <s v="Dana Kaydos"/>
    <x v="0"/>
    <s v="United States"/>
    <x v="232"/>
    <x v="1"/>
    <x v="0"/>
    <s v="FUR-FU-10001488"/>
    <s v="Furniture"/>
    <x v="3"/>
    <s v="Tenex 46&quot; x 60&quot; Computer Anti-Static Chairmat, Rectangular Shaped"/>
    <n v="339.13600000000002"/>
    <n v="4"/>
    <n v="0"/>
    <x v="2"/>
    <x v="0"/>
  </r>
  <r>
    <s v="US-2014-156559"/>
    <x v="532"/>
    <d v="2014-08-26T00:00:00"/>
    <x v="1"/>
    <s v="LH-16900"/>
    <s v="Lena Hernandez"/>
    <x v="0"/>
    <s v="United States"/>
    <x v="93"/>
    <x v="31"/>
    <x v="0"/>
    <s v="FUR-BO-10000711"/>
    <s v="Furniture"/>
    <x v="0"/>
    <s v="Hon Metal Bookcases, Gray"/>
    <n v="638.82000000000005"/>
    <n v="9"/>
    <n v="172.48140000000001"/>
    <x v="1"/>
    <x v="10"/>
  </r>
  <r>
    <s v="CA-2017-137456"/>
    <x v="533"/>
    <d v="2017-12-21T00:00:00"/>
    <x v="3"/>
    <s v="RB-19465"/>
    <s v="Rick Bensley"/>
    <x v="2"/>
    <s v="United States"/>
    <x v="233"/>
    <x v="27"/>
    <x v="3"/>
    <s v="FUR-FU-10001940"/>
    <s v="Furniture"/>
    <x v="3"/>
    <s v="Staple-based wall hangings"/>
    <n v="15.92"/>
    <n v="2"/>
    <n v="7.0048000000000004"/>
    <x v="7"/>
    <x v="5"/>
  </r>
  <r>
    <s v="CA-2015-105599"/>
    <x v="395"/>
    <d v="2015-09-07T00:00:00"/>
    <x v="3"/>
    <s v="MC-17275"/>
    <s v="Marc Crier"/>
    <x v="0"/>
    <s v="United States"/>
    <x v="13"/>
    <x v="7"/>
    <x v="2"/>
    <s v="FUR-TA-10003837"/>
    <s v="Furniture"/>
    <x v="2"/>
    <s v="Anderson Hickey Conga Table Tops &amp; Accessories"/>
    <n v="27.414000000000001"/>
    <n v="3"/>
    <n v="-14.1639"/>
    <x v="7"/>
    <x v="4"/>
  </r>
  <r>
    <s v="CA-2015-153717"/>
    <x v="344"/>
    <d v="2016-01-01T00:00:00"/>
    <x v="1"/>
    <s v="DL-13495"/>
    <s v="Dionis Lloyd"/>
    <x v="1"/>
    <s v="United States"/>
    <x v="25"/>
    <x v="17"/>
    <x v="3"/>
    <s v="FUR-BO-10004360"/>
    <s v="Furniture"/>
    <x v="0"/>
    <s v="Rush Hierlooms Collection Rich Wood Bookcases"/>
    <n v="160.97999999999999"/>
    <n v="1"/>
    <n v="20.927399999999999"/>
    <x v="1"/>
    <x v="5"/>
  </r>
  <r>
    <s v="CA-2017-123239"/>
    <x v="534"/>
    <d v="2017-07-31T00:00:00"/>
    <x v="0"/>
    <s v="MG-18145"/>
    <s v="Mike Gockenbach"/>
    <x v="0"/>
    <s v="United States"/>
    <x v="51"/>
    <x v="1"/>
    <x v="0"/>
    <s v="FUR-FU-10001602"/>
    <s v="Furniture"/>
    <x v="3"/>
    <s v="Eldon Delta Triangular Chair Mat, 52&quot; x 58&quot;, Clear"/>
    <n v="91.031999999999996"/>
    <n v="3"/>
    <n v="-2.2757999999999998"/>
    <x v="4"/>
    <x v="3"/>
  </r>
  <r>
    <s v="CA-2017-127313"/>
    <x v="451"/>
    <d v="2017-12-04T00:00:00"/>
    <x v="2"/>
    <s v="RA-19285"/>
    <s v="Ralph Arnett"/>
    <x v="0"/>
    <s v="United States"/>
    <x v="3"/>
    <x v="3"/>
    <x v="2"/>
    <s v="FUR-FU-10003798"/>
    <s v="Furniture"/>
    <x v="3"/>
    <s v="Ultra Door Kickplate, 8&quot;H x 34&quot;W"/>
    <n v="79.12"/>
    <n v="5"/>
    <n v="13.846"/>
    <x v="0"/>
    <x v="5"/>
  </r>
  <r>
    <s v="CA-2017-112725"/>
    <x v="129"/>
    <d v="2017-02-06T00:00:00"/>
    <x v="1"/>
    <s v="EH-14125"/>
    <s v="Eugene Hildebrand"/>
    <x v="2"/>
    <s v="United States"/>
    <x v="28"/>
    <x v="2"/>
    <x v="1"/>
    <s v="FUR-CH-10000863"/>
    <s v="Furniture"/>
    <x v="1"/>
    <s v="Novimex Swivel Fabric Task Chair"/>
    <n v="120.78400000000001"/>
    <n v="1"/>
    <n v="-13.588200000000001"/>
    <x v="1"/>
    <x v="8"/>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s v="Furniture"/>
    <x v="1"/>
    <s v="Global Enterprise Series Seating High-Back Swivel/Tilt Chairs"/>
    <n v="433.56799999999998"/>
    <n v="2"/>
    <n v="-65.035200000000003"/>
    <x v="3"/>
    <x v="1"/>
  </r>
  <r>
    <s v="CA-2016-143749"/>
    <x v="28"/>
    <d v="2016-12-07T00:00:00"/>
    <x v="2"/>
    <s v="AG-10300"/>
    <s v="Aleksandra Gannaway"/>
    <x v="1"/>
    <s v="United States"/>
    <x v="20"/>
    <x v="20"/>
    <x v="2"/>
    <s v="FUR-BO-10002853"/>
    <s v="Furniture"/>
    <x v="0"/>
    <s v="O'Sullivan 5-Shelf Heavy-Duty Bookcases"/>
    <n v="81.94"/>
    <n v="1"/>
    <n v="20.484999999999999"/>
    <x v="3"/>
    <x v="5"/>
  </r>
  <r>
    <s v="CA-2015-150875"/>
    <x v="397"/>
    <d v="2015-11-20T00:00:00"/>
    <x v="1"/>
    <s v="HK-14890"/>
    <s v="Heather Kirkland"/>
    <x v="1"/>
    <s v="United States"/>
    <x v="235"/>
    <x v="42"/>
    <x v="1"/>
    <s v="FUR-TA-10000577"/>
    <s v="Furniture"/>
    <x v="2"/>
    <s v="Bretford CR4500 Series Slim Rectangular Table"/>
    <n v="696.42"/>
    <n v="2"/>
    <n v="160.17660000000001"/>
    <x v="4"/>
    <x v="0"/>
  </r>
  <r>
    <s v="CA-2016-124233"/>
    <x v="57"/>
    <d v="2016-04-14T00:00:00"/>
    <x v="1"/>
    <s v="CK-12595"/>
    <s v="Clytie Kelty"/>
    <x v="0"/>
    <s v="United States"/>
    <x v="2"/>
    <x v="2"/>
    <x v="1"/>
    <s v="FUR-FU-10002597"/>
    <s v="Furniture"/>
    <x v="3"/>
    <s v="C-Line Magnetic Cubicle Keepers, Clear Polypropylene"/>
    <n v="24.7"/>
    <n v="5"/>
    <n v="10.374000000000001"/>
    <x v="6"/>
    <x v="6"/>
  </r>
  <r>
    <s v="CA-2014-145387"/>
    <x v="314"/>
    <d v="2014-11-02T00:00:00"/>
    <x v="0"/>
    <s v="AM-10705"/>
    <s v="Anne McFarland"/>
    <x v="0"/>
    <s v="United States"/>
    <x v="236"/>
    <x v="38"/>
    <x v="2"/>
    <s v="FUR-FU-10002364"/>
    <s v="Furniture"/>
    <x v="3"/>
    <s v="Eldon Expressions Wood Desk Accessories, Oak"/>
    <n v="14.76"/>
    <n v="2"/>
    <n v="4.2804000000000002"/>
    <x v="3"/>
    <x v="1"/>
  </r>
  <r>
    <s v="CA-2014-145387"/>
    <x v="314"/>
    <d v="2014-11-02T00:00:00"/>
    <x v="0"/>
    <s v="AM-10705"/>
    <s v="Anne McFarland"/>
    <x v="0"/>
    <s v="United States"/>
    <x v="236"/>
    <x v="38"/>
    <x v="2"/>
    <s v="FUR-FU-10000023"/>
    <s v="Furniture"/>
    <x v="3"/>
    <s v="Eldon Wave Desk Accessories"/>
    <n v="17.670000000000002"/>
    <n v="3"/>
    <n v="7.7747999999999999"/>
    <x v="3"/>
    <x v="1"/>
  </r>
  <r>
    <s v="CA-2014-145387"/>
    <x v="314"/>
    <d v="2014-11-02T00:00:00"/>
    <x v="0"/>
    <s v="AM-10705"/>
    <s v="Anne McFarland"/>
    <x v="0"/>
    <s v="United States"/>
    <x v="236"/>
    <x v="38"/>
    <x v="2"/>
    <s v="FUR-CH-10002320"/>
    <s v="Furniture"/>
    <x v="1"/>
    <s v="Hon Pagoda Stacking Chairs"/>
    <n v="1604.9"/>
    <n v="5"/>
    <n v="481.47"/>
    <x v="3"/>
    <x v="1"/>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x v="1"/>
  </r>
  <r>
    <s v="CA-2017-149881"/>
    <x v="535"/>
    <d v="2017-04-03T00:00:00"/>
    <x v="2"/>
    <s v="NC-18535"/>
    <s v="Nick Crebassa"/>
    <x v="1"/>
    <s v="United States"/>
    <x v="28"/>
    <x v="2"/>
    <x v="1"/>
    <s v="FUR-BO-10003894"/>
    <s v="Furniture"/>
    <x v="0"/>
    <s v="Safco Value Mate Steel Bookcase, Baked Enamel Finish on Steel, Black"/>
    <n v="482.66399999999999"/>
    <n v="8"/>
    <n v="85.176000000000002"/>
    <x v="3"/>
    <x v="6"/>
  </r>
  <r>
    <s v="CA-2017-134565"/>
    <x v="343"/>
    <d v="2017-06-13T00:00:00"/>
    <x v="0"/>
    <s v="TB-21400"/>
    <s v="Tom Boeckenhauer"/>
    <x v="0"/>
    <s v="United States"/>
    <x v="15"/>
    <x v="13"/>
    <x v="1"/>
    <s v="FUR-BO-10001519"/>
    <s v="Furniture"/>
    <x v="0"/>
    <s v="O'Sullivan 3-Shelf Heavy-Duty Bookcases"/>
    <n v="174.42"/>
    <n v="3"/>
    <n v="41.860799999999998"/>
    <x v="3"/>
    <x v="2"/>
  </r>
  <r>
    <s v="US-2014-102631"/>
    <x v="536"/>
    <d v="2014-12-17T00:00:00"/>
    <x v="1"/>
    <s v="EB-13840"/>
    <s v="Ellis Ballard"/>
    <x v="1"/>
    <s v="United States"/>
    <x v="9"/>
    <x v="8"/>
    <x v="3"/>
    <s v="FUR-FU-10003930"/>
    <s v="Furniture"/>
    <x v="3"/>
    <s v="Howard Miller 12-3/4 Diameter Accuwave DS  Wall Clock"/>
    <n v="94.427999999999997"/>
    <n v="3"/>
    <n v="-42.492600000000003"/>
    <x v="4"/>
    <x v="5"/>
  </r>
  <r>
    <s v="CA-2015-154970"/>
    <x v="537"/>
    <d v="2015-01-10T00:00:00"/>
    <x v="1"/>
    <s v="SR-20740"/>
    <s v="Steven Roelle"/>
    <x v="2"/>
    <s v="United States"/>
    <x v="15"/>
    <x v="13"/>
    <x v="1"/>
    <s v="FUR-CH-10003396"/>
    <s v="Furniture"/>
    <x v="1"/>
    <s v="Global Deluxe Steno Chair"/>
    <n v="61.584000000000003"/>
    <n v="1"/>
    <n v="-6.9282000000000004"/>
    <x v="2"/>
    <x v="8"/>
  </r>
  <r>
    <s v="CA-2017-100223"/>
    <x v="538"/>
    <d v="2017-07-10T00:00:00"/>
    <x v="1"/>
    <s v="LS-16945"/>
    <s v="Linda Southworth"/>
    <x v="1"/>
    <s v="United States"/>
    <x v="144"/>
    <x v="5"/>
    <x v="3"/>
    <s v="FUR-FU-10003601"/>
    <s v="Furniture"/>
    <x v="3"/>
    <s v="Deflect-o RollaMat Studded, Beveled Mat for Medium Pile Carpeting"/>
    <n v="332.02800000000002"/>
    <n v="9"/>
    <n v="-348.62939999999998"/>
    <x v="2"/>
    <x v="3"/>
  </r>
  <r>
    <s v="CA-2017-117702"/>
    <x v="156"/>
    <d v="2017-12-04T00:00:00"/>
    <x v="1"/>
    <s v="LS-16975"/>
    <s v="Lindsay Shagiari"/>
    <x v="2"/>
    <s v="United States"/>
    <x v="237"/>
    <x v="32"/>
    <x v="2"/>
    <s v="FUR-FU-10000576"/>
    <s v="Furniture"/>
    <x v="3"/>
    <s v="Luxo Professional Fluorescent Magnifier Lamp with Clamp-Mount Base"/>
    <n v="1049.2"/>
    <n v="5"/>
    <n v="272.79199999999997"/>
    <x v="6"/>
    <x v="0"/>
  </r>
  <r>
    <s v="CA-2017-117702"/>
    <x v="156"/>
    <d v="2017-12-04T00:00:00"/>
    <x v="1"/>
    <s v="LS-16975"/>
    <s v="Lindsay Shagiari"/>
    <x v="2"/>
    <s v="United States"/>
    <x v="237"/>
    <x v="32"/>
    <x v="2"/>
    <s v="FUR-FU-10004270"/>
    <s v="Furniture"/>
    <x v="3"/>
    <s v="Eldon Image Series Desk Accessories, Burgundy"/>
    <n v="20.9"/>
    <n v="5"/>
    <n v="7.524"/>
    <x v="6"/>
    <x v="0"/>
  </r>
  <r>
    <s v="CA-2016-157336"/>
    <x v="193"/>
    <d v="2016-12-05T00:00:00"/>
    <x v="0"/>
    <s v="SJ-20500"/>
    <s v="Shirley Jackson"/>
    <x v="0"/>
    <s v="United States"/>
    <x v="130"/>
    <x v="19"/>
    <x v="2"/>
    <s v="FUR-CH-10004997"/>
    <s v="Furniture"/>
    <x v="1"/>
    <s v="Hon Every-Day Series Multi-Task Chairs"/>
    <n v="751.92"/>
    <n v="4"/>
    <n v="150.38399999999999"/>
    <x v="4"/>
    <x v="5"/>
  </r>
  <r>
    <s v="CA-2014-168130"/>
    <x v="539"/>
    <d v="2014-09-19T00:00:00"/>
    <x v="3"/>
    <s v="BS-11365"/>
    <s v="Bill Shonely"/>
    <x v="1"/>
    <s v="United States"/>
    <x v="13"/>
    <x v="7"/>
    <x v="2"/>
    <s v="FUR-CH-10000988"/>
    <s v="Furniture"/>
    <x v="1"/>
    <s v="Hon Olson Stacker Stools"/>
    <n v="887.10299999999995"/>
    <n v="7"/>
    <n v="177.42060000000001"/>
    <x v="7"/>
    <x v="4"/>
  </r>
  <r>
    <s v="CA-2017-163160"/>
    <x v="540"/>
    <d v="2017-10-16T00:00:00"/>
    <x v="2"/>
    <s v="TS-21610"/>
    <s v="Troy Staebel"/>
    <x v="0"/>
    <s v="United States"/>
    <x v="234"/>
    <x v="8"/>
    <x v="3"/>
    <s v="FUR-FU-10001424"/>
    <s v="Furniture"/>
    <x v="3"/>
    <s v="Dax Clear Box Frame"/>
    <n v="10.476000000000001"/>
    <n v="3"/>
    <n v="-6.8094000000000001"/>
    <x v="0"/>
    <x v="1"/>
  </r>
  <r>
    <s v="CA-2016-124793"/>
    <x v="269"/>
    <d v="2016-03-16T00:00:00"/>
    <x v="2"/>
    <s v="MM-18280"/>
    <s v="Muhammed MacIntyre"/>
    <x v="1"/>
    <s v="United States"/>
    <x v="15"/>
    <x v="13"/>
    <x v="1"/>
    <s v="FUR-CH-10002880"/>
    <s v="Furniture"/>
    <x v="1"/>
    <s v="Global High-Back Leather Tilter, Burgundy"/>
    <n v="196.78399999999999"/>
    <n v="2"/>
    <n v="-22.138200000000001"/>
    <x v="3"/>
    <x v="9"/>
  </r>
  <r>
    <s v="US-2016-131611"/>
    <x v="541"/>
    <d v="2016-11-09T00:00:00"/>
    <x v="1"/>
    <s v="EP-13915"/>
    <s v="Emily Phan"/>
    <x v="0"/>
    <s v="United States"/>
    <x v="6"/>
    <x v="5"/>
    <x v="3"/>
    <s v="FUR-TA-10002774"/>
    <s v="Furniture"/>
    <x v="2"/>
    <s v="Laminate Occasional Tables"/>
    <n v="863.12800000000004"/>
    <n v="8"/>
    <n v="-160.29519999999999"/>
    <x v="4"/>
    <x v="0"/>
  </r>
  <r>
    <s v="US-2016-131611"/>
    <x v="541"/>
    <d v="2016-11-09T00:00:00"/>
    <x v="1"/>
    <s v="EP-13915"/>
    <s v="Emily Phan"/>
    <x v="0"/>
    <s v="United States"/>
    <x v="6"/>
    <x v="5"/>
    <x v="3"/>
    <s v="FUR-BO-10000780"/>
    <s v="Furniture"/>
    <x v="0"/>
    <s v="O'Sullivan Plantations 2-Door Library in Landvery Oak"/>
    <n v="956.66480000000001"/>
    <n v="7"/>
    <n v="-225.0976"/>
    <x v="4"/>
    <x v="0"/>
  </r>
  <r>
    <s v="US-2017-124821"/>
    <x v="542"/>
    <d v="2017-06-29T00:00:00"/>
    <x v="0"/>
    <s v="AM-10705"/>
    <s v="Anne McFarland"/>
    <x v="0"/>
    <s v="United States"/>
    <x v="15"/>
    <x v="13"/>
    <x v="1"/>
    <s v="FUR-TA-10000688"/>
    <s v="Furniture"/>
    <x v="2"/>
    <s v="Chromcraft Bull-Nose Wood Round Conference Table Top, Wood Base"/>
    <n v="871.4"/>
    <n v="4"/>
    <n v="148.13800000000001"/>
    <x v="4"/>
    <x v="2"/>
  </r>
  <r>
    <s v="CA-2015-166975"/>
    <x v="543"/>
    <d v="2015-11-30T00:00:00"/>
    <x v="1"/>
    <s v="SH-20635"/>
    <s v="Stefanie Holloman"/>
    <x v="1"/>
    <s v="United States"/>
    <x v="38"/>
    <x v="9"/>
    <x v="0"/>
    <s v="FUR-FU-10003930"/>
    <s v="Furniture"/>
    <x v="3"/>
    <s v="Howard Miller 12-3/4 Diameter Accuwave DS  Wall Clock"/>
    <n v="692.47199999999998"/>
    <n v="11"/>
    <n v="190.4298"/>
    <x v="4"/>
    <x v="0"/>
  </r>
  <r>
    <s v="CA-2016-123806"/>
    <x v="243"/>
    <d v="2016-11-27T00:00:00"/>
    <x v="0"/>
    <s v="LA-16780"/>
    <s v="Laura Armstrong"/>
    <x v="1"/>
    <s v="United States"/>
    <x v="237"/>
    <x v="32"/>
    <x v="2"/>
    <s v="FUR-FU-10000965"/>
    <s v="Furniture"/>
    <x v="3"/>
    <s v="Howard Miller 11-1/2&quot; Diameter Ridgewood Wall Clock"/>
    <n v="207.76"/>
    <n v="4"/>
    <n v="85.181600000000003"/>
    <x v="0"/>
    <x v="0"/>
  </r>
  <r>
    <s v="US-2016-107440"/>
    <x v="544"/>
    <d v="2016-04-20T00:00:00"/>
    <x v="1"/>
    <s v="BS-11365"/>
    <s v="Bill Shonely"/>
    <x v="1"/>
    <s v="United States"/>
    <x v="174"/>
    <x v="18"/>
    <x v="2"/>
    <s v="FUR-FU-10000550"/>
    <s v="Furniture"/>
    <x v="3"/>
    <s v="Stacking Trays by OIC"/>
    <n v="9.9600000000000009"/>
    <n v="2"/>
    <n v="3.2867999999999999"/>
    <x v="4"/>
    <x v="6"/>
  </r>
  <r>
    <s v="CA-2014-166989"/>
    <x v="545"/>
    <d v="2014-11-18T00:00:00"/>
    <x v="1"/>
    <s v="RM-19675"/>
    <s v="Robert Marley"/>
    <x v="2"/>
    <s v="United States"/>
    <x v="13"/>
    <x v="7"/>
    <x v="2"/>
    <s v="FUR-CH-10001797"/>
    <s v="Furniture"/>
    <x v="1"/>
    <s v="Safco Chair Connectors, 6/Carton"/>
    <n v="69.263999999999996"/>
    <n v="2"/>
    <n v="14.622400000000001"/>
    <x v="4"/>
    <x v="0"/>
  </r>
  <r>
    <s v="CA-2015-105690"/>
    <x v="32"/>
    <d v="2015-11-26T00:00:00"/>
    <x v="0"/>
    <s v="CA-11965"/>
    <s v="Carol Adams"/>
    <x v="1"/>
    <s v="United States"/>
    <x v="238"/>
    <x v="5"/>
    <x v="3"/>
    <s v="FUR-BO-10003965"/>
    <s v="Furniture"/>
    <x v="0"/>
    <s v="O'Sullivan Manor Hill 2-Door Library in Brianna Oak"/>
    <n v="246.1328"/>
    <n v="2"/>
    <n v="-76.011600000000001"/>
    <x v="2"/>
    <x v="0"/>
  </r>
  <r>
    <s v="CA-2017-102407"/>
    <x v="13"/>
    <d v="2017-12-13T00:00:00"/>
    <x v="0"/>
    <s v="AT-10435"/>
    <s v="Alyssa Tate"/>
    <x v="2"/>
    <s v="United States"/>
    <x v="2"/>
    <x v="2"/>
    <x v="1"/>
    <s v="FUR-TA-10003748"/>
    <s v="Furniture"/>
    <x v="2"/>
    <s v="Bevis 36 x 72 Conference Tables"/>
    <n v="896.32799999999997"/>
    <n v="9"/>
    <n v="22.408200000000001"/>
    <x v="4"/>
    <x v="5"/>
  </r>
  <r>
    <s v="CA-2017-101581"/>
    <x v="546"/>
    <d v="2017-10-27T00:00:00"/>
    <x v="1"/>
    <s v="DW-13195"/>
    <s v="David Wiener"/>
    <x v="1"/>
    <s v="United States"/>
    <x v="125"/>
    <x v="36"/>
    <x v="1"/>
    <s v="FUR-TA-10002607"/>
    <s v="Furniture"/>
    <x v="2"/>
    <s v="KI Conference Tables"/>
    <n v="177.22499999999999"/>
    <n v="5"/>
    <n v="-120.51300000000001"/>
    <x v="2"/>
    <x v="1"/>
  </r>
  <r>
    <s v="CA-2017-169124"/>
    <x v="209"/>
    <d v="2017-07-10T00:00:00"/>
    <x v="1"/>
    <s v="MB-17305"/>
    <s v="Maria Bertelson"/>
    <x v="0"/>
    <s v="United States"/>
    <x v="239"/>
    <x v="2"/>
    <x v="1"/>
    <s v="FUR-FU-10001215"/>
    <s v="Furniture"/>
    <x v="3"/>
    <s v="Howard Miller 11-1/2&quot; Diameter Brentwood Wall Clock"/>
    <n v="129.38999999999999"/>
    <n v="3"/>
    <n v="54.343800000000002"/>
    <x v="1"/>
    <x v="3"/>
  </r>
  <r>
    <s v="CA-2017-129021"/>
    <x v="547"/>
    <d v="2017-08-26T00:00:00"/>
    <x v="0"/>
    <s v="PO-18850"/>
    <s v="Patrick O'Brill"/>
    <x v="0"/>
    <s v="United States"/>
    <x v="199"/>
    <x v="1"/>
    <x v="0"/>
    <s v="FUR-FU-10001852"/>
    <s v="Furniture"/>
    <x v="3"/>
    <s v="Eldon Regeneration Recycled Desk Accessories, Smoke"/>
    <n v="2.7839999999999998"/>
    <n v="2"/>
    <n v="0.41760000000000003"/>
    <x v="0"/>
    <x v="10"/>
  </r>
  <r>
    <s v="CA-2014-162278"/>
    <x v="548"/>
    <d v="2014-10-30T00:00:00"/>
    <x v="0"/>
    <s v="AH-10585"/>
    <s v="Angele Hood"/>
    <x v="0"/>
    <s v="United States"/>
    <x v="15"/>
    <x v="13"/>
    <x v="1"/>
    <s v="FUR-FU-10000448"/>
    <s v="Furniture"/>
    <x v="3"/>
    <s v="Tenex Chairmats For Use With Carpeted Floors"/>
    <n v="63.92"/>
    <n v="4"/>
    <n v="3.1960000000000002"/>
    <x v="4"/>
    <x v="1"/>
  </r>
  <r>
    <s v="CA-2014-125829"/>
    <x v="53"/>
    <d v="2014-11-11T00:00:00"/>
    <x v="1"/>
    <s v="WB-21850"/>
    <s v="William Brown"/>
    <x v="0"/>
    <s v="United States"/>
    <x v="2"/>
    <x v="2"/>
    <x v="1"/>
    <s v="FUR-TA-10002041"/>
    <s v="Furniture"/>
    <x v="2"/>
    <s v="Bevis Round Conference Table Top, X-Base"/>
    <n v="573.72799999999995"/>
    <n v="4"/>
    <n v="-64.544399999999996"/>
    <x v="1"/>
    <x v="0"/>
  </r>
  <r>
    <s v="US-2017-136189"/>
    <x v="549"/>
    <d v="2017-12-11T00:00:00"/>
    <x v="1"/>
    <s v="DC-13285"/>
    <s v="Debra Catini"/>
    <x v="0"/>
    <s v="United States"/>
    <x v="52"/>
    <x v="25"/>
    <x v="0"/>
    <s v="FUR-FU-10000175"/>
    <s v="Furniture"/>
    <x v="3"/>
    <s v="DAX Wood Document Frame."/>
    <n v="82.38"/>
    <n v="6"/>
    <n v="25.537800000000001"/>
    <x v="4"/>
    <x v="5"/>
  </r>
  <r>
    <s v="CA-2015-154795"/>
    <x v="274"/>
    <d v="2015-12-24T00:00:00"/>
    <x v="1"/>
    <s v="GZ-14470"/>
    <s v="Gary Zandusky"/>
    <x v="0"/>
    <s v="United States"/>
    <x v="240"/>
    <x v="22"/>
    <x v="1"/>
    <s v="FUR-FU-10002088"/>
    <s v="Furniture"/>
    <x v="3"/>
    <s v="Nu-Dell Float Frame 11 x 14 1/2"/>
    <n v="14.368"/>
    <n v="2"/>
    <n v="3.9512"/>
    <x v="4"/>
    <x v="5"/>
  </r>
  <r>
    <s v="CA-2016-120355"/>
    <x v="126"/>
    <d v="2016-09-25T00:00:00"/>
    <x v="1"/>
    <s v="MM-17260"/>
    <s v="Magdelene Morse"/>
    <x v="0"/>
    <s v="United States"/>
    <x v="241"/>
    <x v="7"/>
    <x v="2"/>
    <s v="FUR-CH-10001394"/>
    <s v="Furniture"/>
    <x v="1"/>
    <s v="Global Leather Executive Chair"/>
    <n v="631.78200000000004"/>
    <n v="2"/>
    <n v="140.39599999999999"/>
    <x v="1"/>
    <x v="4"/>
  </r>
  <r>
    <s v="CA-2016-120355"/>
    <x v="126"/>
    <d v="2016-09-25T00:00:00"/>
    <x v="1"/>
    <s v="MM-17260"/>
    <s v="Magdelene Morse"/>
    <x v="0"/>
    <s v="United States"/>
    <x v="241"/>
    <x v="7"/>
    <x v="2"/>
    <s v="FUR-FU-10004053"/>
    <s v="Furniture"/>
    <x v="3"/>
    <s v="DAX Two-Tone Silver Metal Document Frame"/>
    <n v="60.72"/>
    <n v="3"/>
    <n v="26.1096"/>
    <x v="1"/>
    <x v="4"/>
  </r>
  <r>
    <s v="CA-2017-162565"/>
    <x v="246"/>
    <d v="2017-12-11T00:00:00"/>
    <x v="3"/>
    <s v="RR-19315"/>
    <s v="Ralph Ritter"/>
    <x v="0"/>
    <s v="United States"/>
    <x v="14"/>
    <x v="8"/>
    <x v="3"/>
    <s v="FUR-FU-10004306"/>
    <s v="Furniture"/>
    <x v="3"/>
    <s v="Electrix Halogen Magnifier Lamp"/>
    <n v="77.72"/>
    <n v="1"/>
    <n v="-66.061999999999998"/>
    <x v="7"/>
    <x v="5"/>
  </r>
  <r>
    <s v="CA-2017-162565"/>
    <x v="246"/>
    <d v="2017-12-11T00:00:00"/>
    <x v="3"/>
    <s v="RR-19315"/>
    <s v="Ralph Ritter"/>
    <x v="0"/>
    <s v="United States"/>
    <x v="14"/>
    <x v="8"/>
    <x v="3"/>
    <s v="FUR-CH-10003973"/>
    <s v="Furniture"/>
    <x v="1"/>
    <s v="GuestStacker Chair with Chrome Finish Legs"/>
    <n v="520.46400000000006"/>
    <n v="2"/>
    <n v="-14.8704"/>
    <x v="7"/>
    <x v="5"/>
  </r>
  <r>
    <s v="CA-2014-166954"/>
    <x v="550"/>
    <d v="2014-04-30T00:00:00"/>
    <x v="1"/>
    <s v="BT-11305"/>
    <s v="Beth Thompson"/>
    <x v="2"/>
    <s v="United States"/>
    <x v="242"/>
    <x v="2"/>
    <x v="1"/>
    <s v="FUR-FU-10003708"/>
    <s v="Furniture"/>
    <x v="3"/>
    <s v="Tenex Traditional Chairmats for Medium Pile Carpet, Standard Lip, 36&quot; x 48&quot;"/>
    <n v="303.25"/>
    <n v="5"/>
    <n v="63.682499999999997"/>
    <x v="2"/>
    <x v="6"/>
  </r>
  <r>
    <s v="CA-2014-166954"/>
    <x v="550"/>
    <d v="2014-04-30T00:00:00"/>
    <x v="1"/>
    <s v="BT-11305"/>
    <s v="Beth Thompson"/>
    <x v="2"/>
    <s v="United States"/>
    <x v="242"/>
    <x v="2"/>
    <x v="1"/>
    <s v="FUR-CH-10003973"/>
    <s v="Furniture"/>
    <x v="1"/>
    <s v="GuestStacker Chair with Chrome Finish Legs"/>
    <n v="1487.04"/>
    <n v="5"/>
    <n v="148.70400000000001"/>
    <x v="2"/>
    <x v="6"/>
  </r>
  <r>
    <s v="CA-2015-152891"/>
    <x v="551"/>
    <d v="2015-10-30T00:00:00"/>
    <x v="1"/>
    <s v="TB-21625"/>
    <s v="Trudy Brown"/>
    <x v="0"/>
    <s v="United States"/>
    <x v="28"/>
    <x v="2"/>
    <x v="1"/>
    <s v="FUR-TA-10001857"/>
    <s v="Furniture"/>
    <x v="2"/>
    <s v="Balt Solid Wood Rectangular Table"/>
    <n v="253.17599999999999"/>
    <n v="3"/>
    <n v="-31.646999999999998"/>
    <x v="2"/>
    <x v="1"/>
  </r>
  <r>
    <s v="US-2015-122784"/>
    <x v="552"/>
    <d v="2015-07-27T00:00:00"/>
    <x v="1"/>
    <s v="RA-19915"/>
    <s v="Russell Applegate"/>
    <x v="0"/>
    <s v="United States"/>
    <x v="185"/>
    <x v="8"/>
    <x v="3"/>
    <s v="FUR-BO-10004690"/>
    <s v="Furniture"/>
    <x v="0"/>
    <s v="O'Sullivan Cherrywood Estates Traditional Barrister Bookcase"/>
    <n v="384.94400000000002"/>
    <n v="4"/>
    <n v="-126.4816"/>
    <x v="1"/>
    <x v="3"/>
  </r>
  <r>
    <s v="US-2015-122784"/>
    <x v="552"/>
    <d v="2015-07-27T00:00:00"/>
    <x v="1"/>
    <s v="RA-19915"/>
    <s v="Russell Applegate"/>
    <x v="0"/>
    <s v="United States"/>
    <x v="185"/>
    <x v="8"/>
    <x v="3"/>
    <s v="FUR-BO-10002545"/>
    <s v="Furniture"/>
    <x v="0"/>
    <s v="Atlantic Metals Mobile 3-Shelf Bookcases, Custom Colors"/>
    <n v="913.43"/>
    <n v="5"/>
    <n v="-52.195999999999998"/>
    <x v="1"/>
    <x v="3"/>
  </r>
  <r>
    <s v="CA-2017-111556"/>
    <x v="93"/>
    <d v="2017-11-22T00:00:00"/>
    <x v="2"/>
    <s v="CD-11920"/>
    <s v="Carlos Daly"/>
    <x v="0"/>
    <s v="United States"/>
    <x v="13"/>
    <x v="7"/>
    <x v="2"/>
    <s v="FUR-BO-10003159"/>
    <s v="Furniture"/>
    <x v="0"/>
    <s v="Sauder Camden County Collection Libraries, Planked Cherry Finish"/>
    <n v="183.96799999999999"/>
    <n v="2"/>
    <n v="-25.2956"/>
    <x v="3"/>
    <x v="0"/>
  </r>
  <r>
    <s v="US-2014-138758"/>
    <x v="553"/>
    <d v="2014-07-11T00:00:00"/>
    <x v="1"/>
    <s v="JL-15835"/>
    <s v="John Lee"/>
    <x v="0"/>
    <s v="United States"/>
    <x v="3"/>
    <x v="3"/>
    <x v="2"/>
    <s v="FUR-CH-10002880"/>
    <s v="Furniture"/>
    <x v="1"/>
    <s v="Global High-Back Leather Tilter, Burgundy"/>
    <n v="172.18600000000001"/>
    <n v="2"/>
    <n v="-46.736199999999997"/>
    <x v="4"/>
    <x v="3"/>
  </r>
  <r>
    <s v="US-2014-138758"/>
    <x v="553"/>
    <d v="2014-07-11T00:00:00"/>
    <x v="1"/>
    <s v="JL-15835"/>
    <s v="John Lee"/>
    <x v="0"/>
    <s v="United States"/>
    <x v="3"/>
    <x v="3"/>
    <x v="2"/>
    <s v="FUR-FU-10003039"/>
    <s v="Furniture"/>
    <x v="3"/>
    <s v="Howard Miller 11-1/2&quot; Diameter Grantwood Wall Clock"/>
    <n v="69.007999999999996"/>
    <n v="2"/>
    <n v="12.0764"/>
    <x v="4"/>
    <x v="3"/>
  </r>
  <r>
    <s v="CA-2016-131737"/>
    <x v="554"/>
    <d v="2016-03-17T00:00:00"/>
    <x v="3"/>
    <s v="GZ-14470"/>
    <s v="Gary Zandusky"/>
    <x v="0"/>
    <s v="United States"/>
    <x v="11"/>
    <x v="32"/>
    <x v="2"/>
    <s v="FUR-FU-10004306"/>
    <s v="Furniture"/>
    <x v="3"/>
    <s v="Electrix Halogen Magnifier Lamp"/>
    <n v="971.5"/>
    <n v="5"/>
    <n v="252.59"/>
    <x v="7"/>
    <x v="9"/>
  </r>
  <r>
    <s v="CA-2014-160157"/>
    <x v="191"/>
    <d v="2014-12-27T00:00:00"/>
    <x v="1"/>
    <s v="MH-17455"/>
    <s v="Mark Hamilton"/>
    <x v="0"/>
    <s v="United States"/>
    <x v="243"/>
    <x v="15"/>
    <x v="2"/>
    <s v="FUR-FU-10003773"/>
    <s v="Furniture"/>
    <x v="3"/>
    <s v="Eldon Cleatmat Plus Chair Mats for High Pile Carpets"/>
    <n v="190.84800000000001"/>
    <n v="3"/>
    <n v="-21.470400000000001"/>
    <x v="1"/>
    <x v="5"/>
  </r>
  <r>
    <s v="CA-2017-159464"/>
    <x v="514"/>
    <d v="2017-05-19T00:00:00"/>
    <x v="2"/>
    <s v="TB-21355"/>
    <s v="Todd Boyes"/>
    <x v="1"/>
    <s v="United States"/>
    <x v="244"/>
    <x v="24"/>
    <x v="0"/>
    <s v="FUR-BO-10003546"/>
    <s v="Furniture"/>
    <x v="0"/>
    <s v="Hon 4-Shelf Metal Bookcases"/>
    <n v="302.94"/>
    <n v="3"/>
    <n v="75.734999999999999"/>
    <x v="5"/>
    <x v="7"/>
  </r>
  <r>
    <s v="CA-2017-119452"/>
    <x v="555"/>
    <d v="2017-03-27T00:00:00"/>
    <x v="1"/>
    <s v="CL-12565"/>
    <s v="Clay Ludtke"/>
    <x v="0"/>
    <s v="United States"/>
    <x v="169"/>
    <x v="37"/>
    <x v="3"/>
    <s v="FUR-CH-10004495"/>
    <s v="Furniture"/>
    <x v="1"/>
    <s v="Global Leather and Oak Executive Chair, Black"/>
    <n v="1805.88"/>
    <n v="6"/>
    <n v="523.70519999999999"/>
    <x v="6"/>
    <x v="9"/>
  </r>
  <r>
    <s v="CA-2016-168893"/>
    <x v="361"/>
    <d v="2016-11-08T00:00:00"/>
    <x v="0"/>
    <s v="AP-10915"/>
    <s v="Arthur Prichep"/>
    <x v="0"/>
    <s v="United States"/>
    <x v="0"/>
    <x v="0"/>
    <x v="0"/>
    <s v="FUR-FU-10002885"/>
    <s v="Furniture"/>
    <x v="3"/>
    <s v="Magna Visual Magnetic Picture Hangers"/>
    <n v="24.1"/>
    <n v="5"/>
    <n v="9.1579999999999995"/>
    <x v="2"/>
    <x v="0"/>
  </r>
  <r>
    <s v="CA-2016-168893"/>
    <x v="361"/>
    <d v="2016-11-08T00:00:00"/>
    <x v="0"/>
    <s v="AP-10915"/>
    <s v="Arthur Prichep"/>
    <x v="0"/>
    <s v="United States"/>
    <x v="0"/>
    <x v="0"/>
    <x v="0"/>
    <s v="FUR-TA-10003392"/>
    <s v="Furniture"/>
    <x v="2"/>
    <s v="Global Adaptabilities Conference Tables"/>
    <n v="842.94"/>
    <n v="3"/>
    <n v="160.15860000000001"/>
    <x v="2"/>
    <x v="0"/>
  </r>
  <r>
    <s v="CA-2015-121965"/>
    <x v="556"/>
    <d v="2015-06-23T00:00:00"/>
    <x v="1"/>
    <s v="LH-17155"/>
    <s v="Logan Haushalter"/>
    <x v="0"/>
    <s v="United States"/>
    <x v="2"/>
    <x v="2"/>
    <x v="1"/>
    <s v="FUR-FU-10000732"/>
    <s v="Furniture"/>
    <x v="3"/>
    <s v="Eldon 200 Class Desk Accessories"/>
    <n v="12.56"/>
    <n v="2"/>
    <n v="4.0191999999999997"/>
    <x v="4"/>
    <x v="2"/>
  </r>
  <r>
    <s v="CA-2016-147137"/>
    <x v="557"/>
    <d v="2016-07-06T00:00:00"/>
    <x v="2"/>
    <s v="AA-10645"/>
    <s v="Anna Andreadi"/>
    <x v="0"/>
    <s v="United States"/>
    <x v="28"/>
    <x v="2"/>
    <x v="1"/>
    <s v="FUR-FU-10000221"/>
    <s v="Furniture"/>
    <x v="3"/>
    <s v="Master Caster Door Stop, Brown"/>
    <n v="25.4"/>
    <n v="5"/>
    <n v="8.6359999999999992"/>
    <x v="3"/>
    <x v="3"/>
  </r>
  <r>
    <s v="CA-2016-147137"/>
    <x v="557"/>
    <d v="2016-07-06T00:00:00"/>
    <x v="2"/>
    <s v="AA-10645"/>
    <s v="Anna Andreadi"/>
    <x v="0"/>
    <s v="United States"/>
    <x v="28"/>
    <x v="2"/>
    <x v="1"/>
    <s v="FUR-BO-10001811"/>
    <s v="Furniture"/>
    <x v="0"/>
    <s v="Atlantic Metals Mobile 5-Shelf Bookcases, Custom Colors"/>
    <n v="1279.165"/>
    <n v="5"/>
    <n v="225.73500000000001"/>
    <x v="3"/>
    <x v="3"/>
  </r>
  <r>
    <s v="US-2015-146745"/>
    <x v="558"/>
    <d v="2015-09-08T00:00:00"/>
    <x v="1"/>
    <s v="AS-10630"/>
    <s v="Ann Steele"/>
    <x v="2"/>
    <s v="United States"/>
    <x v="28"/>
    <x v="2"/>
    <x v="1"/>
    <s v="FUR-CH-10002372"/>
    <s v="Furniture"/>
    <x v="1"/>
    <s v="Office Star - Ergonomically Designed Knee Chair"/>
    <n v="129.56800000000001"/>
    <n v="2"/>
    <n v="-12.956799999999999"/>
    <x v="2"/>
    <x v="4"/>
  </r>
  <r>
    <s v="US-2017-125717"/>
    <x v="559"/>
    <d v="2017-10-01T00:00:00"/>
    <x v="2"/>
    <s v="DS-13030"/>
    <s v="Darrin Sayre"/>
    <x v="2"/>
    <s v="United States"/>
    <x v="14"/>
    <x v="12"/>
    <x v="1"/>
    <s v="FUR-FU-10001979"/>
    <s v="Furniture"/>
    <x v="3"/>
    <s v="Dana Halogen Swing-Arm Architect Lamp"/>
    <n v="32.776000000000003"/>
    <n v="1"/>
    <n v="3.2776000000000001"/>
    <x v="0"/>
    <x v="4"/>
  </r>
  <r>
    <s v="CA-2017-168641"/>
    <x v="241"/>
    <d v="2017-12-01T00:00:00"/>
    <x v="1"/>
    <s v="KA-16525"/>
    <s v="Kelly Andreada"/>
    <x v="0"/>
    <s v="United States"/>
    <x v="13"/>
    <x v="7"/>
    <x v="2"/>
    <s v="FUR-BO-10000780"/>
    <s v="Furniture"/>
    <x v="0"/>
    <s v="O'Sullivan Plantations 2-Door Library in Landvery Oak"/>
    <n v="321.56799999999998"/>
    <n v="2"/>
    <n v="-16.078399999999998"/>
    <x v="1"/>
    <x v="0"/>
  </r>
  <r>
    <s v="CA-2017-156895"/>
    <x v="258"/>
    <d v="2017-05-12T00:00:00"/>
    <x v="1"/>
    <s v="DJ-13510"/>
    <s v="Don Jones"/>
    <x v="1"/>
    <s v="United States"/>
    <x v="3"/>
    <x v="3"/>
    <x v="2"/>
    <s v="FUR-CH-10003535"/>
    <s v="Furniture"/>
    <x v="1"/>
    <s v="Global Armless Task Chair, Royal Blue"/>
    <n v="128.05799999999999"/>
    <n v="3"/>
    <n v="-23.7822"/>
    <x v="4"/>
    <x v="7"/>
  </r>
  <r>
    <s v="CA-2017-121300"/>
    <x v="560"/>
    <d v="2017-09-29T00:00:00"/>
    <x v="3"/>
    <s v="MG-17680"/>
    <s v="Maureen Gastineau"/>
    <x v="2"/>
    <s v="United States"/>
    <x v="245"/>
    <x v="15"/>
    <x v="2"/>
    <s v="FUR-CH-10003774"/>
    <s v="Furniture"/>
    <x v="1"/>
    <s v="Global Wood Trimmed Manager's Task Chair, Khaki"/>
    <n v="63.686"/>
    <n v="1"/>
    <n v="-15.4666"/>
    <x v="7"/>
    <x v="4"/>
  </r>
  <r>
    <s v="CA-2017-121300"/>
    <x v="560"/>
    <d v="2017-09-29T00:00:00"/>
    <x v="3"/>
    <s v="MG-17680"/>
    <s v="Maureen Gastineau"/>
    <x v="2"/>
    <s v="United States"/>
    <x v="245"/>
    <x v="15"/>
    <x v="2"/>
    <s v="FUR-TA-10004442"/>
    <s v="Furniture"/>
    <x v="2"/>
    <s v="Riverside Furniture Stanwyck Manor Table Series"/>
    <n v="344.22"/>
    <n v="2"/>
    <n v="-189.321"/>
    <x v="7"/>
    <x v="4"/>
  </r>
  <r>
    <s v="CA-2017-121300"/>
    <x v="560"/>
    <d v="2017-09-29T00:00:00"/>
    <x v="3"/>
    <s v="MG-17680"/>
    <s v="Maureen Gastineau"/>
    <x v="2"/>
    <s v="United States"/>
    <x v="245"/>
    <x v="15"/>
    <x v="2"/>
    <s v="FUR-FU-10004586"/>
    <s v="Furniture"/>
    <x v="3"/>
    <s v="G.E. Longer-Life Indoor Recessed Floodlight Bulbs"/>
    <n v="21.248000000000001"/>
    <n v="4"/>
    <n v="7.4367999999999999"/>
    <x v="7"/>
    <x v="4"/>
  </r>
  <r>
    <s v="CA-2017-130211"/>
    <x v="546"/>
    <d v="2017-10-22T00:00:00"/>
    <x v="3"/>
    <s v="BD-11620"/>
    <s v="Brian DeCherney"/>
    <x v="0"/>
    <s v="United States"/>
    <x v="246"/>
    <x v="37"/>
    <x v="3"/>
    <s v="FUR-TA-10003748"/>
    <s v="Furniture"/>
    <x v="2"/>
    <s v="Bevis 36 x 72 Conference Tables"/>
    <n v="248.98"/>
    <n v="2"/>
    <n v="54.775599999999997"/>
    <x v="7"/>
    <x v="1"/>
  </r>
  <r>
    <s v="CA-2017-105921"/>
    <x v="561"/>
    <d v="2017-08-21T00:00:00"/>
    <x v="1"/>
    <s v="JM-15250"/>
    <s v="Janet Martin"/>
    <x v="0"/>
    <s v="United States"/>
    <x v="2"/>
    <x v="2"/>
    <x v="1"/>
    <s v="FUR-TA-10001095"/>
    <s v="Furniture"/>
    <x v="2"/>
    <s v="Chromcraft Round Conference Tables"/>
    <n v="418.29599999999999"/>
    <n v="3"/>
    <n v="5.2286999999999999"/>
    <x v="1"/>
    <x v="10"/>
  </r>
  <r>
    <s v="CA-2014-150798"/>
    <x v="280"/>
    <d v="2014-12-03T00:00:00"/>
    <x v="0"/>
    <s v="JK-15730"/>
    <s v="Joe Kamberova"/>
    <x v="0"/>
    <s v="United States"/>
    <x v="29"/>
    <x v="15"/>
    <x v="2"/>
    <s v="FUR-FU-10000221"/>
    <s v="Furniture"/>
    <x v="3"/>
    <s v="Master Caster Door Stop, Brown"/>
    <n v="8.1280000000000001"/>
    <n v="2"/>
    <n v="1.4224000000000001"/>
    <x v="3"/>
    <x v="5"/>
  </r>
  <r>
    <s v="CA-2014-150798"/>
    <x v="280"/>
    <d v="2014-12-03T00:00:00"/>
    <x v="0"/>
    <s v="JK-15730"/>
    <s v="Joe Kamberova"/>
    <x v="0"/>
    <s v="United States"/>
    <x v="29"/>
    <x v="15"/>
    <x v="2"/>
    <s v="FUR-CH-10000015"/>
    <s v="Furniture"/>
    <x v="1"/>
    <s v="Hon Multipurpose Stacking Arm Chairs"/>
    <n v="909.72"/>
    <n v="6"/>
    <n v="-51.984000000000002"/>
    <x v="3"/>
    <x v="5"/>
  </r>
  <r>
    <s v="CA-2017-112753"/>
    <x v="562"/>
    <d v="2017-06-23T00:00:00"/>
    <x v="1"/>
    <s v="CC-12670"/>
    <s v="Craig Carreira"/>
    <x v="0"/>
    <s v="United States"/>
    <x v="2"/>
    <x v="2"/>
    <x v="1"/>
    <s v="FUR-BO-10004015"/>
    <s v="Furniture"/>
    <x v="0"/>
    <s v="Bush Andora Bookcase, Maple/Graphite Gray Finish"/>
    <n v="917.92349999999999"/>
    <n v="9"/>
    <n v="75.593699999999998"/>
    <x v="2"/>
    <x v="2"/>
  </r>
  <r>
    <s v="US-2014-138247"/>
    <x v="109"/>
    <d v="2014-12-29T00:00:00"/>
    <x v="1"/>
    <s v="BF-11170"/>
    <s v="Ben Ferrer"/>
    <x v="2"/>
    <s v="United States"/>
    <x v="2"/>
    <x v="2"/>
    <x v="1"/>
    <s v="FUR-FU-10002554"/>
    <s v="Furniture"/>
    <x v="3"/>
    <s v="Westinghouse Floor Lamp with Metal Mesh Shade, Black"/>
    <n v="23.99"/>
    <n v="1"/>
    <n v="5.5176999999999996"/>
    <x v="2"/>
    <x v="5"/>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x v="7"/>
  </r>
  <r>
    <s v="CA-2016-119935"/>
    <x v="480"/>
    <d v="2016-11-14T00:00:00"/>
    <x v="1"/>
    <s v="KM-16225"/>
    <s v="Kalyca Meade"/>
    <x v="1"/>
    <s v="United States"/>
    <x v="76"/>
    <x v="23"/>
    <x v="3"/>
    <s v="FUR-FU-10001085"/>
    <s v="Furniture"/>
    <x v="3"/>
    <s v="3M Polarizing Light Filter Sleeves"/>
    <n v="37.299999999999997"/>
    <n v="2"/>
    <n v="17.158000000000001"/>
    <x v="4"/>
    <x v="0"/>
  </r>
  <r>
    <s v="CA-2016-120873"/>
    <x v="78"/>
    <d v="2016-11-01T00:00:00"/>
    <x v="0"/>
    <s v="BW-11200"/>
    <s v="Ben Wallace"/>
    <x v="0"/>
    <s v="United States"/>
    <x v="247"/>
    <x v="25"/>
    <x v="0"/>
    <s v="FUR-CH-10000847"/>
    <s v="Furniture"/>
    <x v="1"/>
    <s v="Global Executive Mid-Back Manager's Chair"/>
    <n v="290.98"/>
    <n v="1"/>
    <n v="75.654799999999994"/>
    <x v="2"/>
    <x v="1"/>
  </r>
  <r>
    <s v="CA-2014-109491"/>
    <x v="564"/>
    <d v="2014-02-26T00:00:00"/>
    <x v="1"/>
    <s v="LC-16930"/>
    <s v="Linda Cazamias"/>
    <x v="1"/>
    <s v="United States"/>
    <x v="52"/>
    <x v="6"/>
    <x v="3"/>
    <s v="FUR-FU-10000221"/>
    <s v="Furniture"/>
    <x v="3"/>
    <s v="Master Caster Door Stop, Brown"/>
    <n v="20.32"/>
    <n v="4"/>
    <n v="6.9088000000000003"/>
    <x v="6"/>
    <x v="11"/>
  </r>
  <r>
    <s v="CA-2014-107454"/>
    <x v="565"/>
    <d v="2014-11-06T00:00:00"/>
    <x v="1"/>
    <s v="RD-19720"/>
    <s v="Roger Demir"/>
    <x v="0"/>
    <s v="United States"/>
    <x v="13"/>
    <x v="7"/>
    <x v="2"/>
    <s v="FUR-FU-10004018"/>
    <s v="Furniture"/>
    <x v="3"/>
    <s v="Tensor Computer Mounted Lamp"/>
    <n v="89.34"/>
    <n v="6"/>
    <n v="24.1218"/>
    <x v="4"/>
    <x v="0"/>
  </r>
  <r>
    <s v="US-2017-105046"/>
    <x v="357"/>
    <d v="2017-07-23T00:00:00"/>
    <x v="1"/>
    <s v="BE-11335"/>
    <s v="Bill Eplett"/>
    <x v="2"/>
    <s v="United States"/>
    <x v="248"/>
    <x v="7"/>
    <x v="2"/>
    <s v="FUR-FU-10004848"/>
    <s v="Furniture"/>
    <x v="3"/>
    <s v="DAX Solid Wood Frames"/>
    <n v="39.08"/>
    <n v="4"/>
    <n v="14.4596"/>
    <x v="6"/>
    <x v="3"/>
  </r>
  <r>
    <s v="CA-2016-118759"/>
    <x v="566"/>
    <d v="2016-11-17T00:00:00"/>
    <x v="2"/>
    <s v="MB-17305"/>
    <s v="Maria Bertelson"/>
    <x v="0"/>
    <s v="United States"/>
    <x v="13"/>
    <x v="7"/>
    <x v="2"/>
    <s v="FUR-CH-10002335"/>
    <s v="Furniture"/>
    <x v="1"/>
    <s v="Hon GuestStacker Chair"/>
    <n v="408.00599999999997"/>
    <n v="2"/>
    <n v="72.534400000000005"/>
    <x v="0"/>
    <x v="0"/>
  </r>
  <r>
    <s v="CA-2014-140403"/>
    <x v="567"/>
    <d v="2014-10-10T00:00:00"/>
    <x v="3"/>
    <s v="TN-21040"/>
    <s v="Tanja Norvell"/>
    <x v="2"/>
    <s v="United States"/>
    <x v="249"/>
    <x v="2"/>
    <x v="1"/>
    <s v="FUR-CH-10002774"/>
    <s v="Furniture"/>
    <x v="1"/>
    <s v="Global Deluxe Stacking Chair, Gray"/>
    <n v="122.352"/>
    <n v="3"/>
    <n v="13.7646"/>
    <x v="7"/>
    <x v="1"/>
  </r>
  <r>
    <s v="CA-2017-138464"/>
    <x v="220"/>
    <d v="2017-07-12T00:00:00"/>
    <x v="1"/>
    <s v="VF-21715"/>
    <s v="Vicky Freymann"/>
    <x v="2"/>
    <s v="United States"/>
    <x v="15"/>
    <x v="13"/>
    <x v="1"/>
    <s v="FUR-FU-10003142"/>
    <s v="Furniture"/>
    <x v="3"/>
    <s v="Master Big Foot Doorstop, Beige"/>
    <n v="15.84"/>
    <n v="3"/>
    <n v="4.9104000000000001"/>
    <x v="4"/>
    <x v="3"/>
  </r>
  <r>
    <s v="CA-2015-104129"/>
    <x v="568"/>
    <d v="2015-03-02T00:00:00"/>
    <x v="1"/>
    <s v="ES-14080"/>
    <s v="Erin Smith"/>
    <x v="1"/>
    <s v="United States"/>
    <x v="134"/>
    <x v="38"/>
    <x v="2"/>
    <s v="FUR-TA-10004152"/>
    <s v="Furniture"/>
    <x v="2"/>
    <s v="Barricks 18&quot; x 48&quot; Non-Folding Utility Table with Bottom Storage Shelf"/>
    <n v="493.92"/>
    <n v="7"/>
    <n v="-28.224"/>
    <x v="0"/>
    <x v="11"/>
  </r>
  <r>
    <s v="CA-2015-126557"/>
    <x v="569"/>
    <d v="2015-07-17T00:00:00"/>
    <x v="0"/>
    <s v="RL-19615"/>
    <s v="Rob Lucas"/>
    <x v="0"/>
    <s v="United States"/>
    <x v="9"/>
    <x v="8"/>
    <x v="3"/>
    <s v="FUR-CH-10004477"/>
    <s v="Furniture"/>
    <x v="1"/>
    <s v="Global Push Button Manager's Chair, Indigo"/>
    <n v="383.60700000000003"/>
    <n v="9"/>
    <n v="-5.4801000000000002"/>
    <x v="2"/>
    <x v="3"/>
  </r>
  <r>
    <s v="CA-2015-126557"/>
    <x v="569"/>
    <d v="2015-07-17T00:00:00"/>
    <x v="0"/>
    <s v="RL-19615"/>
    <s v="Rob Lucas"/>
    <x v="0"/>
    <s v="United States"/>
    <x v="9"/>
    <x v="8"/>
    <x v="3"/>
    <s v="FUR-FU-10001861"/>
    <s v="Furniture"/>
    <x v="3"/>
    <s v="Floodlight Indoor Halogen Bulbs, 1 Bulb per Pack, 60 Watts"/>
    <n v="7.76"/>
    <n v="1"/>
    <n v="-2.1339999999999999"/>
    <x v="2"/>
    <x v="3"/>
  </r>
  <r>
    <s v="US-2014-165862"/>
    <x v="570"/>
    <d v="2014-07-17T00:00:00"/>
    <x v="1"/>
    <s v="GK-14620"/>
    <s v="Grace Kelly"/>
    <x v="1"/>
    <s v="United States"/>
    <x v="2"/>
    <x v="2"/>
    <x v="1"/>
    <s v="FUR-TA-10002855"/>
    <s v="Furniture"/>
    <x v="2"/>
    <s v="Bevis Round Conference Table Top &amp; Single Column Base"/>
    <n v="351.21600000000001"/>
    <n v="3"/>
    <n v="4.3902000000000001"/>
    <x v="4"/>
    <x v="3"/>
  </r>
  <r>
    <s v="US-2014-106334"/>
    <x v="421"/>
    <d v="2015-01-02T00:00:00"/>
    <x v="1"/>
    <s v="JF-15490"/>
    <s v="Jeremy Farry"/>
    <x v="0"/>
    <s v="United States"/>
    <x v="28"/>
    <x v="2"/>
    <x v="1"/>
    <s v="FUR-CH-10004886"/>
    <s v="Furniture"/>
    <x v="1"/>
    <s v="Bevis Steel Folding Chairs"/>
    <n v="230.28"/>
    <n v="3"/>
    <n v="23.027999999999999"/>
    <x v="6"/>
    <x v="5"/>
  </r>
  <r>
    <s v="CA-2014-110219"/>
    <x v="571"/>
    <d v="2014-05-08T00:00:00"/>
    <x v="2"/>
    <s v="EB-13870"/>
    <s v="Emily Burns"/>
    <x v="0"/>
    <s v="United States"/>
    <x v="21"/>
    <x v="5"/>
    <x v="3"/>
    <s v="FUR-CH-10001146"/>
    <s v="Furniture"/>
    <x v="1"/>
    <s v="Global Value Mid-Back Manager's Chair, Gray"/>
    <n v="127.869"/>
    <n v="3"/>
    <n v="-9.1334999999999997"/>
    <x v="0"/>
    <x v="7"/>
  </r>
  <r>
    <s v="CA-2015-118871"/>
    <x v="463"/>
    <d v="2015-12-09T00:00:00"/>
    <x v="0"/>
    <s v="HM-14860"/>
    <s v="Harry Marie"/>
    <x v="1"/>
    <s v="United States"/>
    <x v="2"/>
    <x v="2"/>
    <x v="1"/>
    <s v="FUR-FU-10002111"/>
    <s v="Furniture"/>
    <x v="3"/>
    <s v="Master Caster Door Stop, Large Brown"/>
    <n v="36.4"/>
    <n v="5"/>
    <n v="13.832000000000001"/>
    <x v="2"/>
    <x v="5"/>
  </r>
  <r>
    <s v="CA-2017-129490"/>
    <x v="572"/>
    <d v="2017-09-30T00:00:00"/>
    <x v="1"/>
    <s v="SJ-20125"/>
    <s v="Sanjit Jacobs"/>
    <x v="2"/>
    <s v="United States"/>
    <x v="232"/>
    <x v="1"/>
    <x v="0"/>
    <s v="FUR-CH-10003298"/>
    <s v="Furniture"/>
    <x v="1"/>
    <s v="Office Star - Contemporary Task Swivel chair with Loop Arms, Charcoal"/>
    <n v="419.13600000000002"/>
    <n v="4"/>
    <n v="-57.6312"/>
    <x v="4"/>
    <x v="4"/>
  </r>
  <r>
    <s v="CA-2014-169460"/>
    <x v="573"/>
    <d v="2014-04-21T00:00:00"/>
    <x v="0"/>
    <s v="NF-18595"/>
    <s v="Nicole Fjeld"/>
    <x v="2"/>
    <s v="United States"/>
    <x v="124"/>
    <x v="2"/>
    <x v="1"/>
    <s v="FUR-FU-10004017"/>
    <s v="Furniture"/>
    <x v="3"/>
    <s v="Executive Impressions 13&quot; Chairman Wall Clock"/>
    <n v="76.14"/>
    <n v="3"/>
    <n v="26.649000000000001"/>
    <x v="3"/>
    <x v="6"/>
  </r>
  <r>
    <s v="CA-2016-139395"/>
    <x v="574"/>
    <d v="2016-12-18T00:00:00"/>
    <x v="1"/>
    <s v="MG-17650"/>
    <s v="Matthew Grinstein"/>
    <x v="2"/>
    <s v="United States"/>
    <x v="38"/>
    <x v="17"/>
    <x v="3"/>
    <s v="FUR-FU-10003724"/>
    <s v="Furniture"/>
    <x v="3"/>
    <s v="Westinghouse Clip-On Gooseneck Lamps"/>
    <n v="33.479999999999997"/>
    <n v="4"/>
    <n v="8.7048000000000005"/>
    <x v="6"/>
    <x v="5"/>
  </r>
  <r>
    <s v="CA-2016-120250"/>
    <x v="107"/>
    <d v="2016-09-22T00:00:00"/>
    <x v="2"/>
    <s v="AP-10720"/>
    <s v="Anne Pryor"/>
    <x v="2"/>
    <s v="United States"/>
    <x v="3"/>
    <x v="3"/>
    <x v="2"/>
    <s v="FUR-FU-10003424"/>
    <s v="Furniture"/>
    <x v="3"/>
    <s v="Nu-Dell Oak Frame"/>
    <n v="25.632000000000001"/>
    <n v="3"/>
    <n v="3.8448000000000002"/>
    <x v="0"/>
    <x v="4"/>
  </r>
  <r>
    <s v="US-2017-163790"/>
    <x v="575"/>
    <d v="2017-11-04T00:00:00"/>
    <x v="0"/>
    <s v="NL-18310"/>
    <s v="Nancy Lomonaco"/>
    <x v="2"/>
    <s v="United States"/>
    <x v="250"/>
    <x v="2"/>
    <x v="1"/>
    <s v="FUR-FU-10002508"/>
    <s v="Furniture"/>
    <x v="3"/>
    <s v="Document Clip Frames"/>
    <n v="25.02"/>
    <n v="3"/>
    <n v="10.5084"/>
    <x v="3"/>
    <x v="0"/>
  </r>
  <r>
    <s v="CA-2016-129868"/>
    <x v="576"/>
    <d v="2016-12-31T00:00:00"/>
    <x v="1"/>
    <s v="MC-18130"/>
    <s v="Mike Caudle"/>
    <x v="1"/>
    <s v="United States"/>
    <x v="2"/>
    <x v="2"/>
    <x v="1"/>
    <s v="FUR-CH-10003535"/>
    <s v="Furniture"/>
    <x v="1"/>
    <s v="Global Armless Task Chair, Royal Blue"/>
    <n v="146.352"/>
    <n v="3"/>
    <n v="-5.4882"/>
    <x v="2"/>
    <x v="5"/>
  </r>
  <r>
    <s v="CA-2016-129868"/>
    <x v="576"/>
    <d v="2016-12-31T00:00:00"/>
    <x v="1"/>
    <s v="MC-18130"/>
    <s v="Mike Caudle"/>
    <x v="1"/>
    <s v="United States"/>
    <x v="2"/>
    <x v="2"/>
    <x v="1"/>
    <s v="FUR-TA-10003473"/>
    <s v="Furniture"/>
    <x v="2"/>
    <s v="Bretford Rectangular Conference Table Tops"/>
    <n v="902.71199999999999"/>
    <n v="3"/>
    <n v="33.851700000000001"/>
    <x v="2"/>
    <x v="5"/>
  </r>
  <r>
    <s v="CA-2015-146948"/>
    <x v="370"/>
    <d v="2015-07-20T00:00:00"/>
    <x v="1"/>
    <s v="MG-17890"/>
    <s v="Michael Granlund"/>
    <x v="2"/>
    <s v="United States"/>
    <x v="237"/>
    <x v="32"/>
    <x v="2"/>
    <s v="FUR-CH-10004853"/>
    <s v="Furniture"/>
    <x v="1"/>
    <s v="Global Manager's Adjustable Task Chair, Storm"/>
    <n v="150.97999999999999"/>
    <n v="1"/>
    <n v="43.784199999999998"/>
    <x v="4"/>
    <x v="3"/>
  </r>
  <r>
    <s v="US-2017-141852"/>
    <x v="17"/>
    <d v="2017-11-14T00:00:00"/>
    <x v="1"/>
    <s v="JE-15745"/>
    <s v="Joel Eaton"/>
    <x v="0"/>
    <s v="United States"/>
    <x v="64"/>
    <x v="2"/>
    <x v="1"/>
    <s v="FUR-FU-10000023"/>
    <s v="Furniture"/>
    <x v="3"/>
    <s v="Eldon Wave Desk Accessories"/>
    <n v="47.12"/>
    <n v="8"/>
    <n v="20.732800000000001"/>
    <x v="2"/>
    <x v="0"/>
  </r>
  <r>
    <s v="CA-2015-117800"/>
    <x v="231"/>
    <d v="2015-09-26T00:00:00"/>
    <x v="1"/>
    <s v="TH-21550"/>
    <s v="Tracy Hopkins"/>
    <x v="2"/>
    <s v="United States"/>
    <x v="114"/>
    <x v="20"/>
    <x v="2"/>
    <s v="FUR-CH-10000785"/>
    <s v="Furniture"/>
    <x v="1"/>
    <s v="Global Ergonomic Managers Chair"/>
    <n v="542.94000000000005"/>
    <n v="3"/>
    <n v="141.1644"/>
    <x v="2"/>
    <x v="4"/>
  </r>
  <r>
    <s v="CA-2017-147228"/>
    <x v="198"/>
    <d v="2017-09-14T00:00:00"/>
    <x v="1"/>
    <s v="SO-20335"/>
    <s v="Sean O'Donnell"/>
    <x v="0"/>
    <s v="United States"/>
    <x v="11"/>
    <x v="9"/>
    <x v="0"/>
    <s v="FUR-FU-10000023"/>
    <s v="Furniture"/>
    <x v="3"/>
    <s v="Eldon Wave Desk Accessories"/>
    <n v="14.135999999999999"/>
    <n v="3"/>
    <n v="4.2408000000000001"/>
    <x v="2"/>
    <x v="4"/>
  </r>
  <r>
    <s v="US-2015-126235"/>
    <x v="233"/>
    <d v="2015-10-15T00:00:00"/>
    <x v="3"/>
    <s v="GA-14725"/>
    <s v="Guy Armstrong"/>
    <x v="0"/>
    <s v="United States"/>
    <x v="189"/>
    <x v="17"/>
    <x v="3"/>
    <s v="FUR-FU-10000719"/>
    <s v="Furniture"/>
    <x v="3"/>
    <s v="DAX Cubicle Frames, 8-1/2 x 11"/>
    <n v="17.14"/>
    <n v="2"/>
    <n v="6.1703999999999999"/>
    <x v="7"/>
    <x v="1"/>
  </r>
  <r>
    <s v="CA-2017-168396"/>
    <x v="309"/>
    <d v="2017-08-08T00:00:00"/>
    <x v="0"/>
    <s v="BD-11725"/>
    <s v="Bruce Degenhardt"/>
    <x v="0"/>
    <s v="United States"/>
    <x v="28"/>
    <x v="2"/>
    <x v="1"/>
    <s v="FUR-FU-10000723"/>
    <s v="Furniture"/>
    <x v="3"/>
    <s v="Deflect-o EconoMat Studded, No Bevel Mat for Low Pile Carpeting"/>
    <n v="123.96"/>
    <n v="3"/>
    <n v="11.1564"/>
    <x v="2"/>
    <x v="10"/>
  </r>
  <r>
    <s v="CA-2015-130456"/>
    <x v="130"/>
    <d v="2015-08-26T00:00:00"/>
    <x v="1"/>
    <s v="DS-13180"/>
    <s v="David Smith"/>
    <x v="1"/>
    <s v="United States"/>
    <x v="28"/>
    <x v="2"/>
    <x v="1"/>
    <s v="FUR-BO-10003893"/>
    <s v="Furniture"/>
    <x v="0"/>
    <s v="Sauder Camden County Collection Library"/>
    <n v="586.39800000000002"/>
    <n v="6"/>
    <n v="34.494"/>
    <x v="2"/>
    <x v="10"/>
  </r>
  <r>
    <s v="CA-2017-130141"/>
    <x v="546"/>
    <d v="2017-10-24T00:00:00"/>
    <x v="0"/>
    <s v="HA-14905"/>
    <s v="Helen Abelman"/>
    <x v="0"/>
    <s v="United States"/>
    <x v="200"/>
    <x v="12"/>
    <x v="1"/>
    <s v="FUR-CH-10000749"/>
    <s v="Furniture"/>
    <x v="1"/>
    <s v="Office Star - Ergonomic Mid Back Chair with 2-Way Adjustable Arms"/>
    <n v="579.13599999999997"/>
    <n v="4"/>
    <n v="-28.956800000000001"/>
    <x v="3"/>
    <x v="1"/>
  </r>
  <r>
    <s v="CA-2016-143910"/>
    <x v="577"/>
    <d v="2016-08-16T00:00:00"/>
    <x v="1"/>
    <s v="BC-11125"/>
    <s v="Becky Castell"/>
    <x v="2"/>
    <s v="United States"/>
    <x v="13"/>
    <x v="7"/>
    <x v="2"/>
    <s v="FUR-CH-10000225"/>
    <s v="Furniture"/>
    <x v="1"/>
    <s v="Global Geo Office Task Chair, Gray"/>
    <n v="145.76400000000001"/>
    <n v="2"/>
    <n v="-8.0980000000000008"/>
    <x v="4"/>
    <x v="10"/>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x v="7"/>
  </r>
  <r>
    <s v="CA-2016-116547"/>
    <x v="579"/>
    <d v="2016-01-17T00:00:00"/>
    <x v="1"/>
    <s v="KB-16585"/>
    <s v="Ken Black"/>
    <x v="1"/>
    <s v="United States"/>
    <x v="15"/>
    <x v="13"/>
    <x v="1"/>
    <s v="FUR-FU-10000076"/>
    <s v="Furniture"/>
    <x v="3"/>
    <s v="24-Hour Round Wall Clock"/>
    <n v="79.92"/>
    <n v="4"/>
    <n v="34.365600000000001"/>
    <x v="1"/>
    <x v="8"/>
  </r>
  <r>
    <s v="US-2017-133200"/>
    <x v="580"/>
    <d v="2017-05-11T00:00:00"/>
    <x v="1"/>
    <s v="DB-13555"/>
    <s v="Dorothy Badders"/>
    <x v="1"/>
    <s v="United States"/>
    <x v="50"/>
    <x v="5"/>
    <x v="3"/>
    <s v="FUR-BO-10001601"/>
    <s v="Furniture"/>
    <x v="0"/>
    <s v="Sauder Mission Library with Doors, Fruitwood Finish"/>
    <n v="623.46479999999997"/>
    <n v="7"/>
    <n v="-119.1918"/>
    <x v="2"/>
    <x v="7"/>
  </r>
  <r>
    <s v="CA-2016-133550"/>
    <x v="581"/>
    <d v="2016-08-06T00:00:00"/>
    <x v="1"/>
    <s v="KL-16645"/>
    <s v="Ken Lonsdale"/>
    <x v="0"/>
    <s v="United States"/>
    <x v="25"/>
    <x v="17"/>
    <x v="3"/>
    <s v="FUR-FU-10002918"/>
    <s v="Furniture"/>
    <x v="3"/>
    <s v="Eldon ClusterMat Chair Mat with Cordless Antistatic Protection"/>
    <n v="272.94"/>
    <n v="3"/>
    <n v="30.023399999999999"/>
    <x v="6"/>
    <x v="3"/>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x v="9"/>
  </r>
  <r>
    <s v="CA-2016-159912"/>
    <x v="583"/>
    <d v="2016-09-03T00:00:00"/>
    <x v="1"/>
    <s v="GB-14530"/>
    <s v="George Bell"/>
    <x v="1"/>
    <s v="United States"/>
    <x v="3"/>
    <x v="3"/>
    <x v="2"/>
    <s v="FUR-TA-10004152"/>
    <s v="Furniture"/>
    <x v="2"/>
    <s v="Barricks 18&quot; x 48&quot; Non-Folding Utility Table with Bottom Storage Shelf"/>
    <n v="241.92"/>
    <n v="4"/>
    <n v="-56.448"/>
    <x v="2"/>
    <x v="10"/>
  </r>
  <r>
    <s v="CA-2016-159912"/>
    <x v="583"/>
    <d v="2016-09-03T00:00:00"/>
    <x v="1"/>
    <s v="GB-14530"/>
    <s v="George Bell"/>
    <x v="1"/>
    <s v="United States"/>
    <x v="3"/>
    <x v="3"/>
    <x v="2"/>
    <s v="FUR-BO-10002853"/>
    <s v="Furniture"/>
    <x v="0"/>
    <s v="O'Sullivan 5-Shelf Heavy-Duty Bookcases"/>
    <n v="163.88"/>
    <n v="4"/>
    <n v="-81.94"/>
    <x v="2"/>
    <x v="10"/>
  </r>
  <r>
    <s v="CA-2014-138681"/>
    <x v="191"/>
    <d v="2014-12-22T00:00:00"/>
    <x v="2"/>
    <s v="CT-11995"/>
    <s v="Carol Triggs"/>
    <x v="0"/>
    <s v="United States"/>
    <x v="104"/>
    <x v="22"/>
    <x v="1"/>
    <s v="FUR-FU-10001876"/>
    <s v="Furniture"/>
    <x v="3"/>
    <s v="Computer Room Manger, 14&quot;"/>
    <n v="51.968000000000004"/>
    <n v="2"/>
    <n v="10.393599999999999"/>
    <x v="3"/>
    <x v="5"/>
  </r>
  <r>
    <s v="CA-2014-138681"/>
    <x v="191"/>
    <d v="2014-12-22T00:00:00"/>
    <x v="2"/>
    <s v="CT-11995"/>
    <s v="Carol Triggs"/>
    <x v="0"/>
    <s v="United States"/>
    <x v="104"/>
    <x v="22"/>
    <x v="1"/>
    <s v="FUR-CH-10004860"/>
    <s v="Furniture"/>
    <x v="1"/>
    <s v="Global Low Back Tilter Chair"/>
    <n v="242.352"/>
    <n v="3"/>
    <n v="-42.4116"/>
    <x v="3"/>
    <x v="5"/>
  </r>
  <r>
    <s v="US-2015-138121"/>
    <x v="584"/>
    <d v="2015-12-17T00:00:00"/>
    <x v="3"/>
    <s v="JL-15835"/>
    <s v="John Lee"/>
    <x v="0"/>
    <s v="United States"/>
    <x v="25"/>
    <x v="17"/>
    <x v="3"/>
    <s v="FUR-CH-10003846"/>
    <s v="Furniture"/>
    <x v="1"/>
    <s v="Hon Valutask Swivel Chairs"/>
    <n v="302.94"/>
    <n v="3"/>
    <n v="48.470399999999998"/>
    <x v="7"/>
    <x v="5"/>
  </r>
  <r>
    <s v="US-2015-138121"/>
    <x v="584"/>
    <d v="2015-12-17T00:00:00"/>
    <x v="3"/>
    <s v="JL-15835"/>
    <s v="John Lee"/>
    <x v="0"/>
    <s v="United States"/>
    <x v="25"/>
    <x v="17"/>
    <x v="3"/>
    <s v="FUR-CH-10004875"/>
    <s v="Furniture"/>
    <x v="1"/>
    <s v="Harbour Creations 67200 Series Stacking Chairs"/>
    <n v="142.36000000000001"/>
    <n v="2"/>
    <n v="38.437199999999997"/>
    <x v="7"/>
    <x v="5"/>
  </r>
  <r>
    <s v="US-2015-138121"/>
    <x v="584"/>
    <d v="2015-12-17T00:00:00"/>
    <x v="3"/>
    <s v="JL-15835"/>
    <s v="John Lee"/>
    <x v="0"/>
    <s v="United States"/>
    <x v="25"/>
    <x v="17"/>
    <x v="3"/>
    <s v="FUR-CH-10003817"/>
    <s v="Furniture"/>
    <x v="1"/>
    <s v="Global Value Steno Chair, Gray"/>
    <n v="546.66"/>
    <n v="9"/>
    <n v="136.66499999999999"/>
    <x v="7"/>
    <x v="5"/>
  </r>
  <r>
    <s v="US-2015-138121"/>
    <x v="584"/>
    <d v="2015-12-17T00:00:00"/>
    <x v="3"/>
    <s v="JL-15835"/>
    <s v="John Lee"/>
    <x v="0"/>
    <s v="United States"/>
    <x v="25"/>
    <x v="17"/>
    <x v="3"/>
    <s v="FUR-FU-10002116"/>
    <s v="Furniture"/>
    <x v="3"/>
    <s v="Tenex Carpeted, Granite-Look or Clear Contemporary Contour Shape Chair Mats"/>
    <n v="212.13"/>
    <n v="3"/>
    <n v="14.8491"/>
    <x v="7"/>
    <x v="5"/>
  </r>
  <r>
    <s v="CA-2017-140298"/>
    <x v="585"/>
    <d v="2017-05-17T00:00:00"/>
    <x v="1"/>
    <s v="JK-16120"/>
    <s v="Julie Kriz"/>
    <x v="2"/>
    <s v="United States"/>
    <x v="198"/>
    <x v="5"/>
    <x v="3"/>
    <s v="FUR-FU-10001967"/>
    <s v="Furniture"/>
    <x v="3"/>
    <s v="Telescoping Adjustable Floor Lamp"/>
    <n v="7.9960000000000004"/>
    <n v="1"/>
    <n v="-6.9965000000000002"/>
    <x v="6"/>
    <x v="7"/>
  </r>
  <r>
    <s v="CA-2016-158435"/>
    <x v="586"/>
    <d v="2016-05-18T00:00:00"/>
    <x v="2"/>
    <s v="AG-10900"/>
    <s v="Arthur Gainer"/>
    <x v="0"/>
    <s v="United States"/>
    <x v="251"/>
    <x v="19"/>
    <x v="2"/>
    <s v="FUR-FU-10003975"/>
    <s v="Furniture"/>
    <x v="3"/>
    <s v="Eldon Advantage Chair Mats for Low to Medium Pile Carpets"/>
    <n v="173.24"/>
    <n v="4"/>
    <n v="17.324000000000002"/>
    <x v="5"/>
    <x v="7"/>
  </r>
  <r>
    <s v="CA-2014-108273"/>
    <x v="439"/>
    <d v="2014-12-21T00:00:00"/>
    <x v="1"/>
    <s v="EJ-13720"/>
    <s v="Ed Jacobs"/>
    <x v="0"/>
    <s v="United States"/>
    <x v="156"/>
    <x v="5"/>
    <x v="3"/>
    <s v="FUR-FU-10002116"/>
    <s v="Furniture"/>
    <x v="3"/>
    <s v="Tenex Carpeted, Granite-Look or Clear Contemporary Contour Shape Chair Mats"/>
    <n v="56.567999999999998"/>
    <n v="2"/>
    <n v="-74.952600000000004"/>
    <x v="2"/>
    <x v="5"/>
  </r>
  <r>
    <s v="CA-2017-143126"/>
    <x v="587"/>
    <d v="2017-12-07T00:00:00"/>
    <x v="0"/>
    <s v="CM-12655"/>
    <s v="Corinna Mitchell"/>
    <x v="2"/>
    <s v="United States"/>
    <x v="15"/>
    <x v="13"/>
    <x v="1"/>
    <s v="FUR-TA-10002958"/>
    <s v="Furniture"/>
    <x v="2"/>
    <s v="Bevis Oval Conference Table, Walnut"/>
    <n v="521.96"/>
    <n v="2"/>
    <n v="88.733199999999997"/>
    <x v="4"/>
    <x v="5"/>
  </r>
  <r>
    <s v="CA-2014-106229"/>
    <x v="588"/>
    <d v="2014-06-11T00:00:00"/>
    <x v="0"/>
    <s v="NR-18550"/>
    <s v="Nick Radford"/>
    <x v="0"/>
    <s v="United States"/>
    <x v="14"/>
    <x v="8"/>
    <x v="3"/>
    <s v="FUR-TA-10002041"/>
    <s v="Furniture"/>
    <x v="2"/>
    <s v="Bevis Round Conference Table Top, X-Base"/>
    <n v="268.935"/>
    <n v="3"/>
    <n v="-209.76929999999999"/>
    <x v="4"/>
    <x v="2"/>
  </r>
  <r>
    <s v="CA-2014-119151"/>
    <x v="306"/>
    <d v="2014-11-29T00:00:00"/>
    <x v="0"/>
    <s v="MP-18175"/>
    <s v="Mike Pelletier"/>
    <x v="2"/>
    <s v="United States"/>
    <x v="13"/>
    <x v="7"/>
    <x v="2"/>
    <s v="FUR-BO-10003159"/>
    <s v="Furniture"/>
    <x v="0"/>
    <s v="Sauder Camden County Collection Libraries, Planked Cherry Finish"/>
    <n v="275.952"/>
    <n v="3"/>
    <n v="-37.943399999999997"/>
    <x v="4"/>
    <x v="0"/>
  </r>
  <r>
    <s v="US-2015-103996"/>
    <x v="165"/>
    <d v="2015-03-31T00:00:00"/>
    <x v="0"/>
    <s v="RB-19435"/>
    <s v="Richard Bierner"/>
    <x v="0"/>
    <s v="United States"/>
    <x v="53"/>
    <x v="2"/>
    <x v="1"/>
    <s v="FUR-FU-10004586"/>
    <s v="Furniture"/>
    <x v="3"/>
    <s v="G.E. Longer-Life Indoor Recessed Floodlight Bulbs"/>
    <n v="19.920000000000002"/>
    <n v="3"/>
    <n v="9.5616000000000003"/>
    <x v="3"/>
    <x v="9"/>
  </r>
  <r>
    <s v="CA-2016-120530"/>
    <x v="589"/>
    <d v="2016-04-12T00:00:00"/>
    <x v="1"/>
    <s v="Dl-13600"/>
    <s v="Dorris liebe"/>
    <x v="1"/>
    <s v="United States"/>
    <x v="13"/>
    <x v="7"/>
    <x v="2"/>
    <s v="FUR-CH-10000454"/>
    <s v="Furniture"/>
    <x v="1"/>
    <s v="Hon Deluxe Fabric Upholstered Stacking Chairs, Rounded Back"/>
    <n v="658.74599999999998"/>
    <n v="3"/>
    <n v="146.38800000000001"/>
    <x v="2"/>
    <x v="6"/>
  </r>
  <r>
    <s v="CA-2015-105725"/>
    <x v="590"/>
    <d v="2015-02-24T00:00:00"/>
    <x v="1"/>
    <s v="GT-14755"/>
    <s v="Guy Thornton"/>
    <x v="0"/>
    <s v="United States"/>
    <x v="62"/>
    <x v="2"/>
    <x v="1"/>
    <s v="FUR-TA-10001676"/>
    <s v="Furniture"/>
    <x v="2"/>
    <s v="Hon 61000 Series Interactive Training Tables"/>
    <n v="35.543999999999997"/>
    <n v="1"/>
    <n v="-0.88859999999999995"/>
    <x v="6"/>
    <x v="11"/>
  </r>
  <r>
    <s v="CA-2016-120005"/>
    <x v="492"/>
    <d v="2016-03-03T00:00:00"/>
    <x v="3"/>
    <s v="TS-21160"/>
    <s v="Theresa Swint"/>
    <x v="1"/>
    <s v="United States"/>
    <x v="28"/>
    <x v="2"/>
    <x v="1"/>
    <s v="FUR-FU-10000672"/>
    <s v="Furniture"/>
    <x v="3"/>
    <s v="Executive Impressions 10&quot; Spectator Wall Clock"/>
    <n v="35.28"/>
    <n v="3"/>
    <n v="11.995200000000001"/>
    <x v="7"/>
    <x v="9"/>
  </r>
  <r>
    <s v="CA-2017-103499"/>
    <x v="93"/>
    <d v="2017-11-24T00:00:00"/>
    <x v="1"/>
    <s v="ES-14020"/>
    <s v="Erica Smith"/>
    <x v="0"/>
    <s v="United States"/>
    <x v="38"/>
    <x v="9"/>
    <x v="0"/>
    <s v="FUR-CH-10001482"/>
    <s v="Furniture"/>
    <x v="1"/>
    <s v="Office Star - Mesh Screen back chair with Vinyl seat"/>
    <n v="209.56800000000001"/>
    <n v="2"/>
    <n v="-23.5764"/>
    <x v="4"/>
    <x v="0"/>
  </r>
  <r>
    <s v="CA-2017-119746"/>
    <x v="68"/>
    <d v="2017-11-27T00:00:00"/>
    <x v="1"/>
    <s v="CM-12385"/>
    <s v="Christopher Martinez"/>
    <x v="0"/>
    <s v="United States"/>
    <x v="9"/>
    <x v="8"/>
    <x v="3"/>
    <s v="FUR-FU-10004909"/>
    <s v="Furniture"/>
    <x v="3"/>
    <s v="Contemporary Wood/Metal Frame"/>
    <n v="6.4640000000000004"/>
    <n v="1"/>
    <n v="-4.04"/>
    <x v="4"/>
    <x v="0"/>
  </r>
  <r>
    <s v="CA-2014-150301"/>
    <x v="591"/>
    <d v="2014-07-10T00:00:00"/>
    <x v="2"/>
    <s v="MH-18025"/>
    <s v="Michelle Huthwaite"/>
    <x v="0"/>
    <s v="United States"/>
    <x v="252"/>
    <x v="7"/>
    <x v="2"/>
    <s v="FUR-CH-10002647"/>
    <s v="Furniture"/>
    <x v="1"/>
    <s v="Situations Contoured Folding Chairs, 4/Set"/>
    <n v="63.881999999999998"/>
    <n v="1"/>
    <n v="10.647"/>
    <x v="3"/>
    <x v="3"/>
  </r>
  <r>
    <s v="CA-2014-159310"/>
    <x v="592"/>
    <d v="2014-11-12T00:00:00"/>
    <x v="1"/>
    <s v="SC-20725"/>
    <s v="Steven Cartwright"/>
    <x v="0"/>
    <s v="United States"/>
    <x v="6"/>
    <x v="5"/>
    <x v="3"/>
    <s v="FUR-CH-10002758"/>
    <s v="Furniture"/>
    <x v="1"/>
    <s v="Hon Deluxe Fabric Upholstered Stacking Chairs, Squared Back"/>
    <n v="683.14400000000001"/>
    <n v="4"/>
    <n v="0"/>
    <x v="2"/>
    <x v="0"/>
  </r>
  <r>
    <s v="CA-2015-104346"/>
    <x v="593"/>
    <d v="2015-12-16T00:00:00"/>
    <x v="1"/>
    <s v="IM-15070"/>
    <s v="Irene Maddox"/>
    <x v="0"/>
    <s v="United States"/>
    <x v="30"/>
    <x v="12"/>
    <x v="1"/>
    <s v="FUR-BO-10003450"/>
    <s v="Furniture"/>
    <x v="0"/>
    <s v="Bush Westfield Collection Bookcases, Dark Cherry Finish"/>
    <n v="69.575999999999993"/>
    <n v="4"/>
    <n v="-143.79040000000001"/>
    <x v="2"/>
    <x v="5"/>
  </r>
  <r>
    <s v="CA-2015-104346"/>
    <x v="593"/>
    <d v="2015-12-16T00:00:00"/>
    <x v="1"/>
    <s v="IM-15070"/>
    <s v="Irene Maddox"/>
    <x v="0"/>
    <s v="United States"/>
    <x v="30"/>
    <x v="12"/>
    <x v="1"/>
    <s v="FUR-FU-10002456"/>
    <s v="Furniture"/>
    <x v="3"/>
    <s v="Master Caster Door Stop, Large Neon Orange"/>
    <n v="52.415999999999997"/>
    <n v="9"/>
    <n v="15.069599999999999"/>
    <x v="2"/>
    <x v="5"/>
  </r>
  <r>
    <s v="CA-2015-104346"/>
    <x v="593"/>
    <d v="2015-12-16T00:00:00"/>
    <x v="1"/>
    <s v="IM-15070"/>
    <s v="Irene Maddox"/>
    <x v="0"/>
    <s v="United States"/>
    <x v="30"/>
    <x v="12"/>
    <x v="1"/>
    <s v="FUR-FU-10001473"/>
    <s v="Furniture"/>
    <x v="3"/>
    <s v="DAX Wood Document Frame"/>
    <n v="54.92"/>
    <n v="5"/>
    <n v="10.984"/>
    <x v="2"/>
    <x v="5"/>
  </r>
  <r>
    <s v="CA-2015-104346"/>
    <x v="593"/>
    <d v="2015-12-16T00:00:00"/>
    <x v="1"/>
    <s v="IM-15070"/>
    <s v="Irene Maddox"/>
    <x v="0"/>
    <s v="United States"/>
    <x v="30"/>
    <x v="12"/>
    <x v="1"/>
    <s v="FUR-TA-10000849"/>
    <s v="Furniture"/>
    <x v="2"/>
    <s v="Bevis Rectangular Conference Tables"/>
    <n v="364.95"/>
    <n v="5"/>
    <n v="-248.166"/>
    <x v="2"/>
    <x v="5"/>
  </r>
  <r>
    <s v="CA-2015-144722"/>
    <x v="253"/>
    <d v="2015-03-23T00:00:00"/>
    <x v="1"/>
    <s v="MF-18250"/>
    <s v="Monica Federle"/>
    <x v="1"/>
    <s v="United States"/>
    <x v="2"/>
    <x v="2"/>
    <x v="1"/>
    <s v="FUR-FU-10001215"/>
    <s v="Furniture"/>
    <x v="3"/>
    <s v="Howard Miller 11-1/2&quot; Diameter Brentwood Wall Clock"/>
    <n v="43.13"/>
    <n v="1"/>
    <n v="18.114599999999999"/>
    <x v="1"/>
    <x v="9"/>
  </r>
  <r>
    <s v="US-2016-148901"/>
    <x v="326"/>
    <d v="2016-05-19T00:00:00"/>
    <x v="1"/>
    <s v="MK-17905"/>
    <s v="Michael Kennedy"/>
    <x v="1"/>
    <s v="United States"/>
    <x v="51"/>
    <x v="1"/>
    <x v="0"/>
    <s v="FUR-FU-10002396"/>
    <s v="Furniture"/>
    <x v="3"/>
    <s v="DAX Copper Panel Document Frame, 5 x 7 Size"/>
    <n v="30.192"/>
    <n v="3"/>
    <n v="8.3027999999999995"/>
    <x v="2"/>
    <x v="7"/>
  </r>
  <r>
    <s v="CA-2017-136364"/>
    <x v="594"/>
    <d v="2017-07-17T00:00:00"/>
    <x v="0"/>
    <s v="MH-17455"/>
    <s v="Mark Hamilton"/>
    <x v="0"/>
    <s v="United States"/>
    <x v="3"/>
    <x v="3"/>
    <x v="2"/>
    <s v="FUR-FU-10002501"/>
    <s v="Furniture"/>
    <x v="3"/>
    <s v="Nu-Dell Executive Frame"/>
    <n v="91.007999999999996"/>
    <n v="9"/>
    <n v="19.339200000000002"/>
    <x v="4"/>
    <x v="3"/>
  </r>
  <r>
    <s v="CA-2016-121370"/>
    <x v="566"/>
    <d v="2016-11-19T00:00:00"/>
    <x v="0"/>
    <s v="EB-14110"/>
    <s v="Eugene Barchas"/>
    <x v="0"/>
    <s v="United States"/>
    <x v="3"/>
    <x v="3"/>
    <x v="2"/>
    <s v="FUR-CH-10000785"/>
    <s v="Furniture"/>
    <x v="1"/>
    <s v="Global Ergonomic Managers Chair"/>
    <n v="380.05799999999999"/>
    <n v="3"/>
    <n v="-21.717600000000001"/>
    <x v="2"/>
    <x v="0"/>
  </r>
  <r>
    <s v="CA-2016-121370"/>
    <x v="566"/>
    <d v="2016-11-19T00:00:00"/>
    <x v="0"/>
    <s v="EB-14110"/>
    <s v="Eugene Barchas"/>
    <x v="0"/>
    <s v="United States"/>
    <x v="3"/>
    <x v="3"/>
    <x v="2"/>
    <s v="FUR-FU-10002813"/>
    <s v="Furniture"/>
    <x v="3"/>
    <s v="DAX Contemporary Wood Frame with Silver Metal Mat, Desktop, 11 x 14 Size"/>
    <n v="48.576000000000001"/>
    <n v="3"/>
    <n v="9.7151999999999994"/>
    <x v="2"/>
    <x v="0"/>
  </r>
  <r>
    <s v="CA-2016-140018"/>
    <x v="431"/>
    <d v="2016-11-26T00:00:00"/>
    <x v="1"/>
    <s v="CK-12205"/>
    <s v="Chloris Kastensmidt"/>
    <x v="0"/>
    <s v="United States"/>
    <x v="29"/>
    <x v="15"/>
    <x v="2"/>
    <s v="FUR-CH-10003817"/>
    <s v="Furniture"/>
    <x v="1"/>
    <s v="Global Value Steno Chair, Gray"/>
    <n v="127.554"/>
    <n v="3"/>
    <n v="-9.1110000000000007"/>
    <x v="2"/>
    <x v="0"/>
  </r>
  <r>
    <s v="CA-2016-140018"/>
    <x v="431"/>
    <d v="2016-11-26T00:00:00"/>
    <x v="1"/>
    <s v="CK-12205"/>
    <s v="Chloris Kastensmidt"/>
    <x v="0"/>
    <s v="United States"/>
    <x v="29"/>
    <x v="15"/>
    <x v="2"/>
    <s v="FUR-FU-10001876"/>
    <s v="Furniture"/>
    <x v="3"/>
    <s v="Computer Room Manger, 14&quot;"/>
    <n v="77.951999999999998"/>
    <n v="3"/>
    <n v="15.590400000000001"/>
    <x v="2"/>
    <x v="0"/>
  </r>
  <r>
    <s v="CA-2017-154123"/>
    <x v="93"/>
    <d v="2017-11-25T00:00:00"/>
    <x v="1"/>
    <s v="SC-20050"/>
    <s v="Sample Company A"/>
    <x v="2"/>
    <s v="United States"/>
    <x v="0"/>
    <x v="0"/>
    <x v="0"/>
    <s v="FUR-FU-10000629"/>
    <s v="Furniture"/>
    <x v="3"/>
    <s v="9-3/4 Diameter Round Wall Clock"/>
    <n v="27.58"/>
    <n v="2"/>
    <n v="11.583600000000001"/>
    <x v="2"/>
    <x v="0"/>
  </r>
  <r>
    <s v="CA-2014-107818"/>
    <x v="30"/>
    <d v="2014-09-14T00:00:00"/>
    <x v="1"/>
    <s v="MC-17275"/>
    <s v="Marc Crier"/>
    <x v="0"/>
    <s v="United States"/>
    <x v="253"/>
    <x v="13"/>
    <x v="1"/>
    <s v="FUR-CH-10000454"/>
    <s v="Furniture"/>
    <x v="1"/>
    <s v="Hon Deluxe Fabric Upholstered Stacking Chairs, Rounded Back"/>
    <n v="975.92"/>
    <n v="5"/>
    <n v="121.99"/>
    <x v="6"/>
    <x v="4"/>
  </r>
  <r>
    <s v="CA-2014-113320"/>
    <x v="202"/>
    <d v="2014-12-15T00:00:00"/>
    <x v="0"/>
    <s v="LH-17155"/>
    <s v="Logan Haushalter"/>
    <x v="0"/>
    <s v="United States"/>
    <x v="121"/>
    <x v="2"/>
    <x v="1"/>
    <s v="FUR-FU-10004270"/>
    <s v="Furniture"/>
    <x v="3"/>
    <s v="Eldon Image Series Desk Accessories, Burgundy"/>
    <n v="12.54"/>
    <n v="3"/>
    <n v="4.5144000000000002"/>
    <x v="0"/>
    <x v="5"/>
  </r>
  <r>
    <s v="CA-2014-113320"/>
    <x v="202"/>
    <d v="2014-12-15T00:00:00"/>
    <x v="0"/>
    <s v="LH-17155"/>
    <s v="Logan Haushalter"/>
    <x v="0"/>
    <s v="United States"/>
    <x v="121"/>
    <x v="2"/>
    <x v="1"/>
    <s v="FUR-FU-10001706"/>
    <s v="Furniture"/>
    <x v="3"/>
    <s v="Longer-Life Soft White Bulbs"/>
    <n v="9.24"/>
    <n v="3"/>
    <n v="4.4352"/>
    <x v="0"/>
    <x v="5"/>
  </r>
  <r>
    <s v="CA-2015-137526"/>
    <x v="595"/>
    <d v="2015-01-17T00:00:00"/>
    <x v="1"/>
    <s v="PB-19150"/>
    <s v="Philip Brown"/>
    <x v="0"/>
    <s v="United States"/>
    <x v="2"/>
    <x v="2"/>
    <x v="1"/>
    <s v="FUR-FU-10001861"/>
    <s v="Furniture"/>
    <x v="3"/>
    <s v="Floodlight Indoor Halogen Bulbs, 1 Bulb per Pack, 60 Watts"/>
    <n v="77.599999999999994"/>
    <n v="4"/>
    <n v="38.024000000000001"/>
    <x v="4"/>
    <x v="8"/>
  </r>
  <r>
    <s v="CA-2015-137526"/>
    <x v="595"/>
    <d v="2015-01-17T00:00:00"/>
    <x v="1"/>
    <s v="PB-19150"/>
    <s v="Philip Brown"/>
    <x v="0"/>
    <s v="United States"/>
    <x v="2"/>
    <x v="2"/>
    <x v="1"/>
    <s v="FUR-FU-10004845"/>
    <s v="Furniture"/>
    <x v="3"/>
    <s v="Deflect-o EconoMat Nonstudded, No Bevel Mat"/>
    <n v="464.85"/>
    <n v="9"/>
    <n v="92.97"/>
    <x v="4"/>
    <x v="8"/>
  </r>
  <r>
    <s v="CA-2017-122490"/>
    <x v="596"/>
    <d v="2017-11-18T00:00:00"/>
    <x v="1"/>
    <s v="TT-21070"/>
    <s v="Ted Trevino"/>
    <x v="0"/>
    <s v="United States"/>
    <x v="15"/>
    <x v="13"/>
    <x v="1"/>
    <s v="FUR-CH-10001215"/>
    <s v="Furniture"/>
    <x v="1"/>
    <s v="Global Troy Executive Leather Low-Back Tilter"/>
    <n v="2404.7040000000002"/>
    <n v="6"/>
    <n v="150.29400000000001"/>
    <x v="2"/>
    <x v="0"/>
  </r>
  <r>
    <s v="CA-2017-143567"/>
    <x v="575"/>
    <d v="2017-11-05T00:00:00"/>
    <x v="0"/>
    <s v="TB-21175"/>
    <s v="Thomas Boland"/>
    <x v="1"/>
    <s v="United States"/>
    <x v="0"/>
    <x v="0"/>
    <x v="0"/>
    <s v="FUR-CH-10000454"/>
    <s v="Furniture"/>
    <x v="1"/>
    <s v="Hon Deluxe Fabric Upholstered Stacking Chairs, Rounded Back"/>
    <n v="975.92"/>
    <n v="4"/>
    <n v="292.77600000000001"/>
    <x v="0"/>
    <x v="0"/>
  </r>
  <r>
    <s v="CA-2016-163167"/>
    <x v="597"/>
    <d v="2016-12-01T00:00:00"/>
    <x v="0"/>
    <s v="RF-19345"/>
    <s v="Randy Ferguson"/>
    <x v="1"/>
    <s v="United States"/>
    <x v="254"/>
    <x v="24"/>
    <x v="0"/>
    <s v="FUR-CH-10004477"/>
    <s v="Furniture"/>
    <x v="1"/>
    <s v="Global Push Button Manager's Chair, Indigo"/>
    <n v="182.67"/>
    <n v="3"/>
    <n v="52.974299999999999"/>
    <x v="0"/>
    <x v="0"/>
  </r>
  <r>
    <s v="US-2014-122021"/>
    <x v="384"/>
    <d v="2014-10-17T00:00:00"/>
    <x v="2"/>
    <s v="AC-10660"/>
    <s v="Anna Chung"/>
    <x v="0"/>
    <s v="United States"/>
    <x v="255"/>
    <x v="15"/>
    <x v="2"/>
    <s v="FUR-CH-10003761"/>
    <s v="Furniture"/>
    <x v="1"/>
    <s v="Global Italian Leather Office Chair"/>
    <n v="183.37200000000001"/>
    <n v="2"/>
    <n v="-7.8587999999999996"/>
    <x v="3"/>
    <x v="1"/>
  </r>
  <r>
    <s v="US-2014-161613"/>
    <x v="280"/>
    <d v="2014-12-03T00:00:00"/>
    <x v="0"/>
    <s v="MC-17605"/>
    <s v="Matt Connell"/>
    <x v="1"/>
    <s v="United States"/>
    <x v="6"/>
    <x v="5"/>
    <x v="3"/>
    <s v="FUR-CH-10003746"/>
    <s v="Furniture"/>
    <x v="1"/>
    <s v="Hon 4070 Series Pagoda Round Back Stacking Chairs"/>
    <n v="674.05799999999999"/>
    <n v="3"/>
    <n v="-19.258800000000001"/>
    <x v="3"/>
    <x v="5"/>
  </r>
  <r>
    <s v="CA-2017-163125"/>
    <x v="224"/>
    <d v="2017-10-11T00:00:00"/>
    <x v="0"/>
    <s v="MB-17305"/>
    <s v="Maria Bertelson"/>
    <x v="0"/>
    <s v="United States"/>
    <x v="256"/>
    <x v="5"/>
    <x v="3"/>
    <s v="FUR-CH-10001802"/>
    <s v="Furniture"/>
    <x v="1"/>
    <s v="Hon Every-Day Chair Series Swivel Task Chairs"/>
    <n v="254.05799999999999"/>
    <n v="3"/>
    <n v="-32.6646"/>
    <x v="3"/>
    <x v="1"/>
  </r>
  <r>
    <s v="CA-2016-160304"/>
    <x v="598"/>
    <d v="2016-01-07T00:00:00"/>
    <x v="1"/>
    <s v="BM-11575"/>
    <s v="Brendan Murry"/>
    <x v="1"/>
    <s v="United States"/>
    <x v="257"/>
    <x v="32"/>
    <x v="2"/>
    <s v="FUR-BO-10004709"/>
    <s v="Furniture"/>
    <x v="0"/>
    <s v="Bush Westfield Collection Bookcases, Medium Cherry Finish"/>
    <n v="173.94"/>
    <n v="3"/>
    <n v="38.266800000000003"/>
    <x v="2"/>
    <x v="8"/>
  </r>
  <r>
    <s v="CA-2017-117653"/>
    <x v="66"/>
    <d v="2017-10-23T00:00:00"/>
    <x v="1"/>
    <s v="MO-17500"/>
    <s v="Mary O'Rourke"/>
    <x v="0"/>
    <s v="United States"/>
    <x v="9"/>
    <x v="8"/>
    <x v="3"/>
    <s v="FUR-TA-10003008"/>
    <s v="Furniture"/>
    <x v="2"/>
    <s v="Lesro Round Back Collection Coffee Table, End Table"/>
    <n v="91.275000000000006"/>
    <n v="1"/>
    <n v="-67.543499999999995"/>
    <x v="4"/>
    <x v="1"/>
  </r>
  <r>
    <s v="CA-2017-143245"/>
    <x v="451"/>
    <d v="2017-12-06T00:00:00"/>
    <x v="1"/>
    <s v="AD-10180"/>
    <s v="Alan Dominguez"/>
    <x v="2"/>
    <s v="United States"/>
    <x v="130"/>
    <x v="19"/>
    <x v="2"/>
    <s v="FUR-CH-10000155"/>
    <s v="Furniture"/>
    <x v="1"/>
    <s v="Global Comet Stacking Armless Chair"/>
    <n v="897.15"/>
    <n v="3"/>
    <n v="251.202"/>
    <x v="2"/>
    <x v="5"/>
  </r>
  <r>
    <s v="CA-2014-157147"/>
    <x v="424"/>
    <d v="2014-01-18T00:00:00"/>
    <x v="1"/>
    <s v="BD-11605"/>
    <s v="Brian Dahlen"/>
    <x v="0"/>
    <s v="United States"/>
    <x v="28"/>
    <x v="2"/>
    <x v="1"/>
    <s v="FUR-BO-10003034"/>
    <s v="Furniture"/>
    <x v="0"/>
    <s v="O'Sullivan Elevations Bookcase, Cherry Finish"/>
    <n v="333.99900000000002"/>
    <n v="3"/>
    <n v="3.9293999999999998"/>
    <x v="2"/>
    <x v="8"/>
  </r>
  <r>
    <s v="CA-2015-156482"/>
    <x v="599"/>
    <d v="2015-02-13T00:00:00"/>
    <x v="1"/>
    <s v="IL-15100"/>
    <s v="Ivan Liston"/>
    <x v="0"/>
    <s v="United States"/>
    <x v="16"/>
    <x v="14"/>
    <x v="2"/>
    <s v="FUR-CH-10001708"/>
    <s v="Furniture"/>
    <x v="1"/>
    <s v="Office Star - Contemporary Swivel Chair with Padded Adjustable Arms and Flex Back"/>
    <n v="1268.82"/>
    <n v="9"/>
    <n v="266.4522"/>
    <x v="1"/>
    <x v="11"/>
  </r>
  <r>
    <s v="CA-2015-156482"/>
    <x v="599"/>
    <d v="2015-02-13T00:00:00"/>
    <x v="1"/>
    <s v="IL-15100"/>
    <s v="Ivan Liston"/>
    <x v="0"/>
    <s v="United States"/>
    <x v="16"/>
    <x v="14"/>
    <x v="2"/>
    <s v="FUR-BO-10002598"/>
    <s v="Furniture"/>
    <x v="0"/>
    <s v="Hon Metal Bookcases, Putty"/>
    <n v="283.92"/>
    <n v="4"/>
    <n v="82.336799999999997"/>
    <x v="1"/>
    <x v="11"/>
  </r>
  <r>
    <s v="CA-2017-107125"/>
    <x v="152"/>
    <d v="2017-12-02T00:00:00"/>
    <x v="1"/>
    <s v="BD-11320"/>
    <s v="Bill Donatelli"/>
    <x v="0"/>
    <s v="United States"/>
    <x v="2"/>
    <x v="2"/>
    <x v="1"/>
    <s v="FUR-FU-10000732"/>
    <s v="Furniture"/>
    <x v="3"/>
    <s v="Eldon 200 Class Desk Accessories"/>
    <n v="18.84"/>
    <n v="3"/>
    <n v="6.0288000000000004"/>
    <x v="2"/>
    <x v="0"/>
  </r>
  <r>
    <s v="CA-2014-160262"/>
    <x v="2"/>
    <d v="2014-06-13T00:00:00"/>
    <x v="0"/>
    <s v="TS-21205"/>
    <s v="Thomas Seio"/>
    <x v="1"/>
    <s v="United States"/>
    <x v="111"/>
    <x v="34"/>
    <x v="1"/>
    <s v="FUR-FU-10002685"/>
    <s v="Furniture"/>
    <x v="3"/>
    <s v="Executive Impressions 13-1/2&quot; Indoor/Outdoor Wall Clock"/>
    <n v="37.4"/>
    <n v="2"/>
    <n v="14.212"/>
    <x v="4"/>
    <x v="2"/>
  </r>
  <r>
    <s v="CA-2014-156587"/>
    <x v="600"/>
    <d v="2014-03-08T00:00:00"/>
    <x v="2"/>
    <s v="AB-10015"/>
    <s v="Aaron Bergman"/>
    <x v="0"/>
    <s v="United States"/>
    <x v="15"/>
    <x v="13"/>
    <x v="1"/>
    <s v="FUR-CH-10004477"/>
    <s v="Furniture"/>
    <x v="1"/>
    <s v="Global Push Button Manager's Chair, Indigo"/>
    <n v="48.712000000000003"/>
    <n v="1"/>
    <n v="5.4801000000000002"/>
    <x v="5"/>
    <x v="9"/>
  </r>
  <r>
    <s v="CA-2015-122406"/>
    <x v="601"/>
    <d v="2015-08-05T00:00:00"/>
    <x v="0"/>
    <s v="BE-11455"/>
    <s v="Brad Eason"/>
    <x v="2"/>
    <s v="United States"/>
    <x v="134"/>
    <x v="38"/>
    <x v="2"/>
    <s v="FUR-CH-10001973"/>
    <s v="Furniture"/>
    <x v="1"/>
    <s v="Office Star Flex Back Scooter Chair with White Frame"/>
    <n v="110.98"/>
    <n v="1"/>
    <n v="15.5372"/>
    <x v="0"/>
    <x v="10"/>
  </r>
  <r>
    <s v="US-2016-153815"/>
    <x v="24"/>
    <d v="2016-11-09T00:00:00"/>
    <x v="2"/>
    <s v="KL-16555"/>
    <s v="Kelly Lampkin"/>
    <x v="1"/>
    <s v="United States"/>
    <x v="51"/>
    <x v="1"/>
    <x v="0"/>
    <s v="FUR-CH-10000513"/>
    <s v="Furniture"/>
    <x v="1"/>
    <s v="High-Back Leather Manager's Chair"/>
    <n v="207.98400000000001"/>
    <n v="2"/>
    <n v="-28.597799999999999"/>
    <x v="0"/>
    <x v="0"/>
  </r>
  <r>
    <s v="US-2016-153815"/>
    <x v="24"/>
    <d v="2016-11-09T00:00:00"/>
    <x v="2"/>
    <s v="KL-16555"/>
    <s v="Kelly Lampkin"/>
    <x v="1"/>
    <s v="United States"/>
    <x v="51"/>
    <x v="1"/>
    <x v="0"/>
    <s v="FUR-FU-10004090"/>
    <s v="Furniture"/>
    <x v="3"/>
    <s v="Executive Impressions 14&quot; Contract Wall Clock"/>
    <n v="35.567999999999998"/>
    <n v="2"/>
    <n v="5.7797999999999998"/>
    <x v="0"/>
    <x v="0"/>
  </r>
  <r>
    <s v="CA-2016-149279"/>
    <x v="602"/>
    <d v="2016-04-28T00:00:00"/>
    <x v="1"/>
    <s v="CL-12700"/>
    <s v="Craig Leslie"/>
    <x v="2"/>
    <s v="United States"/>
    <x v="30"/>
    <x v="12"/>
    <x v="1"/>
    <s v="FUR-CH-10004287"/>
    <s v="Furniture"/>
    <x v="1"/>
    <s v="SAFCO Arco Folding Chair"/>
    <n v="1325.76"/>
    <n v="6"/>
    <n v="149.148"/>
    <x v="4"/>
    <x v="6"/>
  </r>
  <r>
    <s v="CA-2015-153038"/>
    <x v="603"/>
    <d v="2015-12-25T00:00:00"/>
    <x v="1"/>
    <s v="RB-19645"/>
    <s v="Robert Barroso"/>
    <x v="1"/>
    <s v="United States"/>
    <x v="10"/>
    <x v="9"/>
    <x v="0"/>
    <s v="FUR-FU-10000221"/>
    <s v="Furniture"/>
    <x v="3"/>
    <s v="Master Caster Door Stop, Brown"/>
    <n v="20.32"/>
    <n v="5"/>
    <n v="3.556"/>
    <x v="1"/>
    <x v="5"/>
  </r>
  <r>
    <s v="US-2017-139647"/>
    <x v="585"/>
    <d v="2017-05-13T00:00:00"/>
    <x v="2"/>
    <s v="TS-21370"/>
    <s v="Todd Sumrall"/>
    <x v="1"/>
    <s v="United States"/>
    <x v="43"/>
    <x v="22"/>
    <x v="1"/>
    <s v="FUR-BO-10004467"/>
    <s v="Furniture"/>
    <x v="0"/>
    <s v="Bestar Classic Bookcase"/>
    <n v="209.97900000000001"/>
    <n v="7"/>
    <n v="-356.96429999999998"/>
    <x v="3"/>
    <x v="7"/>
  </r>
  <r>
    <s v="CA-2014-153850"/>
    <x v="168"/>
    <d v="2014-11-29T00:00:00"/>
    <x v="1"/>
    <s v="TH-21100"/>
    <s v="Thea Hendricks"/>
    <x v="0"/>
    <s v="United States"/>
    <x v="219"/>
    <x v="15"/>
    <x v="2"/>
    <s v="FUR-FU-10002960"/>
    <s v="Furniture"/>
    <x v="3"/>
    <s v="Eldon 200 Class Desk Accessories, Burgundy"/>
    <n v="35.167999999999999"/>
    <n v="7"/>
    <n v="9.6712000000000007"/>
    <x v="2"/>
    <x v="0"/>
  </r>
  <r>
    <s v="CA-2014-127558"/>
    <x v="604"/>
    <d v="2014-11-18T00:00:00"/>
    <x v="2"/>
    <s v="SS-20410"/>
    <s v="Shahid Shariari"/>
    <x v="0"/>
    <s v="United States"/>
    <x v="2"/>
    <x v="2"/>
    <x v="1"/>
    <s v="FUR-FU-10002505"/>
    <s v="Furniture"/>
    <x v="3"/>
    <s v="Eldon 100 Class Desk Accessories"/>
    <n v="10.11"/>
    <n v="3"/>
    <n v="3.2351999999999999"/>
    <x v="0"/>
    <x v="0"/>
  </r>
  <r>
    <s v="CA-2016-133795"/>
    <x v="105"/>
    <d v="2016-12-24T00:00:00"/>
    <x v="1"/>
    <s v="JE-15475"/>
    <s v="Jeremy Ellison"/>
    <x v="0"/>
    <s v="United States"/>
    <x v="53"/>
    <x v="2"/>
    <x v="1"/>
    <s v="FUR-FU-10003731"/>
    <s v="Furniture"/>
    <x v="3"/>
    <s v="Eldon Expressions Wood and Plastic Desk Accessories, Oak"/>
    <n v="39.92"/>
    <n v="4"/>
    <n v="11.1776"/>
    <x v="6"/>
    <x v="5"/>
  </r>
  <r>
    <s v="US-2017-130953"/>
    <x v="605"/>
    <d v="2017-08-03T00:00:00"/>
    <x v="1"/>
    <s v="RF-19735"/>
    <s v="Roland Fjeld"/>
    <x v="0"/>
    <s v="United States"/>
    <x v="258"/>
    <x v="37"/>
    <x v="3"/>
    <s v="FUR-CH-10004626"/>
    <s v="Furniture"/>
    <x v="1"/>
    <s v="Office Star Flex Back Scooter Chair with Aluminum Finish Frame"/>
    <n v="302.67"/>
    <n v="3"/>
    <n v="72.640799999999999"/>
    <x v="2"/>
    <x v="3"/>
  </r>
  <r>
    <s v="CA-2016-155166"/>
    <x v="576"/>
    <d v="2017-01-02T00:00:00"/>
    <x v="1"/>
    <s v="BB-11545"/>
    <s v="Brenda Bowman"/>
    <x v="1"/>
    <s v="United States"/>
    <x v="109"/>
    <x v="18"/>
    <x v="2"/>
    <s v="FUR-CH-10003968"/>
    <s v="Furniture"/>
    <x v="1"/>
    <s v="Novimex Turbo Task Chair"/>
    <n v="212.94"/>
    <n v="3"/>
    <n v="25.552800000000001"/>
    <x v="1"/>
    <x v="5"/>
  </r>
  <r>
    <s v="CA-2015-103954"/>
    <x v="38"/>
    <d v="2015-08-13T00:00:00"/>
    <x v="0"/>
    <s v="HR-14770"/>
    <s v="Hallie Redmond"/>
    <x v="2"/>
    <s v="United States"/>
    <x v="79"/>
    <x v="16"/>
    <x v="3"/>
    <s v="FUR-BO-10004690"/>
    <s v="Furniture"/>
    <x v="0"/>
    <s v="O'Sullivan Cherrywood Estates Traditional Barrister Bookcase"/>
    <n v="687.4"/>
    <n v="5"/>
    <n v="48.118000000000002"/>
    <x v="4"/>
    <x v="10"/>
  </r>
  <r>
    <s v="CA-2014-169803"/>
    <x v="226"/>
    <d v="2014-04-12T00:00:00"/>
    <x v="1"/>
    <s v="SC-20260"/>
    <s v="Scott Cohen"/>
    <x v="1"/>
    <s v="United States"/>
    <x v="15"/>
    <x v="13"/>
    <x v="1"/>
    <s v="FUR-TA-10000688"/>
    <s v="Furniture"/>
    <x v="2"/>
    <s v="Chromcraft Bull-Nose Wood Round Conference Table Top, Wood Base"/>
    <n v="653.54999999999995"/>
    <n v="3"/>
    <n v="111.1035"/>
    <x v="6"/>
    <x v="6"/>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x v="3"/>
  </r>
  <r>
    <s v="CA-2016-158694"/>
    <x v="480"/>
    <d v="2016-11-13T00:00:00"/>
    <x v="0"/>
    <s v="AI-10855"/>
    <s v="Arianne Irving"/>
    <x v="0"/>
    <s v="United States"/>
    <x v="2"/>
    <x v="2"/>
    <x v="1"/>
    <s v="FUR-FU-10000965"/>
    <s v="Furniture"/>
    <x v="3"/>
    <s v="Howard Miller 11-1/2&quot; Diameter Ridgewood Wall Clock"/>
    <n v="467.46"/>
    <n v="9"/>
    <n v="191.65860000000001"/>
    <x v="0"/>
    <x v="0"/>
  </r>
  <r>
    <s v="CA-2015-141243"/>
    <x v="606"/>
    <d v="2015-01-08T00:00:00"/>
    <x v="0"/>
    <s v="AH-10465"/>
    <s v="Amy Hunt"/>
    <x v="0"/>
    <s v="United States"/>
    <x v="144"/>
    <x v="5"/>
    <x v="3"/>
    <s v="FUR-BO-10003272"/>
    <s v="Furniture"/>
    <x v="0"/>
    <s v="O'Sullivan Living Dimensions 5-Shelf Bookcases"/>
    <n v="1352.3976"/>
    <n v="9"/>
    <n v="-437.54039999999998"/>
    <x v="2"/>
    <x v="8"/>
  </r>
  <r>
    <s v="CA-2015-136798"/>
    <x v="190"/>
    <d v="2015-05-12T00:00:00"/>
    <x v="1"/>
    <s v="DL-12925"/>
    <s v="Daniel Lacy"/>
    <x v="0"/>
    <s v="United States"/>
    <x v="12"/>
    <x v="11"/>
    <x v="3"/>
    <s v="FUR-FU-10000723"/>
    <s v="Furniture"/>
    <x v="3"/>
    <s v="Deflect-o EconoMat Studded, No Bevel Mat for Low Pile Carpeting"/>
    <n v="123.96"/>
    <n v="3"/>
    <n v="11.1564"/>
    <x v="4"/>
    <x v="7"/>
  </r>
  <r>
    <s v="CA-2017-142090"/>
    <x v="147"/>
    <d v="2017-12-07T00:00:00"/>
    <x v="1"/>
    <s v="SC-20380"/>
    <s v="Shahid Collister"/>
    <x v="0"/>
    <s v="United States"/>
    <x v="259"/>
    <x v="30"/>
    <x v="0"/>
    <s v="FUR-TA-10001889"/>
    <s v="Furniture"/>
    <x v="2"/>
    <s v="Bush Advantage Collection Racetrack Conference Table"/>
    <n v="1781.682"/>
    <n v="7"/>
    <n v="-653.28340000000003"/>
    <x v="1"/>
    <x v="0"/>
  </r>
  <r>
    <s v="CA-2014-124478"/>
    <x v="98"/>
    <d v="2014-08-12T00:00:00"/>
    <x v="1"/>
    <s v="MA-17560"/>
    <s v="Matt Abelman"/>
    <x v="2"/>
    <s v="United States"/>
    <x v="65"/>
    <x v="17"/>
    <x v="3"/>
    <s v="FUR-FU-10002088"/>
    <s v="Furniture"/>
    <x v="3"/>
    <s v="Nu-Dell Float Frame 11 x 14 1/2"/>
    <n v="53.88"/>
    <n v="6"/>
    <n v="22.6296"/>
    <x v="4"/>
    <x v="10"/>
  </r>
  <r>
    <s v="CA-2014-134572"/>
    <x v="607"/>
    <d v="2014-04-22T00:00:00"/>
    <x v="0"/>
    <s v="SV-20365"/>
    <s v="Seth Vernon"/>
    <x v="0"/>
    <s v="United States"/>
    <x v="6"/>
    <x v="5"/>
    <x v="3"/>
    <s v="FUR-TA-10001705"/>
    <s v="Furniture"/>
    <x v="2"/>
    <s v="Bush Advantage Collection Round Conference Table"/>
    <n v="744.1"/>
    <n v="5"/>
    <n v="-95.67"/>
    <x v="3"/>
    <x v="6"/>
  </r>
  <r>
    <s v="CA-2014-134572"/>
    <x v="607"/>
    <d v="2014-04-22T00:00:00"/>
    <x v="0"/>
    <s v="SV-20365"/>
    <s v="Seth Vernon"/>
    <x v="0"/>
    <s v="United States"/>
    <x v="6"/>
    <x v="5"/>
    <x v="3"/>
    <s v="FUR-TA-10004442"/>
    <s v="Furniture"/>
    <x v="2"/>
    <s v="Riverside Furniture Stanwyck Manor Table Series"/>
    <n v="401.59"/>
    <n v="2"/>
    <n v="-131.95099999999999"/>
    <x v="3"/>
    <x v="6"/>
  </r>
  <r>
    <s v="US-2017-133312"/>
    <x v="608"/>
    <d v="2017-11-29T00:00:00"/>
    <x v="1"/>
    <s v="BD-11500"/>
    <s v="Bradley Drucker"/>
    <x v="0"/>
    <s v="United States"/>
    <x v="28"/>
    <x v="2"/>
    <x v="1"/>
    <s v="FUR-BO-10002213"/>
    <s v="Furniture"/>
    <x v="0"/>
    <s v="Sauder Forest Hills Library, Woodland Oak Finish"/>
    <n v="359.49900000000002"/>
    <n v="3"/>
    <n v="-29.605799999999999"/>
    <x v="4"/>
    <x v="0"/>
  </r>
  <r>
    <s v="US-2014-140452"/>
    <x v="387"/>
    <d v="2014-12-10T00:00:00"/>
    <x v="1"/>
    <s v="BK-11260"/>
    <s v="Berenike Kampe"/>
    <x v="0"/>
    <s v="United States"/>
    <x v="9"/>
    <x v="8"/>
    <x v="3"/>
    <s v="FUR-TA-10004086"/>
    <s v="Furniture"/>
    <x v="2"/>
    <s v="KI Adjustable-Height Table"/>
    <n v="214.95"/>
    <n v="5"/>
    <n v="-120.372"/>
    <x v="4"/>
    <x v="5"/>
  </r>
  <r>
    <s v="US-2014-140452"/>
    <x v="387"/>
    <d v="2014-12-10T00:00:00"/>
    <x v="1"/>
    <s v="BK-11260"/>
    <s v="Berenike Kampe"/>
    <x v="0"/>
    <s v="United States"/>
    <x v="9"/>
    <x v="8"/>
    <x v="3"/>
    <s v="FUR-FU-10002088"/>
    <s v="Furniture"/>
    <x v="3"/>
    <s v="Nu-Dell Float Frame 11 x 14 1/2"/>
    <n v="10.776"/>
    <n v="3"/>
    <n v="-4.8491999999999997"/>
    <x v="4"/>
    <x v="5"/>
  </r>
  <r>
    <s v="CA-2014-116568"/>
    <x v="609"/>
    <d v="2014-12-20T00:00:00"/>
    <x v="1"/>
    <s v="BM-11785"/>
    <s v="Bryan Mills"/>
    <x v="0"/>
    <s v="United States"/>
    <x v="260"/>
    <x v="1"/>
    <x v="0"/>
    <s v="FUR-CH-10002439"/>
    <s v="Furniture"/>
    <x v="1"/>
    <s v="Iceberg Nesting Folding Chair, 19w x 6d x 43h"/>
    <n v="186.304"/>
    <n v="4"/>
    <n v="13.972799999999999"/>
    <x v="6"/>
    <x v="5"/>
  </r>
  <r>
    <s v="CA-2015-153073"/>
    <x v="18"/>
    <d v="2015-11-13T00:00:00"/>
    <x v="3"/>
    <s v="HA-14905"/>
    <s v="Helen Abelman"/>
    <x v="0"/>
    <s v="United States"/>
    <x v="9"/>
    <x v="8"/>
    <x v="3"/>
    <s v="FUR-FU-10001025"/>
    <s v="Furniture"/>
    <x v="3"/>
    <s v="Eldon Imˆge Series Desk Accessories, Clear"/>
    <n v="17.495999999999999"/>
    <n v="9"/>
    <n v="-7.4358000000000004"/>
    <x v="7"/>
    <x v="0"/>
  </r>
  <r>
    <s v="CA-2014-160766"/>
    <x v="94"/>
    <d v="2014-09-14T00:00:00"/>
    <x v="3"/>
    <s v="DM-13015"/>
    <s v="Darrin Martin"/>
    <x v="0"/>
    <s v="United States"/>
    <x v="13"/>
    <x v="7"/>
    <x v="2"/>
    <s v="FUR-TA-10001039"/>
    <s v="Furniture"/>
    <x v="2"/>
    <s v="KI Adjustable-Height Table"/>
    <n v="464.29199999999997"/>
    <n v="9"/>
    <n v="-108.3348"/>
    <x v="7"/>
    <x v="4"/>
  </r>
  <r>
    <s v="CA-2017-146626"/>
    <x v="297"/>
    <d v="2018-01-05T00:00:00"/>
    <x v="1"/>
    <s v="BP-11185"/>
    <s v="Ben Peterman"/>
    <x v="1"/>
    <s v="United States"/>
    <x v="261"/>
    <x v="2"/>
    <x v="1"/>
    <s v="FUR-FU-10002501"/>
    <s v="Furniture"/>
    <x v="3"/>
    <s v="Nu-Dell Executive Frame"/>
    <n v="101.12"/>
    <n v="8"/>
    <n v="37.414400000000001"/>
    <x v="1"/>
    <x v="5"/>
  </r>
  <r>
    <s v="CA-2016-128972"/>
    <x v="282"/>
    <d v="2016-11-17T00:00:00"/>
    <x v="1"/>
    <s v="TS-21430"/>
    <s v="Tom Stivers"/>
    <x v="1"/>
    <s v="United States"/>
    <x v="258"/>
    <x v="37"/>
    <x v="3"/>
    <s v="FUR-FU-10003096"/>
    <s v="Furniture"/>
    <x v="3"/>
    <s v="Master Giant Foot Doorstop, Safety Yellow"/>
    <n v="30.36"/>
    <n v="4"/>
    <n v="13.0548"/>
    <x v="4"/>
    <x v="0"/>
  </r>
  <r>
    <s v="CA-2016-111213"/>
    <x v="610"/>
    <d v="2016-04-05T00:00:00"/>
    <x v="1"/>
    <s v="FP-14320"/>
    <s v="Frank Preis"/>
    <x v="0"/>
    <s v="United States"/>
    <x v="13"/>
    <x v="7"/>
    <x v="2"/>
    <s v="FUR-CH-10000454"/>
    <s v="Furniture"/>
    <x v="1"/>
    <s v="Hon Deluxe Fabric Upholstered Stacking Chairs, Rounded Back"/>
    <n v="1317.492"/>
    <n v="6"/>
    <n v="292.77600000000001"/>
    <x v="4"/>
    <x v="6"/>
  </r>
  <r>
    <s v="CA-2017-161333"/>
    <x v="611"/>
    <d v="2017-02-07T00:00:00"/>
    <x v="1"/>
    <s v="JL-15835"/>
    <s v="John Lee"/>
    <x v="0"/>
    <s v="United States"/>
    <x v="2"/>
    <x v="2"/>
    <x v="1"/>
    <s v="FUR-FU-10003039"/>
    <s v="Furniture"/>
    <x v="3"/>
    <s v="Howard Miller 11-1/2&quot; Diameter Grantwood Wall Clock"/>
    <n v="86.26"/>
    <n v="2"/>
    <n v="29.328399999999998"/>
    <x v="2"/>
    <x v="11"/>
  </r>
  <r>
    <s v="CA-2017-128734"/>
    <x v="455"/>
    <d v="2017-12-31T00:00:00"/>
    <x v="1"/>
    <s v="JL-15175"/>
    <s v="James Lanier"/>
    <x v="2"/>
    <s v="United States"/>
    <x v="262"/>
    <x v="22"/>
    <x v="1"/>
    <s v="FUR-FU-10001731"/>
    <s v="Furniture"/>
    <x v="3"/>
    <s v="Acrylic Self-Standing Desk Frames"/>
    <n v="8.5440000000000005"/>
    <n v="4"/>
    <n v="1.9224000000000001"/>
    <x v="1"/>
    <x v="5"/>
  </r>
  <r>
    <s v="CA-2017-128734"/>
    <x v="455"/>
    <d v="2017-12-31T00:00:00"/>
    <x v="1"/>
    <s v="JL-15175"/>
    <s v="James Lanier"/>
    <x v="2"/>
    <s v="United States"/>
    <x v="262"/>
    <x v="22"/>
    <x v="1"/>
    <s v="FUR-CH-10001394"/>
    <s v="Furniture"/>
    <x v="1"/>
    <s v="Global Leather Executive Chair"/>
    <n v="842.37599999999998"/>
    <n v="3"/>
    <n v="105.297"/>
    <x v="1"/>
    <x v="5"/>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x v="10"/>
  </r>
  <r>
    <s v="CA-2017-163006"/>
    <x v="254"/>
    <d v="2017-07-04T00:00:00"/>
    <x v="0"/>
    <s v="GH-14410"/>
    <s v="Gary Hansen"/>
    <x v="2"/>
    <s v="United States"/>
    <x v="9"/>
    <x v="8"/>
    <x v="3"/>
    <s v="FUR-CH-10000229"/>
    <s v="Furniture"/>
    <x v="1"/>
    <s v="Global Enterprise Series Seating High-Back Swivel/Tilt Chairs"/>
    <n v="569.05799999999999"/>
    <n v="3"/>
    <n v="-178.8468"/>
    <x v="4"/>
    <x v="2"/>
  </r>
  <r>
    <s v="CA-2017-163006"/>
    <x v="254"/>
    <d v="2017-07-04T00:00:00"/>
    <x v="0"/>
    <s v="GH-14410"/>
    <s v="Gary Hansen"/>
    <x v="2"/>
    <s v="United States"/>
    <x v="9"/>
    <x v="8"/>
    <x v="3"/>
    <s v="FUR-FU-10003799"/>
    <s v="Furniture"/>
    <x v="3"/>
    <s v="Seth Thomas 13 1/2&quot; Wall Clock"/>
    <n v="14.224"/>
    <n v="2"/>
    <n v="-10.3124"/>
    <x v="4"/>
    <x v="2"/>
  </r>
  <r>
    <s v="CA-2014-111192"/>
    <x v="613"/>
    <d v="2014-08-05T00:00:00"/>
    <x v="1"/>
    <s v="TS-21430"/>
    <s v="Tom Stivers"/>
    <x v="1"/>
    <s v="United States"/>
    <x v="15"/>
    <x v="13"/>
    <x v="1"/>
    <s v="FUR-BO-10002916"/>
    <s v="Furniture"/>
    <x v="0"/>
    <s v="Rush Hierlooms Collection 1&quot; Thick Stackable Bookcases"/>
    <n v="1367.84"/>
    <n v="8"/>
    <n v="259.88959999999997"/>
    <x v="6"/>
    <x v="3"/>
  </r>
  <r>
    <s v="CA-2016-115378"/>
    <x v="515"/>
    <d v="2016-11-23T00:00:00"/>
    <x v="0"/>
    <s v="AJ-10945"/>
    <s v="Ashley Jarboe"/>
    <x v="0"/>
    <s v="United States"/>
    <x v="264"/>
    <x v="17"/>
    <x v="3"/>
    <s v="FUR-CH-10000863"/>
    <s v="Furniture"/>
    <x v="1"/>
    <s v="Novimex Swivel Fabric Task Chair"/>
    <n v="301.95999999999998"/>
    <n v="2"/>
    <n v="33.215600000000002"/>
    <x v="2"/>
    <x v="0"/>
  </r>
  <r>
    <s v="CA-2015-161627"/>
    <x v="171"/>
    <d v="2015-07-11T00:00:00"/>
    <x v="1"/>
    <s v="SJ-20215"/>
    <s v="Sarah Jordon"/>
    <x v="0"/>
    <s v="United States"/>
    <x v="102"/>
    <x v="2"/>
    <x v="1"/>
    <s v="FUR-CH-10003968"/>
    <s v="Furniture"/>
    <x v="1"/>
    <s v="Novimex Turbo Task Chair"/>
    <n v="170.352"/>
    <n v="3"/>
    <n v="-17.0352"/>
    <x v="2"/>
    <x v="3"/>
  </r>
  <r>
    <s v="CA-2014-121006"/>
    <x v="448"/>
    <d v="2014-11-16T00:00:00"/>
    <x v="1"/>
    <s v="SC-20020"/>
    <s v="Sam Craven"/>
    <x v="0"/>
    <s v="United States"/>
    <x v="265"/>
    <x v="17"/>
    <x v="3"/>
    <s v="FUR-CH-10004997"/>
    <s v="Furniture"/>
    <x v="1"/>
    <s v="Hon Every-Day Series Multi-Task Chairs"/>
    <n v="563.94000000000005"/>
    <n v="3"/>
    <n v="112.788"/>
    <x v="6"/>
    <x v="0"/>
  </r>
  <r>
    <s v="CA-2016-122903"/>
    <x v="614"/>
    <d v="2016-05-29T00:00:00"/>
    <x v="0"/>
    <s v="LA-16780"/>
    <s v="Laura Armstrong"/>
    <x v="1"/>
    <s v="United States"/>
    <x v="25"/>
    <x v="17"/>
    <x v="3"/>
    <s v="FUR-CH-10002024"/>
    <s v="Furniture"/>
    <x v="1"/>
    <s v="HON 5400 Series Task Chairs for Big and Tall"/>
    <n v="3504.9"/>
    <n v="5"/>
    <n v="700.98"/>
    <x v="3"/>
    <x v="7"/>
  </r>
  <r>
    <s v="CA-2017-106432"/>
    <x v="66"/>
    <d v="2017-10-24T00:00:00"/>
    <x v="1"/>
    <s v="CA-12265"/>
    <s v="Christina Anderson"/>
    <x v="0"/>
    <s v="United States"/>
    <x v="266"/>
    <x v="5"/>
    <x v="3"/>
    <s v="FUR-BO-10004360"/>
    <s v="Furniture"/>
    <x v="0"/>
    <s v="Rush Hierlooms Collection Rich Wood Bookcases"/>
    <n v="328.39920000000001"/>
    <n v="3"/>
    <n v="-91.758600000000001"/>
    <x v="2"/>
    <x v="1"/>
  </r>
  <r>
    <s v="US-2015-120502"/>
    <x v="315"/>
    <d v="2015-04-19T00:00:00"/>
    <x v="1"/>
    <s v="BT-11395"/>
    <s v="Bill Tyler"/>
    <x v="1"/>
    <s v="United States"/>
    <x v="2"/>
    <x v="2"/>
    <x v="1"/>
    <s v="FUR-FU-10004973"/>
    <s v="Furniture"/>
    <x v="3"/>
    <s v="Flat Face Poster Frame"/>
    <n v="37.68"/>
    <n v="2"/>
    <n v="15.8256"/>
    <x v="6"/>
    <x v="6"/>
  </r>
  <r>
    <s v="CA-2015-115567"/>
    <x v="615"/>
    <d v="2015-09-18T00:00:00"/>
    <x v="1"/>
    <s v="ZC-21910"/>
    <s v="Zuschuss Carroll"/>
    <x v="0"/>
    <s v="United States"/>
    <x v="29"/>
    <x v="6"/>
    <x v="3"/>
    <s v="FUR-CH-10000015"/>
    <s v="Furniture"/>
    <x v="1"/>
    <s v="Hon Multipurpose Stacking Arm Chairs"/>
    <n v="1516.2"/>
    <n v="7"/>
    <n v="394.21199999999999"/>
    <x v="2"/>
    <x v="4"/>
  </r>
  <r>
    <s v="CA-2014-101560"/>
    <x v="616"/>
    <d v="2014-12-01T00:00:00"/>
    <x v="0"/>
    <s v="CS-12250"/>
    <s v="Chris Selesnick"/>
    <x v="1"/>
    <s v="United States"/>
    <x v="11"/>
    <x v="10"/>
    <x v="0"/>
    <s v="FUR-FU-10003773"/>
    <s v="Furniture"/>
    <x v="3"/>
    <s v="Eldon Cleatmat Plus Chair Mats for High Pile Carpets"/>
    <n v="397.6"/>
    <n v="5"/>
    <n v="43.735999999999997"/>
    <x v="0"/>
    <x v="0"/>
  </r>
  <r>
    <s v="CA-2015-142454"/>
    <x v="617"/>
    <d v="2015-08-19T00:00:00"/>
    <x v="1"/>
    <s v="RE-19450"/>
    <s v="Richard Eichhorn"/>
    <x v="0"/>
    <s v="United States"/>
    <x v="121"/>
    <x v="2"/>
    <x v="1"/>
    <s v="FUR-FU-10004018"/>
    <s v="Furniture"/>
    <x v="3"/>
    <s v="Tensor Computer Mounted Lamp"/>
    <n v="104.23"/>
    <n v="7"/>
    <n v="28.142099999999999"/>
    <x v="4"/>
    <x v="10"/>
  </r>
  <r>
    <s v="CA-2017-145653"/>
    <x v="449"/>
    <d v="2017-09-01T00:00:00"/>
    <x v="3"/>
    <s v="CA-12775"/>
    <s v="Cynthia Arntzen"/>
    <x v="0"/>
    <s v="United States"/>
    <x v="25"/>
    <x v="17"/>
    <x v="3"/>
    <s v="FUR-CH-10004875"/>
    <s v="Furniture"/>
    <x v="1"/>
    <s v="Harbour Creations 67200 Series Stacking Chairs"/>
    <n v="498.26"/>
    <n v="7"/>
    <n v="134.53020000000001"/>
    <x v="7"/>
    <x v="4"/>
  </r>
  <r>
    <s v="CA-2014-140487"/>
    <x v="618"/>
    <d v="2014-06-20T00:00:00"/>
    <x v="1"/>
    <s v="SR-20425"/>
    <s v="Sharelle Roach"/>
    <x v="2"/>
    <s v="United States"/>
    <x v="25"/>
    <x v="17"/>
    <x v="3"/>
    <s v="FUR-BO-10000711"/>
    <s v="Furniture"/>
    <x v="0"/>
    <s v="Hon Metal Bookcases, Gray"/>
    <n v="212.94"/>
    <n v="3"/>
    <n v="57.4938"/>
    <x v="6"/>
    <x v="2"/>
  </r>
  <r>
    <s v="CA-2016-119865"/>
    <x v="619"/>
    <d v="2016-06-26T00:00:00"/>
    <x v="1"/>
    <s v="AS-10090"/>
    <s v="Adam Shillingsburg"/>
    <x v="0"/>
    <s v="United States"/>
    <x v="13"/>
    <x v="7"/>
    <x v="2"/>
    <s v="FUR-BO-10003272"/>
    <s v="Furniture"/>
    <x v="0"/>
    <s v="O'Sullivan Living Dimensions 5-Shelf Bookcases"/>
    <n v="353.56799999999998"/>
    <n v="2"/>
    <n v="-44.195999999999998"/>
    <x v="2"/>
    <x v="2"/>
  </r>
  <r>
    <s v="CA-2017-124436"/>
    <x v="620"/>
    <d v="2017-03-22T00:00:00"/>
    <x v="0"/>
    <s v="SA-20830"/>
    <s v="Sue Ann Reed"/>
    <x v="0"/>
    <s v="United States"/>
    <x v="99"/>
    <x v="2"/>
    <x v="1"/>
    <s v="FUR-TA-10001095"/>
    <s v="Furniture"/>
    <x v="2"/>
    <s v="Chromcraft Round Conference Tables"/>
    <n v="697.16"/>
    <n v="5"/>
    <n v="8.7144999999999992"/>
    <x v="0"/>
    <x v="9"/>
  </r>
  <r>
    <s v="CA-2017-124436"/>
    <x v="620"/>
    <d v="2017-03-22T00:00:00"/>
    <x v="0"/>
    <s v="SA-20830"/>
    <s v="Sue Ann Reed"/>
    <x v="0"/>
    <s v="United States"/>
    <x v="99"/>
    <x v="2"/>
    <x v="1"/>
    <s v="FUR-FU-10001185"/>
    <s v="Furniture"/>
    <x v="3"/>
    <s v="Advantus Employee of the Month Certificate Frame, 11 x 13-1/2"/>
    <n v="30.93"/>
    <n v="1"/>
    <n v="12.6813"/>
    <x v="0"/>
    <x v="9"/>
  </r>
  <r>
    <s v="CA-2014-115084"/>
    <x v="305"/>
    <d v="2014-10-22T00:00:00"/>
    <x v="1"/>
    <s v="LS-17200"/>
    <s v="Luke Schmidt"/>
    <x v="1"/>
    <s v="United States"/>
    <x v="267"/>
    <x v="31"/>
    <x v="0"/>
    <s v="FUR-CH-10004626"/>
    <s v="Furniture"/>
    <x v="1"/>
    <s v="Office Star Flex Back Scooter Chair with Aluminum Finish Frame"/>
    <n v="605.34"/>
    <n v="6"/>
    <n v="145.2816"/>
    <x v="4"/>
    <x v="1"/>
  </r>
  <r>
    <s v="CA-2017-131037"/>
    <x v="621"/>
    <d v="2017-08-23T00:00:00"/>
    <x v="2"/>
    <s v="TM-21490"/>
    <s v="Tony Molinari"/>
    <x v="0"/>
    <s v="United States"/>
    <x v="28"/>
    <x v="2"/>
    <x v="1"/>
    <s v="FUR-TA-10001768"/>
    <s v="Furniture"/>
    <x v="2"/>
    <s v="Hon Racetrack Conference Tables"/>
    <n v="210.00800000000001"/>
    <n v="1"/>
    <n v="2.6251000000000002"/>
    <x v="5"/>
    <x v="10"/>
  </r>
  <r>
    <s v="CA-2014-166744"/>
    <x v="23"/>
    <d v="2014-09-24T00:00:00"/>
    <x v="1"/>
    <s v="DN-13690"/>
    <s v="Duane Noonan"/>
    <x v="0"/>
    <s v="United States"/>
    <x v="11"/>
    <x v="32"/>
    <x v="2"/>
    <s v="FUR-FU-10004952"/>
    <s v="Furniture"/>
    <x v="3"/>
    <s v="C-Line Cubicle Keepers Polyproplyene Holder w/Velcro Back, 8-1/2x11, 25/Bx"/>
    <n v="164.22"/>
    <n v="3"/>
    <n v="50.908200000000001"/>
    <x v="4"/>
    <x v="4"/>
  </r>
  <r>
    <s v="CA-2014-166744"/>
    <x v="23"/>
    <d v="2014-09-24T00:00:00"/>
    <x v="1"/>
    <s v="DN-13690"/>
    <s v="Duane Noonan"/>
    <x v="0"/>
    <s v="United States"/>
    <x v="11"/>
    <x v="32"/>
    <x v="2"/>
    <s v="FUR-BO-10001337"/>
    <s v="Furniture"/>
    <x v="0"/>
    <s v="O'Sullivan Living Dimensions 2-Shelf Bookcases"/>
    <n v="362.94"/>
    <n v="3"/>
    <n v="36.293999999999997"/>
    <x v="4"/>
    <x v="4"/>
  </r>
  <r>
    <s v="CA-2016-156265"/>
    <x v="622"/>
    <d v="2016-08-04T00:00:00"/>
    <x v="0"/>
    <s v="BF-11020"/>
    <s v="Barry Franzšsisch"/>
    <x v="1"/>
    <s v="United States"/>
    <x v="2"/>
    <x v="2"/>
    <x v="1"/>
    <s v="FUR-TA-10001691"/>
    <s v="Furniture"/>
    <x v="2"/>
    <s v="Barricks Non-Folding Utility Table with Steel Legs, Laminate Tops"/>
    <n v="136.464"/>
    <n v="2"/>
    <n v="15.3522"/>
    <x v="3"/>
    <x v="10"/>
  </r>
  <r>
    <s v="CA-2015-125185"/>
    <x v="298"/>
    <d v="2015-03-07T00:00:00"/>
    <x v="0"/>
    <s v="AH-10195"/>
    <s v="Alan Haines"/>
    <x v="1"/>
    <s v="United States"/>
    <x v="268"/>
    <x v="3"/>
    <x v="2"/>
    <s v="FUR-CH-10002647"/>
    <s v="Furniture"/>
    <x v="1"/>
    <s v="Situations Contoured Folding Chairs, 4/Set"/>
    <n v="99.372"/>
    <n v="2"/>
    <n v="-7.0979999999999999"/>
    <x v="3"/>
    <x v="9"/>
  </r>
  <r>
    <s v="CA-2015-125185"/>
    <x v="298"/>
    <d v="2015-03-07T00:00:00"/>
    <x v="0"/>
    <s v="AH-10195"/>
    <s v="Alan Haines"/>
    <x v="1"/>
    <s v="United States"/>
    <x v="268"/>
    <x v="3"/>
    <x v="2"/>
    <s v="FUR-FU-10003247"/>
    <s v="Furniture"/>
    <x v="3"/>
    <s v="36X48 HARDFLOOR CHAIRMAT"/>
    <n v="33.567999999999998"/>
    <n v="2"/>
    <n v="-5.4547999999999996"/>
    <x v="3"/>
    <x v="9"/>
  </r>
  <r>
    <s v="CA-2014-105165"/>
    <x v="266"/>
    <d v="2014-09-10T00:00:00"/>
    <x v="2"/>
    <s v="SZ-20035"/>
    <s v="Sam Zeldin"/>
    <x v="2"/>
    <s v="United States"/>
    <x v="6"/>
    <x v="5"/>
    <x v="3"/>
    <s v="FUR-TA-10004154"/>
    <s v="Furniture"/>
    <x v="2"/>
    <s v="Riverside Furniture Oval Coffee Table, Oval End Table, End Table with Drawer"/>
    <n v="200.79499999999999"/>
    <n v="1"/>
    <n v="-22.948"/>
    <x v="0"/>
    <x v="4"/>
  </r>
  <r>
    <s v="CA-2017-144484"/>
    <x v="91"/>
    <d v="2017-09-11T00:00:00"/>
    <x v="3"/>
    <s v="CB-12025"/>
    <s v="Cassandra Brandow"/>
    <x v="0"/>
    <s v="United States"/>
    <x v="28"/>
    <x v="2"/>
    <x v="1"/>
    <s v="FUR-FU-10000260"/>
    <s v="Furniture"/>
    <x v="3"/>
    <s v="6&quot; Cubicle Wall Clock, Black"/>
    <n v="32.36"/>
    <n v="4"/>
    <n v="11.6496"/>
    <x v="7"/>
    <x v="4"/>
  </r>
  <r>
    <s v="CA-2017-125913"/>
    <x v="623"/>
    <d v="2017-01-16T00:00:00"/>
    <x v="3"/>
    <s v="JO-15145"/>
    <s v="Jack O'Briant"/>
    <x v="1"/>
    <s v="United States"/>
    <x v="2"/>
    <x v="2"/>
    <x v="1"/>
    <s v="FUR-FU-10001487"/>
    <s v="Furniture"/>
    <x v="3"/>
    <s v="Eldon Expressions Wood and Plastic Desk Accessories, Cherry Wood"/>
    <n v="27.92"/>
    <n v="4"/>
    <n v="8.0968"/>
    <x v="7"/>
    <x v="8"/>
  </r>
  <r>
    <s v="CA-2017-125913"/>
    <x v="623"/>
    <d v="2017-01-16T00:00:00"/>
    <x v="3"/>
    <s v="JO-15145"/>
    <s v="Jack O'Briant"/>
    <x v="1"/>
    <s v="United States"/>
    <x v="2"/>
    <x v="2"/>
    <x v="1"/>
    <s v="FUR-TA-10001520"/>
    <s v="Furniture"/>
    <x v="2"/>
    <s v="Lesro Sheffield Collection Coffee Table, End Table, Center Table, Corner Table"/>
    <n v="399.67200000000003"/>
    <n v="7"/>
    <n v="-14.9877"/>
    <x v="7"/>
    <x v="8"/>
  </r>
  <r>
    <s v="CA-2015-162887"/>
    <x v="86"/>
    <d v="2015-11-09T00:00:00"/>
    <x v="0"/>
    <s v="SV-20785"/>
    <s v="Stewart Visinsky"/>
    <x v="0"/>
    <s v="United States"/>
    <x v="259"/>
    <x v="43"/>
    <x v="2"/>
    <s v="FUR-CH-10000595"/>
    <s v="Furniture"/>
    <x v="1"/>
    <s v="Safco Contoured Stacking Chairs"/>
    <n v="715.2"/>
    <n v="3"/>
    <n v="178.8"/>
    <x v="3"/>
    <x v="0"/>
  </r>
  <r>
    <s v="CA-2014-113859"/>
    <x v="624"/>
    <d v="2014-09-17T00:00:00"/>
    <x v="1"/>
    <s v="BC-11125"/>
    <s v="Becky Castell"/>
    <x v="2"/>
    <s v="United States"/>
    <x v="221"/>
    <x v="5"/>
    <x v="3"/>
    <s v="FUR-CH-10004698"/>
    <s v="Furniture"/>
    <x v="1"/>
    <s v="Padded Folding Chairs, Black, 4/Carton"/>
    <n v="340.11599999999999"/>
    <n v="6"/>
    <n v="-9.7175999999999991"/>
    <x v="4"/>
    <x v="4"/>
  </r>
  <r>
    <s v="CA-2015-105158"/>
    <x v="278"/>
    <d v="2015-09-10T00:00:00"/>
    <x v="1"/>
    <s v="SP-20860"/>
    <s v="Sung Pak"/>
    <x v="1"/>
    <s v="United States"/>
    <x v="77"/>
    <x v="11"/>
    <x v="3"/>
    <s v="FUR-FU-10001706"/>
    <s v="Furniture"/>
    <x v="3"/>
    <s v="Longer-Life Soft White Bulbs"/>
    <n v="6.16"/>
    <n v="2"/>
    <n v="2.9567999999999999"/>
    <x v="2"/>
    <x v="4"/>
  </r>
  <r>
    <s v="CA-2017-105991"/>
    <x v="625"/>
    <d v="2017-05-06T00:00:00"/>
    <x v="2"/>
    <s v="LH-17020"/>
    <s v="Lisa Hazard"/>
    <x v="0"/>
    <s v="United States"/>
    <x v="74"/>
    <x v="12"/>
    <x v="1"/>
    <s v="FUR-BO-10004467"/>
    <s v="Furniture"/>
    <x v="0"/>
    <s v="Bestar Classic Bookcase"/>
    <n v="89.991"/>
    <n v="3"/>
    <n v="-152.9847"/>
    <x v="5"/>
    <x v="7"/>
  </r>
  <r>
    <s v="CA-2014-146283"/>
    <x v="30"/>
    <d v="2014-09-15T00:00:00"/>
    <x v="1"/>
    <s v="KT-16465"/>
    <s v="Kean Takahito"/>
    <x v="0"/>
    <s v="United States"/>
    <x v="6"/>
    <x v="5"/>
    <x v="3"/>
    <s v="FUR-CH-10004287"/>
    <s v="Furniture"/>
    <x v="1"/>
    <s v="SAFCO Arco Folding Chair"/>
    <n v="966.7"/>
    <n v="5"/>
    <n v="-13.81"/>
    <x v="1"/>
    <x v="4"/>
  </r>
  <r>
    <s v="CA-2015-111073"/>
    <x v="626"/>
    <d v="2015-12-30T00:00:00"/>
    <x v="1"/>
    <s v="MC-18100"/>
    <s v="Mick Crebagga"/>
    <x v="0"/>
    <s v="United States"/>
    <x v="23"/>
    <x v="15"/>
    <x v="2"/>
    <s v="FUR-TA-10004086"/>
    <s v="Furniture"/>
    <x v="2"/>
    <s v="KI Adjustable-Height Table"/>
    <n v="51.588000000000001"/>
    <n v="1"/>
    <n v="-15.4764"/>
    <x v="4"/>
    <x v="5"/>
  </r>
  <r>
    <s v="CA-2017-108791"/>
    <x v="534"/>
    <d v="2017-07-31T00:00:00"/>
    <x v="1"/>
    <s v="TM-21490"/>
    <s v="Tony Molinari"/>
    <x v="0"/>
    <s v="United States"/>
    <x v="90"/>
    <x v="7"/>
    <x v="2"/>
    <s v="FUR-FU-10004018"/>
    <s v="Furniture"/>
    <x v="3"/>
    <s v="Tensor Computer Mounted Lamp"/>
    <n v="14.89"/>
    <n v="1"/>
    <n v="4.0202999999999998"/>
    <x v="4"/>
    <x v="3"/>
  </r>
  <r>
    <s v="CA-2016-113831"/>
    <x v="82"/>
    <d v="2016-06-03T00:00:00"/>
    <x v="1"/>
    <s v="AH-10690"/>
    <s v="Anna HŠberlin"/>
    <x v="1"/>
    <s v="United States"/>
    <x v="76"/>
    <x v="25"/>
    <x v="0"/>
    <s v="FUR-TA-10002645"/>
    <s v="Furniture"/>
    <x v="2"/>
    <s v="Hon Rectangular Conference Tables"/>
    <n v="2275.5"/>
    <n v="10"/>
    <n v="386.83499999999998"/>
    <x v="4"/>
    <x v="7"/>
  </r>
  <r>
    <s v="US-2014-139500"/>
    <x v="627"/>
    <d v="2014-11-20T00:00:00"/>
    <x v="1"/>
    <s v="AB-10165"/>
    <s v="Alan Barnes"/>
    <x v="0"/>
    <s v="United States"/>
    <x v="42"/>
    <x v="8"/>
    <x v="3"/>
    <s v="FUR-CH-10002017"/>
    <s v="Furniture"/>
    <x v="1"/>
    <s v="SAFCO Optional Arm Kit for Workspace Cribbage Stacking Chair"/>
    <n v="37.295999999999999"/>
    <n v="2"/>
    <n v="-1.0656000000000001"/>
    <x v="4"/>
    <x v="0"/>
  </r>
  <r>
    <s v="US-2014-166310"/>
    <x v="628"/>
    <d v="2014-09-23T00:00:00"/>
    <x v="2"/>
    <s v="JS-15940"/>
    <s v="Joni Sundaresam"/>
    <x v="2"/>
    <s v="United States"/>
    <x v="269"/>
    <x v="5"/>
    <x v="3"/>
    <s v="FUR-FU-10001546"/>
    <s v="Furniture"/>
    <x v="3"/>
    <s v="Dana Swing-Arm Lamps"/>
    <n v="8.5440000000000005"/>
    <n v="2"/>
    <n v="-7.476"/>
    <x v="3"/>
    <x v="4"/>
  </r>
  <r>
    <s v="US-2016-168410"/>
    <x v="629"/>
    <d v="2016-02-26T00:00:00"/>
    <x v="1"/>
    <s v="BV-11245"/>
    <s v="Benjamin Venier"/>
    <x v="1"/>
    <s v="United States"/>
    <x v="64"/>
    <x v="7"/>
    <x v="2"/>
    <s v="FUR-FU-10000629"/>
    <s v="Furniture"/>
    <x v="3"/>
    <s v="9-3/4 Diameter Round Wall Clock"/>
    <n v="68.95"/>
    <n v="5"/>
    <n v="28.959"/>
    <x v="2"/>
    <x v="11"/>
  </r>
  <r>
    <s v="CA-2017-131254"/>
    <x v="49"/>
    <d v="2017-11-21T00:00:00"/>
    <x v="2"/>
    <s v="NC-18415"/>
    <s v="Nathan Cano"/>
    <x v="0"/>
    <s v="United States"/>
    <x v="6"/>
    <x v="5"/>
    <x v="3"/>
    <s v="FUR-CH-10003774"/>
    <s v="Furniture"/>
    <x v="1"/>
    <s v="Global Wood Trimmed Manager's Task Chair, Khaki"/>
    <n v="191.05799999999999"/>
    <n v="3"/>
    <n v="-46.399799999999999"/>
    <x v="3"/>
    <x v="0"/>
  </r>
  <r>
    <s v="CA-2017-137876"/>
    <x v="393"/>
    <d v="2017-05-05T00:00:00"/>
    <x v="1"/>
    <s v="DJ-13510"/>
    <s v="Don Jones"/>
    <x v="1"/>
    <s v="United States"/>
    <x v="28"/>
    <x v="2"/>
    <x v="1"/>
    <s v="FUR-FU-10000222"/>
    <s v="Furniture"/>
    <x v="3"/>
    <s v="Seth Thomas 16&quot; Steel Case Clock"/>
    <n v="64.959999999999994"/>
    <n v="2"/>
    <n v="21.436800000000002"/>
    <x v="2"/>
    <x v="6"/>
  </r>
  <r>
    <s v="CA-2016-154060"/>
    <x v="630"/>
    <d v="2016-05-08T00:00:00"/>
    <x v="1"/>
    <s v="DL-12865"/>
    <s v="Dan Lawera"/>
    <x v="0"/>
    <s v="United States"/>
    <x v="224"/>
    <x v="30"/>
    <x v="0"/>
    <s v="FUR-CH-10002304"/>
    <s v="Furniture"/>
    <x v="1"/>
    <s v="Global Stack Chair without Arms, Black"/>
    <n v="187.05600000000001"/>
    <n v="9"/>
    <n v="11.691000000000001"/>
    <x v="6"/>
    <x v="7"/>
  </r>
  <r>
    <s v="US-2017-162558"/>
    <x v="125"/>
    <d v="2017-10-05T00:00:00"/>
    <x v="2"/>
    <s v="Dp-13240"/>
    <s v="Dean percer"/>
    <x v="2"/>
    <s v="United States"/>
    <x v="270"/>
    <x v="9"/>
    <x v="0"/>
    <s v="FUR-FU-10002364"/>
    <s v="Furniture"/>
    <x v="3"/>
    <s v="Eldon Expressions Wood Desk Accessories, Oak"/>
    <n v="11.808"/>
    <n v="2"/>
    <n v="1.3284"/>
    <x v="0"/>
    <x v="1"/>
  </r>
  <r>
    <s v="US-2017-162558"/>
    <x v="125"/>
    <d v="2017-10-05T00:00:00"/>
    <x v="2"/>
    <s v="Dp-13240"/>
    <s v="Dean percer"/>
    <x v="2"/>
    <s v="United States"/>
    <x v="270"/>
    <x v="9"/>
    <x v="0"/>
    <s v="FUR-FU-10004864"/>
    <s v="Furniture"/>
    <x v="3"/>
    <s v="Eldon 500 Class Desk Accessories"/>
    <n v="9.6560000000000006"/>
    <n v="1"/>
    <n v="1.5690999999999999"/>
    <x v="0"/>
    <x v="1"/>
  </r>
  <r>
    <s v="US-2017-162558"/>
    <x v="125"/>
    <d v="2017-10-05T00:00:00"/>
    <x v="2"/>
    <s v="Dp-13240"/>
    <s v="Dean percer"/>
    <x v="2"/>
    <s v="United States"/>
    <x v="270"/>
    <x v="9"/>
    <x v="0"/>
    <s v="FUR-TA-10000198"/>
    <s v="Furniture"/>
    <x v="2"/>
    <s v="Chromcraft Bull-Nose Wood Oval Conference Tables &amp; Bases"/>
    <n v="2314.116"/>
    <n v="7"/>
    <n v="-1002.7836"/>
    <x v="0"/>
    <x v="1"/>
  </r>
  <r>
    <s v="US-2017-162558"/>
    <x v="125"/>
    <d v="2017-10-05T00:00:00"/>
    <x v="2"/>
    <s v="Dp-13240"/>
    <s v="Dean percer"/>
    <x v="2"/>
    <s v="United States"/>
    <x v="270"/>
    <x v="9"/>
    <x v="0"/>
    <s v="FUR-FU-10003691"/>
    <s v="Furniture"/>
    <x v="3"/>
    <s v="Eldon Image Series Desk Accessories, Ebony"/>
    <n v="19.760000000000002"/>
    <n v="2"/>
    <n v="5.9279999999999999"/>
    <x v="0"/>
    <x v="1"/>
  </r>
  <r>
    <s v="CA-2015-119508"/>
    <x v="463"/>
    <d v="2015-12-09T00:00:00"/>
    <x v="1"/>
    <s v="TZ-21580"/>
    <s v="Tracy Zic"/>
    <x v="0"/>
    <s v="United States"/>
    <x v="174"/>
    <x v="2"/>
    <x v="1"/>
    <s v="FUR-FU-10004270"/>
    <s v="Furniture"/>
    <x v="3"/>
    <s v="Eldon Image Series Desk Accessories, Burgundy"/>
    <n v="25.08"/>
    <n v="6"/>
    <n v="9.0288000000000004"/>
    <x v="2"/>
    <x v="5"/>
  </r>
  <r>
    <s v="CA-2016-123120"/>
    <x v="631"/>
    <d v="2016-09-08T00:00:00"/>
    <x v="1"/>
    <s v="CV-12295"/>
    <s v="Christina VanderZanden"/>
    <x v="0"/>
    <s v="United States"/>
    <x v="13"/>
    <x v="7"/>
    <x v="2"/>
    <s v="FUR-FU-10004748"/>
    <s v="Furniture"/>
    <x v="3"/>
    <s v="Howard Miller 16&quot; Diameter Gallery Wall Clock"/>
    <n v="63.94"/>
    <n v="1"/>
    <n v="24.936599999999999"/>
    <x v="4"/>
    <x v="4"/>
  </r>
  <r>
    <s v="CA-2014-103331"/>
    <x v="632"/>
    <d v="2014-09-01T00:00:00"/>
    <x v="1"/>
    <s v="KB-16315"/>
    <s v="Karl Braun"/>
    <x v="0"/>
    <s v="United States"/>
    <x v="19"/>
    <x v="14"/>
    <x v="2"/>
    <s v="FUR-FU-10001731"/>
    <s v="Furniture"/>
    <x v="3"/>
    <s v="Acrylic Self-Standing Desk Frames"/>
    <n v="10.68"/>
    <n v="4"/>
    <n v="4.0583999999999998"/>
    <x v="6"/>
    <x v="10"/>
  </r>
  <r>
    <s v="CA-2014-113768"/>
    <x v="633"/>
    <d v="2014-05-19T00:00:00"/>
    <x v="1"/>
    <s v="AH-10030"/>
    <s v="Aaron Hawkins"/>
    <x v="1"/>
    <s v="United States"/>
    <x v="2"/>
    <x v="2"/>
    <x v="1"/>
    <s v="FUR-CH-10002439"/>
    <s v="Furniture"/>
    <x v="1"/>
    <s v="Iceberg Nesting Folding Chair, 19w x 6d x 43h"/>
    <n v="279.45600000000002"/>
    <n v="6"/>
    <n v="20.959199999999999"/>
    <x v="6"/>
    <x v="7"/>
  </r>
  <r>
    <s v="US-2017-126060"/>
    <x v="438"/>
    <d v="2017-04-18T00:00:00"/>
    <x v="1"/>
    <s v="DW-13585"/>
    <s v="Dorothy Wardle"/>
    <x v="1"/>
    <s v="United States"/>
    <x v="160"/>
    <x v="30"/>
    <x v="0"/>
    <s v="FUR-BO-10003433"/>
    <s v="Furniture"/>
    <x v="0"/>
    <s v="Sauder Cornerstone Collection Library"/>
    <n v="198.27199999999999"/>
    <n v="8"/>
    <n v="-32.219200000000001"/>
    <x v="4"/>
    <x v="6"/>
  </r>
  <r>
    <s v="CA-2016-122017"/>
    <x v="353"/>
    <d v="2017-01-02T00:00:00"/>
    <x v="1"/>
    <s v="CD-11920"/>
    <s v="Carlos Daly"/>
    <x v="0"/>
    <s v="United States"/>
    <x v="271"/>
    <x v="44"/>
    <x v="3"/>
    <s v="FUR-FU-10000672"/>
    <s v="Furniture"/>
    <x v="3"/>
    <s v="Executive Impressions 10&quot; Spectator Wall Clock"/>
    <n v="70.56"/>
    <n v="6"/>
    <n v="23.990400000000001"/>
    <x v="4"/>
    <x v="5"/>
  </r>
  <r>
    <s v="US-2017-136721"/>
    <x v="403"/>
    <d v="2017-04-12T00:00:00"/>
    <x v="1"/>
    <s v="NH-18610"/>
    <s v="Nicole Hansen"/>
    <x v="1"/>
    <s v="United States"/>
    <x v="272"/>
    <x v="17"/>
    <x v="3"/>
    <s v="FUR-FU-10004665"/>
    <s v="Furniture"/>
    <x v="3"/>
    <s v="3M Polarizing Task Lamp with Clamp Arm, Light Gray"/>
    <n v="273.95999999999998"/>
    <n v="2"/>
    <n v="71.229600000000005"/>
    <x v="4"/>
    <x v="6"/>
  </r>
  <r>
    <s v="US-2017-136721"/>
    <x v="403"/>
    <d v="2017-04-12T00:00:00"/>
    <x v="1"/>
    <s v="NH-18610"/>
    <s v="Nicole Hansen"/>
    <x v="1"/>
    <s v="United States"/>
    <x v="272"/>
    <x v="17"/>
    <x v="3"/>
    <s v="FUR-FU-10004188"/>
    <s v="Furniture"/>
    <x v="3"/>
    <s v="Luxo Professional Combination Clamp-On Lamps"/>
    <n v="306.89999999999998"/>
    <n v="3"/>
    <n v="79.793999999999997"/>
    <x v="4"/>
    <x v="6"/>
  </r>
  <r>
    <s v="CA-2015-118738"/>
    <x v="634"/>
    <d v="2015-10-30T00:00:00"/>
    <x v="1"/>
    <s v="AG-10495"/>
    <s v="Andrew Gjertsen"/>
    <x v="1"/>
    <s v="United States"/>
    <x v="6"/>
    <x v="5"/>
    <x v="3"/>
    <s v="FUR-TA-10002607"/>
    <s v="Furniture"/>
    <x v="2"/>
    <s v="KI Conference Tables"/>
    <n v="347.36099999999999"/>
    <n v="7"/>
    <n v="-69.472200000000001"/>
    <x v="6"/>
    <x v="1"/>
  </r>
  <r>
    <s v="US-2014-123183"/>
    <x v="635"/>
    <d v="2014-11-25T00:00:00"/>
    <x v="1"/>
    <s v="GR-14560"/>
    <s v="Georgia Rosenberg"/>
    <x v="1"/>
    <s v="United States"/>
    <x v="16"/>
    <x v="14"/>
    <x v="2"/>
    <s v="FUR-BO-10000362"/>
    <s v="Furniture"/>
    <x v="0"/>
    <s v="Sauder Inglewood Library Bookcases"/>
    <n v="1025.8800000000001"/>
    <n v="6"/>
    <n v="235.95240000000001"/>
    <x v="6"/>
    <x v="0"/>
  </r>
  <r>
    <s v="US-2016-147340"/>
    <x v="211"/>
    <d v="2016-09-24T00:00:00"/>
    <x v="3"/>
    <s v="EB-13750"/>
    <s v="Edward Becker"/>
    <x v="1"/>
    <s v="United States"/>
    <x v="28"/>
    <x v="2"/>
    <x v="1"/>
    <s v="FUR-FU-10002501"/>
    <s v="Furniture"/>
    <x v="3"/>
    <s v="Nu-Dell Executive Frame"/>
    <n v="63.2"/>
    <n v="5"/>
    <n v="23.384"/>
    <x v="7"/>
    <x v="4"/>
  </r>
  <r>
    <s v="CA-2016-117681"/>
    <x v="636"/>
    <d v="2016-04-14T00:00:00"/>
    <x v="1"/>
    <s v="HF-14995"/>
    <s v="Herbert Flentye"/>
    <x v="0"/>
    <s v="United States"/>
    <x v="2"/>
    <x v="2"/>
    <x v="1"/>
    <s v="FUR-BO-10001798"/>
    <s v="Furniture"/>
    <x v="0"/>
    <s v="Bush Somerset Collection Bookcase"/>
    <n v="556.66499999999996"/>
    <n v="5"/>
    <n v="6.5490000000000004"/>
    <x v="2"/>
    <x v="6"/>
  </r>
  <r>
    <s v="CA-2016-153598"/>
    <x v="122"/>
    <d v="2016-12-06T00:00:00"/>
    <x v="2"/>
    <s v="NM-18520"/>
    <s v="Neoma Murray"/>
    <x v="0"/>
    <s v="United States"/>
    <x v="2"/>
    <x v="2"/>
    <x v="1"/>
    <s v="FUR-FU-10001085"/>
    <s v="Furniture"/>
    <x v="3"/>
    <s v="3M Polarizing Light Filter Sleeves"/>
    <n v="111.9"/>
    <n v="6"/>
    <n v="51.473999999999997"/>
    <x v="0"/>
    <x v="5"/>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x v="2"/>
  </r>
  <r>
    <s v="CA-2014-136861"/>
    <x v="637"/>
    <d v="2014-09-07T00:00:00"/>
    <x v="2"/>
    <s v="PR-18880"/>
    <s v="Patrick Ryan"/>
    <x v="0"/>
    <s v="United States"/>
    <x v="66"/>
    <x v="1"/>
    <x v="0"/>
    <s v="FUR-FU-10001967"/>
    <s v="Furniture"/>
    <x v="3"/>
    <s v="Telescoping Adjustable Floor Lamp"/>
    <n v="31.984000000000002"/>
    <n v="2"/>
    <n v="1.9990000000000001"/>
    <x v="3"/>
    <x v="4"/>
  </r>
  <r>
    <s v="CA-2014-103317"/>
    <x v="638"/>
    <d v="2014-07-08T00:00:00"/>
    <x v="2"/>
    <s v="DM-13525"/>
    <s v="Don Miller"/>
    <x v="1"/>
    <s v="United States"/>
    <x v="273"/>
    <x v="1"/>
    <x v="0"/>
    <s v="FUR-FU-10001591"/>
    <s v="Furniture"/>
    <x v="3"/>
    <s v="Advantus Panel Wall Certificate Holder - 8.5x11"/>
    <n v="19.52"/>
    <n v="2"/>
    <n v="5.3680000000000003"/>
    <x v="0"/>
    <x v="3"/>
  </r>
  <r>
    <s v="CA-2014-103317"/>
    <x v="638"/>
    <d v="2014-07-08T00:00:00"/>
    <x v="2"/>
    <s v="DM-13525"/>
    <s v="Don Miller"/>
    <x v="1"/>
    <s v="United States"/>
    <x v="273"/>
    <x v="1"/>
    <x v="0"/>
    <s v="FUR-FU-10003192"/>
    <s v="Furniture"/>
    <x v="3"/>
    <s v="Luxo Adjustable Task Clamp Lamp"/>
    <n v="213.21600000000001"/>
    <n v="3"/>
    <n v="15.991199999999999"/>
    <x v="0"/>
    <x v="3"/>
  </r>
  <r>
    <s v="US-2014-119081"/>
    <x v="639"/>
    <d v="2014-09-19T00:00:00"/>
    <x v="1"/>
    <s v="TA-21385"/>
    <s v="Tom Ashbrook"/>
    <x v="2"/>
    <s v="United States"/>
    <x v="274"/>
    <x v="44"/>
    <x v="3"/>
    <s v="FUR-FU-10003464"/>
    <s v="Furniture"/>
    <x v="3"/>
    <s v="Seth Thomas 8 1/2&quot; Cubicle Clock"/>
    <n v="40.56"/>
    <n v="2"/>
    <n v="12.979200000000001"/>
    <x v="1"/>
    <x v="4"/>
  </r>
  <r>
    <s v="CA-2017-130631"/>
    <x v="297"/>
    <d v="2018-01-02T00:00:00"/>
    <x v="1"/>
    <s v="BS-11755"/>
    <s v="Bruce Stewart"/>
    <x v="0"/>
    <s v="United States"/>
    <x v="71"/>
    <x v="13"/>
    <x v="1"/>
    <s v="FUR-FU-10004093"/>
    <s v="Furniture"/>
    <x v="3"/>
    <s v="Hand-Finished Solid Wood Document Frame"/>
    <n v="68.459999999999994"/>
    <n v="2"/>
    <n v="20.538"/>
    <x v="4"/>
    <x v="5"/>
  </r>
  <r>
    <s v="CA-2017-116680"/>
    <x v="362"/>
    <d v="2017-09-06T00:00:00"/>
    <x v="0"/>
    <s v="PK-19075"/>
    <s v="Pete Kriz"/>
    <x v="0"/>
    <s v="United States"/>
    <x v="28"/>
    <x v="2"/>
    <x v="1"/>
    <s v="FUR-TA-10001771"/>
    <s v="Furniture"/>
    <x v="2"/>
    <s v="Bush Cubix Conference Tables, Fully Assembled"/>
    <n v="1478.2719999999999"/>
    <n v="8"/>
    <n v="92.391999999999996"/>
    <x v="3"/>
    <x v="4"/>
  </r>
  <r>
    <s v="CA-2017-101574"/>
    <x v="559"/>
    <d v="2017-10-04T00:00:00"/>
    <x v="1"/>
    <s v="BD-11725"/>
    <s v="Bruce Degenhardt"/>
    <x v="0"/>
    <s v="United States"/>
    <x v="2"/>
    <x v="2"/>
    <x v="1"/>
    <s v="FUR-FU-10001706"/>
    <s v="Furniture"/>
    <x v="3"/>
    <s v="Longer-Life Soft White Bulbs"/>
    <n v="9.24"/>
    <n v="3"/>
    <n v="4.4352"/>
    <x v="6"/>
    <x v="4"/>
  </r>
  <r>
    <s v="CA-2014-146591"/>
    <x v="640"/>
    <d v="2014-01-20T00:00:00"/>
    <x v="2"/>
    <s v="TS-21340"/>
    <s v="Toby Swindell"/>
    <x v="0"/>
    <s v="United States"/>
    <x v="163"/>
    <x v="22"/>
    <x v="1"/>
    <s v="FUR-BO-10001972"/>
    <s v="Furniture"/>
    <x v="0"/>
    <s v="O'Sullivan 4-Shelf Bookcase in Odessa Pine"/>
    <n v="181.47"/>
    <n v="5"/>
    <n v="-320.59699999999998"/>
    <x v="5"/>
    <x v="8"/>
  </r>
  <r>
    <s v="CA-2016-122448"/>
    <x v="641"/>
    <d v="2016-06-14T00:00:00"/>
    <x v="1"/>
    <s v="DB-13210"/>
    <s v="Dean Braden"/>
    <x v="0"/>
    <s v="United States"/>
    <x v="28"/>
    <x v="2"/>
    <x v="1"/>
    <s v="FUR-CH-10002774"/>
    <s v="Furniture"/>
    <x v="1"/>
    <s v="Global Deluxe Stacking Chair, Gray"/>
    <n v="122.352"/>
    <n v="3"/>
    <n v="13.7646"/>
    <x v="2"/>
    <x v="2"/>
  </r>
  <r>
    <s v="CA-2014-132451"/>
    <x v="218"/>
    <d v="2014-09-27T00:00:00"/>
    <x v="2"/>
    <s v="KF-16285"/>
    <s v="Karen Ferguson"/>
    <x v="2"/>
    <s v="United States"/>
    <x v="53"/>
    <x v="2"/>
    <x v="1"/>
    <s v="FUR-CH-10000454"/>
    <s v="Furniture"/>
    <x v="1"/>
    <s v="Hon Deluxe Fabric Upholstered Stacking Chairs, Rounded Back"/>
    <n v="585.55200000000002"/>
    <n v="3"/>
    <n v="73.194000000000003"/>
    <x v="5"/>
    <x v="4"/>
  </r>
  <r>
    <s v="CA-2017-116946"/>
    <x v="642"/>
    <d v="2017-12-23T00:00:00"/>
    <x v="1"/>
    <s v="TS-21505"/>
    <s v="Tony Sayre"/>
    <x v="0"/>
    <s v="United States"/>
    <x v="47"/>
    <x v="12"/>
    <x v="1"/>
    <s v="FUR-FU-10000320"/>
    <s v="Furniture"/>
    <x v="3"/>
    <s v="OIC Stacking Trays"/>
    <n v="13.36"/>
    <n v="5"/>
    <n v="4.008"/>
    <x v="4"/>
    <x v="5"/>
  </r>
  <r>
    <s v="CA-2017-116946"/>
    <x v="642"/>
    <d v="2017-12-23T00:00:00"/>
    <x v="1"/>
    <s v="TS-21505"/>
    <s v="Tony Sayre"/>
    <x v="0"/>
    <s v="United States"/>
    <x v="47"/>
    <x v="12"/>
    <x v="1"/>
    <s v="FUR-BO-10000468"/>
    <s v="Furniture"/>
    <x v="0"/>
    <s v="O'Sullivan 2-Shelf Heavy-Duty Bookcases"/>
    <n v="102.018"/>
    <n v="7"/>
    <n v="-183.63239999999999"/>
    <x v="4"/>
    <x v="5"/>
  </r>
  <r>
    <s v="CA-2017-148999"/>
    <x v="129"/>
    <d v="2017-02-04T00:00:00"/>
    <x v="1"/>
    <s v="EB-13870"/>
    <s v="Emily Burns"/>
    <x v="0"/>
    <s v="United States"/>
    <x v="89"/>
    <x v="1"/>
    <x v="0"/>
    <s v="FUR-CH-10002044"/>
    <s v="Furniture"/>
    <x v="1"/>
    <s v="Office Star - Contemporary Task Swivel chair with 2-way adjustable arms, Plum"/>
    <n v="419.13600000000002"/>
    <n v="4"/>
    <n v="-68.1096"/>
    <x v="2"/>
    <x v="8"/>
  </r>
  <r>
    <s v="CA-2017-134495"/>
    <x v="535"/>
    <d v="2017-04-04T00:00:00"/>
    <x v="0"/>
    <s v="BF-11020"/>
    <s v="Barry Franzšsisch"/>
    <x v="1"/>
    <s v="United States"/>
    <x v="51"/>
    <x v="1"/>
    <x v="0"/>
    <s v="FUR-CH-10003774"/>
    <s v="Furniture"/>
    <x v="1"/>
    <s v="Global Wood Trimmed Manager's Task Chair, Khaki"/>
    <n v="218.352"/>
    <n v="3"/>
    <n v="-19.105799999999999"/>
    <x v="0"/>
    <x v="6"/>
  </r>
  <r>
    <s v="CA-2014-105249"/>
    <x v="616"/>
    <d v="2014-11-28T00:00:00"/>
    <x v="3"/>
    <s v="DH-13675"/>
    <s v="Duane Huffman"/>
    <x v="2"/>
    <s v="United States"/>
    <x v="28"/>
    <x v="2"/>
    <x v="1"/>
    <s v="FUR-BO-10000330"/>
    <s v="Furniture"/>
    <x v="0"/>
    <s v="Sauder Camden County Barrister Bookcase, Planked Cherry Finish"/>
    <n v="411.33199999999999"/>
    <n v="4"/>
    <n v="-4.8391999999999999"/>
    <x v="7"/>
    <x v="0"/>
  </r>
  <r>
    <s v="CA-2017-164378"/>
    <x v="316"/>
    <d v="2017-07-18T00:00:00"/>
    <x v="0"/>
    <s v="MM-18055"/>
    <s v="Michelle Moray"/>
    <x v="0"/>
    <s v="United States"/>
    <x v="13"/>
    <x v="7"/>
    <x v="2"/>
    <s v="FUR-CH-10002084"/>
    <s v="Furniture"/>
    <x v="1"/>
    <s v="Hon Mobius Operator's Chair"/>
    <n v="664.14599999999996"/>
    <n v="6"/>
    <n v="88.552800000000005"/>
    <x v="0"/>
    <x v="3"/>
  </r>
  <r>
    <s v="CA-2017-127782"/>
    <x v="575"/>
    <d v="2017-11-06T00:00:00"/>
    <x v="1"/>
    <s v="TH-21115"/>
    <s v="Thea Hudgings"/>
    <x v="1"/>
    <s v="United States"/>
    <x v="3"/>
    <x v="3"/>
    <x v="2"/>
    <s v="FUR-FU-10001847"/>
    <s v="Furniture"/>
    <x v="3"/>
    <s v="Eldon Image Series Black Desk Accessories"/>
    <n v="3.3119999999999998"/>
    <n v="1"/>
    <n v="0.66239999999999999"/>
    <x v="4"/>
    <x v="0"/>
  </r>
  <r>
    <s v="CA-2015-168529"/>
    <x v="643"/>
    <d v="2015-10-12T00:00:00"/>
    <x v="1"/>
    <s v="MB-17305"/>
    <s v="Maria Bertelson"/>
    <x v="0"/>
    <s v="United States"/>
    <x v="28"/>
    <x v="2"/>
    <x v="1"/>
    <s v="FUR-FU-10001588"/>
    <s v="Furniture"/>
    <x v="3"/>
    <s v="Deflect-o SuperTray Unbreakable Stackable Tray, Letter, Black"/>
    <n v="145.9"/>
    <n v="5"/>
    <n v="62.737000000000002"/>
    <x v="4"/>
    <x v="1"/>
  </r>
  <r>
    <s v="CA-2017-117667"/>
    <x v="423"/>
    <d v="2017-12-09T00:00:00"/>
    <x v="1"/>
    <s v="MS-17980"/>
    <s v="Michael Stewart"/>
    <x v="1"/>
    <s v="United States"/>
    <x v="3"/>
    <x v="3"/>
    <x v="2"/>
    <s v="FUR-CH-10004540"/>
    <s v="Furniture"/>
    <x v="1"/>
    <s v="Global Chrome Stack Chair"/>
    <n v="239.96"/>
    <n v="10"/>
    <n v="-10.284000000000001"/>
    <x v="2"/>
    <x v="5"/>
  </r>
  <r>
    <s v="CA-2017-117667"/>
    <x v="423"/>
    <d v="2017-12-09T00:00:00"/>
    <x v="1"/>
    <s v="MS-17980"/>
    <s v="Michael Stewart"/>
    <x v="1"/>
    <s v="United States"/>
    <x v="3"/>
    <x v="3"/>
    <x v="2"/>
    <s v="FUR-FU-10004093"/>
    <s v="Furniture"/>
    <x v="3"/>
    <s v="Hand-Finished Solid Wood Document Frame"/>
    <n v="54.768000000000001"/>
    <n v="2"/>
    <n v="6.8460000000000001"/>
    <x v="2"/>
    <x v="5"/>
  </r>
  <r>
    <s v="US-2017-150595"/>
    <x v="644"/>
    <d v="2017-05-26T00:00:00"/>
    <x v="1"/>
    <s v="LE-16810"/>
    <s v="Laurel Elliston"/>
    <x v="0"/>
    <s v="United States"/>
    <x v="9"/>
    <x v="8"/>
    <x v="3"/>
    <s v="FUR-CH-10000513"/>
    <s v="Furniture"/>
    <x v="1"/>
    <s v="High-Back Leather Manager's Chair"/>
    <n v="181.98599999999999"/>
    <n v="2"/>
    <n v="-54.595799999999997"/>
    <x v="4"/>
    <x v="7"/>
  </r>
  <r>
    <s v="CA-2016-134936"/>
    <x v="645"/>
    <d v="2016-12-25T00:00:00"/>
    <x v="1"/>
    <s v="ES-14080"/>
    <s v="Erin Smith"/>
    <x v="1"/>
    <s v="United States"/>
    <x v="104"/>
    <x v="22"/>
    <x v="1"/>
    <s v="FUR-TA-10001086"/>
    <s v="Furniture"/>
    <x v="2"/>
    <s v="SAFCO PlanMaster Boards, 60w x 37-1/2d, White Melamine"/>
    <n v="455.97"/>
    <n v="6"/>
    <n v="-218.8656"/>
    <x v="6"/>
    <x v="5"/>
  </r>
  <r>
    <s v="CA-2017-151008"/>
    <x v="87"/>
    <d v="2017-09-08T00:00:00"/>
    <x v="2"/>
    <s v="JM-16195"/>
    <s v="Justin MacKendrick"/>
    <x v="0"/>
    <s v="United States"/>
    <x v="275"/>
    <x v="4"/>
    <x v="1"/>
    <s v="FUR-FU-10002396"/>
    <s v="Furniture"/>
    <x v="3"/>
    <s v="DAX Copper Panel Document Frame, 5 x 7 Size"/>
    <n v="25.16"/>
    <n v="2"/>
    <n v="10.5672"/>
    <x v="5"/>
    <x v="4"/>
  </r>
  <r>
    <s v="US-2014-159618"/>
    <x v="352"/>
    <d v="2014-11-16T00:00:00"/>
    <x v="1"/>
    <s v="DB-12970"/>
    <s v="Darren Budd"/>
    <x v="1"/>
    <s v="United States"/>
    <x v="6"/>
    <x v="5"/>
    <x v="3"/>
    <s v="FUR-BO-10004467"/>
    <s v="Furniture"/>
    <x v="0"/>
    <s v="Bestar Classic Bookcase"/>
    <n v="67.993200000000002"/>
    <n v="1"/>
    <n v="-12.998699999999999"/>
    <x v="4"/>
    <x v="0"/>
  </r>
  <r>
    <s v="CA-2017-116113"/>
    <x v="125"/>
    <d v="2017-10-06T00:00:00"/>
    <x v="0"/>
    <s v="JW-15220"/>
    <s v="Jane Waco"/>
    <x v="1"/>
    <s v="United States"/>
    <x v="132"/>
    <x v="33"/>
    <x v="0"/>
    <s v="FUR-FU-10002963"/>
    <s v="Furniture"/>
    <x v="3"/>
    <s v="Master Caster Door Stop, Gray"/>
    <n v="10.16"/>
    <n v="2"/>
    <n v="3.4544000000000001"/>
    <x v="4"/>
    <x v="1"/>
  </r>
  <r>
    <s v="CA-2015-125066"/>
    <x v="646"/>
    <d v="2015-12-18T00:00:00"/>
    <x v="1"/>
    <s v="KD-16495"/>
    <s v="Keith Dawkins"/>
    <x v="1"/>
    <s v="United States"/>
    <x v="38"/>
    <x v="21"/>
    <x v="0"/>
    <s v="FUR-FU-10003829"/>
    <s v="Furniture"/>
    <x v="3"/>
    <s v="Stackable Trays"/>
    <n v="6.16"/>
    <n v="2"/>
    <n v="1.9712000000000001"/>
    <x v="4"/>
    <x v="5"/>
  </r>
  <r>
    <s v="CA-2017-157966"/>
    <x v="647"/>
    <d v="2017-03-13T00:00:00"/>
    <x v="3"/>
    <s v="SU-20665"/>
    <s v="Stephanie Ulpright"/>
    <x v="2"/>
    <s v="United States"/>
    <x v="9"/>
    <x v="8"/>
    <x v="3"/>
    <s v="FUR-CH-10003606"/>
    <s v="Furniture"/>
    <x v="1"/>
    <s v="SAFCO Folding Chair Trolley"/>
    <n v="89.768000000000001"/>
    <n v="1"/>
    <n v="-2.5648"/>
    <x v="7"/>
    <x v="9"/>
  </r>
  <r>
    <s v="CA-2016-136686"/>
    <x v="574"/>
    <d v="2016-12-16T00:00:00"/>
    <x v="1"/>
    <s v="RF-19840"/>
    <s v="Roy Franzšsisch"/>
    <x v="0"/>
    <s v="United States"/>
    <x v="102"/>
    <x v="2"/>
    <x v="1"/>
    <s v="FUR-FU-10004864"/>
    <s v="Furniture"/>
    <x v="3"/>
    <s v="Howard Miller 14-1/2&quot; Diameter Chrome Round Wall Clock"/>
    <n v="383.64"/>
    <n v="6"/>
    <n v="122.76479999999999"/>
    <x v="4"/>
    <x v="5"/>
  </r>
  <r>
    <s v="CA-2017-137498"/>
    <x v="198"/>
    <d v="2017-09-14T00:00:00"/>
    <x v="0"/>
    <s v="LC-17050"/>
    <s v="Liz Carlisle"/>
    <x v="0"/>
    <s v="United States"/>
    <x v="2"/>
    <x v="2"/>
    <x v="1"/>
    <s v="FUR-CH-10003833"/>
    <s v="Furniture"/>
    <x v="1"/>
    <s v="Novimex Fabric Task Chair"/>
    <n v="243.92"/>
    <n v="5"/>
    <n v="-15.244999999999999"/>
    <x v="2"/>
    <x v="4"/>
  </r>
  <r>
    <s v="CA-2017-163818"/>
    <x v="648"/>
    <d v="2017-10-08T00:00:00"/>
    <x v="1"/>
    <s v="PS-18970"/>
    <s v="Paul Stevenson"/>
    <x v="2"/>
    <s v="United States"/>
    <x v="218"/>
    <x v="32"/>
    <x v="2"/>
    <s v="FUR-FU-10000076"/>
    <s v="Furniture"/>
    <x v="3"/>
    <s v="24-Hour Round Wall Clock"/>
    <n v="19.98"/>
    <n v="1"/>
    <n v="8.5914000000000001"/>
    <x v="4"/>
    <x v="1"/>
  </r>
  <r>
    <s v="CA-2014-116673"/>
    <x v="256"/>
    <d v="2014-12-19T00:00:00"/>
    <x v="0"/>
    <s v="JO-15280"/>
    <s v="Jas O'Carroll"/>
    <x v="0"/>
    <s v="United States"/>
    <x v="53"/>
    <x v="2"/>
    <x v="1"/>
    <s v="FUR-FU-10003829"/>
    <s v="Furniture"/>
    <x v="3"/>
    <s v="Stackable Trays"/>
    <n v="6.16"/>
    <n v="2"/>
    <n v="1.9712000000000001"/>
    <x v="4"/>
    <x v="5"/>
  </r>
  <r>
    <s v="CA-2014-164742"/>
    <x v="137"/>
    <d v="2014-10-18T00:00:00"/>
    <x v="0"/>
    <s v="ML-17395"/>
    <s v="Marina Lichtenstein"/>
    <x v="1"/>
    <s v="United States"/>
    <x v="174"/>
    <x v="18"/>
    <x v="2"/>
    <s v="FUR-CH-10002880"/>
    <s v="Furniture"/>
    <x v="1"/>
    <s v="Global High-Back Leather Tilter, Burgundy"/>
    <n v="245.98"/>
    <n v="2"/>
    <n v="27.0578"/>
    <x v="2"/>
    <x v="1"/>
  </r>
  <r>
    <s v="CA-2016-134516"/>
    <x v="649"/>
    <d v="2016-09-25T00:00:00"/>
    <x v="1"/>
    <s v="FM-14215"/>
    <s v="Filia McAdams"/>
    <x v="1"/>
    <s v="United States"/>
    <x v="224"/>
    <x v="30"/>
    <x v="0"/>
    <s v="FUR-FU-10001546"/>
    <s v="Furniture"/>
    <x v="3"/>
    <s v="Dana Swing-Arm Lamps"/>
    <n v="17.088000000000001"/>
    <n v="2"/>
    <n v="1.0680000000000001"/>
    <x v="2"/>
    <x v="4"/>
  </r>
  <r>
    <s v="CA-2016-134516"/>
    <x v="649"/>
    <d v="2016-09-25T00:00:00"/>
    <x v="1"/>
    <s v="FM-14215"/>
    <s v="Filia McAdams"/>
    <x v="1"/>
    <s v="United States"/>
    <x v="224"/>
    <x v="30"/>
    <x v="0"/>
    <s v="FUR-CH-10002880"/>
    <s v="Furniture"/>
    <x v="1"/>
    <s v="Global High-Back Leather Tilter, Burgundy"/>
    <n v="98.391999999999996"/>
    <n v="1"/>
    <n v="-11.069100000000001"/>
    <x v="2"/>
    <x v="4"/>
  </r>
  <r>
    <s v="CA-2017-125745"/>
    <x v="254"/>
    <d v="2017-07-04T00:00:00"/>
    <x v="1"/>
    <s v="DV-13045"/>
    <s v="Darrin Van Huff"/>
    <x v="1"/>
    <s v="United States"/>
    <x v="10"/>
    <x v="9"/>
    <x v="0"/>
    <s v="FUR-FU-10001591"/>
    <s v="Furniture"/>
    <x v="3"/>
    <s v="Advantus Panel Wall Certificate Holder - 8.5x11"/>
    <n v="19.52"/>
    <n v="2"/>
    <n v="5.3680000000000003"/>
    <x v="4"/>
    <x v="2"/>
  </r>
  <r>
    <s v="US-2016-124163"/>
    <x v="228"/>
    <d v="2016-09-30T00:00:00"/>
    <x v="1"/>
    <s v="SC-20695"/>
    <s v="Steve Chapman"/>
    <x v="1"/>
    <s v="United States"/>
    <x v="276"/>
    <x v="16"/>
    <x v="3"/>
    <s v="FUR-CH-10004218"/>
    <s v="Furniture"/>
    <x v="1"/>
    <s v="Global Fabric Manager's Chair, Dark Gray"/>
    <n v="201.96"/>
    <n v="2"/>
    <n v="50.49"/>
    <x v="2"/>
    <x v="4"/>
  </r>
  <r>
    <s v="US-2016-124163"/>
    <x v="228"/>
    <d v="2016-09-30T00:00:00"/>
    <x v="1"/>
    <s v="SC-20695"/>
    <s v="Steve Chapman"/>
    <x v="1"/>
    <s v="United States"/>
    <x v="276"/>
    <x v="16"/>
    <x v="3"/>
    <s v="FUR-FU-10000755"/>
    <s v="Furniture"/>
    <x v="3"/>
    <s v="Eldon Expressions Mahogany Wood Desk Collection"/>
    <n v="68.64"/>
    <n v="11"/>
    <n v="17.16"/>
    <x v="2"/>
    <x v="4"/>
  </r>
  <r>
    <s v="CA-2014-126683"/>
    <x v="189"/>
    <d v="2014-10-01T00:00:00"/>
    <x v="0"/>
    <s v="PP-18955"/>
    <s v="Paul Prost"/>
    <x v="2"/>
    <s v="United States"/>
    <x v="15"/>
    <x v="13"/>
    <x v="1"/>
    <s v="FUR-FU-10001706"/>
    <s v="Furniture"/>
    <x v="3"/>
    <s v="Longer-Life Soft White Bulbs"/>
    <n v="6.16"/>
    <n v="2"/>
    <n v="2.9567999999999999"/>
    <x v="3"/>
    <x v="4"/>
  </r>
  <r>
    <s v="CA-2014-126683"/>
    <x v="189"/>
    <d v="2014-10-01T00:00:00"/>
    <x v="0"/>
    <s v="PP-18955"/>
    <s v="Paul Prost"/>
    <x v="2"/>
    <s v="United States"/>
    <x v="15"/>
    <x v="13"/>
    <x v="1"/>
    <s v="FUR-TA-10002958"/>
    <s v="Furniture"/>
    <x v="2"/>
    <s v="Bevis Oval Conference Table, Walnut"/>
    <n v="2348.8200000000002"/>
    <n v="9"/>
    <n v="399.29939999999999"/>
    <x v="3"/>
    <x v="4"/>
  </r>
  <r>
    <s v="CA-2017-148810"/>
    <x v="332"/>
    <d v="2017-07-01T00:00:00"/>
    <x v="1"/>
    <s v="DR-12880"/>
    <s v="Dan Reichenbach"/>
    <x v="1"/>
    <s v="United States"/>
    <x v="89"/>
    <x v="1"/>
    <x v="0"/>
    <s v="FUR-CH-10001545"/>
    <s v="Furniture"/>
    <x v="1"/>
    <s v="Hon Comfortask Task/Swivel Chairs"/>
    <n v="273.55200000000002"/>
    <n v="3"/>
    <n v="-13.6776"/>
    <x v="2"/>
    <x v="2"/>
  </r>
  <r>
    <s v="US-2016-146066"/>
    <x v="650"/>
    <d v="2016-08-23T00:00:00"/>
    <x v="0"/>
    <s v="RB-19465"/>
    <s v="Rick Bensley"/>
    <x v="2"/>
    <s v="United States"/>
    <x v="3"/>
    <x v="3"/>
    <x v="2"/>
    <s v="FUR-TA-10002530"/>
    <s v="Furniture"/>
    <x v="2"/>
    <s v="Iceberg OfficeWorks 42&quot; Round Tables"/>
    <n v="815.29200000000003"/>
    <n v="9"/>
    <n v="-339.70499999999998"/>
    <x v="3"/>
    <x v="10"/>
  </r>
  <r>
    <s v="CA-2014-127614"/>
    <x v="651"/>
    <d v="2014-02-15T00:00:00"/>
    <x v="1"/>
    <s v="NF-18385"/>
    <s v="Natalie Fritzler"/>
    <x v="0"/>
    <s v="United States"/>
    <x v="180"/>
    <x v="25"/>
    <x v="0"/>
    <s v="FUR-TA-10003715"/>
    <s v="Furniture"/>
    <x v="2"/>
    <s v="Hon 2111 Invitation Series Corner Table"/>
    <n v="1256.22"/>
    <n v="6"/>
    <n v="75.373199999999997"/>
    <x v="4"/>
    <x v="11"/>
  </r>
  <r>
    <s v="CA-2017-113208"/>
    <x v="292"/>
    <d v="2017-04-02T00:00:00"/>
    <x v="1"/>
    <s v="ML-18040"/>
    <s v="Michelle Lonsdale"/>
    <x v="1"/>
    <s v="United States"/>
    <x v="54"/>
    <x v="17"/>
    <x v="3"/>
    <s v="FUR-FU-10004245"/>
    <s v="Furniture"/>
    <x v="3"/>
    <s v="Career Cubicle Clock, 8 1/4&quot;, Black"/>
    <n v="60.84"/>
    <n v="3"/>
    <n v="23.119199999999999"/>
    <x v="1"/>
    <x v="9"/>
  </r>
  <r>
    <s v="CA-2014-154893"/>
    <x v="652"/>
    <d v="2014-12-27T00:00:00"/>
    <x v="1"/>
    <s v="GM-14440"/>
    <s v="Gary McGarr"/>
    <x v="0"/>
    <s v="United States"/>
    <x v="53"/>
    <x v="2"/>
    <x v="1"/>
    <s v="FUR-CH-10004287"/>
    <s v="Furniture"/>
    <x v="1"/>
    <s v="SAFCO Arco Folding Chair"/>
    <n v="1325.76"/>
    <n v="6"/>
    <n v="149.148"/>
    <x v="6"/>
    <x v="5"/>
  </r>
  <r>
    <s v="CA-2014-154893"/>
    <x v="652"/>
    <d v="2014-12-27T00:00:00"/>
    <x v="1"/>
    <s v="GM-14440"/>
    <s v="Gary McGarr"/>
    <x v="0"/>
    <s v="United States"/>
    <x v="53"/>
    <x v="2"/>
    <x v="1"/>
    <s v="FUR-CH-10000595"/>
    <s v="Furniture"/>
    <x v="1"/>
    <s v="Safco Contoured Stacking Chairs"/>
    <n v="572.16"/>
    <n v="3"/>
    <n v="35.76"/>
    <x v="6"/>
    <x v="5"/>
  </r>
  <r>
    <s v="CA-2016-127985"/>
    <x v="610"/>
    <d v="2016-04-05T00:00:00"/>
    <x v="0"/>
    <s v="DB-12910"/>
    <s v="Daniel Byrd"/>
    <x v="2"/>
    <s v="United States"/>
    <x v="29"/>
    <x v="24"/>
    <x v="0"/>
    <s v="FUR-FU-10003274"/>
    <s v="Furniture"/>
    <x v="3"/>
    <s v="Regeneration Desk Collection"/>
    <n v="7.04"/>
    <n v="4"/>
    <n v="3.0975999999999999"/>
    <x v="4"/>
    <x v="6"/>
  </r>
  <r>
    <s v="CA-2017-127117"/>
    <x v="438"/>
    <d v="2017-04-19T00:00:00"/>
    <x v="1"/>
    <s v="HM-14860"/>
    <s v="Harry Marie"/>
    <x v="1"/>
    <s v="United States"/>
    <x v="277"/>
    <x v="18"/>
    <x v="2"/>
    <s v="FUR-FU-10004018"/>
    <s v="Furniture"/>
    <x v="3"/>
    <s v="Tensor Computer Mounted Lamp"/>
    <n v="74.45"/>
    <n v="5"/>
    <n v="20.101500000000001"/>
    <x v="2"/>
    <x v="6"/>
  </r>
  <r>
    <s v="CA-2015-104241"/>
    <x v="653"/>
    <d v="2015-01-09T00:00:00"/>
    <x v="1"/>
    <s v="AG-10495"/>
    <s v="Andrew Gjertsen"/>
    <x v="1"/>
    <s v="United States"/>
    <x v="166"/>
    <x v="25"/>
    <x v="0"/>
    <s v="FUR-FU-10001473"/>
    <s v="Furniture"/>
    <x v="3"/>
    <s v="DAX Wood Document Frame"/>
    <n v="192.22"/>
    <n v="14"/>
    <n v="69.199200000000005"/>
    <x v="2"/>
    <x v="8"/>
  </r>
  <r>
    <s v="CA-2017-142342"/>
    <x v="357"/>
    <d v="2017-07-19T00:00:00"/>
    <x v="0"/>
    <s v="AJ-10795"/>
    <s v="Anthony Johnson"/>
    <x v="1"/>
    <s v="United States"/>
    <x v="278"/>
    <x v="2"/>
    <x v="1"/>
    <s v="FUR-BO-10002613"/>
    <s v="Furniture"/>
    <x v="0"/>
    <s v="Atlantic Metals Mobile 4-Shelf Bookcases, Custom Colors"/>
    <n v="1194.165"/>
    <n v="5"/>
    <n v="210.73500000000001"/>
    <x v="3"/>
    <x v="3"/>
  </r>
  <r>
    <s v="CA-2016-145261"/>
    <x v="105"/>
    <d v="2016-12-21T00:00:00"/>
    <x v="2"/>
    <s v="AH-10120"/>
    <s v="Adrian Hane"/>
    <x v="2"/>
    <s v="United States"/>
    <x v="279"/>
    <x v="36"/>
    <x v="1"/>
    <s v="FUR-TA-10002530"/>
    <s v="Furniture"/>
    <x v="2"/>
    <s v="Iceberg OfficeWorks 42&quot; Round Tables"/>
    <n v="377.45"/>
    <n v="5"/>
    <n v="-264.21499999999997"/>
    <x v="0"/>
    <x v="5"/>
  </r>
  <r>
    <s v="CA-2016-108875"/>
    <x v="211"/>
    <d v="2016-10-01T00:00:00"/>
    <x v="1"/>
    <s v="CL-12700"/>
    <s v="Craig Leslie"/>
    <x v="2"/>
    <s v="United States"/>
    <x v="14"/>
    <x v="12"/>
    <x v="1"/>
    <s v="FUR-FU-10002671"/>
    <s v="Furniture"/>
    <x v="3"/>
    <s v="Electrix 20W Halogen Replacement Bulb for Zoom-In Desk Lamp"/>
    <n v="21.44"/>
    <n v="2"/>
    <n v="7.5039999999999996"/>
    <x v="1"/>
    <x v="4"/>
  </r>
  <r>
    <s v="CA-2015-141012"/>
    <x v="654"/>
    <d v="2015-06-11T00:00:00"/>
    <x v="0"/>
    <s v="TG-21640"/>
    <s v="Trudy Glocke"/>
    <x v="0"/>
    <s v="United States"/>
    <x v="280"/>
    <x v="42"/>
    <x v="1"/>
    <s v="FUR-FU-10003192"/>
    <s v="Furniture"/>
    <x v="3"/>
    <s v="Luxo Adjustable Task Clamp Lamp"/>
    <n v="355.36"/>
    <n v="4"/>
    <n v="92.393600000000006"/>
    <x v="3"/>
    <x v="2"/>
  </r>
  <r>
    <s v="CA-2014-126802"/>
    <x v="527"/>
    <d v="2015-01-05T00:00:00"/>
    <x v="1"/>
    <s v="ZC-21910"/>
    <s v="Zuschuss Carroll"/>
    <x v="0"/>
    <s v="United States"/>
    <x v="9"/>
    <x v="8"/>
    <x v="3"/>
    <s v="FUR-FU-10000193"/>
    <s v="Furniture"/>
    <x v="3"/>
    <s v="Tenex Chairmats For Use with Hard Floors"/>
    <n v="38.975999999999999"/>
    <n v="3"/>
    <n v="-50.668799999999997"/>
    <x v="1"/>
    <x v="5"/>
  </r>
  <r>
    <s v="CA-2014-131541"/>
    <x v="655"/>
    <d v="2014-07-28T00:00:00"/>
    <x v="3"/>
    <s v="CK-12205"/>
    <s v="Chloris Kastensmidt"/>
    <x v="0"/>
    <s v="United States"/>
    <x v="281"/>
    <x v="1"/>
    <x v="0"/>
    <s v="FUR-FU-10003623"/>
    <s v="Furniture"/>
    <x v="3"/>
    <s v="DataProducts Ampli Magnifier Task Lamp, Black,"/>
    <n v="129.88800000000001"/>
    <n v="6"/>
    <n v="12.988799999999999"/>
    <x v="7"/>
    <x v="3"/>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x v="5"/>
  </r>
  <r>
    <s v="US-2015-138093"/>
    <x v="479"/>
    <d v="2015-12-16T00:00:00"/>
    <x v="1"/>
    <s v="KM-16225"/>
    <s v="Kalyca Meade"/>
    <x v="1"/>
    <s v="United States"/>
    <x v="237"/>
    <x v="32"/>
    <x v="2"/>
    <s v="FUR-CH-10000785"/>
    <s v="Furniture"/>
    <x v="1"/>
    <s v="Global Ergonomic Managers Chair"/>
    <n v="542.94000000000005"/>
    <n v="3"/>
    <n v="141.1644"/>
    <x v="6"/>
    <x v="5"/>
  </r>
  <r>
    <s v="CA-2016-126165"/>
    <x v="399"/>
    <d v="2016-05-07T00:00:00"/>
    <x v="0"/>
    <s v="AH-10465"/>
    <s v="Amy Hunt"/>
    <x v="0"/>
    <s v="United States"/>
    <x v="28"/>
    <x v="2"/>
    <x v="1"/>
    <s v="FUR-TA-10001676"/>
    <s v="Furniture"/>
    <x v="2"/>
    <s v="Hon 61000 Series Interactive Training Tables"/>
    <n v="71.087999999999994"/>
    <n v="2"/>
    <n v="-1.7771999999999999"/>
    <x v="3"/>
    <x v="7"/>
  </r>
  <r>
    <s v="US-2014-123519"/>
    <x v="609"/>
    <d v="2014-12-21T00:00:00"/>
    <x v="1"/>
    <s v="SS-20875"/>
    <s v="Sung Shariari"/>
    <x v="0"/>
    <s v="United States"/>
    <x v="149"/>
    <x v="15"/>
    <x v="2"/>
    <s v="FUR-TA-10002645"/>
    <s v="Furniture"/>
    <x v="2"/>
    <s v="Hon Rectangular Conference Tables"/>
    <n v="136.53"/>
    <n v="1"/>
    <n v="-52.336500000000001"/>
    <x v="1"/>
    <x v="5"/>
  </r>
  <r>
    <s v="US-2015-160857"/>
    <x v="190"/>
    <d v="2015-05-15T00:00:00"/>
    <x v="1"/>
    <s v="NW-18400"/>
    <s v="Natalie Webber"/>
    <x v="0"/>
    <s v="United States"/>
    <x v="13"/>
    <x v="7"/>
    <x v="2"/>
    <s v="FUR-FU-10001095"/>
    <s v="Furniture"/>
    <x v="3"/>
    <s v="DAX Black Cherry Wood-Tone Poster Frame"/>
    <n v="79.44"/>
    <n v="3"/>
    <n v="30.187200000000001"/>
    <x v="1"/>
    <x v="7"/>
  </r>
  <r>
    <s v="US-2015-160857"/>
    <x v="190"/>
    <d v="2015-05-15T00:00:00"/>
    <x v="1"/>
    <s v="NW-18400"/>
    <s v="Natalie Webber"/>
    <x v="0"/>
    <s v="United States"/>
    <x v="13"/>
    <x v="7"/>
    <x v="2"/>
    <s v="FUR-CH-10002647"/>
    <s v="Furniture"/>
    <x v="1"/>
    <s v="Situations Contoured Folding Chairs, 4/Set"/>
    <n v="127.764"/>
    <n v="2"/>
    <n v="21.294"/>
    <x v="1"/>
    <x v="7"/>
  </r>
  <r>
    <s v="CA-2017-117324"/>
    <x v="64"/>
    <d v="2017-12-13T00:00:00"/>
    <x v="1"/>
    <s v="JP-15520"/>
    <s v="Jeremy Pistek"/>
    <x v="0"/>
    <s v="United States"/>
    <x v="123"/>
    <x v="16"/>
    <x v="3"/>
    <s v="FUR-BO-10003159"/>
    <s v="Furniture"/>
    <x v="0"/>
    <s v="Sauder Camden County Collection Libraries, Planked Cherry Finish"/>
    <n v="459.92"/>
    <n v="4"/>
    <n v="41.392800000000001"/>
    <x v="2"/>
    <x v="5"/>
  </r>
  <r>
    <s v="CA-2017-143574"/>
    <x v="656"/>
    <d v="2017-07-02T00:00:00"/>
    <x v="2"/>
    <s v="DR-12880"/>
    <s v="Dan Reichenbach"/>
    <x v="1"/>
    <s v="United States"/>
    <x v="282"/>
    <x v="19"/>
    <x v="2"/>
    <s v="FUR-BO-10002598"/>
    <s v="Furniture"/>
    <x v="0"/>
    <s v="Hon Metal Bookcases, Putty"/>
    <n v="638.82000000000005"/>
    <n v="9"/>
    <n v="185.2578"/>
    <x v="0"/>
    <x v="2"/>
  </r>
  <r>
    <s v="CA-2017-143574"/>
    <x v="656"/>
    <d v="2017-07-02T00:00:00"/>
    <x v="2"/>
    <s v="DR-12880"/>
    <s v="Dan Reichenbach"/>
    <x v="1"/>
    <s v="United States"/>
    <x v="282"/>
    <x v="19"/>
    <x v="2"/>
    <s v="FUR-FU-10003976"/>
    <s v="Furniture"/>
    <x v="3"/>
    <s v="DAX Executive Solid Wood Document Frame, Desktop or Hang, Mahogany, 5 x 7"/>
    <n v="25.16"/>
    <n v="2"/>
    <n v="8.5543999999999993"/>
    <x v="0"/>
    <x v="2"/>
  </r>
  <r>
    <s v="CA-2014-148614"/>
    <x v="187"/>
    <d v="2014-01-25T00:00:00"/>
    <x v="1"/>
    <s v="MV-17485"/>
    <s v="Mark Van Huff"/>
    <x v="0"/>
    <s v="United States"/>
    <x v="2"/>
    <x v="2"/>
    <x v="1"/>
    <s v="FUR-FU-10003194"/>
    <s v="Furniture"/>
    <x v="3"/>
    <s v="Eldon Expressions Desk Accessory, Wood Pencil Holder, Oak"/>
    <n v="19.3"/>
    <n v="2"/>
    <n v="5.79"/>
    <x v="2"/>
    <x v="8"/>
  </r>
  <r>
    <s v="US-2017-147886"/>
    <x v="657"/>
    <d v="2017-03-31T00:00:00"/>
    <x v="2"/>
    <s v="DH-13075"/>
    <s v="Dave Hallsten"/>
    <x v="1"/>
    <s v="United States"/>
    <x v="130"/>
    <x v="2"/>
    <x v="1"/>
    <s v="FUR-FU-10001095"/>
    <s v="Furniture"/>
    <x v="3"/>
    <s v="DAX Black Cherry Wood-Tone Poster Frame"/>
    <n v="26.48"/>
    <n v="1"/>
    <n v="10.0624"/>
    <x v="0"/>
    <x v="9"/>
  </r>
  <r>
    <s v="US-2017-147886"/>
    <x v="657"/>
    <d v="2017-03-31T00:00:00"/>
    <x v="2"/>
    <s v="DH-13075"/>
    <s v="Dave Hallsten"/>
    <x v="1"/>
    <s v="United States"/>
    <x v="130"/>
    <x v="2"/>
    <x v="1"/>
    <s v="FUR-FU-10003829"/>
    <s v="Furniture"/>
    <x v="3"/>
    <s v="Stackable Trays"/>
    <n v="21.56"/>
    <n v="7"/>
    <n v="6.8992000000000004"/>
    <x v="0"/>
    <x v="9"/>
  </r>
  <r>
    <s v="CA-2014-145800"/>
    <x v="658"/>
    <d v="2014-06-05T00:00:00"/>
    <x v="1"/>
    <s v="SS-20410"/>
    <s v="Shahid Shariari"/>
    <x v="0"/>
    <s v="United States"/>
    <x v="283"/>
    <x v="8"/>
    <x v="3"/>
    <s v="FUR-TA-10001539"/>
    <s v="Furniture"/>
    <x v="2"/>
    <s v="Chromcraft Rectangular Conference Tables"/>
    <n v="355.45499999999998"/>
    <n v="3"/>
    <n v="-184.8366"/>
    <x v="6"/>
    <x v="7"/>
  </r>
  <r>
    <s v="CA-2016-118514"/>
    <x v="659"/>
    <d v="2016-02-10T00:00:00"/>
    <x v="1"/>
    <s v="LC-17050"/>
    <s v="Liz Carlisle"/>
    <x v="0"/>
    <s v="United States"/>
    <x v="52"/>
    <x v="0"/>
    <x v="0"/>
    <s v="FUR-CH-10000015"/>
    <s v="Furniture"/>
    <x v="1"/>
    <s v="Hon Multipurpose Stacking Arm Chairs"/>
    <n v="866.4"/>
    <n v="4"/>
    <n v="225.26400000000001"/>
    <x v="1"/>
    <x v="11"/>
  </r>
  <r>
    <s v="CA-2015-119634"/>
    <x v="660"/>
    <d v="2015-08-16T00:00:00"/>
    <x v="1"/>
    <s v="BW-11065"/>
    <s v="Barry Weirich"/>
    <x v="0"/>
    <s v="United States"/>
    <x v="168"/>
    <x v="30"/>
    <x v="0"/>
    <s v="FUR-FU-10004270"/>
    <s v="Furniture"/>
    <x v="3"/>
    <s v="Executive Impressions 13&quot; Clairmont Wall Clock"/>
    <n v="46.152000000000001"/>
    <n v="3"/>
    <n v="12.1149"/>
    <x v="2"/>
    <x v="10"/>
  </r>
  <r>
    <s v="CA-2017-158169"/>
    <x v="661"/>
    <d v="2017-08-15T00:00:00"/>
    <x v="2"/>
    <s v="JM-16195"/>
    <s v="Justin MacKendrick"/>
    <x v="0"/>
    <s v="United States"/>
    <x v="284"/>
    <x v="2"/>
    <x v="1"/>
    <s v="FUR-FU-10001473"/>
    <s v="Furniture"/>
    <x v="3"/>
    <s v="DAX Wood Document Frame"/>
    <n v="54.92"/>
    <n v="4"/>
    <n v="19.7712"/>
    <x v="0"/>
    <x v="10"/>
  </r>
  <r>
    <s v="CA-2015-162047"/>
    <x v="240"/>
    <d v="2015-11-05T00:00:00"/>
    <x v="2"/>
    <s v="FH-14365"/>
    <s v="Fred Hopkins"/>
    <x v="1"/>
    <s v="United States"/>
    <x v="62"/>
    <x v="7"/>
    <x v="2"/>
    <s v="FUR-CH-10004983"/>
    <s v="Furniture"/>
    <x v="1"/>
    <s v="Office Star - Mid Back Dual function Ergonomic High Back Chair with 2-Way Adjustable Arms"/>
    <n v="1448.82"/>
    <n v="10"/>
    <n v="209.274"/>
    <x v="3"/>
    <x v="0"/>
  </r>
  <r>
    <s v="CA-2015-103835"/>
    <x v="262"/>
    <d v="2015-09-28T00:00:00"/>
    <x v="1"/>
    <s v="SC-20440"/>
    <s v="Shaun Chance"/>
    <x v="1"/>
    <s v="United States"/>
    <x v="2"/>
    <x v="2"/>
    <x v="1"/>
    <s v="FUR-FU-10000010"/>
    <s v="Furniture"/>
    <x v="3"/>
    <s v="DAX Value U-Channel Document Frames, Easel Back"/>
    <n v="14.91"/>
    <n v="3"/>
    <n v="4.6220999999999997"/>
    <x v="4"/>
    <x v="4"/>
  </r>
  <r>
    <s v="CA-2016-142398"/>
    <x v="188"/>
    <d v="2016-04-16T00:00:00"/>
    <x v="1"/>
    <s v="BP-11290"/>
    <s v="Beth Paige"/>
    <x v="0"/>
    <s v="United States"/>
    <x v="2"/>
    <x v="2"/>
    <x v="1"/>
    <s v="FUR-CH-10001545"/>
    <s v="Furniture"/>
    <x v="1"/>
    <s v="Hon Comfortask Task/Swivel Chairs"/>
    <n v="638.28800000000001"/>
    <n v="7"/>
    <n v="-31.914400000000001"/>
    <x v="4"/>
    <x v="6"/>
  </r>
  <r>
    <s v="CA-2014-105270"/>
    <x v="163"/>
    <d v="2014-11-18T00:00:00"/>
    <x v="1"/>
    <s v="AP-10915"/>
    <s v="Arthur Prichep"/>
    <x v="0"/>
    <s v="United States"/>
    <x v="2"/>
    <x v="2"/>
    <x v="1"/>
    <s v="FUR-CH-10000988"/>
    <s v="Furniture"/>
    <x v="1"/>
    <s v="Hon Olson Stacker Stools"/>
    <n v="112.648"/>
    <n v="1"/>
    <n v="11.264799999999999"/>
    <x v="1"/>
    <x v="0"/>
  </r>
  <r>
    <s v="CA-2017-141117"/>
    <x v="125"/>
    <d v="2017-10-08T00:00:00"/>
    <x v="1"/>
    <s v="JK-16090"/>
    <s v="Juliana Krohn"/>
    <x v="0"/>
    <s v="United States"/>
    <x v="76"/>
    <x v="36"/>
    <x v="1"/>
    <s v="FUR-BO-10001972"/>
    <s v="Furniture"/>
    <x v="0"/>
    <s v="O'Sullivan 4-Shelf Bookcase in Odessa Pine"/>
    <n v="217.76400000000001"/>
    <n v="6"/>
    <n v="-384.71640000000002"/>
    <x v="6"/>
    <x v="1"/>
  </r>
  <r>
    <s v="CA-2017-115070"/>
    <x v="662"/>
    <d v="2017-04-14T00:00:00"/>
    <x v="0"/>
    <s v="MG-18205"/>
    <s v="Mitch Gastineau"/>
    <x v="1"/>
    <s v="United States"/>
    <x v="51"/>
    <x v="1"/>
    <x v="0"/>
    <s v="FUR-FU-10003829"/>
    <s v="Furniture"/>
    <x v="3"/>
    <s v="Stackable Trays"/>
    <n v="12.32"/>
    <n v="5"/>
    <n v="1.8480000000000001"/>
    <x v="4"/>
    <x v="6"/>
  </r>
  <r>
    <s v="CA-2017-140186"/>
    <x v="560"/>
    <d v="2017-10-02T00:00:00"/>
    <x v="2"/>
    <s v="PG-18820"/>
    <s v="Patrick Gardner"/>
    <x v="0"/>
    <s v="United States"/>
    <x v="175"/>
    <x v="2"/>
    <x v="1"/>
    <s v="FUR-CH-10002961"/>
    <s v="Furniture"/>
    <x v="1"/>
    <s v="Leather Task Chair, Black"/>
    <n v="72.784000000000006"/>
    <n v="1"/>
    <n v="0"/>
    <x v="0"/>
    <x v="4"/>
  </r>
  <r>
    <s v="CA-2017-140186"/>
    <x v="560"/>
    <d v="2017-10-02T00:00:00"/>
    <x v="2"/>
    <s v="PG-18820"/>
    <s v="Patrick Gardner"/>
    <x v="0"/>
    <s v="United States"/>
    <x v="175"/>
    <x v="2"/>
    <x v="1"/>
    <s v="FUR-FU-10004848"/>
    <s v="Furniture"/>
    <x v="3"/>
    <s v="Howard Miller 13-3/4&quot; Diameter Brushed Chrome Round Wall Clock"/>
    <n v="51.75"/>
    <n v="1"/>
    <n v="15.525"/>
    <x v="0"/>
    <x v="4"/>
  </r>
  <r>
    <s v="CA-2014-124856"/>
    <x v="189"/>
    <d v="2014-10-03T00:00:00"/>
    <x v="0"/>
    <s v="LD-17005"/>
    <s v="Lisa DeCherney"/>
    <x v="0"/>
    <s v="United States"/>
    <x v="13"/>
    <x v="7"/>
    <x v="2"/>
    <s v="FUR-FU-10000521"/>
    <s v="Furniture"/>
    <x v="3"/>
    <s v="Seth Thomas 14&quot; Putty-Colored Wall Clock"/>
    <n v="117.36"/>
    <n v="4"/>
    <n v="36.381599999999999"/>
    <x v="4"/>
    <x v="4"/>
  </r>
  <r>
    <s v="CA-2014-166716"/>
    <x v="663"/>
    <d v="2014-08-25T00:00:00"/>
    <x v="0"/>
    <s v="CR-12730"/>
    <s v="Craig Reiter"/>
    <x v="0"/>
    <s v="United States"/>
    <x v="9"/>
    <x v="8"/>
    <x v="3"/>
    <s v="FUR-CH-10004495"/>
    <s v="Furniture"/>
    <x v="1"/>
    <s v="Global Leather and Oak Executive Chair, Black"/>
    <n v="421.37200000000001"/>
    <n v="2"/>
    <n v="-6.0195999999999996"/>
    <x v="2"/>
    <x v="10"/>
  </r>
  <r>
    <s v="CA-2017-113873"/>
    <x v="596"/>
    <d v="2017-11-19T00:00:00"/>
    <x v="1"/>
    <s v="KE-16420"/>
    <s v="Katrina Edelman"/>
    <x v="1"/>
    <s v="United States"/>
    <x v="144"/>
    <x v="5"/>
    <x v="3"/>
    <s v="FUR-BO-10003441"/>
    <s v="Furniture"/>
    <x v="0"/>
    <s v="Bush Westfield Collection Bookcases, Fully Assembled"/>
    <n v="205.9992"/>
    <n v="3"/>
    <n v="-27.264600000000002"/>
    <x v="6"/>
    <x v="0"/>
  </r>
  <r>
    <s v="CA-2016-125017"/>
    <x v="664"/>
    <d v="2016-02-11T00:00:00"/>
    <x v="1"/>
    <s v="KB-16240"/>
    <s v="Karen Bern"/>
    <x v="1"/>
    <s v="United States"/>
    <x v="196"/>
    <x v="9"/>
    <x v="0"/>
    <s v="FUR-FU-10000723"/>
    <s v="Furniture"/>
    <x v="3"/>
    <s v="Deflect-o EconoMat Studded, No Bevel Mat for Low Pile Carpeting"/>
    <n v="132.22399999999999"/>
    <n v="4"/>
    <n v="-18.180800000000001"/>
    <x v="2"/>
    <x v="11"/>
  </r>
  <r>
    <s v="US-2015-163279"/>
    <x v="665"/>
    <d v="2015-03-26T00:00:00"/>
    <x v="1"/>
    <s v="JD-16150"/>
    <s v="Justin Deggeller"/>
    <x v="1"/>
    <s v="United States"/>
    <x v="53"/>
    <x v="2"/>
    <x v="1"/>
    <s v="FUR-FU-10000747"/>
    <s v="Furniture"/>
    <x v="3"/>
    <s v="Tenex B1-RE Series Chair Mats for Low Pile Carpets"/>
    <n v="91.96"/>
    <n v="2"/>
    <n v="15.6332"/>
    <x v="4"/>
    <x v="9"/>
  </r>
  <r>
    <s v="CA-2017-117632"/>
    <x v="666"/>
    <d v="2017-05-18T00:00:00"/>
    <x v="1"/>
    <s v="CS-12175"/>
    <s v="Charles Sheldon"/>
    <x v="1"/>
    <s v="United States"/>
    <x v="28"/>
    <x v="2"/>
    <x v="1"/>
    <s v="FUR-TA-10001520"/>
    <s v="Furniture"/>
    <x v="2"/>
    <s v="Lesro Sheffield Collection Coffee Table, End Table, Center Table, Corner Table"/>
    <n v="285.48"/>
    <n v="5"/>
    <n v="-10.705500000000001"/>
    <x v="6"/>
    <x v="7"/>
  </r>
  <r>
    <s v="CA-2017-161067"/>
    <x v="667"/>
    <d v="2017-09-06T00:00:00"/>
    <x v="0"/>
    <s v="KB-16405"/>
    <s v="Katrina Bavinger"/>
    <x v="2"/>
    <s v="United States"/>
    <x v="13"/>
    <x v="7"/>
    <x v="2"/>
    <s v="FUR-CH-10004626"/>
    <s v="Furniture"/>
    <x v="1"/>
    <s v="Office Star Flex Back Scooter Chair with Aluminum Finish Frame"/>
    <n v="90.801000000000002"/>
    <n v="1"/>
    <n v="14.124599999999999"/>
    <x v="0"/>
    <x v="4"/>
  </r>
  <r>
    <s v="CA-2017-161067"/>
    <x v="667"/>
    <d v="2017-09-06T00:00:00"/>
    <x v="0"/>
    <s v="KB-16405"/>
    <s v="Katrina Bavinger"/>
    <x v="2"/>
    <s v="United States"/>
    <x v="13"/>
    <x v="7"/>
    <x v="2"/>
    <s v="FUR-CH-10004860"/>
    <s v="Furniture"/>
    <x v="1"/>
    <s v="Global Low Back Tilter Chair"/>
    <n v="181.76400000000001"/>
    <n v="2"/>
    <n v="-8.0784000000000002"/>
    <x v="0"/>
    <x v="4"/>
  </r>
  <r>
    <s v="CA-2016-122063"/>
    <x v="122"/>
    <d v="2016-12-07T00:00:00"/>
    <x v="1"/>
    <s v="MM-17920"/>
    <s v="Michael Moore"/>
    <x v="0"/>
    <s v="United States"/>
    <x v="52"/>
    <x v="6"/>
    <x v="3"/>
    <s v="FUR-TA-10004575"/>
    <s v="Furniture"/>
    <x v="2"/>
    <s v="Hon 5100 Series Wood Tables"/>
    <n v="581.96"/>
    <n v="2"/>
    <n v="104.75279999999999"/>
    <x v="4"/>
    <x v="5"/>
  </r>
  <r>
    <s v="CA-2016-122063"/>
    <x v="122"/>
    <d v="2016-12-07T00:00:00"/>
    <x v="1"/>
    <s v="MM-17920"/>
    <s v="Michael Moore"/>
    <x v="0"/>
    <s v="United States"/>
    <x v="52"/>
    <x v="6"/>
    <x v="3"/>
    <s v="FUR-CH-10004754"/>
    <s v="Furniture"/>
    <x v="1"/>
    <s v="Global Stack Chair with Arms, Black"/>
    <n v="29.98"/>
    <n v="1"/>
    <n v="8.0945999999999998"/>
    <x v="4"/>
    <x v="5"/>
  </r>
  <r>
    <s v="CA-2016-142895"/>
    <x v="668"/>
    <d v="2016-07-26T00:00:00"/>
    <x v="1"/>
    <s v="BP-11290"/>
    <s v="Beth Paige"/>
    <x v="0"/>
    <s v="United States"/>
    <x v="41"/>
    <x v="30"/>
    <x v="0"/>
    <s v="FUR-CH-10002961"/>
    <s v="Furniture"/>
    <x v="1"/>
    <s v="Leather Task Chair, Black"/>
    <n v="363.92"/>
    <n v="5"/>
    <n v="0"/>
    <x v="2"/>
    <x v="3"/>
  </r>
  <r>
    <s v="CA-2015-134992"/>
    <x v="159"/>
    <d v="2015-09-26T00:00:00"/>
    <x v="0"/>
    <s v="MG-17875"/>
    <s v="Michael Grace"/>
    <x v="2"/>
    <s v="United States"/>
    <x v="58"/>
    <x v="25"/>
    <x v="0"/>
    <s v="FUR-FU-10002554"/>
    <s v="Furniture"/>
    <x v="3"/>
    <s v="Westinghouse Floor Lamp with Metal Mesh Shade, Black"/>
    <n v="47.98"/>
    <n v="2"/>
    <n v="11.035399999999999"/>
    <x v="4"/>
    <x v="4"/>
  </r>
  <r>
    <s v="CA-2015-126725"/>
    <x v="669"/>
    <d v="2015-11-21T00:00:00"/>
    <x v="1"/>
    <s v="BS-11665"/>
    <s v="Brian Stugart"/>
    <x v="0"/>
    <s v="United States"/>
    <x v="53"/>
    <x v="2"/>
    <x v="1"/>
    <s v="FUR-FU-10002813"/>
    <s v="Furniture"/>
    <x v="3"/>
    <s v="DAX Contemporary Wood Frame with Silver Metal Mat, Desktop, 11 x 14 Size"/>
    <n v="80.959999999999994"/>
    <n v="4"/>
    <n v="29.145600000000002"/>
    <x v="4"/>
    <x v="0"/>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s v="Furniture"/>
    <x v="3"/>
    <s v="Advantus Panel Wall Certificate Holder - 8.5x11"/>
    <n v="36.6"/>
    <n v="3"/>
    <n v="15.372"/>
    <x v="4"/>
    <x v="0"/>
  </r>
  <r>
    <s v="CA-2015-121783"/>
    <x v="670"/>
    <d v="2015-11-14T00:00:00"/>
    <x v="1"/>
    <s v="PO-19180"/>
    <s v="Philisse Overcash"/>
    <x v="2"/>
    <s v="United States"/>
    <x v="18"/>
    <x v="11"/>
    <x v="3"/>
    <s v="FUR-FU-10004351"/>
    <s v="Furniture"/>
    <x v="3"/>
    <s v="Staple-based wall hangings"/>
    <n v="29.22"/>
    <n v="3"/>
    <n v="12.8568"/>
    <x v="4"/>
    <x v="0"/>
  </r>
  <r>
    <s v="CA-2015-112214"/>
    <x v="671"/>
    <d v="2015-08-11T00:00:00"/>
    <x v="1"/>
    <s v="AH-10690"/>
    <s v="Anna HŠberlin"/>
    <x v="1"/>
    <s v="United States"/>
    <x v="144"/>
    <x v="5"/>
    <x v="3"/>
    <s v="FUR-FU-10002364"/>
    <s v="Furniture"/>
    <x v="3"/>
    <s v="Eldon Expressions Wood Desk Accessories, Oak"/>
    <n v="14.76"/>
    <n v="5"/>
    <n v="-11.439"/>
    <x v="6"/>
    <x v="10"/>
  </r>
  <r>
    <s v="US-2017-153255"/>
    <x v="667"/>
    <d v="2017-09-07T00:00:00"/>
    <x v="0"/>
    <s v="JK-15730"/>
    <s v="Joe Kamberova"/>
    <x v="0"/>
    <s v="United States"/>
    <x v="41"/>
    <x v="2"/>
    <x v="1"/>
    <s v="FUR-BO-10004218"/>
    <s v="Furniture"/>
    <x v="0"/>
    <s v="Bush Heritage Pine Collection 5-Shelf Bookcase, Albany Pine Finish, *Special Order"/>
    <n v="239.666"/>
    <n v="2"/>
    <n v="14.098000000000001"/>
    <x v="4"/>
    <x v="4"/>
  </r>
  <r>
    <s v="CA-2015-108119"/>
    <x v="341"/>
    <d v="2015-11-08T00:00:00"/>
    <x v="1"/>
    <s v="MS-17530"/>
    <s v="MaryBeth Skach"/>
    <x v="0"/>
    <s v="United States"/>
    <x v="285"/>
    <x v="31"/>
    <x v="0"/>
    <s v="FUR-TA-10002530"/>
    <s v="Furniture"/>
    <x v="2"/>
    <s v="Iceberg OfficeWorks 42&quot; Round Tables"/>
    <n v="301.95999999999998"/>
    <n v="2"/>
    <n v="45.293999999999997"/>
    <x v="1"/>
    <x v="0"/>
  </r>
  <r>
    <s v="US-2014-117968"/>
    <x v="31"/>
    <d v="2014-08-07T00:00:00"/>
    <x v="0"/>
    <s v="RS-19420"/>
    <s v="Ricardo Sperren"/>
    <x v="1"/>
    <s v="United States"/>
    <x v="286"/>
    <x v="19"/>
    <x v="2"/>
    <s v="FUR-CH-10002335"/>
    <s v="Furniture"/>
    <x v="1"/>
    <s v="Hon GuestStacker Chair"/>
    <n v="1133.3499999999999"/>
    <n v="5"/>
    <n v="294.67099999999999"/>
    <x v="3"/>
    <x v="10"/>
  </r>
  <r>
    <s v="CA-2016-152247"/>
    <x v="267"/>
    <d v="2016-11-12T00:00:00"/>
    <x v="1"/>
    <s v="MA-17995"/>
    <s v="Michelle Arnett"/>
    <x v="2"/>
    <s v="United States"/>
    <x v="287"/>
    <x v="45"/>
    <x v="1"/>
    <s v="FUR-CH-10001215"/>
    <s v="Furniture"/>
    <x v="1"/>
    <s v="Global Troy Executive Leather Low-Back Tilter"/>
    <n v="1603.136"/>
    <n v="4"/>
    <n v="100.196"/>
    <x v="2"/>
    <x v="0"/>
  </r>
  <r>
    <s v="CA-2016-128223"/>
    <x v="184"/>
    <d v="2016-06-14T00:00:00"/>
    <x v="3"/>
    <s v="EB-13705"/>
    <s v="Ed Braxton"/>
    <x v="1"/>
    <s v="United States"/>
    <x v="261"/>
    <x v="2"/>
    <x v="1"/>
    <s v="FUR-TA-10001771"/>
    <s v="Furniture"/>
    <x v="2"/>
    <s v="Bush Cubix Conference Tables, Fully Assembled"/>
    <n v="1293.4880000000001"/>
    <n v="7"/>
    <n v="80.843000000000004"/>
    <x v="7"/>
    <x v="2"/>
  </r>
  <r>
    <s v="CA-2016-154235"/>
    <x v="211"/>
    <d v="2016-09-28T00:00:00"/>
    <x v="1"/>
    <s v="RD-19900"/>
    <s v="Ruben Dartt"/>
    <x v="0"/>
    <s v="United States"/>
    <x v="17"/>
    <x v="6"/>
    <x v="3"/>
    <s v="FUR-FU-10004006"/>
    <s v="Furniture"/>
    <x v="3"/>
    <s v="Deflect-o DuraMat Lighweight, Studded, Beveled Mat for Low Pile Carpeting"/>
    <n v="127.95"/>
    <n v="3"/>
    <n v="21.7515"/>
    <x v="4"/>
    <x v="4"/>
  </r>
  <r>
    <s v="CA-2016-133935"/>
    <x v="126"/>
    <d v="2016-09-22T00:00:00"/>
    <x v="1"/>
    <s v="JW-15220"/>
    <s v="Jane Waco"/>
    <x v="1"/>
    <s v="United States"/>
    <x v="53"/>
    <x v="2"/>
    <x v="1"/>
    <s v="FUR-CH-10001215"/>
    <s v="Furniture"/>
    <x v="1"/>
    <s v="Global Troy Executive Leather Low-Back Tilter"/>
    <n v="801.56799999999998"/>
    <n v="2"/>
    <n v="50.097999999999999"/>
    <x v="4"/>
    <x v="4"/>
  </r>
  <r>
    <s v="CA-2016-133935"/>
    <x v="126"/>
    <d v="2016-09-22T00:00:00"/>
    <x v="1"/>
    <s v="JW-15220"/>
    <s v="Jane Waco"/>
    <x v="1"/>
    <s v="United States"/>
    <x v="53"/>
    <x v="2"/>
    <x v="1"/>
    <s v="FUR-CH-10002880"/>
    <s v="Furniture"/>
    <x v="1"/>
    <s v="Global High-Back Leather Tilter, Burgundy"/>
    <n v="885.52800000000002"/>
    <n v="9"/>
    <n v="-99.621899999999997"/>
    <x v="4"/>
    <x v="4"/>
  </r>
  <r>
    <s v="CA-2016-136301"/>
    <x v="345"/>
    <d v="2016-03-15T00:00:00"/>
    <x v="0"/>
    <s v="EH-13765"/>
    <s v="Edward Hooks"/>
    <x v="1"/>
    <s v="United States"/>
    <x v="28"/>
    <x v="2"/>
    <x v="1"/>
    <s v="FUR-FU-10004712"/>
    <s v="Furniture"/>
    <x v="3"/>
    <s v="Westinghouse Mesh Shade Clip-On Gooseneck Lamp, Black"/>
    <n v="28.28"/>
    <n v="2"/>
    <n v="7.3528000000000002"/>
    <x v="3"/>
    <x v="9"/>
  </r>
  <r>
    <s v="CA-2016-167682"/>
    <x v="672"/>
    <d v="2016-04-09T00:00:00"/>
    <x v="1"/>
    <s v="ZD-21925"/>
    <s v="Zuschuss Donatelli"/>
    <x v="0"/>
    <s v="United States"/>
    <x v="52"/>
    <x v="6"/>
    <x v="3"/>
    <s v="FUR-FU-10003799"/>
    <s v="Furniture"/>
    <x v="3"/>
    <s v="Seth Thomas 13 1/2&quot; Wall Clock"/>
    <n v="71.12"/>
    <n v="4"/>
    <n v="22.0472"/>
    <x v="6"/>
    <x v="6"/>
  </r>
  <r>
    <s v="CA-2016-159639"/>
    <x v="673"/>
    <d v="2016-12-02T00:00:00"/>
    <x v="1"/>
    <s v="PC-18745"/>
    <s v="Pamela Coakley"/>
    <x v="1"/>
    <s v="United States"/>
    <x v="162"/>
    <x v="18"/>
    <x v="2"/>
    <s v="FUR-FU-10001889"/>
    <s v="Furniture"/>
    <x v="3"/>
    <s v="Ultra Door Pull Handle"/>
    <n v="31.56"/>
    <n v="3"/>
    <n v="10.4148"/>
    <x v="2"/>
    <x v="0"/>
  </r>
  <r>
    <s v="US-2016-113985"/>
    <x v="674"/>
    <d v="2016-12-07T00:00:00"/>
    <x v="1"/>
    <s v="KD-16495"/>
    <s v="Keith Dawkins"/>
    <x v="1"/>
    <s v="United States"/>
    <x v="124"/>
    <x v="2"/>
    <x v="1"/>
    <s v="FUR-FU-10003026"/>
    <s v="Furniture"/>
    <x v="3"/>
    <s v="Eldon Regeneration Recycled Desk Accessories, Black"/>
    <n v="14.52"/>
    <n v="3"/>
    <n v="5.6627999999999998"/>
    <x v="2"/>
    <x v="5"/>
  </r>
  <r>
    <s v="US-2015-126977"/>
    <x v="5"/>
    <d v="2015-09-23T00:00:00"/>
    <x v="1"/>
    <s v="PF-19120"/>
    <s v="Peter Fuller"/>
    <x v="0"/>
    <s v="United States"/>
    <x v="13"/>
    <x v="7"/>
    <x v="2"/>
    <s v="FUR-CH-10001973"/>
    <s v="Furniture"/>
    <x v="1"/>
    <s v="Office Star Flex Back Scooter Chair with White Frame"/>
    <n v="199.76400000000001"/>
    <n v="2"/>
    <n v="8.8783999999999992"/>
    <x v="6"/>
    <x v="4"/>
  </r>
  <r>
    <s v="US-2015-126977"/>
    <x v="5"/>
    <d v="2015-09-23T00:00:00"/>
    <x v="1"/>
    <s v="PF-19120"/>
    <s v="Peter Fuller"/>
    <x v="0"/>
    <s v="United States"/>
    <x v="13"/>
    <x v="7"/>
    <x v="2"/>
    <s v="FUR-BO-10004834"/>
    <s v="Furniture"/>
    <x v="0"/>
    <s v="Riverside Palais Royal Lawyers Bookcase, Royale Cherry Finish"/>
    <n v="4228.7039999999997"/>
    <n v="6"/>
    <n v="158.57640000000001"/>
    <x v="6"/>
    <x v="4"/>
  </r>
  <r>
    <s v="US-2015-126977"/>
    <x v="5"/>
    <d v="2015-09-23T00:00:00"/>
    <x v="1"/>
    <s v="PF-19120"/>
    <s v="Peter Fuller"/>
    <x v="0"/>
    <s v="United States"/>
    <x v="13"/>
    <x v="7"/>
    <x v="2"/>
    <s v="FUR-BO-10002213"/>
    <s v="Furniture"/>
    <x v="0"/>
    <s v="DMI Eclipse Executive Suite Bookcases"/>
    <n v="2003.92"/>
    <n v="5"/>
    <n v="-25.048999999999999"/>
    <x v="6"/>
    <x v="4"/>
  </r>
  <r>
    <s v="CA-2016-130288"/>
    <x v="675"/>
    <d v="2016-11-30T00:00:00"/>
    <x v="0"/>
    <s v="DK-13225"/>
    <s v="Dean Katz"/>
    <x v="1"/>
    <s v="United States"/>
    <x v="13"/>
    <x v="7"/>
    <x v="2"/>
    <s v="FUR-TA-10002958"/>
    <s v="Furniture"/>
    <x v="2"/>
    <s v="Bevis Oval Conference Table, Walnut"/>
    <n v="313.17599999999999"/>
    <n v="2"/>
    <n v="-120.0508"/>
    <x v="4"/>
    <x v="0"/>
  </r>
  <r>
    <s v="US-2014-118997"/>
    <x v="676"/>
    <d v="2014-04-12T00:00:00"/>
    <x v="1"/>
    <s v="RA-19885"/>
    <s v="Ruben Ausman"/>
    <x v="1"/>
    <s v="United States"/>
    <x v="42"/>
    <x v="33"/>
    <x v="0"/>
    <s v="FUR-TA-10001086"/>
    <s v="Furniture"/>
    <x v="2"/>
    <s v="SAFCO PlanMaster Boards, 60w x 37-1/2d, White Melamine"/>
    <n v="1215.92"/>
    <n v="8"/>
    <n v="316.13920000000002"/>
    <x v="4"/>
    <x v="6"/>
  </r>
  <r>
    <s v="CA-2014-114314"/>
    <x v="524"/>
    <d v="2014-10-15T00:00:00"/>
    <x v="1"/>
    <s v="DB-13555"/>
    <s v="Dorothy Badders"/>
    <x v="1"/>
    <s v="United States"/>
    <x v="160"/>
    <x v="31"/>
    <x v="0"/>
    <s v="FUR-FU-10002107"/>
    <s v="Furniture"/>
    <x v="3"/>
    <s v="Eldon Pizzaz Desk Accessories"/>
    <n v="8.92"/>
    <n v="4"/>
    <n v="3.9247999999999998"/>
    <x v="4"/>
    <x v="1"/>
  </r>
  <r>
    <s v="US-2017-169551"/>
    <x v="677"/>
    <d v="2017-07-09T00:00:00"/>
    <x v="2"/>
    <s v="RL-19615"/>
    <s v="Rob Lucas"/>
    <x v="0"/>
    <s v="United States"/>
    <x v="3"/>
    <x v="3"/>
    <x v="2"/>
    <s v="FUR-BO-10001519"/>
    <s v="Furniture"/>
    <x v="0"/>
    <s v="O'Sullivan 3-Shelf Heavy-Duty Bookcases"/>
    <n v="87.21"/>
    <n v="3"/>
    <n v="-45.349200000000003"/>
    <x v="3"/>
    <x v="3"/>
  </r>
  <r>
    <s v="CA-2016-103107"/>
    <x v="557"/>
    <d v="2016-07-04T00:00:00"/>
    <x v="3"/>
    <s v="RB-19465"/>
    <s v="Rick Bensley"/>
    <x v="2"/>
    <s v="United States"/>
    <x v="15"/>
    <x v="13"/>
    <x v="1"/>
    <s v="FUR-FU-10000221"/>
    <s v="Furniture"/>
    <x v="3"/>
    <s v="Master Caster Door Stop, Brown"/>
    <n v="25.4"/>
    <n v="5"/>
    <n v="8.6359999999999992"/>
    <x v="7"/>
    <x v="3"/>
  </r>
  <r>
    <s v="CA-2014-104178"/>
    <x v="678"/>
    <d v="2014-08-29T00:00:00"/>
    <x v="1"/>
    <s v="JM-15265"/>
    <s v="Janet Molinari"/>
    <x v="1"/>
    <s v="United States"/>
    <x v="2"/>
    <x v="2"/>
    <x v="1"/>
    <s v="FUR-FU-10000771"/>
    <s v="Furniture"/>
    <x v="3"/>
    <s v="Eldon 200 Class Desk Accessories, Smoke"/>
    <n v="6.28"/>
    <n v="1"/>
    <n v="2.6375999999999999"/>
    <x v="4"/>
    <x v="10"/>
  </r>
  <r>
    <s v="CA-2014-155796"/>
    <x v="163"/>
    <d v="2014-11-15T00:00:00"/>
    <x v="0"/>
    <s v="TS-21430"/>
    <s v="Tom Stivers"/>
    <x v="1"/>
    <s v="United States"/>
    <x v="288"/>
    <x v="3"/>
    <x v="2"/>
    <s v="FUR-FU-10000409"/>
    <s v="Furniture"/>
    <x v="3"/>
    <s v="GE 4 Foot Flourescent Tube, 40 Watt"/>
    <n v="23.968"/>
    <n v="2"/>
    <n v="7.7896000000000001"/>
    <x v="4"/>
    <x v="0"/>
  </r>
  <r>
    <s v="CA-2014-155796"/>
    <x v="163"/>
    <d v="2014-11-15T00:00:00"/>
    <x v="0"/>
    <s v="TS-21430"/>
    <s v="Tom Stivers"/>
    <x v="1"/>
    <s v="United States"/>
    <x v="288"/>
    <x v="3"/>
    <x v="2"/>
    <s v="FUR-BO-10002545"/>
    <s v="Furniture"/>
    <x v="0"/>
    <s v="Atlantic Metals Mobile 3-Shelf Bookcases, Custom Colors"/>
    <n v="521.96"/>
    <n v="4"/>
    <n v="-250.54079999999999"/>
    <x v="4"/>
    <x v="0"/>
  </r>
  <r>
    <s v="CA-2016-127138"/>
    <x v="679"/>
    <d v="2016-03-15T00:00:00"/>
    <x v="0"/>
    <s v="DK-13225"/>
    <s v="Dean Katz"/>
    <x v="1"/>
    <s v="United States"/>
    <x v="28"/>
    <x v="2"/>
    <x v="1"/>
    <s v="FUR-CH-10003746"/>
    <s v="Furniture"/>
    <x v="1"/>
    <s v="Hon 4070 Series Pagoda Round Back Stacking Chairs"/>
    <n v="770.35199999999998"/>
    <n v="3"/>
    <n v="77.035200000000003"/>
    <x v="0"/>
    <x v="9"/>
  </r>
  <r>
    <s v="CA-2017-150602"/>
    <x v="436"/>
    <d v="2017-02-14T00:00:00"/>
    <x v="0"/>
    <s v="ML-17395"/>
    <s v="Marina Lichtenstein"/>
    <x v="1"/>
    <s v="United States"/>
    <x v="2"/>
    <x v="2"/>
    <x v="1"/>
    <s v="FUR-FU-10003142"/>
    <s v="Furniture"/>
    <x v="3"/>
    <s v="Master Big Foot Doorstop, Beige"/>
    <n v="21.12"/>
    <n v="4"/>
    <n v="6.5472000000000001"/>
    <x v="2"/>
    <x v="11"/>
  </r>
  <r>
    <s v="CA-2014-141726"/>
    <x v="435"/>
    <d v="2014-07-22T00:00:00"/>
    <x v="2"/>
    <s v="CC-12145"/>
    <s v="Charles Crestani"/>
    <x v="0"/>
    <s v="United States"/>
    <x v="53"/>
    <x v="2"/>
    <x v="1"/>
    <s v="FUR-FU-10003577"/>
    <s v="Furniture"/>
    <x v="3"/>
    <s v="Nu-Dell Leatherette Frames"/>
    <n v="43.02"/>
    <n v="3"/>
    <n v="15.4872"/>
    <x v="3"/>
    <x v="3"/>
  </r>
  <r>
    <s v="CA-2017-115105"/>
    <x v="335"/>
    <d v="2017-02-11T00:00:00"/>
    <x v="1"/>
    <s v="BD-11770"/>
    <s v="Bryan Davis"/>
    <x v="0"/>
    <s v="United States"/>
    <x v="13"/>
    <x v="7"/>
    <x v="2"/>
    <s v="FUR-BO-10001811"/>
    <s v="Furniture"/>
    <x v="0"/>
    <s v="Atlantic Metals Mobile 5-Shelf Bookcases, Custom Colors"/>
    <n v="240.78399999999999"/>
    <n v="1"/>
    <n v="30.097999999999999"/>
    <x v="2"/>
    <x v="11"/>
  </r>
  <r>
    <s v="CA-2014-117765"/>
    <x v="266"/>
    <d v="2014-09-13T00:00:00"/>
    <x v="1"/>
    <s v="RB-19465"/>
    <s v="Rick Bensley"/>
    <x v="2"/>
    <s v="United States"/>
    <x v="169"/>
    <x v="37"/>
    <x v="3"/>
    <s v="FUR-TA-10001039"/>
    <s v="Furniture"/>
    <x v="2"/>
    <s v="KI Adjustable-Height Table"/>
    <n v="429.9"/>
    <n v="5"/>
    <n v="111.774"/>
    <x v="6"/>
    <x v="4"/>
  </r>
  <r>
    <s v="CA-2014-117765"/>
    <x v="266"/>
    <d v="2014-09-13T00:00:00"/>
    <x v="1"/>
    <s v="RB-19465"/>
    <s v="Rick Bensley"/>
    <x v="2"/>
    <s v="United States"/>
    <x v="169"/>
    <x v="37"/>
    <x v="3"/>
    <s v="FUR-CH-10004698"/>
    <s v="Furniture"/>
    <x v="1"/>
    <s v="Padded Folding Chairs, Black, 4/Carton"/>
    <n v="161.96"/>
    <n v="2"/>
    <n v="45.348799999999997"/>
    <x v="6"/>
    <x v="4"/>
  </r>
  <r>
    <s v="CA-2016-163776"/>
    <x v="680"/>
    <d v="2016-07-25T00:00:00"/>
    <x v="1"/>
    <s v="JS-16030"/>
    <s v="Joy Smith"/>
    <x v="0"/>
    <s v="United States"/>
    <x v="289"/>
    <x v="21"/>
    <x v="0"/>
    <s v="FUR-FU-10001185"/>
    <s v="Furniture"/>
    <x v="3"/>
    <s v="Advantus Employee of the Month Certificate Frame, 11 x 13-1/2"/>
    <n v="185.58"/>
    <n v="6"/>
    <n v="76.087800000000001"/>
    <x v="6"/>
    <x v="3"/>
  </r>
  <r>
    <s v="CA-2016-163776"/>
    <x v="680"/>
    <d v="2016-07-25T00:00:00"/>
    <x v="1"/>
    <s v="JS-16030"/>
    <s v="Joy Smith"/>
    <x v="0"/>
    <s v="United States"/>
    <x v="289"/>
    <x v="21"/>
    <x v="0"/>
    <s v="FUR-BO-10003546"/>
    <s v="Furniture"/>
    <x v="0"/>
    <s v="Hon 4-Shelf Metal Bookcases"/>
    <n v="504.9"/>
    <n v="5"/>
    <n v="126.22499999999999"/>
    <x v="6"/>
    <x v="3"/>
  </r>
  <r>
    <s v="US-2017-163300"/>
    <x v="102"/>
    <d v="2017-09-21T00:00:00"/>
    <x v="1"/>
    <s v="ES-14020"/>
    <s v="Erica Smith"/>
    <x v="0"/>
    <s v="United States"/>
    <x v="2"/>
    <x v="2"/>
    <x v="1"/>
    <s v="FUR-CH-10003396"/>
    <s v="Furniture"/>
    <x v="1"/>
    <s v="Global Deluxe Steno Chair"/>
    <n v="184.75200000000001"/>
    <n v="3"/>
    <n v="-20.784600000000001"/>
    <x v="6"/>
    <x v="4"/>
  </r>
  <r>
    <s v="CA-2016-162187"/>
    <x v="106"/>
    <d v="2016-12-11T00:00:00"/>
    <x v="3"/>
    <s v="NS-18640"/>
    <s v="Noel Staavos"/>
    <x v="1"/>
    <s v="United States"/>
    <x v="29"/>
    <x v="15"/>
    <x v="2"/>
    <s v="FUR-CH-10003298"/>
    <s v="Furniture"/>
    <x v="1"/>
    <s v="Office Star - Contemporary Task Swivel chair with Loop Arms, Charcoal"/>
    <n v="458.43"/>
    <n v="5"/>
    <n v="-137.529"/>
    <x v="7"/>
    <x v="5"/>
  </r>
  <r>
    <s v="CA-2016-162187"/>
    <x v="106"/>
    <d v="2016-12-11T00:00:00"/>
    <x v="3"/>
    <s v="NS-18640"/>
    <s v="Noel Staavos"/>
    <x v="1"/>
    <s v="United States"/>
    <x v="29"/>
    <x v="15"/>
    <x v="2"/>
    <s v="FUR-TA-10003008"/>
    <s v="Furniture"/>
    <x v="2"/>
    <s v="Lesro Round Back Collection Coffee Table, End Table"/>
    <n v="328.59"/>
    <n v="3"/>
    <n v="-147.8655"/>
    <x v="7"/>
    <x v="5"/>
  </r>
  <r>
    <s v="US-2014-112991"/>
    <x v="681"/>
    <d v="2014-12-14T00:00:00"/>
    <x v="1"/>
    <s v="SH-19975"/>
    <s v="Sally Hughsby"/>
    <x v="1"/>
    <s v="United States"/>
    <x v="290"/>
    <x v="42"/>
    <x v="1"/>
    <s v="FUR-CH-10001708"/>
    <s v="Furniture"/>
    <x v="1"/>
    <s v="Office Star - Contemporary Swivel Chair with Padded Adjustable Arms and Flex Back"/>
    <n v="338.35199999999998"/>
    <n v="3"/>
    <n v="4.2294"/>
    <x v="4"/>
    <x v="5"/>
  </r>
  <r>
    <s v="CA-2014-124079"/>
    <x v="536"/>
    <d v="2014-12-17T00:00:00"/>
    <x v="1"/>
    <s v="RF-19345"/>
    <s v="Randy Ferguson"/>
    <x v="1"/>
    <s v="United States"/>
    <x v="43"/>
    <x v="22"/>
    <x v="1"/>
    <s v="FUR-FU-10002553"/>
    <s v="Furniture"/>
    <x v="3"/>
    <s v="Electrix Incandescent Magnifying Lamp, Black"/>
    <n v="87.96"/>
    <n v="3"/>
    <n v="7.6965000000000003"/>
    <x v="4"/>
    <x v="5"/>
  </r>
  <r>
    <s v="CA-2017-107244"/>
    <x v="87"/>
    <d v="2017-09-11T00:00:00"/>
    <x v="1"/>
    <s v="AG-10390"/>
    <s v="Allen Goldenen"/>
    <x v="0"/>
    <s v="United States"/>
    <x v="2"/>
    <x v="2"/>
    <x v="1"/>
    <s v="FUR-FU-10002597"/>
    <s v="Furniture"/>
    <x v="3"/>
    <s v="C-Line Magnetic Cubicle Keepers, Clear Polypropylene"/>
    <n v="19.760000000000002"/>
    <n v="4"/>
    <n v="8.2992000000000008"/>
    <x v="4"/>
    <x v="4"/>
  </r>
  <r>
    <s v="CA-2015-100657"/>
    <x v="46"/>
    <d v="2015-11-07T00:00:00"/>
    <x v="1"/>
    <s v="SW-20245"/>
    <s v="Scot Wooten"/>
    <x v="0"/>
    <s v="United States"/>
    <x v="8"/>
    <x v="7"/>
    <x v="2"/>
    <s v="FUR-CH-10003535"/>
    <s v="Furniture"/>
    <x v="1"/>
    <s v="Global Armless Task Chair, Royal Blue"/>
    <n v="109.764"/>
    <n v="2"/>
    <n v="8.5372000000000003"/>
    <x v="2"/>
    <x v="0"/>
  </r>
  <r>
    <s v="CA-2017-129028"/>
    <x v="535"/>
    <d v="2017-04-03T00:00:00"/>
    <x v="2"/>
    <s v="GB-14530"/>
    <s v="George Bell"/>
    <x v="1"/>
    <s v="United States"/>
    <x v="73"/>
    <x v="10"/>
    <x v="0"/>
    <s v="FUR-FU-10004006"/>
    <s v="Furniture"/>
    <x v="3"/>
    <s v="Deflect-o DuraMat Lighweight, Studded, Beveled Mat for Low Pile Carpeting"/>
    <n v="127.95"/>
    <n v="3"/>
    <n v="21.7515"/>
    <x v="3"/>
    <x v="6"/>
  </r>
  <r>
    <s v="CA-2014-102652"/>
    <x v="226"/>
    <d v="2014-04-12T00:00:00"/>
    <x v="1"/>
    <s v="AY-10555"/>
    <s v="Andy Yotov"/>
    <x v="1"/>
    <s v="United States"/>
    <x v="2"/>
    <x v="2"/>
    <x v="1"/>
    <s v="FUR-FU-10000747"/>
    <s v="Furniture"/>
    <x v="3"/>
    <s v="Tenex B1-RE Series Chair Mats for Low Pile Carpets"/>
    <n v="91.96"/>
    <n v="2"/>
    <n v="15.6332"/>
    <x v="6"/>
    <x v="6"/>
  </r>
  <r>
    <s v="CA-2014-102652"/>
    <x v="226"/>
    <d v="2014-04-12T00:00:00"/>
    <x v="1"/>
    <s v="AY-10555"/>
    <s v="Andy Yotov"/>
    <x v="1"/>
    <s v="United States"/>
    <x v="2"/>
    <x v="2"/>
    <x v="1"/>
    <s v="FUR-FU-10001918"/>
    <s v="Furniture"/>
    <x v="3"/>
    <s v="C-Line Cubicle Keepers Polyproplyene Holder With Velcro Backings"/>
    <n v="33.11"/>
    <n v="7"/>
    <n v="12.9129"/>
    <x v="6"/>
    <x v="6"/>
  </r>
  <r>
    <s v="US-2017-152492"/>
    <x v="682"/>
    <d v="2017-07-06T00:00:00"/>
    <x v="3"/>
    <s v="AH-10585"/>
    <s v="Angele Hood"/>
    <x v="0"/>
    <s v="United States"/>
    <x v="89"/>
    <x v="1"/>
    <x v="0"/>
    <s v="FUR-CH-10000155"/>
    <s v="Furniture"/>
    <x v="1"/>
    <s v="Global Comet Stacking Armless Chair"/>
    <n v="239.24"/>
    <n v="1"/>
    <n v="23.923999999999999"/>
    <x v="7"/>
    <x v="3"/>
  </r>
  <r>
    <s v="CA-2016-101168"/>
    <x v="683"/>
    <d v="2017-01-01T00:00:00"/>
    <x v="1"/>
    <s v="SS-20140"/>
    <s v="Saphhira Shifley"/>
    <x v="1"/>
    <s v="United States"/>
    <x v="291"/>
    <x v="28"/>
    <x v="2"/>
    <s v="FUR-FU-10003142"/>
    <s v="Furniture"/>
    <x v="3"/>
    <s v="Master Big Foot Doorstop, Beige"/>
    <n v="21.12"/>
    <n v="4"/>
    <n v="6.5472000000000001"/>
    <x v="1"/>
    <x v="5"/>
  </r>
  <r>
    <s v="CA-2015-130253"/>
    <x v="646"/>
    <d v="2015-12-18T00:00:00"/>
    <x v="1"/>
    <s v="PP-18955"/>
    <s v="Paul Prost"/>
    <x v="2"/>
    <s v="United States"/>
    <x v="2"/>
    <x v="2"/>
    <x v="1"/>
    <s v="FUR-FU-10002963"/>
    <s v="Furniture"/>
    <x v="3"/>
    <s v="Master Caster Door Stop, Gray"/>
    <n v="15.24"/>
    <n v="3"/>
    <n v="5.1816000000000004"/>
    <x v="4"/>
    <x v="5"/>
  </r>
  <r>
    <s v="CA-2016-131205"/>
    <x v="631"/>
    <d v="2016-09-08T00:00:00"/>
    <x v="1"/>
    <s v="AA-10645"/>
    <s v="Anna Andreadi"/>
    <x v="0"/>
    <s v="United States"/>
    <x v="292"/>
    <x v="0"/>
    <x v="0"/>
    <s v="FUR-FU-10003347"/>
    <s v="Furniture"/>
    <x v="3"/>
    <s v="Coloredge Poster Frame"/>
    <n v="42.6"/>
    <n v="3"/>
    <n v="16.614000000000001"/>
    <x v="4"/>
    <x v="4"/>
  </r>
  <r>
    <s v="CA-2016-117912"/>
    <x v="684"/>
    <d v="2016-02-08T00:00:00"/>
    <x v="1"/>
    <s v="TB-21520"/>
    <s v="Tracy Blumstein"/>
    <x v="0"/>
    <s v="United States"/>
    <x v="293"/>
    <x v="22"/>
    <x v="1"/>
    <s v="FUR-FU-10002088"/>
    <s v="Furniture"/>
    <x v="3"/>
    <s v="Nu-Dell Float Frame 11 x 14 1/2"/>
    <n v="14.368"/>
    <n v="2"/>
    <n v="3.9512"/>
    <x v="4"/>
    <x v="11"/>
  </r>
  <r>
    <s v="CA-2017-145702"/>
    <x v="405"/>
    <d v="2017-05-24T00:00:00"/>
    <x v="0"/>
    <s v="AH-10075"/>
    <s v="Adam Hart"/>
    <x v="1"/>
    <s v="United States"/>
    <x v="270"/>
    <x v="9"/>
    <x v="0"/>
    <s v="FUR-CH-10001482"/>
    <s v="Furniture"/>
    <x v="1"/>
    <s v="Office Star - Mesh Screen back chair with Vinyl seat"/>
    <n v="314.35199999999998"/>
    <n v="3"/>
    <n v="-35.364600000000003"/>
    <x v="2"/>
    <x v="7"/>
  </r>
  <r>
    <s v="CA-2015-113215"/>
    <x v="558"/>
    <d v="2015-09-08T00:00:00"/>
    <x v="1"/>
    <s v="CP-12085"/>
    <s v="Cathy Prescott"/>
    <x v="1"/>
    <s v="United States"/>
    <x v="104"/>
    <x v="22"/>
    <x v="1"/>
    <s v="FUR-FU-10002937"/>
    <s v="Furniture"/>
    <x v="3"/>
    <s v="GE 48&quot; Fluorescent Tube, Cool White Energy Saver, 34 Watts, 30/Box"/>
    <n v="238.15199999999999"/>
    <n v="3"/>
    <n v="89.307000000000002"/>
    <x v="2"/>
    <x v="4"/>
  </r>
  <r>
    <s v="CA-2016-154662"/>
    <x v="641"/>
    <d v="2016-06-16T00:00:00"/>
    <x v="1"/>
    <s v="BF-11215"/>
    <s v="Benjamin Farhat"/>
    <x v="2"/>
    <s v="United States"/>
    <x v="12"/>
    <x v="11"/>
    <x v="3"/>
    <s v="FUR-TA-10001771"/>
    <s v="Furniture"/>
    <x v="2"/>
    <s v="Bush Cubix Conference Tables, Fully Assembled"/>
    <n v="692.94"/>
    <n v="3"/>
    <n v="173.23500000000001"/>
    <x v="1"/>
    <x v="2"/>
  </r>
  <r>
    <s v="CA-2016-124016"/>
    <x v="348"/>
    <d v="2016-09-26T00:00:00"/>
    <x v="0"/>
    <s v="JS-15940"/>
    <s v="Joni Sundaresam"/>
    <x v="2"/>
    <s v="United States"/>
    <x v="68"/>
    <x v="15"/>
    <x v="2"/>
    <s v="FUR-FU-10004963"/>
    <s v="Furniture"/>
    <x v="3"/>
    <s v="Eldon 400 Class Desk Accessories, Black Carbon"/>
    <n v="28"/>
    <n v="4"/>
    <n v="7.7"/>
    <x v="0"/>
    <x v="4"/>
  </r>
  <r>
    <s v="CA-2017-166695"/>
    <x v="685"/>
    <d v="2017-05-24T00:00:00"/>
    <x v="1"/>
    <s v="CC-12430"/>
    <s v="Chuck Clark"/>
    <x v="2"/>
    <s v="United States"/>
    <x v="174"/>
    <x v="2"/>
    <x v="1"/>
    <s v="FUR-CH-10000225"/>
    <s v="Furniture"/>
    <x v="1"/>
    <s v="Global Geo Office Task Chair, Gray"/>
    <n v="518.27200000000005"/>
    <n v="8"/>
    <n v="-97.176000000000002"/>
    <x v="4"/>
    <x v="7"/>
  </r>
  <r>
    <s v="CA-2017-166695"/>
    <x v="685"/>
    <d v="2017-05-24T00:00:00"/>
    <x v="1"/>
    <s v="CC-12430"/>
    <s v="Chuck Clark"/>
    <x v="2"/>
    <s v="United States"/>
    <x v="174"/>
    <x v="2"/>
    <x v="1"/>
    <s v="FUR-FU-10002191"/>
    <s v="Furniture"/>
    <x v="3"/>
    <s v="G.E. Halogen Desk Lamp Bulbs"/>
    <n v="6.98"/>
    <n v="1"/>
    <n v="3.3504"/>
    <x v="4"/>
    <x v="7"/>
  </r>
  <r>
    <s v="CA-2016-151561"/>
    <x v="686"/>
    <d v="2016-09-07T00:00:00"/>
    <x v="1"/>
    <s v="PG-18820"/>
    <s v="Patrick Gardner"/>
    <x v="0"/>
    <s v="United States"/>
    <x v="13"/>
    <x v="7"/>
    <x v="2"/>
    <s v="FUR-FU-10004864"/>
    <s v="Furniture"/>
    <x v="3"/>
    <s v="Howard Miller 14-1/2&quot; Diameter Chrome Round Wall Clock"/>
    <n v="191.82"/>
    <n v="3"/>
    <n v="61.382399999999997"/>
    <x v="6"/>
    <x v="4"/>
  </r>
  <r>
    <s v="US-2014-165589"/>
    <x v="687"/>
    <d v="2014-02-18T00:00:00"/>
    <x v="3"/>
    <s v="TB-21595"/>
    <s v="Troy Blackwell"/>
    <x v="0"/>
    <s v="United States"/>
    <x v="294"/>
    <x v="5"/>
    <x v="3"/>
    <s v="FUR-FU-10002396"/>
    <s v="Furniture"/>
    <x v="3"/>
    <s v="DAX Copper Panel Document Frame, 5 x 7 Size"/>
    <n v="25.16"/>
    <n v="5"/>
    <n v="-11.321999999999999"/>
    <x v="7"/>
    <x v="11"/>
  </r>
  <r>
    <s v="CA-2015-114048"/>
    <x v="646"/>
    <d v="2015-12-18T00:00:00"/>
    <x v="1"/>
    <s v="EH-13945"/>
    <s v="Eric Hoffmann"/>
    <x v="0"/>
    <s v="United States"/>
    <x v="46"/>
    <x v="2"/>
    <x v="1"/>
    <s v="FUR-FU-10004351"/>
    <s v="Furniture"/>
    <x v="3"/>
    <s v="Staple-based wall hangings"/>
    <n v="29.22"/>
    <n v="3"/>
    <n v="12.8568"/>
    <x v="4"/>
    <x v="5"/>
  </r>
  <r>
    <s v="CA-2017-100111"/>
    <x v="688"/>
    <d v="2017-09-26T00:00:00"/>
    <x v="1"/>
    <s v="SV-20365"/>
    <s v="Seth Vernon"/>
    <x v="0"/>
    <s v="United States"/>
    <x v="13"/>
    <x v="7"/>
    <x v="2"/>
    <s v="FUR-CH-10003846"/>
    <s v="Furniture"/>
    <x v="1"/>
    <s v="Hon Valutask Swivel Chairs"/>
    <n v="272.64600000000002"/>
    <n v="3"/>
    <n v="18.176400000000001"/>
    <x v="6"/>
    <x v="4"/>
  </r>
  <r>
    <s v="CA-2017-100111"/>
    <x v="688"/>
    <d v="2017-09-26T00:00:00"/>
    <x v="1"/>
    <s v="SV-20365"/>
    <s v="Seth Vernon"/>
    <x v="0"/>
    <s v="United States"/>
    <x v="13"/>
    <x v="7"/>
    <x v="2"/>
    <s v="FUR-CH-10003061"/>
    <s v="Furniture"/>
    <x v="1"/>
    <s v="Global Leather Task Chair, Black"/>
    <n v="80.991"/>
    <n v="1"/>
    <n v="8.0991"/>
    <x v="6"/>
    <x v="4"/>
  </r>
  <r>
    <s v="CA-2017-100111"/>
    <x v="688"/>
    <d v="2017-09-26T00:00:00"/>
    <x v="1"/>
    <s v="SV-20365"/>
    <s v="Seth Vernon"/>
    <x v="0"/>
    <s v="United States"/>
    <x v="13"/>
    <x v="7"/>
    <x v="2"/>
    <s v="FUR-CH-10004086"/>
    <s v="Furniture"/>
    <x v="1"/>
    <s v="Hon 4070 Series Pagoda Armless Upholstered Stacking Chairs"/>
    <n v="2888.127"/>
    <n v="11"/>
    <n v="609.71569999999997"/>
    <x v="6"/>
    <x v="4"/>
  </r>
  <r>
    <s v="CA-2017-100111"/>
    <x v="688"/>
    <d v="2017-09-26T00:00:00"/>
    <x v="1"/>
    <s v="SV-20365"/>
    <s v="Seth Vernon"/>
    <x v="0"/>
    <s v="United States"/>
    <x v="13"/>
    <x v="7"/>
    <x v="2"/>
    <s v="FUR-CH-10001215"/>
    <s v="Furniture"/>
    <x v="1"/>
    <s v="Global Troy Executive Leather Low-Back Tilter"/>
    <n v="2254.41"/>
    <n v="5"/>
    <n v="375.73500000000001"/>
    <x v="6"/>
    <x v="4"/>
  </r>
  <r>
    <s v="US-2017-132381"/>
    <x v="621"/>
    <d v="2017-08-24T00:00:00"/>
    <x v="2"/>
    <s v="Dp-13240"/>
    <s v="Dean percer"/>
    <x v="2"/>
    <s v="United States"/>
    <x v="3"/>
    <x v="3"/>
    <x v="2"/>
    <s v="FUR-TA-10002356"/>
    <s v="Furniture"/>
    <x v="2"/>
    <s v="Bevis Boat-Shaped Conference Table"/>
    <n v="314.53199999999998"/>
    <n v="2"/>
    <n v="-83.875200000000007"/>
    <x v="3"/>
    <x v="10"/>
  </r>
  <r>
    <s v="CA-2016-124590"/>
    <x v="689"/>
    <d v="2016-11-16T00:00:00"/>
    <x v="1"/>
    <s v="SP-20920"/>
    <s v="Susan Pistek"/>
    <x v="0"/>
    <s v="United States"/>
    <x v="255"/>
    <x v="15"/>
    <x v="2"/>
    <s v="FUR-CH-10004495"/>
    <s v="Furniture"/>
    <x v="1"/>
    <s v="Global Leather and Oak Executive Chair, Black"/>
    <n v="1474.8019999999999"/>
    <n v="7"/>
    <n v="-21.0686"/>
    <x v="4"/>
    <x v="0"/>
  </r>
  <r>
    <s v="CA-2016-124590"/>
    <x v="689"/>
    <d v="2016-11-16T00:00:00"/>
    <x v="1"/>
    <s v="SP-20920"/>
    <s v="Susan Pistek"/>
    <x v="0"/>
    <s v="United States"/>
    <x v="255"/>
    <x v="15"/>
    <x v="2"/>
    <s v="FUR-CH-10000454"/>
    <s v="Furniture"/>
    <x v="1"/>
    <s v="Hon Deluxe Fabric Upholstered Stacking Chairs, Rounded Back"/>
    <n v="1537.0740000000001"/>
    <n v="9"/>
    <n v="0"/>
    <x v="4"/>
    <x v="0"/>
  </r>
  <r>
    <s v="CA-2016-124590"/>
    <x v="689"/>
    <d v="2016-11-16T00:00:00"/>
    <x v="1"/>
    <s v="SP-20920"/>
    <s v="Susan Pistek"/>
    <x v="0"/>
    <s v="United States"/>
    <x v="255"/>
    <x v="15"/>
    <x v="2"/>
    <s v="FUR-CH-10003746"/>
    <s v="Furniture"/>
    <x v="1"/>
    <s v="Hon 4070 Series Pagoda Round Back Stacking Chairs"/>
    <n v="449.37200000000001"/>
    <n v="2"/>
    <n v="-12.8392"/>
    <x v="4"/>
    <x v="0"/>
  </r>
  <r>
    <s v="CA-2017-143378"/>
    <x v="690"/>
    <d v="2017-09-25T00:00:00"/>
    <x v="1"/>
    <s v="JR-16210"/>
    <s v="Justin Ritter"/>
    <x v="1"/>
    <s v="United States"/>
    <x v="76"/>
    <x v="36"/>
    <x v="1"/>
    <s v="FUR-FU-10004864"/>
    <s v="Furniture"/>
    <x v="3"/>
    <s v="Howard Miller 14-1/2&quot; Diameter Chrome Round Wall Clock"/>
    <n v="409.21600000000001"/>
    <n v="8"/>
    <n v="61.382399999999997"/>
    <x v="6"/>
    <x v="4"/>
  </r>
  <r>
    <s v="CA-2017-143378"/>
    <x v="690"/>
    <d v="2017-09-25T00:00:00"/>
    <x v="1"/>
    <s v="JR-16210"/>
    <s v="Justin Ritter"/>
    <x v="1"/>
    <s v="United States"/>
    <x v="76"/>
    <x v="36"/>
    <x v="1"/>
    <s v="FUR-BO-10001972"/>
    <s v="Furniture"/>
    <x v="0"/>
    <s v="O'Sullivan 4-Shelf Bookcase in Odessa Pine"/>
    <n v="72.587999999999994"/>
    <n v="2"/>
    <n v="-128.2388"/>
    <x v="6"/>
    <x v="4"/>
  </r>
  <r>
    <s v="CA-2016-124100"/>
    <x v="691"/>
    <d v="2016-04-06T00:00:00"/>
    <x v="1"/>
    <s v="EH-13990"/>
    <s v="Erica Hackney"/>
    <x v="0"/>
    <s v="United States"/>
    <x v="13"/>
    <x v="7"/>
    <x v="2"/>
    <s v="FUR-CH-10003817"/>
    <s v="Furniture"/>
    <x v="1"/>
    <s v="Global Value Steno Chair, Gray"/>
    <n v="327.99599999999998"/>
    <n v="6"/>
    <n v="54.665999999999997"/>
    <x v="6"/>
    <x v="9"/>
  </r>
  <r>
    <s v="CA-2014-163447"/>
    <x v="421"/>
    <d v="2014-12-31T00:00:00"/>
    <x v="1"/>
    <s v="TB-21190"/>
    <s v="Thomas Brumley"/>
    <x v="2"/>
    <s v="United States"/>
    <x v="13"/>
    <x v="7"/>
    <x v="2"/>
    <s v="FUR-CH-10004477"/>
    <s v="Furniture"/>
    <x v="1"/>
    <s v="Global Push Button Manager's Chair, Indigo"/>
    <n v="767.21400000000006"/>
    <n v="14"/>
    <n v="161.9674"/>
    <x v="4"/>
    <x v="5"/>
  </r>
  <r>
    <s v="CA-2016-148096"/>
    <x v="692"/>
    <d v="2016-08-19T00:00:00"/>
    <x v="2"/>
    <s v="AO-10810"/>
    <s v="Anthony O'Donnell"/>
    <x v="1"/>
    <s v="United States"/>
    <x v="2"/>
    <x v="2"/>
    <x v="1"/>
    <s v="FUR-TA-10004152"/>
    <s v="Furniture"/>
    <x v="2"/>
    <s v="Barricks 18&quot; x 48&quot; Non-Folding Utility Table with Bottom Storage Shelf"/>
    <n v="161.28"/>
    <n v="2"/>
    <n v="12.096"/>
    <x v="0"/>
    <x v="10"/>
  </r>
  <r>
    <s v="CA-2014-131247"/>
    <x v="693"/>
    <d v="2014-04-04T00:00:00"/>
    <x v="1"/>
    <s v="GA-14725"/>
    <s v="Guy Armstrong"/>
    <x v="0"/>
    <s v="United States"/>
    <x v="28"/>
    <x v="2"/>
    <x v="1"/>
    <s v="FUR-BO-10001337"/>
    <s v="Furniture"/>
    <x v="0"/>
    <s v="O'Sullivan Living Dimensions 2-Shelf Bookcases"/>
    <n v="205.666"/>
    <n v="2"/>
    <n v="-12.098000000000001"/>
    <x v="2"/>
    <x v="9"/>
  </r>
  <r>
    <s v="CA-2017-101322"/>
    <x v="158"/>
    <d v="2017-12-31T00:00:00"/>
    <x v="2"/>
    <s v="JG-15310"/>
    <s v="Jason Gross"/>
    <x v="1"/>
    <s v="United States"/>
    <x v="62"/>
    <x v="2"/>
    <x v="1"/>
    <s v="FUR-CH-10003968"/>
    <s v="Furniture"/>
    <x v="1"/>
    <s v="Novimex Turbo Task Chair"/>
    <n v="340.70400000000001"/>
    <n v="6"/>
    <n v="-34.070399999999999"/>
    <x v="0"/>
    <x v="5"/>
  </r>
  <r>
    <s v="US-2016-106600"/>
    <x v="57"/>
    <d v="2016-04-11T00:00:00"/>
    <x v="2"/>
    <s v="RM-19375"/>
    <s v="Raymond Messe"/>
    <x v="0"/>
    <s v="United States"/>
    <x v="29"/>
    <x v="24"/>
    <x v="0"/>
    <s v="FUR-BO-10001608"/>
    <s v="Furniture"/>
    <x v="0"/>
    <s v="Hon Metal Bookcases, Black"/>
    <n v="354.9"/>
    <n v="5"/>
    <n v="88.724999999999994"/>
    <x v="0"/>
    <x v="6"/>
  </r>
  <r>
    <s v="CA-2014-111871"/>
    <x v="385"/>
    <d v="2014-03-21T00:00:00"/>
    <x v="0"/>
    <s v="EK-13795"/>
    <s v="Eileen Kiefer"/>
    <x v="2"/>
    <s v="United States"/>
    <x v="28"/>
    <x v="2"/>
    <x v="1"/>
    <s v="FUR-BO-10004218"/>
    <s v="Furniture"/>
    <x v="0"/>
    <s v="Bush Heritage Pine Collection 5-Shelf Bookcase, Albany Pine Finish, *Special Order"/>
    <n v="1198.33"/>
    <n v="10"/>
    <n v="70.489999999999995"/>
    <x v="0"/>
    <x v="9"/>
  </r>
  <r>
    <s v="CA-2017-151484"/>
    <x v="333"/>
    <d v="2017-04-23T00:00:00"/>
    <x v="2"/>
    <s v="CV-12805"/>
    <s v="Cynthia Voltz"/>
    <x v="1"/>
    <s v="United States"/>
    <x v="3"/>
    <x v="3"/>
    <x v="2"/>
    <s v="FUR-FU-10001876"/>
    <s v="Furniture"/>
    <x v="3"/>
    <s v="Computer Room Manger, 14&quot;"/>
    <n v="51.968000000000004"/>
    <n v="2"/>
    <n v="10.393599999999999"/>
    <x v="0"/>
    <x v="6"/>
  </r>
  <r>
    <s v="CA-2017-151484"/>
    <x v="333"/>
    <d v="2017-04-23T00:00:00"/>
    <x v="2"/>
    <s v="CV-12805"/>
    <s v="Cynthia Voltz"/>
    <x v="1"/>
    <s v="United States"/>
    <x v="3"/>
    <x v="3"/>
    <x v="2"/>
    <s v="FUR-FU-10004671"/>
    <s v="Furniture"/>
    <x v="3"/>
    <s v="Executive Impressions 12&quot; Wall Clock"/>
    <n v="42.408000000000001"/>
    <n v="3"/>
    <n v="9.5418000000000003"/>
    <x v="0"/>
    <x v="6"/>
  </r>
  <r>
    <s v="CA-2014-103989"/>
    <x v="694"/>
    <d v="2014-03-21T00:00:00"/>
    <x v="2"/>
    <s v="MC-17605"/>
    <s v="Matt Connell"/>
    <x v="1"/>
    <s v="United States"/>
    <x v="49"/>
    <x v="1"/>
    <x v="0"/>
    <s v="FUR-FU-10003981"/>
    <s v="Furniture"/>
    <x v="3"/>
    <s v="Eldon Wave Desk Accessories"/>
    <n v="4.992"/>
    <n v="3"/>
    <n v="1.3728"/>
    <x v="3"/>
    <x v="9"/>
  </r>
  <r>
    <s v="CA-2014-103989"/>
    <x v="694"/>
    <d v="2014-03-21T00:00:00"/>
    <x v="2"/>
    <s v="MC-17605"/>
    <s v="Matt Connell"/>
    <x v="1"/>
    <s v="United States"/>
    <x v="49"/>
    <x v="1"/>
    <x v="0"/>
    <s v="FUR-FU-10002508"/>
    <s v="Furniture"/>
    <x v="3"/>
    <s v="Document Clip Frames"/>
    <n v="20.015999999999998"/>
    <n v="3"/>
    <n v="5.5044000000000004"/>
    <x v="3"/>
    <x v="9"/>
  </r>
  <r>
    <s v="CA-2015-158421"/>
    <x v="231"/>
    <d v="2015-09-26T00:00:00"/>
    <x v="1"/>
    <s v="GB-14575"/>
    <s v="Giulietta Baptist"/>
    <x v="0"/>
    <s v="United States"/>
    <x v="11"/>
    <x v="10"/>
    <x v="0"/>
    <s v="FUR-CH-10000309"/>
    <s v="Furniture"/>
    <x v="1"/>
    <s v="Global Comet Stacking Arm Chair"/>
    <n v="1690.04"/>
    <n v="4"/>
    <n v="422.51"/>
    <x v="2"/>
    <x v="4"/>
  </r>
  <r>
    <s v="CA-2016-143609"/>
    <x v="106"/>
    <d v="2016-12-13T00:00:00"/>
    <x v="2"/>
    <s v="DB-13270"/>
    <s v="Deborah Brumfield"/>
    <x v="2"/>
    <s v="United States"/>
    <x v="295"/>
    <x v="36"/>
    <x v="1"/>
    <s v="FUR-CH-10004218"/>
    <s v="Furniture"/>
    <x v="1"/>
    <s v="Global Fabric Manager's Chair, Dark Gray"/>
    <n v="403.92"/>
    <n v="5"/>
    <n v="25.245000000000001"/>
    <x v="3"/>
    <x v="5"/>
  </r>
  <r>
    <s v="CA-2016-157259"/>
    <x v="695"/>
    <d v="2016-12-28T00:00:00"/>
    <x v="1"/>
    <s v="JM-15535"/>
    <s v="Jessica Myrick"/>
    <x v="0"/>
    <s v="United States"/>
    <x v="13"/>
    <x v="7"/>
    <x v="2"/>
    <s v="FUR-FU-10003192"/>
    <s v="Furniture"/>
    <x v="3"/>
    <s v="Luxo Adjustable Task Clamp Lamp"/>
    <n v="799.56"/>
    <n v="9"/>
    <n v="207.88560000000001"/>
    <x v="4"/>
    <x v="5"/>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s v="Furniture"/>
    <x v="3"/>
    <s v="Magna Visual Magnetic Picture Hangers"/>
    <n v="7.7119999999999997"/>
    <n v="2"/>
    <n v="1.7352000000000001"/>
    <x v="3"/>
    <x v="5"/>
  </r>
  <r>
    <s v="CA-2016-133697"/>
    <x v="697"/>
    <d v="2016-10-24T00:00:00"/>
    <x v="0"/>
    <s v="CM-12445"/>
    <s v="Chuck Magee"/>
    <x v="0"/>
    <s v="United States"/>
    <x v="6"/>
    <x v="5"/>
    <x v="3"/>
    <s v="FUR-CH-10002372"/>
    <s v="Furniture"/>
    <x v="1"/>
    <s v="Office Star - Ergonomically Designed Knee Chair"/>
    <n v="56.686"/>
    <n v="1"/>
    <n v="-14.5764"/>
    <x v="4"/>
    <x v="1"/>
  </r>
  <r>
    <s v="CA-2017-119809"/>
    <x v="100"/>
    <d v="2017-08-25T00:00:00"/>
    <x v="1"/>
    <s v="YS-21880"/>
    <s v="Yana Sorensen"/>
    <x v="1"/>
    <s v="United States"/>
    <x v="15"/>
    <x v="13"/>
    <x v="1"/>
    <s v="FUR-FU-10001475"/>
    <s v="Furniture"/>
    <x v="3"/>
    <s v="Contract Clock, 14&quot;, Brown"/>
    <n v="65.94"/>
    <n v="3"/>
    <n v="22.419599999999999"/>
    <x v="1"/>
    <x v="10"/>
  </r>
  <r>
    <s v="CA-2015-161711"/>
    <x v="44"/>
    <d v="2015-12-03T00:00:00"/>
    <x v="1"/>
    <s v="MC-17425"/>
    <s v="Mark Cousins"/>
    <x v="1"/>
    <s v="United States"/>
    <x v="13"/>
    <x v="7"/>
    <x v="2"/>
    <s v="FUR-FU-10000087"/>
    <s v="Furniture"/>
    <x v="3"/>
    <s v="Executive Impressions 14&quot; Two-Color Numerals Wall Clock"/>
    <n v="68.16"/>
    <n v="3"/>
    <n v="27.945599999999999"/>
    <x v="2"/>
    <x v="0"/>
  </r>
  <r>
    <s v="CA-2017-140627"/>
    <x v="340"/>
    <d v="2017-12-27T00:00:00"/>
    <x v="1"/>
    <s v="DK-12985"/>
    <s v="Darren Koutras"/>
    <x v="0"/>
    <s v="United States"/>
    <x v="296"/>
    <x v="9"/>
    <x v="0"/>
    <s v="FUR-FU-10000087"/>
    <s v="Furniture"/>
    <x v="3"/>
    <s v="Executive Impressions 14&quot; Two-Color Numerals Wall Clock"/>
    <n v="72.703999999999994"/>
    <n v="4"/>
    <n v="19.084800000000001"/>
    <x v="4"/>
    <x v="5"/>
  </r>
  <r>
    <s v="CA-2015-133445"/>
    <x v="698"/>
    <d v="2015-10-09T00:00:00"/>
    <x v="1"/>
    <s v="JF-15490"/>
    <s v="Jeremy Farry"/>
    <x v="0"/>
    <s v="United States"/>
    <x v="295"/>
    <x v="36"/>
    <x v="1"/>
    <s v="FUR-BO-10003660"/>
    <s v="Furniture"/>
    <x v="0"/>
    <s v="Bush Cubix Collection Bookcases, Fully Assembled"/>
    <n v="66.293999999999997"/>
    <n v="1"/>
    <n v="-103.86060000000001"/>
    <x v="4"/>
    <x v="1"/>
  </r>
  <r>
    <s v="CA-2015-133445"/>
    <x v="698"/>
    <d v="2015-10-09T00:00:00"/>
    <x v="1"/>
    <s v="JF-15490"/>
    <s v="Jeremy Farry"/>
    <x v="0"/>
    <s v="United States"/>
    <x v="295"/>
    <x v="36"/>
    <x v="1"/>
    <s v="FUR-CH-10000422"/>
    <s v="Furniture"/>
    <x v="1"/>
    <s v="Global Highback Leather Tilter in Burgundy"/>
    <n v="291.16800000000001"/>
    <n v="4"/>
    <n v="-14.558400000000001"/>
    <x v="4"/>
    <x v="1"/>
  </r>
  <r>
    <s v="US-2017-142188"/>
    <x v="91"/>
    <d v="2017-09-11T00:00:00"/>
    <x v="3"/>
    <s v="JF-15415"/>
    <s v="Jennifer Ferguson"/>
    <x v="0"/>
    <s v="United States"/>
    <x v="15"/>
    <x v="13"/>
    <x v="1"/>
    <s v="FUR-CH-10003199"/>
    <s v="Furniture"/>
    <x v="1"/>
    <s v="Office Star - Contemporary Task Swivel Chair"/>
    <n v="177.56800000000001"/>
    <n v="2"/>
    <n v="8.8783999999999992"/>
    <x v="7"/>
    <x v="4"/>
  </r>
  <r>
    <s v="CA-2015-134075"/>
    <x v="132"/>
    <d v="2015-12-16T00:00:00"/>
    <x v="1"/>
    <s v="HA-14905"/>
    <s v="Helen Abelman"/>
    <x v="0"/>
    <s v="United States"/>
    <x v="124"/>
    <x v="2"/>
    <x v="1"/>
    <s v="FUR-FU-10004597"/>
    <s v="Furniture"/>
    <x v="3"/>
    <s v="Eldon Cleatmat Chair Mats for Medium Pile Carpets"/>
    <n v="166.5"/>
    <n v="3"/>
    <n v="21.645"/>
    <x v="4"/>
    <x v="5"/>
  </r>
  <r>
    <s v="CA-2017-141572"/>
    <x v="15"/>
    <d v="2017-05-31T00:00:00"/>
    <x v="0"/>
    <s v="LO-17170"/>
    <s v="Lori Olson"/>
    <x v="1"/>
    <s v="United States"/>
    <x v="41"/>
    <x v="28"/>
    <x v="2"/>
    <s v="FUR-FU-10001185"/>
    <s v="Furniture"/>
    <x v="3"/>
    <s v="Advantus Employee of the Month Certificate Frame, 11 x 13-1/2"/>
    <n v="247.44"/>
    <n v="8"/>
    <n v="101.4504"/>
    <x v="0"/>
    <x v="7"/>
  </r>
  <r>
    <s v="CA-2015-112305"/>
    <x v="141"/>
    <d v="2015-11-25T00:00:00"/>
    <x v="1"/>
    <s v="KB-16405"/>
    <s v="Katrina Bavinger"/>
    <x v="2"/>
    <s v="United States"/>
    <x v="15"/>
    <x v="13"/>
    <x v="1"/>
    <s v="FUR-FU-10002364"/>
    <s v="Furniture"/>
    <x v="3"/>
    <s v="Eldon Expressions Wood Desk Accessories, Oak"/>
    <n v="22.14"/>
    <n v="3"/>
    <n v="6.4206000000000003"/>
    <x v="2"/>
    <x v="0"/>
  </r>
  <r>
    <s v="CA-2017-121580"/>
    <x v="464"/>
    <d v="2017-06-04T00:00:00"/>
    <x v="1"/>
    <s v="ML-17410"/>
    <s v="Maris LaWare"/>
    <x v="0"/>
    <s v="United States"/>
    <x v="29"/>
    <x v="6"/>
    <x v="3"/>
    <s v="FUR-FU-10003981"/>
    <s v="Furniture"/>
    <x v="3"/>
    <s v="Eldon Wave Desk Accessories"/>
    <n v="6.24"/>
    <n v="3"/>
    <n v="2.6208"/>
    <x v="6"/>
    <x v="7"/>
  </r>
  <r>
    <s v="CA-2015-151624"/>
    <x v="699"/>
    <d v="2015-09-14T00:00:00"/>
    <x v="1"/>
    <s v="VW-21775"/>
    <s v="Victoria Wilson"/>
    <x v="1"/>
    <s v="United States"/>
    <x v="132"/>
    <x v="33"/>
    <x v="0"/>
    <s v="FUR-FU-10001731"/>
    <s v="Furniture"/>
    <x v="3"/>
    <s v="Acrylic Self-Standing Desk Frames"/>
    <n v="21.36"/>
    <n v="8"/>
    <n v="8.1167999999999996"/>
    <x v="6"/>
    <x v="4"/>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x v="5"/>
  </r>
  <r>
    <s v="US-2016-139087"/>
    <x v="700"/>
    <d v="2016-07-22T00:00:00"/>
    <x v="0"/>
    <s v="DK-13375"/>
    <s v="Dennis Kane"/>
    <x v="0"/>
    <s v="United States"/>
    <x v="15"/>
    <x v="13"/>
    <x v="1"/>
    <s v="FUR-FU-10001847"/>
    <s v="Furniture"/>
    <x v="3"/>
    <s v="Eldon Image Series Black Desk Accessories"/>
    <n v="12.42"/>
    <n v="3"/>
    <n v="4.4711999999999996"/>
    <x v="2"/>
    <x v="3"/>
  </r>
  <r>
    <s v="US-2016-139087"/>
    <x v="700"/>
    <d v="2016-07-22T00:00:00"/>
    <x v="0"/>
    <s v="DK-13375"/>
    <s v="Dennis Kane"/>
    <x v="0"/>
    <s v="United States"/>
    <x v="15"/>
    <x v="13"/>
    <x v="1"/>
    <s v="FUR-FU-10004164"/>
    <s v="Furniture"/>
    <x v="3"/>
    <s v="Eldon 300 Class Desk Accessories, Black"/>
    <n v="24.75"/>
    <n v="5"/>
    <n v="10.89"/>
    <x v="2"/>
    <x v="3"/>
  </r>
  <r>
    <s v="CA-2015-116484"/>
    <x v="141"/>
    <d v="2015-11-26T00:00:00"/>
    <x v="1"/>
    <s v="JK-15205"/>
    <s v="Jamie Kunitz"/>
    <x v="0"/>
    <s v="United States"/>
    <x v="149"/>
    <x v="15"/>
    <x v="2"/>
    <s v="FUR-FU-10002874"/>
    <s v="Furniture"/>
    <x v="3"/>
    <s v="Ultra Commercial Grade Dual Valve Door Closer"/>
    <n v="63.823999999999998"/>
    <n v="2"/>
    <n v="9.5736000000000008"/>
    <x v="6"/>
    <x v="0"/>
  </r>
  <r>
    <s v="CA-2016-100944"/>
    <x v="211"/>
    <d v="2016-09-28T00:00:00"/>
    <x v="1"/>
    <s v="EH-13765"/>
    <s v="Edward Hooks"/>
    <x v="1"/>
    <s v="United States"/>
    <x v="2"/>
    <x v="2"/>
    <x v="1"/>
    <s v="FUR-CH-10000988"/>
    <s v="Furniture"/>
    <x v="1"/>
    <s v="Hon Olson Stacker Stools"/>
    <n v="563.24"/>
    <n v="5"/>
    <n v="56.323999999999998"/>
    <x v="4"/>
    <x v="4"/>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x v="1"/>
  </r>
  <r>
    <s v="CA-2014-100090"/>
    <x v="591"/>
    <d v="2014-07-12T00:00:00"/>
    <x v="1"/>
    <s v="EB-13705"/>
    <s v="Ed Braxton"/>
    <x v="1"/>
    <s v="United States"/>
    <x v="28"/>
    <x v="2"/>
    <x v="1"/>
    <s v="FUR-TA-10003715"/>
    <s v="Furniture"/>
    <x v="2"/>
    <s v="Hon 2111 Invitation Series Corner Table"/>
    <n v="502.488"/>
    <n v="3"/>
    <n v="-87.935400000000001"/>
    <x v="4"/>
    <x v="3"/>
  </r>
  <r>
    <s v="US-2015-139675"/>
    <x v="310"/>
    <d v="2015-03-18T00:00:00"/>
    <x v="0"/>
    <s v="NF-18595"/>
    <s v="Nicole Fjeld"/>
    <x v="2"/>
    <s v="United States"/>
    <x v="297"/>
    <x v="2"/>
    <x v="1"/>
    <s v="FUR-CH-10004063"/>
    <s v="Furniture"/>
    <x v="1"/>
    <s v="Global Deluxe High-Back Manager's Chair"/>
    <n v="915.13599999999997"/>
    <n v="4"/>
    <n v="102.9528"/>
    <x v="2"/>
    <x v="9"/>
  </r>
  <r>
    <s v="US-2015-139675"/>
    <x v="310"/>
    <d v="2015-03-18T00:00:00"/>
    <x v="0"/>
    <s v="NF-18595"/>
    <s v="Nicole Fjeld"/>
    <x v="2"/>
    <s v="United States"/>
    <x v="297"/>
    <x v="2"/>
    <x v="1"/>
    <s v="FUR-FU-10001979"/>
    <s v="Furniture"/>
    <x v="3"/>
    <s v="Dana Halogen Swing-Arm Architect Lamp"/>
    <n v="327.76"/>
    <n v="8"/>
    <n v="91.772800000000004"/>
    <x v="2"/>
    <x v="9"/>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x v="5"/>
  </r>
  <r>
    <s v="CA-2017-107314"/>
    <x v="147"/>
    <d v="2017-12-03T00:00:00"/>
    <x v="2"/>
    <s v="MZ-17335"/>
    <s v="Maria Zettner"/>
    <x v="2"/>
    <s v="United States"/>
    <x v="28"/>
    <x v="2"/>
    <x v="1"/>
    <s v="FUR-FU-10003489"/>
    <s v="Furniture"/>
    <x v="3"/>
    <s v="Contemporary Borderless Frame"/>
    <n v="25.83"/>
    <n v="3"/>
    <n v="9.5571000000000002"/>
    <x v="0"/>
    <x v="0"/>
  </r>
  <r>
    <s v="CA-2016-163328"/>
    <x v="114"/>
    <d v="2016-11-06T00:00:00"/>
    <x v="0"/>
    <s v="TP-21565"/>
    <s v="Tracy Poddar"/>
    <x v="1"/>
    <s v="United States"/>
    <x v="298"/>
    <x v="36"/>
    <x v="1"/>
    <s v="FUR-CH-10003298"/>
    <s v="Furniture"/>
    <x v="1"/>
    <s v="Office Star - Contemporary Task Swivel chair with Loop Arms, Charcoal"/>
    <n v="104.78400000000001"/>
    <n v="1"/>
    <n v="-14.4078"/>
    <x v="3"/>
    <x v="0"/>
  </r>
  <r>
    <s v="CA-2016-163328"/>
    <x v="114"/>
    <d v="2016-11-06T00:00:00"/>
    <x v="0"/>
    <s v="TP-21565"/>
    <s v="Tracy Poddar"/>
    <x v="1"/>
    <s v="United States"/>
    <x v="298"/>
    <x v="36"/>
    <x v="1"/>
    <s v="FUR-CH-10000229"/>
    <s v="Furniture"/>
    <x v="1"/>
    <s v="Global Enterprise Series Seating High-Back Swivel/Tilt Chairs"/>
    <n v="650.35199999999998"/>
    <n v="3"/>
    <n v="-97.552800000000005"/>
    <x v="3"/>
    <x v="0"/>
  </r>
  <r>
    <s v="CA-2014-112837"/>
    <x v="701"/>
    <d v="2014-09-16T00:00:00"/>
    <x v="1"/>
    <s v="LW-17125"/>
    <s v="Liz Willingham"/>
    <x v="0"/>
    <s v="United States"/>
    <x v="299"/>
    <x v="2"/>
    <x v="1"/>
    <s v="FUR-FU-10004006"/>
    <s v="Furniture"/>
    <x v="3"/>
    <s v="Deflect-o DuraMat Lighweight, Studded, Beveled Mat for Low Pile Carpeting"/>
    <n v="127.95"/>
    <n v="3"/>
    <n v="21.7515"/>
    <x v="2"/>
    <x v="4"/>
  </r>
  <r>
    <s v="CA-2014-167927"/>
    <x v="187"/>
    <d v="2014-01-26T00:00:00"/>
    <x v="1"/>
    <s v="XP-21865"/>
    <s v="Xylona Preis"/>
    <x v="0"/>
    <s v="United States"/>
    <x v="300"/>
    <x v="17"/>
    <x v="3"/>
    <s v="FUR-FU-10002918"/>
    <s v="Furniture"/>
    <x v="3"/>
    <s v="Eldon ClusterMat Chair Mat with Cordless Antistatic Protection"/>
    <n v="272.94"/>
    <n v="3"/>
    <n v="30.023399999999999"/>
    <x v="6"/>
    <x v="8"/>
  </r>
  <r>
    <s v="CA-2014-167927"/>
    <x v="187"/>
    <d v="2014-01-26T00:00:00"/>
    <x v="1"/>
    <s v="XP-21865"/>
    <s v="Xylona Preis"/>
    <x v="0"/>
    <s v="United States"/>
    <x v="300"/>
    <x v="17"/>
    <x v="3"/>
    <s v="FUR-FU-10002268"/>
    <s v="Furniture"/>
    <x v="3"/>
    <s v="Ultra Door Push Plate"/>
    <n v="14.73"/>
    <n v="3"/>
    <n v="4.8609"/>
    <x v="6"/>
    <x v="8"/>
  </r>
  <r>
    <s v="CA-2016-165995"/>
    <x v="55"/>
    <d v="2016-09-06T00:00:00"/>
    <x v="1"/>
    <s v="BG-11740"/>
    <s v="Bruce Geld"/>
    <x v="0"/>
    <s v="United States"/>
    <x v="2"/>
    <x v="2"/>
    <x v="1"/>
    <s v="FUR-FU-10000672"/>
    <s v="Furniture"/>
    <x v="3"/>
    <s v="Executive Impressions 10&quot; Spectator Wall Clock"/>
    <n v="47.04"/>
    <n v="4"/>
    <n v="15.993600000000001"/>
    <x v="1"/>
    <x v="10"/>
  </r>
  <r>
    <s v="CA-2017-143112"/>
    <x v="702"/>
    <d v="2017-10-09T00:00:00"/>
    <x v="1"/>
    <s v="TS-21370"/>
    <s v="Todd Sumrall"/>
    <x v="1"/>
    <s v="United States"/>
    <x v="13"/>
    <x v="7"/>
    <x v="2"/>
    <s v="FUR-CH-10002880"/>
    <s v="Furniture"/>
    <x v="1"/>
    <s v="Global High-Back Leather Tilter, Burgundy"/>
    <n v="221.38200000000001"/>
    <n v="2"/>
    <n v="2.4598"/>
    <x v="4"/>
    <x v="1"/>
  </r>
  <r>
    <s v="CA-2017-161557"/>
    <x v="667"/>
    <d v="2017-09-08T00:00:00"/>
    <x v="1"/>
    <s v="AG-10900"/>
    <s v="Arthur Gainer"/>
    <x v="0"/>
    <s v="United States"/>
    <x v="144"/>
    <x v="5"/>
    <x v="3"/>
    <s v="FUR-FU-10004622"/>
    <s v="Furniture"/>
    <x v="3"/>
    <s v="Eldon Advantage Foldable Chair Mats for Low Pile Carpets"/>
    <n v="108.4"/>
    <n v="5"/>
    <n v="-105.69"/>
    <x v="2"/>
    <x v="4"/>
  </r>
  <r>
    <s v="CA-2016-103919"/>
    <x v="162"/>
    <d v="2016-10-07T00:00:00"/>
    <x v="1"/>
    <s v="TP-21565"/>
    <s v="Tracy Poddar"/>
    <x v="1"/>
    <s v="United States"/>
    <x v="141"/>
    <x v="5"/>
    <x v="3"/>
    <s v="FUR-FU-10001756"/>
    <s v="Furniture"/>
    <x v="3"/>
    <s v="Eldon Expressions Desk Accessory, Wood Photo Frame, Mahogany"/>
    <n v="38.08"/>
    <n v="5"/>
    <n v="-29.512"/>
    <x v="4"/>
    <x v="1"/>
  </r>
  <r>
    <s v="CA-2016-113425"/>
    <x v="431"/>
    <d v="2016-11-21T00:00:00"/>
    <x v="3"/>
    <s v="JK-16120"/>
    <s v="Julie Kriz"/>
    <x v="2"/>
    <s v="United States"/>
    <x v="13"/>
    <x v="7"/>
    <x v="2"/>
    <s v="FUR-BO-10002598"/>
    <s v="Furniture"/>
    <x v="0"/>
    <s v="Hon Metal Bookcases, Putty"/>
    <n v="113.568"/>
    <n v="2"/>
    <n v="12.776400000000001"/>
    <x v="7"/>
    <x v="0"/>
  </r>
  <r>
    <s v="CA-2017-143035"/>
    <x v="433"/>
    <d v="2017-10-05T00:00:00"/>
    <x v="0"/>
    <s v="CC-12430"/>
    <s v="Chuck Clark"/>
    <x v="2"/>
    <s v="United States"/>
    <x v="13"/>
    <x v="7"/>
    <x v="2"/>
    <s v="FUR-FU-10001934"/>
    <s v="Furniture"/>
    <x v="3"/>
    <s v="Magnifier Swing Arm Lamp"/>
    <n v="83.92"/>
    <n v="4"/>
    <n v="21.819199999999999"/>
    <x v="3"/>
    <x v="1"/>
  </r>
  <r>
    <s v="CA-2014-107811"/>
    <x v="149"/>
    <d v="2014-05-03T00:00:00"/>
    <x v="1"/>
    <s v="LA-16780"/>
    <s v="Laura Armstrong"/>
    <x v="1"/>
    <s v="United States"/>
    <x v="10"/>
    <x v="9"/>
    <x v="0"/>
    <s v="FUR-CH-10001394"/>
    <s v="Furniture"/>
    <x v="1"/>
    <s v="Global Leather Executive Chair"/>
    <n v="561.58399999999995"/>
    <n v="2"/>
    <n v="70.197999999999993"/>
    <x v="4"/>
    <x v="6"/>
  </r>
  <r>
    <s v="US-2016-116442"/>
    <x v="120"/>
    <d v="2016-12-22T00:00:00"/>
    <x v="1"/>
    <s v="BP-11230"/>
    <s v="Benjamin Patterson"/>
    <x v="0"/>
    <s v="United States"/>
    <x v="2"/>
    <x v="2"/>
    <x v="1"/>
    <s v="FUR-FU-10002364"/>
    <s v="Furniture"/>
    <x v="3"/>
    <s v="Eldon Expressions Wood Desk Accessories, Oak"/>
    <n v="14.76"/>
    <n v="2"/>
    <n v="4.2804000000000002"/>
    <x v="1"/>
    <x v="5"/>
  </r>
  <r>
    <s v="CA-2016-127236"/>
    <x v="477"/>
    <d v="2016-04-02T00:00:00"/>
    <x v="1"/>
    <s v="TB-21595"/>
    <s v="Troy Blackwell"/>
    <x v="0"/>
    <s v="United States"/>
    <x v="76"/>
    <x v="15"/>
    <x v="2"/>
    <s v="FUR-BO-10004015"/>
    <s v="Furniture"/>
    <x v="0"/>
    <s v="Bush Andora Bookcase, Maple/Graphite Gray Finish"/>
    <n v="299.97500000000002"/>
    <n v="5"/>
    <n v="-167.98599999999999"/>
    <x v="4"/>
    <x v="9"/>
  </r>
  <r>
    <s v="CA-2016-129126"/>
    <x v="469"/>
    <d v="2016-12-19T00:00:00"/>
    <x v="1"/>
    <s v="PK-19075"/>
    <s v="Pete Kriz"/>
    <x v="0"/>
    <s v="United States"/>
    <x v="13"/>
    <x v="7"/>
    <x v="2"/>
    <s v="FUR-FU-10002937"/>
    <s v="Furniture"/>
    <x v="3"/>
    <s v="GE 48&quot; Fluorescent Tube, Cool White Energy Saver, 34 Watts, 30/Box"/>
    <n v="396.92"/>
    <n v="4"/>
    <n v="198.46"/>
    <x v="2"/>
    <x v="5"/>
  </r>
  <r>
    <s v="CA-2017-125472"/>
    <x v="703"/>
    <d v="2017-05-31T00:00:00"/>
    <x v="2"/>
    <s v="BD-11725"/>
    <s v="Bruce Degenhardt"/>
    <x v="0"/>
    <s v="United States"/>
    <x v="120"/>
    <x v="35"/>
    <x v="0"/>
    <s v="FUR-BO-10000330"/>
    <s v="Furniture"/>
    <x v="0"/>
    <s v="Sauder Camden County Barrister Bookcase, Planked Cherry Finish"/>
    <n v="241.96"/>
    <n v="2"/>
    <n v="33.874400000000001"/>
    <x v="5"/>
    <x v="7"/>
  </r>
  <r>
    <s v="CA-2017-125472"/>
    <x v="703"/>
    <d v="2017-05-31T00:00:00"/>
    <x v="2"/>
    <s v="BD-11725"/>
    <s v="Bruce Degenhardt"/>
    <x v="0"/>
    <s v="United States"/>
    <x v="120"/>
    <x v="35"/>
    <x v="0"/>
    <s v="FUR-FU-10001731"/>
    <s v="Furniture"/>
    <x v="3"/>
    <s v="Acrylic Self-Standing Desk Frames"/>
    <n v="8.01"/>
    <n v="3"/>
    <n v="3.0438000000000001"/>
    <x v="5"/>
    <x v="7"/>
  </r>
  <r>
    <s v="CA-2017-154074"/>
    <x v="704"/>
    <d v="2017-09-02T00:00:00"/>
    <x v="0"/>
    <s v="BW-11110"/>
    <s v="Bart Watters"/>
    <x v="1"/>
    <s v="United States"/>
    <x v="129"/>
    <x v="13"/>
    <x v="1"/>
    <s v="FUR-CH-10002331"/>
    <s v="Furniture"/>
    <x v="1"/>
    <s v="Hon 4700 Series Mobuis Mid-Back Task Chairs with Adjustable Arms"/>
    <n v="569.56799999999998"/>
    <n v="2"/>
    <n v="7.1196000000000002"/>
    <x v="3"/>
    <x v="10"/>
  </r>
  <r>
    <s v="CA-2017-161774"/>
    <x v="138"/>
    <d v="2017-05-15T00:00:00"/>
    <x v="2"/>
    <s v="GT-14710"/>
    <s v="Greg Tran"/>
    <x v="0"/>
    <s v="United States"/>
    <x v="6"/>
    <x v="5"/>
    <x v="3"/>
    <s v="FUR-CH-10003981"/>
    <s v="Furniture"/>
    <x v="1"/>
    <s v="Global Commerce Series Low-Back Swivel/Tilt Chairs"/>
    <n v="899.43"/>
    <n v="5"/>
    <n v="-12.849"/>
    <x v="5"/>
    <x v="7"/>
  </r>
  <r>
    <s v="CA-2016-140130"/>
    <x v="359"/>
    <d v="2016-11-05T00:00:00"/>
    <x v="1"/>
    <s v="HW-14935"/>
    <s v="Helen Wasserman"/>
    <x v="1"/>
    <s v="United States"/>
    <x v="169"/>
    <x v="37"/>
    <x v="3"/>
    <s v="FUR-CH-10002084"/>
    <s v="Furniture"/>
    <x v="1"/>
    <s v="Hon Mobius Operator's Chair"/>
    <n v="368.97"/>
    <n v="3"/>
    <n v="81.173400000000001"/>
    <x v="2"/>
    <x v="1"/>
  </r>
  <r>
    <s v="CA-2015-149650"/>
    <x v="634"/>
    <d v="2015-10-27T00:00:00"/>
    <x v="2"/>
    <s v="RD-19660"/>
    <s v="Robert Dilbeck"/>
    <x v="2"/>
    <s v="United States"/>
    <x v="121"/>
    <x v="2"/>
    <x v="1"/>
    <s v="FUR-CH-10003956"/>
    <s v="Furniture"/>
    <x v="1"/>
    <s v="Novimex High-Tech Fabric Mesh Task Chair"/>
    <n v="454.27199999999999"/>
    <n v="8"/>
    <n v="-73.819199999999995"/>
    <x v="0"/>
    <x v="1"/>
  </r>
  <r>
    <s v="CA-2014-165764"/>
    <x v="705"/>
    <d v="2014-11-07T00:00:00"/>
    <x v="1"/>
    <s v="SH-20395"/>
    <s v="Shahid Hopkins"/>
    <x v="0"/>
    <s v="United States"/>
    <x v="51"/>
    <x v="30"/>
    <x v="0"/>
    <s v="FUR-TA-10001768"/>
    <s v="Furniture"/>
    <x v="2"/>
    <s v="Hon Racetrack Conference Tables"/>
    <n v="945.03599999999994"/>
    <n v="6"/>
    <n v="-299.26139999999998"/>
    <x v="4"/>
    <x v="0"/>
  </r>
  <r>
    <s v="CA-2014-165764"/>
    <x v="705"/>
    <d v="2014-11-07T00:00:00"/>
    <x v="1"/>
    <s v="SH-20395"/>
    <s v="Shahid Hopkins"/>
    <x v="0"/>
    <s v="United States"/>
    <x v="51"/>
    <x v="30"/>
    <x v="0"/>
    <s v="FUR-FU-10001468"/>
    <s v="Furniture"/>
    <x v="3"/>
    <s v="Tenex Antistatic Computer Chair Mats"/>
    <n v="410.35199999999998"/>
    <n v="3"/>
    <n v="-51.293999999999997"/>
    <x v="4"/>
    <x v="0"/>
  </r>
  <r>
    <s v="US-2017-116897"/>
    <x v="706"/>
    <d v="2017-05-29T00:00:00"/>
    <x v="2"/>
    <s v="JG-15160"/>
    <s v="James Galang"/>
    <x v="0"/>
    <s v="United States"/>
    <x v="280"/>
    <x v="42"/>
    <x v="1"/>
    <s v="FUR-FU-10004963"/>
    <s v="Furniture"/>
    <x v="3"/>
    <s v="Eldon 400 Class Desk Accessories, Black Carbon"/>
    <n v="35"/>
    <n v="4"/>
    <n v="14.7"/>
    <x v="3"/>
    <x v="7"/>
  </r>
  <r>
    <s v="US-2017-113992"/>
    <x v="417"/>
    <d v="2017-12-19T00:00:00"/>
    <x v="1"/>
    <s v="LC-16885"/>
    <s v="Lena Creighton"/>
    <x v="0"/>
    <s v="United States"/>
    <x v="215"/>
    <x v="5"/>
    <x v="3"/>
    <s v="FUR-TA-10000577"/>
    <s v="Furniture"/>
    <x v="2"/>
    <s v="Bretford CR4500 Series Slim Rectangular Table"/>
    <n v="974.98800000000006"/>
    <n v="4"/>
    <n v="-97.498800000000003"/>
    <x v="2"/>
    <x v="5"/>
  </r>
  <r>
    <s v="CA-2014-166891"/>
    <x v="707"/>
    <d v="2014-10-06T00:00:00"/>
    <x v="2"/>
    <s v="CC-12220"/>
    <s v="Chris Cortes"/>
    <x v="0"/>
    <s v="United States"/>
    <x v="13"/>
    <x v="7"/>
    <x v="2"/>
    <s v="FUR-CH-10003298"/>
    <s v="Furniture"/>
    <x v="1"/>
    <s v="Office Star - Contemporary Task Swivel chair with Loop Arms, Charcoal"/>
    <n v="589.41"/>
    <n v="5"/>
    <n v="-6.5490000000000004"/>
    <x v="3"/>
    <x v="1"/>
  </r>
  <r>
    <s v="CA-2016-101161"/>
    <x v="25"/>
    <d v="2016-10-20T00:00:00"/>
    <x v="1"/>
    <s v="BW-11110"/>
    <s v="Bart Watters"/>
    <x v="1"/>
    <s v="United States"/>
    <x v="13"/>
    <x v="7"/>
    <x v="2"/>
    <s v="FUR-FU-10003535"/>
    <s v="Furniture"/>
    <x v="3"/>
    <s v="Howard Miller Distant Time Traveler Alarm Clock"/>
    <n v="82.26"/>
    <n v="3"/>
    <n v="33.726599999999998"/>
    <x v="1"/>
    <x v="1"/>
  </r>
  <r>
    <s v="US-2017-119816"/>
    <x v="708"/>
    <d v="2017-03-06T00:00:00"/>
    <x v="0"/>
    <s v="TT-21460"/>
    <s v="Tonja Turnell"/>
    <x v="2"/>
    <s v="United States"/>
    <x v="6"/>
    <x v="5"/>
    <x v="3"/>
    <s v="FUR-FU-10004848"/>
    <s v="Furniture"/>
    <x v="3"/>
    <s v="Howard Miller 13-3/4&quot; Diameter Brushed Chrome Round Wall Clock"/>
    <n v="103.5"/>
    <n v="5"/>
    <n v="-77.625"/>
    <x v="3"/>
    <x v="9"/>
  </r>
  <r>
    <s v="CA-2017-161102"/>
    <x v="709"/>
    <d v="2017-08-03T00:00:00"/>
    <x v="2"/>
    <s v="EC-14050"/>
    <s v="Erin Creighton"/>
    <x v="0"/>
    <s v="United States"/>
    <x v="28"/>
    <x v="2"/>
    <x v="1"/>
    <s v="FUR-FU-10003142"/>
    <s v="Furniture"/>
    <x v="3"/>
    <s v="Master Big Foot Doorstop, Beige"/>
    <n v="36.96"/>
    <n v="7"/>
    <n v="11.457599999999999"/>
    <x v="0"/>
    <x v="3"/>
  </r>
  <r>
    <s v="US-2017-133361"/>
    <x v="138"/>
    <d v="2017-05-17T00:00:00"/>
    <x v="2"/>
    <s v="AJ-10780"/>
    <s v="Anthony Jacobs"/>
    <x v="1"/>
    <s v="United States"/>
    <x v="237"/>
    <x v="32"/>
    <x v="2"/>
    <s v="FUR-CH-10003298"/>
    <s v="Furniture"/>
    <x v="1"/>
    <s v="Office Star - Contemporary Task Swivel chair with Loop Arms, Charcoal"/>
    <n v="261.95999999999998"/>
    <n v="2"/>
    <n v="23.5764"/>
    <x v="0"/>
    <x v="7"/>
  </r>
  <r>
    <s v="US-2016-155404"/>
    <x v="710"/>
    <d v="2016-09-28T00:00:00"/>
    <x v="1"/>
    <s v="AS-10630"/>
    <s v="Ann Steele"/>
    <x v="2"/>
    <s v="United States"/>
    <x v="74"/>
    <x v="0"/>
    <x v="0"/>
    <s v="FUR-FU-10004586"/>
    <s v="Furniture"/>
    <x v="3"/>
    <s v="G.E. Longer-Life Indoor Recessed Floodlight Bulbs"/>
    <n v="13.28"/>
    <n v="2"/>
    <n v="6.3743999999999996"/>
    <x v="6"/>
    <x v="4"/>
  </r>
  <r>
    <s v="CA-2016-163804"/>
    <x v="674"/>
    <d v="2016-12-08T00:00:00"/>
    <x v="1"/>
    <s v="DB-13270"/>
    <s v="Deborah Brumfield"/>
    <x v="2"/>
    <s v="United States"/>
    <x v="134"/>
    <x v="38"/>
    <x v="2"/>
    <s v="FUR-FU-10004864"/>
    <s v="Furniture"/>
    <x v="3"/>
    <s v="Eldon 500 Class Desk Accessories"/>
    <n v="72.42"/>
    <n v="6"/>
    <n v="23.898599999999998"/>
    <x v="6"/>
    <x v="5"/>
  </r>
  <r>
    <s v="CA-2014-149524"/>
    <x v="711"/>
    <d v="2014-01-15T00:00:00"/>
    <x v="2"/>
    <s v="BS-11590"/>
    <s v="Brendan Sweed"/>
    <x v="1"/>
    <s v="United States"/>
    <x v="3"/>
    <x v="3"/>
    <x v="2"/>
    <s v="FUR-BO-10003433"/>
    <s v="Furniture"/>
    <x v="0"/>
    <s v="Sauder Cornerstone Collection Library"/>
    <n v="61.96"/>
    <n v="4"/>
    <n v="-53.285600000000002"/>
    <x v="5"/>
    <x v="8"/>
  </r>
  <r>
    <s v="CA-2017-140872"/>
    <x v="35"/>
    <d v="2017-06-10T00:00:00"/>
    <x v="1"/>
    <s v="NR-18550"/>
    <s v="Nick Radford"/>
    <x v="0"/>
    <s v="United States"/>
    <x v="36"/>
    <x v="1"/>
    <x v="0"/>
    <s v="FUR-BO-10002824"/>
    <s v="Furniture"/>
    <x v="0"/>
    <s v="Bush Mission Pointe Library"/>
    <n v="241.56800000000001"/>
    <n v="2"/>
    <n v="0"/>
    <x v="1"/>
    <x v="2"/>
  </r>
  <r>
    <s v="CA-2017-113908"/>
    <x v="35"/>
    <d v="2017-06-09T00:00:00"/>
    <x v="1"/>
    <s v="KN-16390"/>
    <s v="Katherine Nockton"/>
    <x v="1"/>
    <s v="United States"/>
    <x v="13"/>
    <x v="7"/>
    <x v="2"/>
    <s v="FUR-TA-10001932"/>
    <s v="Furniture"/>
    <x v="2"/>
    <s v="Chromcraft 48&quot; x 96&quot; Racetrack Double Pedestal Table"/>
    <n v="384.76799999999997"/>
    <n v="2"/>
    <n v="-115.43040000000001"/>
    <x v="6"/>
    <x v="2"/>
  </r>
  <r>
    <s v="CA-2014-149594"/>
    <x v="712"/>
    <d v="2014-09-19T00:00:00"/>
    <x v="1"/>
    <s v="MF-18250"/>
    <s v="Monica Federle"/>
    <x v="1"/>
    <s v="United States"/>
    <x v="3"/>
    <x v="3"/>
    <x v="2"/>
    <s v="FUR-FU-10000222"/>
    <s v="Furniture"/>
    <x v="3"/>
    <s v="Seth Thomas 16&quot; Steel Case Clock"/>
    <n v="103.93600000000001"/>
    <n v="4"/>
    <n v="16.889600000000002"/>
    <x v="4"/>
    <x v="4"/>
  </r>
  <r>
    <s v="CA-2016-113845"/>
    <x v="47"/>
    <d v="2016-11-25T00:00:00"/>
    <x v="1"/>
    <s v="FA-14230"/>
    <s v="Frank Atkinson"/>
    <x v="1"/>
    <s v="United States"/>
    <x v="301"/>
    <x v="1"/>
    <x v="0"/>
    <s v="FUR-BO-10004695"/>
    <s v="Furniture"/>
    <x v="0"/>
    <s v="O'Sullivan 2-Door Barrister Bookcase in Odessa Pine"/>
    <n v="289.56799999999998"/>
    <n v="2"/>
    <n v="10.8588"/>
    <x v="2"/>
    <x v="0"/>
  </r>
  <r>
    <s v="CA-2015-103135"/>
    <x v="713"/>
    <d v="2015-07-28T00:00:00"/>
    <x v="1"/>
    <s v="SS-20515"/>
    <s v="Shirley Schmidt"/>
    <x v="2"/>
    <s v="United States"/>
    <x v="74"/>
    <x v="0"/>
    <x v="0"/>
    <s v="FUR-FU-10001487"/>
    <s v="Furniture"/>
    <x v="3"/>
    <s v="Eldon Expressions Wood and Plastic Desk Accessories, Cherry Wood"/>
    <n v="20.94"/>
    <n v="3"/>
    <n v="6.0726000000000004"/>
    <x v="4"/>
    <x v="3"/>
  </r>
  <r>
    <s v="US-2016-128909"/>
    <x v="714"/>
    <d v="2016-10-11T00:00:00"/>
    <x v="0"/>
    <s v="SP-20545"/>
    <s v="Sibella Parks"/>
    <x v="1"/>
    <s v="United States"/>
    <x v="3"/>
    <x v="3"/>
    <x v="2"/>
    <s v="FUR-FU-10004071"/>
    <s v="Furniture"/>
    <x v="3"/>
    <s v="Luxo Professional Magnifying Clamp-On Fluorescent Lamps"/>
    <n v="332.83199999999999"/>
    <n v="4"/>
    <n v="-24.962399999999999"/>
    <x v="3"/>
    <x v="1"/>
  </r>
  <r>
    <s v="US-2017-116652"/>
    <x v="102"/>
    <d v="2017-09-19T00:00:00"/>
    <x v="1"/>
    <s v="RD-19480"/>
    <s v="Rick Duston"/>
    <x v="0"/>
    <s v="United States"/>
    <x v="28"/>
    <x v="2"/>
    <x v="1"/>
    <s v="FUR-CH-10002961"/>
    <s v="Furniture"/>
    <x v="1"/>
    <s v="Leather Task Chair, Black"/>
    <n v="218.352"/>
    <n v="3"/>
    <n v="0"/>
    <x v="4"/>
    <x v="4"/>
  </r>
  <r>
    <s v="US-2017-116652"/>
    <x v="102"/>
    <d v="2017-09-19T00:00:00"/>
    <x v="1"/>
    <s v="RD-19480"/>
    <s v="Rick Duston"/>
    <x v="0"/>
    <s v="United States"/>
    <x v="28"/>
    <x v="2"/>
    <x v="1"/>
    <s v="FUR-FU-10001488"/>
    <s v="Furniture"/>
    <x v="3"/>
    <s v="Tenex 46&quot; x 60&quot; Computer Anti-Static Chairmat, Rectangular Shaped"/>
    <n v="529.9"/>
    <n v="5"/>
    <n v="105.98"/>
    <x v="4"/>
    <x v="4"/>
  </r>
  <r>
    <s v="CA-2017-138289"/>
    <x v="623"/>
    <d v="2017-01-18T00:00:00"/>
    <x v="0"/>
    <s v="AR-10540"/>
    <s v="Andy Reiter"/>
    <x v="0"/>
    <s v="United States"/>
    <x v="38"/>
    <x v="17"/>
    <x v="3"/>
    <s v="FUR-CH-10004626"/>
    <s v="Furniture"/>
    <x v="1"/>
    <s v="Office Star Flex Back Scooter Chair with Aluminum Finish Frame"/>
    <n v="302.67"/>
    <n v="3"/>
    <n v="72.640799999999999"/>
    <x v="3"/>
    <x v="8"/>
  </r>
  <r>
    <s v="CA-2014-128209"/>
    <x v="317"/>
    <d v="2014-11-22T00:00:00"/>
    <x v="1"/>
    <s v="GT-14710"/>
    <s v="Greg Tran"/>
    <x v="0"/>
    <s v="United States"/>
    <x v="252"/>
    <x v="7"/>
    <x v="2"/>
    <s v="FUR-BO-10002213"/>
    <s v="Furniture"/>
    <x v="0"/>
    <s v="DMI Eclipse Executive Suite Bookcases"/>
    <n v="4007.84"/>
    <n v="10"/>
    <n v="-50.097999999999999"/>
    <x v="2"/>
    <x v="0"/>
  </r>
  <r>
    <s v="CA-2014-169684"/>
    <x v="715"/>
    <d v="2014-10-23T00:00:00"/>
    <x v="2"/>
    <s v="FH-14365"/>
    <s v="Fred Hopkins"/>
    <x v="1"/>
    <s v="United States"/>
    <x v="270"/>
    <x v="9"/>
    <x v="0"/>
    <s v="FUR-TA-10003008"/>
    <s v="Furniture"/>
    <x v="2"/>
    <s v="Lesro Round Back Collection Coffee Table, End Table"/>
    <n v="328.59"/>
    <n v="3"/>
    <n v="-147.8655"/>
    <x v="0"/>
    <x v="1"/>
  </r>
  <r>
    <s v="CA-2015-109862"/>
    <x v="551"/>
    <d v="2015-10-30T00:00:00"/>
    <x v="1"/>
    <s v="HK-14890"/>
    <s v="Heather Kirkland"/>
    <x v="1"/>
    <s v="United States"/>
    <x v="19"/>
    <x v="14"/>
    <x v="2"/>
    <s v="FUR-CH-10002439"/>
    <s v="Furniture"/>
    <x v="1"/>
    <s v="Iceberg Nesting Folding Chair, 19w x 6d x 43h"/>
    <n v="291.10000000000002"/>
    <n v="5"/>
    <n v="75.686000000000007"/>
    <x v="2"/>
    <x v="1"/>
  </r>
  <r>
    <s v="US-2017-107888"/>
    <x v="716"/>
    <d v="2017-11-19T00:00:00"/>
    <x v="2"/>
    <s v="CC-12220"/>
    <s v="Chris Cortes"/>
    <x v="0"/>
    <s v="United States"/>
    <x v="15"/>
    <x v="13"/>
    <x v="1"/>
    <s v="FUR-FU-10003394"/>
    <s v="Furniture"/>
    <x v="3"/>
    <s v="Tenex &quot;The Solids&quot; Textured Chair Mats"/>
    <n v="139.91999999999999"/>
    <n v="2"/>
    <n v="23.7864"/>
    <x v="0"/>
    <x v="0"/>
  </r>
  <r>
    <s v="CA-2014-113880"/>
    <x v="29"/>
    <d v="2014-03-05T00:00:00"/>
    <x v="1"/>
    <s v="VF-21715"/>
    <s v="Vicky Freymann"/>
    <x v="2"/>
    <s v="United States"/>
    <x v="302"/>
    <x v="8"/>
    <x v="3"/>
    <s v="FUR-CH-10000863"/>
    <s v="Furniture"/>
    <x v="1"/>
    <s v="Novimex Swivel Fabric Task Chair"/>
    <n v="634.11599999999999"/>
    <n v="6"/>
    <n v="-172.1172"/>
    <x v="4"/>
    <x v="9"/>
  </r>
  <r>
    <s v="US-2015-164966"/>
    <x v="45"/>
    <d v="2015-08-01T00:00:00"/>
    <x v="2"/>
    <s v="GH-14410"/>
    <s v="Gary Hansen"/>
    <x v="2"/>
    <s v="United States"/>
    <x v="27"/>
    <x v="11"/>
    <x v="3"/>
    <s v="FUR-CH-10002304"/>
    <s v="Furniture"/>
    <x v="1"/>
    <s v="Global Stack Chair without Arms, Black"/>
    <n v="155.88"/>
    <n v="6"/>
    <n v="38.97"/>
    <x v="3"/>
    <x v="3"/>
  </r>
  <r>
    <s v="CA-2015-126739"/>
    <x v="341"/>
    <d v="2015-11-03T00:00:00"/>
    <x v="0"/>
    <s v="JH-16180"/>
    <s v="Justin Hirsh"/>
    <x v="0"/>
    <s v="United States"/>
    <x v="13"/>
    <x v="7"/>
    <x v="2"/>
    <s v="FUR-CH-10000422"/>
    <s v="Furniture"/>
    <x v="1"/>
    <s v="Global Highback Leather Tilter in Burgundy"/>
    <n v="327.56400000000002"/>
    <n v="4"/>
    <n v="21.837599999999998"/>
    <x v="3"/>
    <x v="0"/>
  </r>
  <r>
    <s v="CA-2015-166947"/>
    <x v="717"/>
    <d v="2015-06-10T00:00:00"/>
    <x v="1"/>
    <s v="EB-13750"/>
    <s v="Edward Becker"/>
    <x v="1"/>
    <s v="United States"/>
    <x v="252"/>
    <x v="7"/>
    <x v="2"/>
    <s v="FUR-CH-10004997"/>
    <s v="Furniture"/>
    <x v="1"/>
    <s v="Hon Every-Day Series Multi-Task Chairs"/>
    <n v="1522.6379999999999"/>
    <n v="9"/>
    <n v="169.18199999999999"/>
    <x v="2"/>
    <x v="2"/>
  </r>
  <r>
    <s v="CA-2014-166086"/>
    <x v="718"/>
    <d v="2014-05-12T00:00:00"/>
    <x v="1"/>
    <s v="CT-11995"/>
    <s v="Carol Triggs"/>
    <x v="0"/>
    <s v="United States"/>
    <x v="37"/>
    <x v="20"/>
    <x v="2"/>
    <s v="FUR-TA-10003469"/>
    <s v="Furniture"/>
    <x v="2"/>
    <s v="Balt Split Level Computer Training Table"/>
    <n v="194.25"/>
    <n v="2"/>
    <n v="-38.85"/>
    <x v="2"/>
    <x v="7"/>
  </r>
  <r>
    <s v="CA-2014-166086"/>
    <x v="718"/>
    <d v="2014-05-12T00:00:00"/>
    <x v="1"/>
    <s v="CT-11995"/>
    <s v="Carol Triggs"/>
    <x v="0"/>
    <s v="United States"/>
    <x v="37"/>
    <x v="20"/>
    <x v="2"/>
    <s v="FUR-CH-10004675"/>
    <s v="Furniture"/>
    <x v="1"/>
    <s v="Lifetime Advantage Folding Chairs, 4/Carton"/>
    <n v="872.32"/>
    <n v="4"/>
    <n v="244.24959999999999"/>
    <x v="2"/>
    <x v="7"/>
  </r>
  <r>
    <s v="CA-2014-100678"/>
    <x v="719"/>
    <d v="2014-04-22T00:00:00"/>
    <x v="1"/>
    <s v="KM-16720"/>
    <s v="Kunst Miller"/>
    <x v="0"/>
    <s v="United States"/>
    <x v="6"/>
    <x v="5"/>
    <x v="3"/>
    <s v="FUR-CH-10002602"/>
    <s v="Furniture"/>
    <x v="1"/>
    <s v="DMI Arturo Collection Mission-style Design Wood Chair"/>
    <n v="317.05799999999999"/>
    <n v="3"/>
    <n v="-18.117599999999999"/>
    <x v="4"/>
    <x v="6"/>
  </r>
  <r>
    <s v="CA-2017-123085"/>
    <x v="470"/>
    <d v="2017-03-08T00:00:00"/>
    <x v="1"/>
    <s v="EJ-13720"/>
    <s v="Ed Jacobs"/>
    <x v="0"/>
    <s v="United States"/>
    <x v="2"/>
    <x v="2"/>
    <x v="1"/>
    <s v="FUR-CH-10003968"/>
    <s v="Furniture"/>
    <x v="1"/>
    <s v="Novimex Turbo Task Chair"/>
    <n v="170.352"/>
    <n v="3"/>
    <n v="-17.0352"/>
    <x v="2"/>
    <x v="9"/>
  </r>
  <r>
    <s v="CA-2016-169887"/>
    <x v="148"/>
    <d v="2016-10-22T00:00:00"/>
    <x v="3"/>
    <s v="MS-17530"/>
    <s v="MaryBeth Skach"/>
    <x v="0"/>
    <s v="United States"/>
    <x v="15"/>
    <x v="13"/>
    <x v="1"/>
    <s v="FUR-FU-10003095"/>
    <s v="Furniture"/>
    <x v="3"/>
    <s v="Linden 12&quot; Wall Clock With Oak Frame"/>
    <n v="101.94"/>
    <n v="3"/>
    <n v="30.582000000000001"/>
    <x v="7"/>
    <x v="1"/>
  </r>
  <r>
    <s v="CA-2017-104731"/>
    <x v="720"/>
    <d v="2017-07-27T00:00:00"/>
    <x v="1"/>
    <s v="AM-10705"/>
    <s v="Anne McFarland"/>
    <x v="0"/>
    <s v="United States"/>
    <x v="279"/>
    <x v="25"/>
    <x v="0"/>
    <s v="FUR-FU-10003274"/>
    <s v="Furniture"/>
    <x v="3"/>
    <s v="Regeneration Desk Collection"/>
    <n v="8.8000000000000007"/>
    <n v="5"/>
    <n v="3.8719999999999999"/>
    <x v="6"/>
    <x v="3"/>
  </r>
  <r>
    <s v="CA-2017-104731"/>
    <x v="720"/>
    <d v="2017-07-27T00:00:00"/>
    <x v="1"/>
    <s v="AM-10705"/>
    <s v="Anne McFarland"/>
    <x v="0"/>
    <s v="United States"/>
    <x v="279"/>
    <x v="25"/>
    <x v="0"/>
    <s v="FUR-BO-10003441"/>
    <s v="Furniture"/>
    <x v="0"/>
    <s v="Bush Westfield Collection Bookcases, Fully Assembled"/>
    <n v="302.94"/>
    <n v="3"/>
    <n v="69.676199999999994"/>
    <x v="6"/>
    <x v="3"/>
  </r>
  <r>
    <s v="CA-2014-154095"/>
    <x v="116"/>
    <d v="2014-12-07T00:00:00"/>
    <x v="1"/>
    <s v="ON-18715"/>
    <s v="Odella Nelson"/>
    <x v="1"/>
    <s v="United States"/>
    <x v="218"/>
    <x v="32"/>
    <x v="2"/>
    <s v="FUR-FU-10003849"/>
    <s v="Furniture"/>
    <x v="3"/>
    <s v="DAX Metal Frame, Desktop, Stepped-Edge"/>
    <n v="60.72"/>
    <n v="3"/>
    <n v="23.680800000000001"/>
    <x v="2"/>
    <x v="5"/>
  </r>
  <r>
    <s v="CA-2014-154095"/>
    <x v="116"/>
    <d v="2014-12-07T00:00:00"/>
    <x v="1"/>
    <s v="ON-18715"/>
    <s v="Odella Nelson"/>
    <x v="1"/>
    <s v="United States"/>
    <x v="218"/>
    <x v="32"/>
    <x v="2"/>
    <s v="FUR-CH-10004754"/>
    <s v="Furniture"/>
    <x v="1"/>
    <s v="Global Stack Chair with Arms, Black"/>
    <n v="239.84"/>
    <n v="8"/>
    <n v="64.756799999999998"/>
    <x v="2"/>
    <x v="5"/>
  </r>
  <r>
    <s v="CA-2016-148852"/>
    <x v="205"/>
    <d v="2016-05-31T00:00:00"/>
    <x v="1"/>
    <s v="SV-20785"/>
    <s v="Stewart Visinsky"/>
    <x v="0"/>
    <s v="United States"/>
    <x v="72"/>
    <x v="2"/>
    <x v="1"/>
    <s v="FUR-CH-10004860"/>
    <s v="Furniture"/>
    <x v="1"/>
    <s v="Global Low Back Tilter Chair"/>
    <n v="484.70400000000001"/>
    <n v="6"/>
    <n v="-84.8232"/>
    <x v="2"/>
    <x v="7"/>
  </r>
  <r>
    <s v="CA-2015-107678"/>
    <x v="721"/>
    <d v="2015-04-28T00:00:00"/>
    <x v="1"/>
    <s v="JK-16090"/>
    <s v="Juliana Krohn"/>
    <x v="0"/>
    <s v="United States"/>
    <x v="74"/>
    <x v="0"/>
    <x v="0"/>
    <s v="FUR-CH-10001891"/>
    <s v="Furniture"/>
    <x v="1"/>
    <s v="Global Deluxe Office Fabric Chairs"/>
    <n v="191.96"/>
    <n v="2"/>
    <n v="51.8292"/>
    <x v="1"/>
    <x v="6"/>
  </r>
  <r>
    <s v="CA-2015-107678"/>
    <x v="721"/>
    <d v="2015-04-28T00:00:00"/>
    <x v="1"/>
    <s v="JK-16090"/>
    <s v="Juliana Krohn"/>
    <x v="0"/>
    <s v="United States"/>
    <x v="74"/>
    <x v="0"/>
    <x v="0"/>
    <s v="FUR-FU-10003394"/>
    <s v="Furniture"/>
    <x v="3"/>
    <s v="Tenex &quot;The Solids&quot; Textured Chair Mats"/>
    <n v="209.88"/>
    <n v="3"/>
    <n v="35.679600000000001"/>
    <x v="1"/>
    <x v="6"/>
  </r>
  <r>
    <s v="CA-2016-123512"/>
    <x v="9"/>
    <d v="2016-06-19T00:00:00"/>
    <x v="2"/>
    <s v="MV-18190"/>
    <s v="Mike Vittorini"/>
    <x v="0"/>
    <s v="United States"/>
    <x v="2"/>
    <x v="2"/>
    <x v="1"/>
    <s v="FUR-BO-10004218"/>
    <s v="Furniture"/>
    <x v="0"/>
    <s v="Bush Heritage Pine Collection 5-Shelf Bookcase, Albany Pine Finish, *Special Order"/>
    <n v="239.666"/>
    <n v="2"/>
    <n v="14.098000000000001"/>
    <x v="3"/>
    <x v="2"/>
  </r>
  <r>
    <s v="US-2017-167402"/>
    <x v="722"/>
    <d v="2017-01-18T00:00:00"/>
    <x v="0"/>
    <s v="CP-12085"/>
    <s v="Cathy Prescott"/>
    <x v="1"/>
    <s v="United States"/>
    <x v="76"/>
    <x v="23"/>
    <x v="3"/>
    <s v="FUR-BO-10001608"/>
    <s v="Furniture"/>
    <x v="0"/>
    <s v="Hon Metal Bookcases, Black"/>
    <n v="212.94"/>
    <n v="3"/>
    <n v="53.234999999999999"/>
    <x v="2"/>
    <x v="8"/>
  </r>
  <r>
    <s v="CA-2014-130449"/>
    <x v="723"/>
    <d v="2014-09-09T00:00:00"/>
    <x v="2"/>
    <s v="VP-21760"/>
    <s v="Victoria Pisteka"/>
    <x v="1"/>
    <s v="United States"/>
    <x v="28"/>
    <x v="2"/>
    <x v="1"/>
    <s v="FUR-FU-10001487"/>
    <s v="Furniture"/>
    <x v="3"/>
    <s v="Eldon Expressions Wood and Plastic Desk Accessories, Cherry Wood"/>
    <n v="41.88"/>
    <n v="6"/>
    <n v="12.145200000000001"/>
    <x v="0"/>
    <x v="4"/>
  </r>
  <r>
    <s v="CA-2015-141250"/>
    <x v="724"/>
    <d v="2015-01-23T00:00:00"/>
    <x v="1"/>
    <s v="PM-18940"/>
    <s v="Paul MacIntyre"/>
    <x v="0"/>
    <s v="United States"/>
    <x v="303"/>
    <x v="5"/>
    <x v="3"/>
    <s v="FUR-TA-10002855"/>
    <s v="Furniture"/>
    <x v="2"/>
    <s v="Bevis Round Conference Table Top &amp; Single Column Base"/>
    <n v="102.438"/>
    <n v="1"/>
    <n v="-13.1706"/>
    <x v="4"/>
    <x v="8"/>
  </r>
  <r>
    <s v="CA-2015-141250"/>
    <x v="724"/>
    <d v="2015-01-23T00:00:00"/>
    <x v="1"/>
    <s v="PM-18940"/>
    <s v="Paul MacIntyre"/>
    <x v="0"/>
    <s v="United States"/>
    <x v="303"/>
    <x v="5"/>
    <x v="3"/>
    <s v="FUR-CH-10004875"/>
    <s v="Furniture"/>
    <x v="1"/>
    <s v="Harbour Creations 67200 Series Stacking Chairs"/>
    <n v="199.304"/>
    <n v="4"/>
    <n v="-8.5416000000000007"/>
    <x v="4"/>
    <x v="8"/>
  </r>
  <r>
    <s v="CA-2016-105081"/>
    <x v="683"/>
    <d v="2016-12-30T00:00:00"/>
    <x v="1"/>
    <s v="JE-15715"/>
    <s v="Joe Elijah"/>
    <x v="0"/>
    <s v="United States"/>
    <x v="15"/>
    <x v="13"/>
    <x v="1"/>
    <s v="FUR-CH-10000847"/>
    <s v="Furniture"/>
    <x v="1"/>
    <s v="Global Executive Mid-Back Manager's Chair"/>
    <n v="698.35199999999998"/>
    <n v="3"/>
    <n v="52.376399999999997"/>
    <x v="2"/>
    <x v="5"/>
  </r>
  <r>
    <s v="CA-2016-105081"/>
    <x v="683"/>
    <d v="2016-12-30T00:00:00"/>
    <x v="1"/>
    <s v="JE-15715"/>
    <s v="Joe Elijah"/>
    <x v="0"/>
    <s v="United States"/>
    <x v="15"/>
    <x v="13"/>
    <x v="1"/>
    <s v="FUR-TA-10001307"/>
    <s v="Furniture"/>
    <x v="2"/>
    <s v="SAFCO PlanMaster Heigh-Adjustable Drafting Table Base, 43w x 30d x 30-37h, Black"/>
    <n v="1747.25"/>
    <n v="5"/>
    <n v="629.01"/>
    <x v="2"/>
    <x v="5"/>
  </r>
  <r>
    <s v="CA-2014-108609"/>
    <x v="314"/>
    <d v="2014-11-02T00:00:00"/>
    <x v="0"/>
    <s v="AJ-10780"/>
    <s v="Anthony Jacobs"/>
    <x v="1"/>
    <s v="United States"/>
    <x v="75"/>
    <x v="15"/>
    <x v="2"/>
    <s v="FUR-TA-10003954"/>
    <s v="Furniture"/>
    <x v="2"/>
    <s v="Hon 94000 Series Round Tables"/>
    <n v="1421.664"/>
    <n v="8"/>
    <n v="-734.52639999999997"/>
    <x v="3"/>
    <x v="1"/>
  </r>
  <r>
    <s v="US-2016-127334"/>
    <x v="120"/>
    <d v="2016-12-21T00:00:00"/>
    <x v="1"/>
    <s v="MP-18175"/>
    <s v="Mike Pelletier"/>
    <x v="2"/>
    <s v="United States"/>
    <x v="76"/>
    <x v="36"/>
    <x v="1"/>
    <s v="FUR-TA-10003473"/>
    <s v="Furniture"/>
    <x v="2"/>
    <s v="Bretford Rectangular Conference Table Tops"/>
    <n v="564.19500000000005"/>
    <n v="3"/>
    <n v="-304.6653"/>
    <x v="6"/>
    <x v="5"/>
  </r>
  <r>
    <s v="US-2017-124779"/>
    <x v="272"/>
    <d v="2017-09-11T00:00:00"/>
    <x v="2"/>
    <s v="BF-11020"/>
    <s v="Barry Franzšsisch"/>
    <x v="1"/>
    <s v="United States"/>
    <x v="58"/>
    <x v="5"/>
    <x v="3"/>
    <s v="FUR-FU-10001095"/>
    <s v="Furniture"/>
    <x v="3"/>
    <s v="DAX Black Cherry Wood-Tone Poster Frame"/>
    <n v="21.184000000000001"/>
    <n v="2"/>
    <n v="-11.651199999999999"/>
    <x v="0"/>
    <x v="4"/>
  </r>
  <r>
    <s v="US-2017-124779"/>
    <x v="272"/>
    <d v="2017-09-11T00:00:00"/>
    <x v="2"/>
    <s v="BF-11020"/>
    <s v="Barry Franzšsisch"/>
    <x v="1"/>
    <s v="United States"/>
    <x v="58"/>
    <x v="5"/>
    <x v="3"/>
    <s v="FUR-CH-10003535"/>
    <s v="Furniture"/>
    <x v="1"/>
    <s v="Global Armless Task Chair, Royal Blue"/>
    <n v="213.43"/>
    <n v="5"/>
    <n v="-39.637"/>
    <x v="0"/>
    <x v="4"/>
  </r>
  <r>
    <s v="CA-2017-135937"/>
    <x v="134"/>
    <d v="2017-02-27T00:00:00"/>
    <x v="1"/>
    <s v="KM-16375"/>
    <s v="Katherine Murray"/>
    <x v="2"/>
    <s v="United States"/>
    <x v="171"/>
    <x v="22"/>
    <x v="1"/>
    <s v="FUR-FU-10002253"/>
    <s v="Furniture"/>
    <x v="3"/>
    <s v="Howard Miller 13&quot; Diameter Pewter Finish Round Wall Clock"/>
    <n v="68.703999999999994"/>
    <n v="2"/>
    <n v="16.3172"/>
    <x v="1"/>
    <x v="11"/>
  </r>
  <r>
    <s v="CA-2017-135937"/>
    <x v="134"/>
    <d v="2017-02-27T00:00:00"/>
    <x v="1"/>
    <s v="KM-16375"/>
    <s v="Katherine Murray"/>
    <x v="2"/>
    <s v="United States"/>
    <x v="171"/>
    <x v="22"/>
    <x v="1"/>
    <s v="FUR-TA-10001039"/>
    <s v="Furniture"/>
    <x v="2"/>
    <s v="KI Adjustable-Height Table"/>
    <n v="386.91"/>
    <n v="9"/>
    <n v="-185.71680000000001"/>
    <x v="1"/>
    <x v="11"/>
  </r>
  <r>
    <s v="CA-2017-162173"/>
    <x v="725"/>
    <d v="2017-11-01T00:00:00"/>
    <x v="1"/>
    <s v="OT-18730"/>
    <s v="Olvera Toch"/>
    <x v="0"/>
    <s v="United States"/>
    <x v="304"/>
    <x v="25"/>
    <x v="0"/>
    <s v="FUR-TA-10001520"/>
    <s v="Furniture"/>
    <x v="2"/>
    <s v="Lesro Sheffield Collection Coffee Table, End Table, Center Table, Corner Table"/>
    <n v="356.85"/>
    <n v="5"/>
    <n v="60.664499999999997"/>
    <x v="6"/>
    <x v="1"/>
  </r>
  <r>
    <s v="CA-2017-122175"/>
    <x v="666"/>
    <d v="2017-05-14T00:00:00"/>
    <x v="0"/>
    <s v="CA-12775"/>
    <s v="Cynthia Arntzen"/>
    <x v="0"/>
    <s v="United States"/>
    <x v="109"/>
    <x v="18"/>
    <x v="2"/>
    <s v="FUR-FU-10000719"/>
    <s v="Furniture"/>
    <x v="3"/>
    <s v="DAX Cubicle Frames, 8-1/2 x 11"/>
    <n v="42.85"/>
    <n v="5"/>
    <n v="15.426"/>
    <x v="3"/>
    <x v="7"/>
  </r>
  <r>
    <s v="CA-2015-135510"/>
    <x v="278"/>
    <d v="2015-09-12T00:00:00"/>
    <x v="1"/>
    <s v="TW-21025"/>
    <s v="Tamara Willingham"/>
    <x v="2"/>
    <s v="United States"/>
    <x v="305"/>
    <x v="25"/>
    <x v="0"/>
    <s v="FUR-FU-10000820"/>
    <s v="Furniture"/>
    <x v="3"/>
    <s v="Tensor Brushed Steel Torchiere Floor Lamp"/>
    <n v="67.959999999999994"/>
    <n v="4"/>
    <n v="12.232799999999999"/>
    <x v="1"/>
    <x v="4"/>
  </r>
  <r>
    <s v="CA-2014-150329"/>
    <x v="567"/>
    <d v="2014-10-14T00:00:00"/>
    <x v="1"/>
    <s v="SD-20485"/>
    <s v="Shirley Daniels"/>
    <x v="2"/>
    <s v="United States"/>
    <x v="43"/>
    <x v="22"/>
    <x v="1"/>
    <s v="FUR-FU-10003724"/>
    <s v="Furniture"/>
    <x v="3"/>
    <s v="Westinghouse Clip-On Gooseneck Lamps"/>
    <n v="46.872"/>
    <n v="7"/>
    <n v="3.5154000000000001"/>
    <x v="4"/>
    <x v="1"/>
  </r>
  <r>
    <s v="CA-2014-109134"/>
    <x v="726"/>
    <d v="2014-11-10T00:00:00"/>
    <x v="1"/>
    <s v="DE-13255"/>
    <s v="Deanra Eno"/>
    <x v="2"/>
    <s v="United States"/>
    <x v="2"/>
    <x v="2"/>
    <x v="1"/>
    <s v="FUR-FU-10000320"/>
    <s v="Furniture"/>
    <x v="3"/>
    <s v="OIC Stacking Trays"/>
    <n v="20.04"/>
    <n v="6"/>
    <n v="8.8176000000000005"/>
    <x v="2"/>
    <x v="0"/>
  </r>
  <r>
    <s v="US-2015-129637"/>
    <x v="584"/>
    <d v="2015-12-22T00:00:00"/>
    <x v="1"/>
    <s v="MC-18100"/>
    <s v="Mick Crebagga"/>
    <x v="0"/>
    <s v="United States"/>
    <x v="17"/>
    <x v="8"/>
    <x v="3"/>
    <s v="FUR-FU-10000965"/>
    <s v="Furniture"/>
    <x v="3"/>
    <s v="Howard Miller 11-1/2&quot; Diameter Ridgewood Wall Clock"/>
    <n v="41.552"/>
    <n v="2"/>
    <n v="-19.737200000000001"/>
    <x v="2"/>
    <x v="5"/>
  </r>
  <r>
    <s v="CA-2017-145429"/>
    <x v="720"/>
    <d v="2017-07-25T00:00:00"/>
    <x v="1"/>
    <s v="SW-20455"/>
    <s v="Shaun Weien"/>
    <x v="0"/>
    <s v="United States"/>
    <x v="53"/>
    <x v="2"/>
    <x v="1"/>
    <s v="FUR-CH-10000988"/>
    <s v="Furniture"/>
    <x v="1"/>
    <s v="Hon Olson Stacker Stools"/>
    <n v="225.29599999999999"/>
    <n v="2"/>
    <n v="22.529599999999999"/>
    <x v="4"/>
    <x v="3"/>
  </r>
  <r>
    <s v="CA-2015-153535"/>
    <x v="727"/>
    <d v="2015-05-24T00:00:00"/>
    <x v="1"/>
    <s v="SG-20470"/>
    <s v="Sheri Gordon"/>
    <x v="0"/>
    <s v="United States"/>
    <x v="306"/>
    <x v="30"/>
    <x v="0"/>
    <s v="FUR-FU-10001986"/>
    <s v="Furniture"/>
    <x v="3"/>
    <s v="Dana Fluorescent Magnifying Lamp, White, 36&quot;"/>
    <n v="163.136"/>
    <n v="4"/>
    <n v="20.391999999999999"/>
    <x v="4"/>
    <x v="7"/>
  </r>
  <r>
    <s v="CA-2015-123141"/>
    <x v="502"/>
    <d v="2015-11-19T00:00:00"/>
    <x v="1"/>
    <s v="GZ-14470"/>
    <s v="Gary Zandusky"/>
    <x v="0"/>
    <s v="United States"/>
    <x v="307"/>
    <x v="41"/>
    <x v="1"/>
    <s v="FUR-CH-10004287"/>
    <s v="Furniture"/>
    <x v="1"/>
    <s v="SAFCO Arco Folding Chair"/>
    <n v="883.84"/>
    <n v="4"/>
    <n v="99.432000000000002"/>
    <x v="2"/>
    <x v="0"/>
  </r>
  <r>
    <s v="CA-2015-123141"/>
    <x v="502"/>
    <d v="2015-11-19T00:00:00"/>
    <x v="1"/>
    <s v="GZ-14470"/>
    <s v="Gary Zandusky"/>
    <x v="0"/>
    <s v="United States"/>
    <x v="307"/>
    <x v="41"/>
    <x v="1"/>
    <s v="FUR-CH-10001891"/>
    <s v="Furniture"/>
    <x v="1"/>
    <s v="Global Deluxe Office Fabric Chairs"/>
    <n v="230.352"/>
    <n v="3"/>
    <n v="20.155799999999999"/>
    <x v="2"/>
    <x v="0"/>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s v="Furniture"/>
    <x v="3"/>
    <s v="Howard Miller 13&quot; Diameter Goldtone Round Wall Clock"/>
    <n v="56.328000000000003"/>
    <n v="3"/>
    <n v="-26.755800000000001"/>
    <x v="7"/>
    <x v="5"/>
  </r>
  <r>
    <s v="CA-2016-134789"/>
    <x v="57"/>
    <d v="2016-04-15T00:00:00"/>
    <x v="1"/>
    <s v="CK-12325"/>
    <s v="Christine Kargatis"/>
    <x v="2"/>
    <s v="United States"/>
    <x v="308"/>
    <x v="31"/>
    <x v="0"/>
    <s v="FUR-FU-10003268"/>
    <s v="Furniture"/>
    <x v="3"/>
    <s v="Eldon Radial Chair Mat for Low to Medium Pile Carpets"/>
    <n v="159.91999999999999"/>
    <n v="4"/>
    <n v="31.984000000000002"/>
    <x v="1"/>
    <x v="6"/>
  </r>
  <r>
    <s v="CA-2016-165827"/>
    <x v="114"/>
    <d v="2016-11-09T00:00:00"/>
    <x v="1"/>
    <s v="MF-17665"/>
    <s v="Maureen Fritzler"/>
    <x v="1"/>
    <s v="United States"/>
    <x v="89"/>
    <x v="1"/>
    <x v="0"/>
    <s v="FUR-FU-10001889"/>
    <s v="Furniture"/>
    <x v="3"/>
    <s v="Ultra Door Pull Handle"/>
    <n v="50.496000000000002"/>
    <n v="6"/>
    <n v="8.2056000000000004"/>
    <x v="2"/>
    <x v="0"/>
  </r>
  <r>
    <s v="CA-2015-156734"/>
    <x v="311"/>
    <d v="2015-06-20T00:00:00"/>
    <x v="2"/>
    <s v="BV-11245"/>
    <s v="Benjamin Venier"/>
    <x v="1"/>
    <s v="United States"/>
    <x v="107"/>
    <x v="9"/>
    <x v="0"/>
    <s v="FUR-CH-10002965"/>
    <s v="Furniture"/>
    <x v="1"/>
    <s v="Global Leather Highback Executive Chair with Pneumatic Height Adjustment, Black"/>
    <n v="643.13599999999997"/>
    <n v="4"/>
    <n v="56.2744"/>
    <x v="3"/>
    <x v="2"/>
  </r>
  <r>
    <s v="CA-2014-144029"/>
    <x v="261"/>
    <d v="2014-05-31T00:00:00"/>
    <x v="1"/>
    <s v="MM-18055"/>
    <s v="Michelle Moray"/>
    <x v="0"/>
    <s v="United States"/>
    <x v="9"/>
    <x v="8"/>
    <x v="3"/>
    <s v="FUR-CH-10003981"/>
    <s v="Furniture"/>
    <x v="1"/>
    <s v="Global Commerce Series Low-Back Swivel/Tilt Chairs"/>
    <n v="359.77199999999999"/>
    <n v="2"/>
    <n v="-5.1395999999999997"/>
    <x v="2"/>
    <x v="7"/>
  </r>
  <r>
    <s v="US-2017-101784"/>
    <x v="682"/>
    <d v="2017-07-11T00:00:00"/>
    <x v="1"/>
    <s v="PO-18850"/>
    <s v="Patrick O'Brill"/>
    <x v="0"/>
    <s v="United States"/>
    <x v="2"/>
    <x v="2"/>
    <x v="1"/>
    <s v="FUR-CH-10001146"/>
    <s v="Furniture"/>
    <x v="1"/>
    <s v="Global Task Chair, Black"/>
    <n v="122.136"/>
    <n v="3"/>
    <n v="-13.7403"/>
    <x v="2"/>
    <x v="3"/>
  </r>
  <r>
    <s v="CA-2016-154767"/>
    <x v="728"/>
    <d v="2016-06-30T00:00:00"/>
    <x v="0"/>
    <s v="BP-11155"/>
    <s v="Becky Pak"/>
    <x v="0"/>
    <s v="United States"/>
    <x v="309"/>
    <x v="18"/>
    <x v="2"/>
    <s v="FUR-CH-10003535"/>
    <s v="Furniture"/>
    <x v="1"/>
    <s v="Global Armless Task Chair, Royal Blue"/>
    <n v="121.96"/>
    <n v="2"/>
    <n v="20.7332"/>
    <x v="3"/>
    <x v="2"/>
  </r>
  <r>
    <s v="CA-2017-124205"/>
    <x v="102"/>
    <d v="2017-09-19T00:00:00"/>
    <x v="1"/>
    <s v="TC-21145"/>
    <s v="Theresa Coyne"/>
    <x v="1"/>
    <s v="United States"/>
    <x v="174"/>
    <x v="18"/>
    <x v="2"/>
    <s v="FUR-FU-10002445"/>
    <s v="Furniture"/>
    <x v="3"/>
    <s v="DAX Two-Tone Rosewood/Black Document Frame, Desktop, 5 x 7"/>
    <n v="47.4"/>
    <n v="5"/>
    <n v="18.96"/>
    <x v="4"/>
    <x v="4"/>
  </r>
  <r>
    <s v="CA-2017-124205"/>
    <x v="102"/>
    <d v="2017-09-19T00:00:00"/>
    <x v="1"/>
    <s v="TC-21145"/>
    <s v="Theresa Coyne"/>
    <x v="1"/>
    <s v="United States"/>
    <x v="174"/>
    <x v="18"/>
    <x v="2"/>
    <s v="FUR-CH-10003606"/>
    <s v="Furniture"/>
    <x v="1"/>
    <s v="SAFCO Folding Chair Trolley"/>
    <n v="512.96"/>
    <n v="4"/>
    <n v="143.62880000000001"/>
    <x v="4"/>
    <x v="4"/>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x v="3"/>
  </r>
  <r>
    <s v="CA-2017-100615"/>
    <x v="333"/>
    <d v="2017-04-24T00:00:00"/>
    <x v="1"/>
    <s v="SJ-20215"/>
    <s v="Sarah Jordon"/>
    <x v="0"/>
    <s v="United States"/>
    <x v="9"/>
    <x v="8"/>
    <x v="3"/>
    <s v="FUR-CH-10002602"/>
    <s v="Furniture"/>
    <x v="1"/>
    <s v="DMI Arturo Collection Mission-style Design Wood Chair"/>
    <n v="317.05799999999999"/>
    <n v="3"/>
    <n v="-18.117599999999999"/>
    <x v="4"/>
    <x v="6"/>
  </r>
  <r>
    <s v="CA-2017-100615"/>
    <x v="333"/>
    <d v="2017-04-24T00:00:00"/>
    <x v="1"/>
    <s v="SJ-20215"/>
    <s v="Sarah Jordon"/>
    <x v="0"/>
    <s v="United States"/>
    <x v="9"/>
    <x v="8"/>
    <x v="3"/>
    <s v="FUR-FU-10002456"/>
    <s v="Furniture"/>
    <x v="3"/>
    <s v="Master Caster Door Stop, Large Neon Orange"/>
    <n v="14.56"/>
    <n v="5"/>
    <n v="-6.1879999999999997"/>
    <x v="4"/>
    <x v="6"/>
  </r>
  <r>
    <s v="US-2016-147711"/>
    <x v="222"/>
    <d v="2016-09-08T00:00:00"/>
    <x v="0"/>
    <s v="HF-14995"/>
    <s v="Herbert Flentye"/>
    <x v="0"/>
    <s v="United States"/>
    <x v="237"/>
    <x v="32"/>
    <x v="2"/>
    <s v="FUR-BO-10003159"/>
    <s v="Furniture"/>
    <x v="0"/>
    <s v="Sauder Camden County Collection Libraries, Planked Cherry Finish"/>
    <n v="344.94"/>
    <n v="3"/>
    <n v="31.044599999999999"/>
    <x v="2"/>
    <x v="4"/>
  </r>
  <r>
    <s v="US-2016-147711"/>
    <x v="222"/>
    <d v="2016-09-08T00:00:00"/>
    <x v="0"/>
    <s v="HF-14995"/>
    <s v="Herbert Flentye"/>
    <x v="0"/>
    <s v="United States"/>
    <x v="237"/>
    <x v="32"/>
    <x v="2"/>
    <s v="FUR-FU-10002364"/>
    <s v="Furniture"/>
    <x v="3"/>
    <s v="Eldon Expressions Wood Desk Accessories, Oak"/>
    <n v="14.76"/>
    <n v="2"/>
    <n v="4.2804000000000002"/>
    <x v="2"/>
    <x v="4"/>
  </r>
  <r>
    <s v="CA-2017-121293"/>
    <x v="730"/>
    <d v="2017-07-28T00:00:00"/>
    <x v="0"/>
    <s v="JC-15775"/>
    <s v="John Castell"/>
    <x v="0"/>
    <s v="United States"/>
    <x v="3"/>
    <x v="3"/>
    <x v="2"/>
    <s v="FUR-FU-10000732"/>
    <s v="Furniture"/>
    <x v="3"/>
    <s v="Eldon 200 Class Desk Accessories"/>
    <n v="20.096"/>
    <n v="4"/>
    <n v="3.0144000000000002"/>
    <x v="0"/>
    <x v="3"/>
  </r>
  <r>
    <s v="CA-2017-121293"/>
    <x v="730"/>
    <d v="2017-07-28T00:00:00"/>
    <x v="0"/>
    <s v="JC-15775"/>
    <s v="John Castell"/>
    <x v="0"/>
    <s v="United States"/>
    <x v="3"/>
    <x v="3"/>
    <x v="2"/>
    <s v="FUR-TA-10001771"/>
    <s v="Furniture"/>
    <x v="2"/>
    <s v="Bush Cubix Conference Tables, Fully Assembled"/>
    <n v="138.58799999999999"/>
    <n v="1"/>
    <n v="-34.646999999999998"/>
    <x v="0"/>
    <x v="3"/>
  </r>
  <r>
    <s v="CA-2015-118843"/>
    <x v="615"/>
    <d v="2015-09-20T00:00:00"/>
    <x v="1"/>
    <s v="JH-15910"/>
    <s v="Jonathan Howell"/>
    <x v="0"/>
    <s v="United States"/>
    <x v="182"/>
    <x v="24"/>
    <x v="0"/>
    <s v="FUR-FU-10003975"/>
    <s v="Furniture"/>
    <x v="3"/>
    <s v="Eldon Advantage Chair Mats for Low to Medium Pile Carpets"/>
    <n v="129.93"/>
    <n v="3"/>
    <n v="12.993"/>
    <x v="1"/>
    <x v="4"/>
  </r>
  <r>
    <s v="CA-2016-162348"/>
    <x v="480"/>
    <d v="2016-11-15T00:00:00"/>
    <x v="1"/>
    <s v="BF-11170"/>
    <s v="Ben Ferrer"/>
    <x v="2"/>
    <s v="United States"/>
    <x v="155"/>
    <x v="2"/>
    <x v="1"/>
    <s v="FUR-FU-10003731"/>
    <s v="Furniture"/>
    <x v="3"/>
    <s v="Eldon Expressions Wood and Plastic Desk Accessories, Oak"/>
    <n v="9.98"/>
    <n v="1"/>
    <n v="2.7944"/>
    <x v="2"/>
    <x v="0"/>
  </r>
  <r>
    <s v="CA-2015-145394"/>
    <x v="397"/>
    <d v="2015-11-20T00:00:00"/>
    <x v="1"/>
    <s v="MC-17605"/>
    <s v="Matt Connell"/>
    <x v="1"/>
    <s v="United States"/>
    <x v="9"/>
    <x v="8"/>
    <x v="3"/>
    <s v="FUR-FU-10001215"/>
    <s v="Furniture"/>
    <x v="3"/>
    <s v="Howard Miller 11-1/2&quot; Diameter Brentwood Wall Clock"/>
    <n v="34.503999999999998"/>
    <n v="2"/>
    <n v="-15.5268"/>
    <x v="4"/>
    <x v="0"/>
  </r>
  <r>
    <s v="CA-2015-168809"/>
    <x v="382"/>
    <d v="2015-08-25T00:00:00"/>
    <x v="3"/>
    <s v="MC-18100"/>
    <s v="Mick Crebagga"/>
    <x v="0"/>
    <s v="United States"/>
    <x v="6"/>
    <x v="5"/>
    <x v="3"/>
    <s v="FUR-FU-10001473"/>
    <s v="Furniture"/>
    <x v="3"/>
    <s v="Eldon Executive Woodline II Desk Accessories, Mahogany"/>
    <n v="20.103999999999999"/>
    <n v="2"/>
    <n v="-16.585799999999999"/>
    <x v="7"/>
    <x v="10"/>
  </r>
  <r>
    <s v="CA-2015-168809"/>
    <x v="382"/>
    <d v="2015-08-25T00:00:00"/>
    <x v="3"/>
    <s v="MC-18100"/>
    <s v="Mick Crebagga"/>
    <x v="0"/>
    <s v="United States"/>
    <x v="6"/>
    <x v="5"/>
    <x v="3"/>
    <s v="FUR-FU-10002240"/>
    <s v="Furniture"/>
    <x v="3"/>
    <s v="Nu-Dell EZ-Mount Plastic Wall Frames"/>
    <n v="7.88"/>
    <n v="5"/>
    <n v="-3.94"/>
    <x v="7"/>
    <x v="10"/>
  </r>
  <r>
    <s v="CA-2016-109827"/>
    <x v="683"/>
    <d v="2017-01-01T00:00:00"/>
    <x v="1"/>
    <s v="LW-16825"/>
    <s v="Laurel Workman"/>
    <x v="1"/>
    <s v="United States"/>
    <x v="43"/>
    <x v="22"/>
    <x v="1"/>
    <s v="FUR-TA-10002607"/>
    <s v="Furniture"/>
    <x v="2"/>
    <s v="KI Conference Tables"/>
    <n v="35.445"/>
    <n v="1"/>
    <n v="-24.102599999999999"/>
    <x v="1"/>
    <x v="5"/>
  </r>
  <r>
    <s v="CA-2016-109827"/>
    <x v="683"/>
    <d v="2017-01-01T00:00:00"/>
    <x v="1"/>
    <s v="LW-16825"/>
    <s v="Laurel Workman"/>
    <x v="1"/>
    <s v="United States"/>
    <x v="43"/>
    <x v="22"/>
    <x v="1"/>
    <s v="FUR-CH-10004754"/>
    <s v="Furniture"/>
    <x v="1"/>
    <s v="Global Stack Chair with Arms, Black"/>
    <n v="47.968000000000004"/>
    <n v="2"/>
    <n v="4.1971999999999996"/>
    <x v="1"/>
    <x v="5"/>
  </r>
  <r>
    <s v="CA-2015-128125"/>
    <x v="731"/>
    <d v="2015-04-05T00:00:00"/>
    <x v="1"/>
    <s v="EB-13705"/>
    <s v="Ed Braxton"/>
    <x v="1"/>
    <s v="United States"/>
    <x v="6"/>
    <x v="5"/>
    <x v="3"/>
    <s v="FUR-FU-10001085"/>
    <s v="Furniture"/>
    <x v="3"/>
    <s v="3M Polarizing Light Filter Sleeves"/>
    <n v="22.38"/>
    <n v="3"/>
    <n v="-7.8330000000000002"/>
    <x v="2"/>
    <x v="9"/>
  </r>
  <r>
    <s v="CA-2017-156237"/>
    <x v="732"/>
    <d v="2017-09-15T00:00:00"/>
    <x v="2"/>
    <s v="PS-18760"/>
    <s v="Pamela Stobb"/>
    <x v="0"/>
    <s v="United States"/>
    <x v="3"/>
    <x v="3"/>
    <x v="2"/>
    <s v="FUR-CH-10002372"/>
    <s v="Furniture"/>
    <x v="1"/>
    <s v="Office Star - Ergonomically Designed Knee Chair"/>
    <n v="113.372"/>
    <n v="2"/>
    <n v="-29.152799999999999"/>
    <x v="5"/>
    <x v="4"/>
  </r>
  <r>
    <s v="CA-2017-156237"/>
    <x v="732"/>
    <d v="2017-09-15T00:00:00"/>
    <x v="2"/>
    <s v="PS-18760"/>
    <s v="Pamela Stobb"/>
    <x v="0"/>
    <s v="United States"/>
    <x v="3"/>
    <x v="3"/>
    <x v="2"/>
    <s v="FUR-FU-10001057"/>
    <s v="Furniture"/>
    <x v="3"/>
    <s v="Tensor Track Tree Floor Lamp"/>
    <n v="127.93600000000001"/>
    <n v="8"/>
    <n v="4.7976000000000001"/>
    <x v="5"/>
    <x v="4"/>
  </r>
  <r>
    <s v="CA-2014-144414"/>
    <x v="733"/>
    <d v="2014-06-21T00:00:00"/>
    <x v="1"/>
    <s v="GH-14425"/>
    <s v="Gary Hwang"/>
    <x v="0"/>
    <s v="United States"/>
    <x v="15"/>
    <x v="13"/>
    <x v="1"/>
    <s v="FUR-FU-10003981"/>
    <s v="Furniture"/>
    <x v="3"/>
    <s v="Eldon Wave Desk Accessories"/>
    <n v="6.24"/>
    <n v="3"/>
    <n v="2.6208"/>
    <x v="4"/>
    <x v="2"/>
  </r>
  <r>
    <s v="CA-2017-163860"/>
    <x v="158"/>
    <d v="2018-01-01T00:00:00"/>
    <x v="1"/>
    <s v="LO-17170"/>
    <s v="Lori Olson"/>
    <x v="1"/>
    <s v="United States"/>
    <x v="117"/>
    <x v="8"/>
    <x v="3"/>
    <s v="FUR-FU-10004586"/>
    <s v="Furniture"/>
    <x v="3"/>
    <s v="G.E. Longer-Life Indoor Recessed Floodlight Bulbs"/>
    <n v="7.968"/>
    <n v="3"/>
    <n v="-2.3904000000000001"/>
    <x v="4"/>
    <x v="5"/>
  </r>
  <r>
    <s v="CA-2017-163860"/>
    <x v="158"/>
    <d v="2018-01-01T00:00:00"/>
    <x v="1"/>
    <s v="LO-17170"/>
    <s v="Lori Olson"/>
    <x v="1"/>
    <s v="United States"/>
    <x v="117"/>
    <x v="8"/>
    <x v="3"/>
    <s v="FUR-CH-10004698"/>
    <s v="Furniture"/>
    <x v="1"/>
    <s v="Padded Folding Chairs, Black, 4/Carton"/>
    <n v="113.372"/>
    <n v="2"/>
    <n v="-3.2391999999999999"/>
    <x v="4"/>
    <x v="5"/>
  </r>
  <r>
    <s v="CA-2017-163860"/>
    <x v="158"/>
    <d v="2018-01-01T00:00:00"/>
    <x v="1"/>
    <s v="LO-17170"/>
    <s v="Lori Olson"/>
    <x v="1"/>
    <s v="United States"/>
    <x v="117"/>
    <x v="8"/>
    <x v="3"/>
    <s v="FUR-FU-10001935"/>
    <s v="Furniture"/>
    <x v="3"/>
    <s v="3M Hangers With Command Adhesive"/>
    <n v="2.96"/>
    <n v="2"/>
    <n v="-1.4059999999999999"/>
    <x v="4"/>
    <x v="5"/>
  </r>
  <r>
    <s v="CA-2015-154291"/>
    <x v="396"/>
    <d v="2015-07-29T00:00:00"/>
    <x v="1"/>
    <s v="YS-21880"/>
    <s v="Yana Sorensen"/>
    <x v="1"/>
    <s v="United States"/>
    <x v="132"/>
    <x v="33"/>
    <x v="0"/>
    <s v="FUR-TA-10002041"/>
    <s v="Furniture"/>
    <x v="2"/>
    <s v="Bevis Round Conference Table Top, X-Base"/>
    <n v="358.58"/>
    <n v="2"/>
    <n v="39.443800000000003"/>
    <x v="4"/>
    <x v="3"/>
  </r>
  <r>
    <s v="CA-2016-153101"/>
    <x v="63"/>
    <d v="2016-09-08T00:00:00"/>
    <x v="3"/>
    <s v="PJ-19015"/>
    <s v="Pauline Johnson"/>
    <x v="0"/>
    <s v="United States"/>
    <x v="72"/>
    <x v="2"/>
    <x v="1"/>
    <s v="FUR-TA-10003008"/>
    <s v="Furniture"/>
    <x v="2"/>
    <s v="Lesro Round Back Collection Coffee Table, End Table"/>
    <n v="146.04"/>
    <n v="1"/>
    <n v="-12.778499999999999"/>
    <x v="7"/>
    <x v="4"/>
  </r>
  <r>
    <s v="CA-2017-142643"/>
    <x v="487"/>
    <d v="2017-10-20T00:00:00"/>
    <x v="1"/>
    <s v="DL-13495"/>
    <s v="Dionis Lloyd"/>
    <x v="1"/>
    <s v="United States"/>
    <x v="310"/>
    <x v="2"/>
    <x v="1"/>
    <s v="FUR-FU-10000087"/>
    <s v="Furniture"/>
    <x v="3"/>
    <s v="Executive Impressions 14&quot; Two-Color Numerals Wall Clock"/>
    <n v="22.72"/>
    <n v="1"/>
    <n v="9.3152000000000008"/>
    <x v="2"/>
    <x v="1"/>
  </r>
  <r>
    <s v="CA-2016-123946"/>
    <x v="51"/>
    <d v="2016-09-17T00:00:00"/>
    <x v="1"/>
    <s v="AJ-10795"/>
    <s v="Anthony Johnson"/>
    <x v="1"/>
    <s v="United States"/>
    <x v="76"/>
    <x v="25"/>
    <x v="0"/>
    <s v="FUR-CH-10002073"/>
    <s v="Furniture"/>
    <x v="1"/>
    <s v="Hon Olson Stacker Chairs"/>
    <n v="1059.1199999999999"/>
    <n v="4"/>
    <n v="307.14479999999998"/>
    <x v="2"/>
    <x v="4"/>
  </r>
  <r>
    <s v="CA-2014-147543"/>
    <x v="734"/>
    <d v="2014-07-12T00:00:00"/>
    <x v="1"/>
    <s v="BC-11125"/>
    <s v="Becky Castell"/>
    <x v="2"/>
    <s v="United States"/>
    <x v="311"/>
    <x v="2"/>
    <x v="1"/>
    <s v="FUR-CH-10000155"/>
    <s v="Furniture"/>
    <x v="1"/>
    <s v="Global Comet Stacking Armless Chair"/>
    <n v="478.48"/>
    <n v="2"/>
    <n v="47.847999999999999"/>
    <x v="6"/>
    <x v="3"/>
  </r>
  <r>
    <s v="CA-2014-101462"/>
    <x v="607"/>
    <d v="2014-04-25T00:00:00"/>
    <x v="1"/>
    <s v="BP-11230"/>
    <s v="Benjamin Patterson"/>
    <x v="0"/>
    <s v="United States"/>
    <x v="2"/>
    <x v="2"/>
    <x v="1"/>
    <s v="FUR-FU-10000409"/>
    <s v="Furniture"/>
    <x v="3"/>
    <s v="GE 4 Foot Flourescent Tube, 40 Watt"/>
    <n v="59.92"/>
    <n v="4"/>
    <n v="27.563199999999998"/>
    <x v="2"/>
    <x v="6"/>
  </r>
  <r>
    <s v="US-2016-100461"/>
    <x v="735"/>
    <d v="2016-01-12T00:00:00"/>
    <x v="1"/>
    <s v="JO-15145"/>
    <s v="Jack O'Briant"/>
    <x v="1"/>
    <s v="United States"/>
    <x v="20"/>
    <x v="16"/>
    <x v="3"/>
    <s v="FUR-BO-10002545"/>
    <s v="Furniture"/>
    <x v="0"/>
    <s v="Atlantic Metals Mobile 3-Shelf Bookcases, Custom Colors"/>
    <n v="1565.88"/>
    <n v="6"/>
    <n v="407.12880000000001"/>
    <x v="4"/>
    <x v="8"/>
  </r>
  <r>
    <s v="CA-2017-128965"/>
    <x v="452"/>
    <d v="2017-04-22T00:00:00"/>
    <x v="1"/>
    <s v="PS-18760"/>
    <s v="Pamela Stobb"/>
    <x v="0"/>
    <s v="United States"/>
    <x v="2"/>
    <x v="2"/>
    <x v="1"/>
    <s v="FUR-CH-10003774"/>
    <s v="Furniture"/>
    <x v="1"/>
    <s v="Global Wood Trimmed Manager's Task Chair, Khaki"/>
    <n v="218.352"/>
    <n v="3"/>
    <n v="-19.105799999999999"/>
    <x v="2"/>
    <x v="6"/>
  </r>
  <r>
    <s v="US-2016-126452"/>
    <x v="650"/>
    <d v="2016-08-28T00:00:00"/>
    <x v="1"/>
    <s v="SC-20230"/>
    <s v="Scot Coram"/>
    <x v="1"/>
    <s v="United States"/>
    <x v="2"/>
    <x v="2"/>
    <x v="1"/>
    <s v="FUR-TA-10003569"/>
    <s v="Furniture"/>
    <x v="2"/>
    <s v="Bretford CR8500 Series Meeting Room Furniture"/>
    <n v="2887.056"/>
    <n v="9"/>
    <n v="180.441"/>
    <x v="1"/>
    <x v="10"/>
  </r>
  <r>
    <s v="US-2016-121013"/>
    <x v="26"/>
    <d v="2016-09-10T00:00:00"/>
    <x v="1"/>
    <s v="MM-17920"/>
    <s v="Michael Moore"/>
    <x v="0"/>
    <s v="United States"/>
    <x v="180"/>
    <x v="25"/>
    <x v="0"/>
    <s v="FUR-TA-10003238"/>
    <s v="Furniture"/>
    <x v="2"/>
    <s v="Chromcraft Bull-Nose Wood 48&quot; x 96&quot; Rectangular Conference Tables"/>
    <n v="1652.94"/>
    <n v="3"/>
    <n v="314.05860000000001"/>
    <x v="2"/>
    <x v="4"/>
  </r>
  <r>
    <s v="US-2015-123918"/>
    <x v="233"/>
    <d v="2015-10-15T00:00:00"/>
    <x v="3"/>
    <s v="CG-12520"/>
    <s v="Claire Gute"/>
    <x v="0"/>
    <s v="United States"/>
    <x v="144"/>
    <x v="5"/>
    <x v="3"/>
    <s v="FUR-FU-10004952"/>
    <s v="Furniture"/>
    <x v="3"/>
    <s v="C-Line Cubicle Keepers Polyproplyene Holder w/Velcro Back, 8-1/2x11, 25/Bx"/>
    <n v="131.376"/>
    <n v="6"/>
    <n v="-95.247600000000006"/>
    <x v="7"/>
    <x v="1"/>
  </r>
  <r>
    <s v="CA-2015-137113"/>
    <x v="239"/>
    <d v="2015-12-05T00:00:00"/>
    <x v="0"/>
    <s v="TW-21025"/>
    <s v="Tamara Willingham"/>
    <x v="2"/>
    <s v="United States"/>
    <x v="15"/>
    <x v="13"/>
    <x v="1"/>
    <s v="FUR-CH-10001215"/>
    <s v="Furniture"/>
    <x v="1"/>
    <s v="Global Troy Executive Leather Low-Back Tilter"/>
    <n v="2003.92"/>
    <n v="5"/>
    <n v="125.245"/>
    <x v="4"/>
    <x v="5"/>
  </r>
  <r>
    <s v="CA-2015-137113"/>
    <x v="239"/>
    <d v="2015-12-05T00:00:00"/>
    <x v="0"/>
    <s v="TW-21025"/>
    <s v="Tamara Willingham"/>
    <x v="2"/>
    <s v="United States"/>
    <x v="15"/>
    <x v="13"/>
    <x v="1"/>
    <s v="FUR-TA-10001705"/>
    <s v="Furniture"/>
    <x v="2"/>
    <s v="Bush Advantage Collection Round Conference Table"/>
    <n v="1913.4"/>
    <n v="9"/>
    <n v="401.81400000000002"/>
    <x v="4"/>
    <x v="5"/>
  </r>
  <r>
    <s v="CA-2015-120677"/>
    <x v="151"/>
    <d v="2015-06-04T00:00:00"/>
    <x v="1"/>
    <s v="BD-11320"/>
    <s v="Bill Donatelli"/>
    <x v="0"/>
    <s v="United States"/>
    <x v="12"/>
    <x v="11"/>
    <x v="3"/>
    <s v="FUR-CH-10002320"/>
    <s v="Furniture"/>
    <x v="1"/>
    <s v="Hon Pagoda Stacking Chairs"/>
    <n v="2567.84"/>
    <n v="8"/>
    <n v="770.35199999999998"/>
    <x v="4"/>
    <x v="7"/>
  </r>
  <r>
    <s v="CA-2017-164756"/>
    <x v="510"/>
    <d v="2017-09-22T00:00:00"/>
    <x v="1"/>
    <s v="SS-20140"/>
    <s v="Saphhira Shifley"/>
    <x v="1"/>
    <s v="United States"/>
    <x v="29"/>
    <x v="24"/>
    <x v="0"/>
    <s v="FUR-FU-10002963"/>
    <s v="Furniture"/>
    <x v="3"/>
    <s v="Master Caster Door Stop, Gray"/>
    <n v="20.32"/>
    <n v="4"/>
    <n v="6.9088000000000003"/>
    <x v="4"/>
    <x v="4"/>
  </r>
  <r>
    <s v="US-2015-165512"/>
    <x v="736"/>
    <d v="2015-05-26T00:00:00"/>
    <x v="0"/>
    <s v="VS-21820"/>
    <s v="Vivek Sundaresam"/>
    <x v="0"/>
    <s v="United States"/>
    <x v="312"/>
    <x v="8"/>
    <x v="3"/>
    <s v="FUR-CH-10002880"/>
    <s v="Furniture"/>
    <x v="1"/>
    <s v="Global High-Back Leather Tilter, Burgundy"/>
    <n v="602.65099999999995"/>
    <n v="7"/>
    <n v="-163.57669999999999"/>
    <x v="3"/>
    <x v="7"/>
  </r>
  <r>
    <s v="US-2017-135503"/>
    <x v="247"/>
    <d v="2017-12-15T00:00:00"/>
    <x v="1"/>
    <s v="JE-16165"/>
    <s v="Justin Ellison"/>
    <x v="1"/>
    <s v="United States"/>
    <x v="313"/>
    <x v="10"/>
    <x v="0"/>
    <s v="FUR-FU-10002364"/>
    <s v="Furniture"/>
    <x v="3"/>
    <s v="Eldon Expressions Wood Desk Accessories, Oak"/>
    <n v="14.76"/>
    <n v="2"/>
    <n v="4.2804000000000002"/>
    <x v="2"/>
    <x v="5"/>
  </r>
  <r>
    <s v="US-2017-115301"/>
    <x v="605"/>
    <d v="2017-08-02T00:00:00"/>
    <x v="1"/>
    <s v="VG-21790"/>
    <s v="Vivek Gonzalez"/>
    <x v="0"/>
    <s v="United States"/>
    <x v="15"/>
    <x v="13"/>
    <x v="1"/>
    <s v="FUR-BO-10004709"/>
    <s v="Furniture"/>
    <x v="0"/>
    <s v="Bush Westfield Collection Bookcases, Medium Cherry Finish"/>
    <n v="115.96"/>
    <n v="2"/>
    <n v="25.511199999999999"/>
    <x v="4"/>
    <x v="3"/>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x v="5"/>
  </r>
  <r>
    <s v="CA-2015-137925"/>
    <x v="737"/>
    <d v="2015-12-04T00:00:00"/>
    <x v="1"/>
    <s v="JL-15235"/>
    <s v="Janet Lee"/>
    <x v="0"/>
    <s v="United States"/>
    <x v="13"/>
    <x v="7"/>
    <x v="2"/>
    <s v="FUR-BO-10001608"/>
    <s v="Furniture"/>
    <x v="0"/>
    <s v="Hon Metal Bookcases, Black"/>
    <n v="681.40800000000002"/>
    <n v="12"/>
    <n v="42.588000000000001"/>
    <x v="4"/>
    <x v="0"/>
  </r>
  <r>
    <s v="CA-2014-164182"/>
    <x v="738"/>
    <d v="2014-07-18T00:00:00"/>
    <x v="1"/>
    <s v="ST-20530"/>
    <s v="Shui Tom"/>
    <x v="0"/>
    <s v="United States"/>
    <x v="3"/>
    <x v="3"/>
    <x v="2"/>
    <s v="FUR-FU-10001057"/>
    <s v="Furniture"/>
    <x v="3"/>
    <s v="Tensor Track Tree Floor Lamp"/>
    <n v="31.984000000000002"/>
    <n v="2"/>
    <n v="1.1994"/>
    <x v="4"/>
    <x v="3"/>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x v="4"/>
  </r>
  <r>
    <s v="CA-2016-106243"/>
    <x v="739"/>
    <d v="2016-10-04T00:00:00"/>
    <x v="1"/>
    <s v="GM-14680"/>
    <s v="Greg Matthias"/>
    <x v="0"/>
    <s v="United States"/>
    <x v="13"/>
    <x v="7"/>
    <x v="2"/>
    <s v="FUR-BO-10003034"/>
    <s v="Furniture"/>
    <x v="0"/>
    <s v="O'Sullivan Elevations Bookcase, Cherry Finish"/>
    <n v="523.91999999999996"/>
    <n v="5"/>
    <n v="-26.196000000000002"/>
    <x v="4"/>
    <x v="4"/>
  </r>
  <r>
    <s v="CA-2015-130365"/>
    <x v="740"/>
    <d v="2015-04-29T00:00:00"/>
    <x v="1"/>
    <s v="ZC-21910"/>
    <s v="Zuschuss Carroll"/>
    <x v="0"/>
    <s v="United States"/>
    <x v="14"/>
    <x v="8"/>
    <x v="3"/>
    <s v="FUR-CH-10003535"/>
    <s v="Furniture"/>
    <x v="1"/>
    <s v="Global Armless Task Chair, Royal Blue"/>
    <n v="128.05799999999999"/>
    <n v="3"/>
    <n v="-23.7822"/>
    <x v="4"/>
    <x v="6"/>
  </r>
  <r>
    <s v="CA-2017-143021"/>
    <x v="49"/>
    <d v="2017-11-19T00:00:00"/>
    <x v="3"/>
    <s v="AP-10720"/>
    <s v="Anne Pryor"/>
    <x v="2"/>
    <s v="United States"/>
    <x v="13"/>
    <x v="7"/>
    <x v="2"/>
    <s v="FUR-TA-10001676"/>
    <s v="Furniture"/>
    <x v="2"/>
    <s v="Hon 61000 Series Interactive Training Tables"/>
    <n v="79.974000000000004"/>
    <n v="3"/>
    <n v="-29.323799999999999"/>
    <x v="7"/>
    <x v="0"/>
  </r>
  <r>
    <s v="CA-2016-157588"/>
    <x v="197"/>
    <d v="2016-07-19T00:00:00"/>
    <x v="1"/>
    <s v="AR-10570"/>
    <s v="Anemone Ratner"/>
    <x v="0"/>
    <s v="United States"/>
    <x v="29"/>
    <x v="24"/>
    <x v="0"/>
    <s v="FUR-FU-10004848"/>
    <s v="Furniture"/>
    <x v="3"/>
    <s v="Howard Miller 13-3/4&quot; Diameter Brushed Chrome Round Wall Clock"/>
    <n v="51.75"/>
    <n v="1"/>
    <n v="15.525"/>
    <x v="2"/>
    <x v="3"/>
  </r>
  <r>
    <s v="CA-2016-163937"/>
    <x v="579"/>
    <d v="2016-01-13T00:00:00"/>
    <x v="0"/>
    <s v="JB-16000"/>
    <s v="Joy Bell-"/>
    <x v="0"/>
    <s v="United States"/>
    <x v="314"/>
    <x v="13"/>
    <x v="1"/>
    <s v="FUR-FU-10000010"/>
    <s v="Furniture"/>
    <x v="3"/>
    <s v="DAX Value U-Channel Document Frames, Easel Back"/>
    <n v="24.85"/>
    <n v="5"/>
    <n v="7.7035"/>
    <x v="0"/>
    <x v="8"/>
  </r>
  <r>
    <s v="CA-2015-112144"/>
    <x v="741"/>
    <d v="2015-07-02T00:00:00"/>
    <x v="1"/>
    <s v="CY-12745"/>
    <s v="Craig Yedwab"/>
    <x v="1"/>
    <s v="United States"/>
    <x v="171"/>
    <x v="22"/>
    <x v="1"/>
    <s v="FUR-FU-10004306"/>
    <s v="Furniture"/>
    <x v="3"/>
    <s v="Electrix Halogen Magnifier Lamp"/>
    <n v="621.76"/>
    <n v="4"/>
    <n v="46.631999999999998"/>
    <x v="4"/>
    <x v="2"/>
  </r>
  <r>
    <s v="CA-2015-109386"/>
    <x v="428"/>
    <d v="2015-11-13T00:00:00"/>
    <x v="0"/>
    <s v="RH-19600"/>
    <s v="Rob Haberlin"/>
    <x v="0"/>
    <s v="United States"/>
    <x v="247"/>
    <x v="25"/>
    <x v="0"/>
    <s v="FUR-FU-10000308"/>
    <s v="Furniture"/>
    <x v="3"/>
    <s v="Deflect-o Glass Clear Studded Chair Mats"/>
    <n v="186.54"/>
    <n v="3"/>
    <n v="41.038800000000002"/>
    <x v="2"/>
    <x v="0"/>
  </r>
  <r>
    <s v="CA-2015-104871"/>
    <x v="742"/>
    <d v="2015-04-03T00:00:00"/>
    <x v="1"/>
    <s v="DR-12940"/>
    <s v="Daniel Raglin"/>
    <x v="2"/>
    <s v="United States"/>
    <x v="315"/>
    <x v="8"/>
    <x v="3"/>
    <s v="FUR-CH-10003298"/>
    <s v="Furniture"/>
    <x v="1"/>
    <s v="Office Star - Contemporary Task Swivel chair with Loop Arms, Charcoal"/>
    <n v="366.74400000000003"/>
    <n v="4"/>
    <n v="-110.0232"/>
    <x v="4"/>
    <x v="9"/>
  </r>
  <r>
    <s v="CA-2014-133158"/>
    <x v="532"/>
    <d v="2014-08-21T00:00:00"/>
    <x v="0"/>
    <s v="DW-13195"/>
    <s v="David Wiener"/>
    <x v="1"/>
    <s v="United States"/>
    <x v="2"/>
    <x v="2"/>
    <x v="1"/>
    <s v="FUR-FU-10000723"/>
    <s v="Furniture"/>
    <x v="3"/>
    <s v="Deflect-o EconoMat Studded, No Bevel Mat for Low Pile Carpeting"/>
    <n v="289.24"/>
    <n v="7"/>
    <n v="26.031600000000001"/>
    <x v="3"/>
    <x v="10"/>
  </r>
  <r>
    <s v="CA-2015-141740"/>
    <x v="341"/>
    <d v="2015-11-05T00:00:00"/>
    <x v="1"/>
    <s v="JF-15490"/>
    <s v="Jeremy Farry"/>
    <x v="0"/>
    <s v="United States"/>
    <x v="13"/>
    <x v="7"/>
    <x v="2"/>
    <s v="FUR-CH-10001545"/>
    <s v="Furniture"/>
    <x v="1"/>
    <s v="Hon Comfortask Task/Swivel Chairs"/>
    <n v="205.16399999999999"/>
    <n v="2"/>
    <n v="13.6776"/>
    <x v="4"/>
    <x v="0"/>
  </r>
  <r>
    <s v="CA-2014-119466"/>
    <x v="256"/>
    <d v="2014-12-21T00:00:00"/>
    <x v="1"/>
    <s v="SP-20860"/>
    <s v="Sung Pak"/>
    <x v="1"/>
    <s v="United States"/>
    <x v="9"/>
    <x v="8"/>
    <x v="3"/>
    <s v="FUR-FU-10001546"/>
    <s v="Furniture"/>
    <x v="3"/>
    <s v="Dana Swing-Arm Lamps"/>
    <n v="8.5440000000000005"/>
    <n v="2"/>
    <n v="-7.476"/>
    <x v="6"/>
    <x v="5"/>
  </r>
  <r>
    <s v="CA-2015-154823"/>
    <x v="130"/>
    <d v="2015-08-25T00:00:00"/>
    <x v="1"/>
    <s v="KN-16390"/>
    <s v="Katherine Nockton"/>
    <x v="1"/>
    <s v="United States"/>
    <x v="76"/>
    <x v="15"/>
    <x v="2"/>
    <s v="FUR-CH-10003379"/>
    <s v="Furniture"/>
    <x v="1"/>
    <s v="Global Commerce Series High-Back Swivel/Tilt Chairs"/>
    <n v="598.45799999999997"/>
    <n v="3"/>
    <n v="-42.747"/>
    <x v="4"/>
    <x v="10"/>
  </r>
  <r>
    <s v="CA-2015-154823"/>
    <x v="130"/>
    <d v="2015-08-25T00:00:00"/>
    <x v="1"/>
    <s v="KN-16390"/>
    <s v="Katherine Nockton"/>
    <x v="1"/>
    <s v="United States"/>
    <x v="76"/>
    <x v="15"/>
    <x v="2"/>
    <s v="FUR-FU-10000193"/>
    <s v="Furniture"/>
    <x v="3"/>
    <s v="Tenex Chairmats For Use with Hard Floors"/>
    <n v="25.984000000000002"/>
    <n v="1"/>
    <n v="-3.8976000000000002"/>
    <x v="4"/>
    <x v="10"/>
  </r>
  <r>
    <s v="CA-2017-141201"/>
    <x v="13"/>
    <d v="2017-12-11T00:00:00"/>
    <x v="0"/>
    <s v="DB-12910"/>
    <s v="Daniel Byrd"/>
    <x v="2"/>
    <s v="United States"/>
    <x v="316"/>
    <x v="2"/>
    <x v="1"/>
    <s v="FUR-BO-10001519"/>
    <s v="Furniture"/>
    <x v="0"/>
    <s v="O'Sullivan 3-Shelf Heavy-Duty Bookcases"/>
    <n v="148.25700000000001"/>
    <n v="3"/>
    <n v="15.697800000000001"/>
    <x v="3"/>
    <x v="5"/>
  </r>
  <r>
    <s v="CA-2014-124737"/>
    <x v="743"/>
    <d v="2014-08-27T00:00:00"/>
    <x v="1"/>
    <s v="AP-10915"/>
    <s v="Arthur Prichep"/>
    <x v="0"/>
    <s v="United States"/>
    <x v="22"/>
    <x v="12"/>
    <x v="1"/>
    <s v="FUR-FU-10003274"/>
    <s v="Furniture"/>
    <x v="3"/>
    <s v="Regeneration Desk Collection"/>
    <n v="4.2240000000000002"/>
    <n v="3"/>
    <n v="1.2672000000000001"/>
    <x v="4"/>
    <x v="10"/>
  </r>
  <r>
    <s v="CA-2016-145548"/>
    <x v="367"/>
    <d v="2016-11-16T00:00:00"/>
    <x v="1"/>
    <s v="EB-13750"/>
    <s v="Edward Becker"/>
    <x v="1"/>
    <s v="United States"/>
    <x v="13"/>
    <x v="7"/>
    <x v="2"/>
    <s v="FUR-CH-10003774"/>
    <s v="Furniture"/>
    <x v="1"/>
    <s v="Global Wood Trimmed Manager's Task Chair, Khaki"/>
    <n v="245.64599999999999"/>
    <n v="3"/>
    <n v="8.1882000000000001"/>
    <x v="2"/>
    <x v="0"/>
  </r>
  <r>
    <s v="CA-2017-119494"/>
    <x v="17"/>
    <d v="2017-11-13T00:00:00"/>
    <x v="1"/>
    <s v="JE-15610"/>
    <s v="Jim Epp"/>
    <x v="1"/>
    <s v="United States"/>
    <x v="53"/>
    <x v="2"/>
    <x v="1"/>
    <s v="FUR-CH-10004675"/>
    <s v="Furniture"/>
    <x v="1"/>
    <s v="Lifetime Advantage Folding Chairs, 4/Carton"/>
    <n v="523.39200000000005"/>
    <n v="3"/>
    <n v="52.339199999999998"/>
    <x v="4"/>
    <x v="0"/>
  </r>
  <r>
    <s v="CA-2017-103443"/>
    <x v="430"/>
    <d v="2017-12-23T00:00:00"/>
    <x v="1"/>
    <s v="AT-10735"/>
    <s v="Annie Thurman"/>
    <x v="0"/>
    <s v="United States"/>
    <x v="13"/>
    <x v="7"/>
    <x v="2"/>
    <s v="FUR-FU-10000308"/>
    <s v="Furniture"/>
    <x v="3"/>
    <s v="Deflect-o Glass Clear Studded Chair Mats"/>
    <n v="124.36"/>
    <n v="2"/>
    <n v="27.359200000000001"/>
    <x v="6"/>
    <x v="5"/>
  </r>
  <r>
    <s v="US-2017-165358"/>
    <x v="511"/>
    <d v="2017-07-23T00:00:00"/>
    <x v="1"/>
    <s v="SV-20365"/>
    <s v="Seth Vernon"/>
    <x v="0"/>
    <s v="United States"/>
    <x v="3"/>
    <x v="3"/>
    <x v="2"/>
    <s v="FUR-CH-10002647"/>
    <s v="Furniture"/>
    <x v="1"/>
    <s v="Situations Contoured Folding Chairs, 4/Set"/>
    <n v="198.744"/>
    <n v="4"/>
    <n v="-14.196"/>
    <x v="2"/>
    <x v="3"/>
  </r>
  <r>
    <s v="CA-2014-150581"/>
    <x v="676"/>
    <d v="2014-04-12T00:00:00"/>
    <x v="1"/>
    <s v="NM-18445"/>
    <s v="Nathan Mautz"/>
    <x v="2"/>
    <s v="United States"/>
    <x v="41"/>
    <x v="2"/>
    <x v="1"/>
    <s v="FUR-TA-10003748"/>
    <s v="Furniture"/>
    <x v="2"/>
    <s v="Bevis 36 x 72 Conference Tables"/>
    <n v="99.591999999999999"/>
    <n v="1"/>
    <n v="2.4897999999999998"/>
    <x v="4"/>
    <x v="6"/>
  </r>
  <r>
    <s v="CA-2016-165330"/>
    <x v="106"/>
    <d v="2016-12-11T00:00:00"/>
    <x v="3"/>
    <s v="WB-21850"/>
    <s v="William Brown"/>
    <x v="0"/>
    <s v="United States"/>
    <x v="261"/>
    <x v="2"/>
    <x v="1"/>
    <s v="FUR-CH-10003774"/>
    <s v="Furniture"/>
    <x v="1"/>
    <s v="Global Wood Trimmed Manager's Task Chair, Khaki"/>
    <n v="363.92"/>
    <n v="5"/>
    <n v="-31.843"/>
    <x v="7"/>
    <x v="5"/>
  </r>
  <r>
    <s v="CA-2016-165330"/>
    <x v="106"/>
    <d v="2016-12-11T00:00:00"/>
    <x v="3"/>
    <s v="WB-21850"/>
    <s v="William Brown"/>
    <x v="0"/>
    <s v="United States"/>
    <x v="261"/>
    <x v="2"/>
    <x v="1"/>
    <s v="FUR-TA-10004619"/>
    <s v="Furniture"/>
    <x v="2"/>
    <s v="Hon Non-Folding Utility Tables"/>
    <n v="892.13599999999997"/>
    <n v="7"/>
    <n v="111.517"/>
    <x v="7"/>
    <x v="5"/>
  </r>
  <r>
    <s v="CA-2016-106950"/>
    <x v="227"/>
    <d v="2016-09-06T00:00:00"/>
    <x v="1"/>
    <s v="JE-15715"/>
    <s v="Joe Elijah"/>
    <x v="0"/>
    <s v="United States"/>
    <x v="127"/>
    <x v="30"/>
    <x v="0"/>
    <s v="FUR-TA-10001768"/>
    <s v="Furniture"/>
    <x v="2"/>
    <s v="Hon Racetrack Conference Tables"/>
    <n v="472.51799999999997"/>
    <n v="3"/>
    <n v="-149.63069999999999"/>
    <x v="4"/>
    <x v="4"/>
  </r>
  <r>
    <s v="CA-2017-128944"/>
    <x v="744"/>
    <d v="2017-06-21T00:00:00"/>
    <x v="0"/>
    <s v="KH-16330"/>
    <s v="Katharine Harms"/>
    <x v="1"/>
    <s v="United States"/>
    <x v="19"/>
    <x v="15"/>
    <x v="2"/>
    <s v="FUR-CH-10000785"/>
    <s v="Furniture"/>
    <x v="1"/>
    <s v="Global Ergonomic Managers Chair"/>
    <n v="760.11599999999999"/>
    <n v="6"/>
    <n v="-43.435200000000002"/>
    <x v="3"/>
    <x v="2"/>
  </r>
  <r>
    <s v="CA-2017-128944"/>
    <x v="744"/>
    <d v="2017-06-21T00:00:00"/>
    <x v="0"/>
    <s v="KH-16330"/>
    <s v="Katharine Harms"/>
    <x v="1"/>
    <s v="United States"/>
    <x v="19"/>
    <x v="15"/>
    <x v="2"/>
    <s v="FUR-FU-10004909"/>
    <s v="Furniture"/>
    <x v="3"/>
    <s v="Contemporary Wood/Metal Frame"/>
    <n v="38.783999999999999"/>
    <n v="3"/>
    <n v="7.2720000000000002"/>
    <x v="3"/>
    <x v="2"/>
  </r>
  <r>
    <s v="US-2016-102239"/>
    <x v="399"/>
    <d v="2016-05-06T00:00:00"/>
    <x v="2"/>
    <s v="LW-16990"/>
    <s v="Lindsay Williams"/>
    <x v="1"/>
    <s v="United States"/>
    <x v="0"/>
    <x v="34"/>
    <x v="1"/>
    <s v="FUR-TA-10003392"/>
    <s v="Furniture"/>
    <x v="2"/>
    <s v="Global Adaptabilities Conference Tables"/>
    <n v="1685.88"/>
    <n v="6"/>
    <n v="320.31720000000001"/>
    <x v="5"/>
    <x v="7"/>
  </r>
  <r>
    <s v="CA-2017-166926"/>
    <x v="451"/>
    <d v="2017-12-08T00:00:00"/>
    <x v="1"/>
    <s v="SO-20335"/>
    <s v="Sean O'Donnell"/>
    <x v="0"/>
    <s v="United States"/>
    <x v="15"/>
    <x v="13"/>
    <x v="1"/>
    <s v="FUR-BO-10002598"/>
    <s v="Furniture"/>
    <x v="0"/>
    <s v="Hon Metal Bookcases, Putty"/>
    <n v="141.96"/>
    <n v="2"/>
    <n v="41.168399999999998"/>
    <x v="1"/>
    <x v="5"/>
  </r>
  <r>
    <s v="CA-2015-128013"/>
    <x v="38"/>
    <d v="2015-08-16T00:00:00"/>
    <x v="1"/>
    <s v="MF-18250"/>
    <s v="Monica Federle"/>
    <x v="1"/>
    <s v="United States"/>
    <x v="13"/>
    <x v="7"/>
    <x v="2"/>
    <s v="FUR-FU-10000320"/>
    <s v="Furniture"/>
    <x v="3"/>
    <s v="OIC Stacking Trays"/>
    <n v="10.02"/>
    <n v="3"/>
    <n v="4.4088000000000003"/>
    <x v="1"/>
    <x v="10"/>
  </r>
  <r>
    <s v="US-2016-117541"/>
    <x v="566"/>
    <d v="2016-11-20T00:00:00"/>
    <x v="1"/>
    <s v="JM-16195"/>
    <s v="Justin MacKendrick"/>
    <x v="0"/>
    <s v="United States"/>
    <x v="19"/>
    <x v="14"/>
    <x v="2"/>
    <s v="FUR-FU-10000550"/>
    <s v="Furniture"/>
    <x v="3"/>
    <s v="Stacking Trays by OIC"/>
    <n v="19.920000000000002"/>
    <n v="4"/>
    <n v="6.5735999999999999"/>
    <x v="6"/>
    <x v="0"/>
  </r>
  <r>
    <s v="CA-2017-141439"/>
    <x v="83"/>
    <d v="2017-12-01T00:00:00"/>
    <x v="1"/>
    <s v="TT-21460"/>
    <s v="Tonja Turnell"/>
    <x v="2"/>
    <s v="United States"/>
    <x v="52"/>
    <x v="6"/>
    <x v="3"/>
    <s v="FUR-TA-10001039"/>
    <s v="Furniture"/>
    <x v="2"/>
    <s v="KI Adjustable-Height Table"/>
    <n v="257.94"/>
    <n v="3"/>
    <n v="67.064400000000006"/>
    <x v="2"/>
    <x v="0"/>
  </r>
  <r>
    <s v="CA-2017-141439"/>
    <x v="83"/>
    <d v="2017-12-01T00:00:00"/>
    <x v="1"/>
    <s v="TT-21460"/>
    <s v="Tonja Turnell"/>
    <x v="2"/>
    <s v="United States"/>
    <x v="52"/>
    <x v="6"/>
    <x v="3"/>
    <s v="FUR-FU-10001473"/>
    <s v="Furniture"/>
    <x v="3"/>
    <s v="DAX Wood Document Frame"/>
    <n v="27.46"/>
    <n v="2"/>
    <n v="9.8856000000000002"/>
    <x v="2"/>
    <x v="0"/>
  </r>
  <r>
    <s v="CA-2017-141439"/>
    <x v="83"/>
    <d v="2017-12-01T00:00:00"/>
    <x v="1"/>
    <s v="TT-21460"/>
    <s v="Tonja Turnell"/>
    <x v="2"/>
    <s v="United States"/>
    <x v="52"/>
    <x v="6"/>
    <x v="3"/>
    <s v="FUR-CH-10004287"/>
    <s v="Furniture"/>
    <x v="1"/>
    <s v="SAFCO Arco Folding Chair"/>
    <n v="828.6"/>
    <n v="3"/>
    <n v="240.29400000000001"/>
    <x v="2"/>
    <x v="0"/>
  </r>
  <r>
    <s v="CA-2015-163965"/>
    <x v="141"/>
    <d v="2015-11-27T00:00:00"/>
    <x v="1"/>
    <s v="SS-20875"/>
    <s v="Sung Shariari"/>
    <x v="0"/>
    <s v="United States"/>
    <x v="89"/>
    <x v="1"/>
    <x v="0"/>
    <s v="FUR-BO-10001337"/>
    <s v="Furniture"/>
    <x v="0"/>
    <s v="O'Sullivan Living Dimensions 2-Shelf Bookcases"/>
    <n v="290.35199999999998"/>
    <n v="3"/>
    <n v="-36.293999999999997"/>
    <x v="1"/>
    <x v="0"/>
  </r>
  <r>
    <s v="CA-2017-128783"/>
    <x v="87"/>
    <d v="2017-09-07T00:00:00"/>
    <x v="3"/>
    <s v="TG-21640"/>
    <s v="Trudy Glocke"/>
    <x v="0"/>
    <s v="United States"/>
    <x v="317"/>
    <x v="23"/>
    <x v="3"/>
    <s v="FUR-FU-10003623"/>
    <s v="Furniture"/>
    <x v="3"/>
    <s v="DataProducts Ampli Magnifier Task Lamp, Black,"/>
    <n v="135.30000000000001"/>
    <n v="5"/>
    <n v="37.884"/>
    <x v="7"/>
    <x v="4"/>
  </r>
  <r>
    <s v="CA-2014-122217"/>
    <x v="168"/>
    <d v="2014-11-29T00:00:00"/>
    <x v="1"/>
    <s v="HP-14815"/>
    <s v="Harold Pawlan"/>
    <x v="2"/>
    <s v="United States"/>
    <x v="304"/>
    <x v="25"/>
    <x v="0"/>
    <s v="FUR-FU-10002045"/>
    <s v="Furniture"/>
    <x v="3"/>
    <s v="Executive Impressions 14&quot;"/>
    <n v="111.15"/>
    <n v="5"/>
    <n v="48.905999999999999"/>
    <x v="2"/>
    <x v="0"/>
  </r>
  <r>
    <s v="US-2017-141558"/>
    <x v="745"/>
    <d v="2017-03-16T00:00:00"/>
    <x v="1"/>
    <s v="MH-17290"/>
    <s v="Marc Harrigan"/>
    <x v="2"/>
    <s v="United States"/>
    <x v="3"/>
    <x v="3"/>
    <x v="2"/>
    <s v="FUR-TA-10004086"/>
    <s v="Furniture"/>
    <x v="2"/>
    <s v="KI Adjustable-Height Table"/>
    <n v="154.76400000000001"/>
    <n v="3"/>
    <n v="-46.429200000000002"/>
    <x v="2"/>
    <x v="9"/>
  </r>
  <r>
    <s v="CA-2017-100412"/>
    <x v="313"/>
    <d v="2017-12-26T00:00:00"/>
    <x v="1"/>
    <s v="SR-20425"/>
    <s v="Sharelle Roach"/>
    <x v="2"/>
    <s v="United States"/>
    <x v="318"/>
    <x v="33"/>
    <x v="0"/>
    <s v="FUR-CH-10002647"/>
    <s v="Furniture"/>
    <x v="1"/>
    <s v="Situations Contoured Folding Chairs, 4/Set"/>
    <n v="141.96"/>
    <n v="2"/>
    <n v="35.49"/>
    <x v="4"/>
    <x v="5"/>
  </r>
  <r>
    <s v="CA-2017-142909"/>
    <x v="313"/>
    <d v="2017-12-25T00:00:00"/>
    <x v="0"/>
    <s v="AG-10330"/>
    <s v="Alex Grayson"/>
    <x v="0"/>
    <s v="United States"/>
    <x v="81"/>
    <x v="22"/>
    <x v="1"/>
    <s v="FUR-TA-10003008"/>
    <s v="Furniture"/>
    <x v="2"/>
    <s v="Lesro Round Back Collection Coffee Table, End Table"/>
    <n v="182.55"/>
    <n v="2"/>
    <n v="-135.08699999999999"/>
    <x v="0"/>
    <x v="5"/>
  </r>
  <r>
    <s v="US-2015-136749"/>
    <x v="344"/>
    <d v="2015-12-27T00:00:00"/>
    <x v="0"/>
    <s v="LH-16900"/>
    <s v="Lena Hernandez"/>
    <x v="0"/>
    <s v="United States"/>
    <x v="29"/>
    <x v="24"/>
    <x v="0"/>
    <s v="FUR-FU-10000747"/>
    <s v="Furniture"/>
    <x v="3"/>
    <s v="Tenex B1-RE Series Chair Mats for Low Pile Carpets"/>
    <n v="275.88"/>
    <n v="6"/>
    <n v="46.8996"/>
    <x v="3"/>
    <x v="5"/>
  </r>
  <r>
    <s v="CA-2014-117464"/>
    <x v="746"/>
    <d v="2014-07-24T00:00:00"/>
    <x v="0"/>
    <s v="NP-18325"/>
    <s v="Naresj Patel"/>
    <x v="0"/>
    <s v="United States"/>
    <x v="28"/>
    <x v="2"/>
    <x v="1"/>
    <s v="FUR-CH-10000155"/>
    <s v="Furniture"/>
    <x v="1"/>
    <s v="Global Comet Stacking Armless Chair"/>
    <n v="717.72"/>
    <n v="3"/>
    <n v="71.772000000000006"/>
    <x v="3"/>
    <x v="3"/>
  </r>
  <r>
    <s v="CA-2014-117464"/>
    <x v="746"/>
    <d v="2014-07-24T00:00:00"/>
    <x v="0"/>
    <s v="NP-18325"/>
    <s v="Naresj Patel"/>
    <x v="0"/>
    <s v="United States"/>
    <x v="28"/>
    <x v="2"/>
    <x v="1"/>
    <s v="FUR-TA-10004767"/>
    <s v="Furniture"/>
    <x v="2"/>
    <s v="Safco Drafting Table"/>
    <n v="170.352"/>
    <n v="3"/>
    <n v="19.1646"/>
    <x v="3"/>
    <x v="3"/>
  </r>
  <r>
    <s v="US-2017-168613"/>
    <x v="747"/>
    <d v="2017-10-14T00:00:00"/>
    <x v="1"/>
    <s v="GM-14440"/>
    <s v="Gary McGarr"/>
    <x v="0"/>
    <s v="United States"/>
    <x v="13"/>
    <x v="7"/>
    <x v="2"/>
    <s v="FUR-CH-10002372"/>
    <s v="Furniture"/>
    <x v="1"/>
    <s v="Office Star - Ergonomically Designed Knee Chair"/>
    <n v="145.76400000000001"/>
    <n v="2"/>
    <n v="3.2391999999999999"/>
    <x v="6"/>
    <x v="1"/>
  </r>
  <r>
    <s v="CA-2017-128853"/>
    <x v="488"/>
    <d v="2017-04-23T00:00:00"/>
    <x v="2"/>
    <s v="JM-15250"/>
    <s v="Janet Martin"/>
    <x v="0"/>
    <s v="United States"/>
    <x v="237"/>
    <x v="32"/>
    <x v="2"/>
    <s v="FUR-CH-10004218"/>
    <s v="Furniture"/>
    <x v="1"/>
    <s v="Global Fabric Manager's Chair, Dark Gray"/>
    <n v="908.82"/>
    <n v="9"/>
    <n v="227.20500000000001"/>
    <x v="3"/>
    <x v="6"/>
  </r>
  <r>
    <s v="CA-2017-133102"/>
    <x v="301"/>
    <d v="2017-08-24T00:00:00"/>
    <x v="1"/>
    <s v="ED-13885"/>
    <s v="Emily Ducich"/>
    <x v="2"/>
    <s v="United States"/>
    <x v="6"/>
    <x v="5"/>
    <x v="3"/>
    <s v="FUR-CH-10002017"/>
    <s v="Furniture"/>
    <x v="1"/>
    <s v="SAFCO Optional Arm Kit for Workspace Cribbage Stacking Chair"/>
    <n v="74.591999999999999"/>
    <n v="4"/>
    <n v="-2.1312000000000002"/>
    <x v="1"/>
    <x v="10"/>
  </r>
  <r>
    <s v="CA-2017-133102"/>
    <x v="301"/>
    <d v="2017-08-24T00:00:00"/>
    <x v="1"/>
    <s v="ED-13885"/>
    <s v="Emily Ducich"/>
    <x v="2"/>
    <s v="United States"/>
    <x v="6"/>
    <x v="5"/>
    <x v="3"/>
    <s v="FUR-FU-10003247"/>
    <s v="Furniture"/>
    <x v="3"/>
    <s v="36X48 HARDFLOOR CHAIRMAT"/>
    <n v="16.783999999999999"/>
    <n v="2"/>
    <n v="-22.238800000000001"/>
    <x v="1"/>
    <x v="10"/>
  </r>
  <r>
    <s v="CA-2016-164399"/>
    <x v="689"/>
    <d v="2016-11-15T00:00:00"/>
    <x v="2"/>
    <s v="DW-13480"/>
    <s v="Dianna Wilson"/>
    <x v="2"/>
    <s v="United States"/>
    <x v="53"/>
    <x v="2"/>
    <x v="1"/>
    <s v="FUR-TA-10003392"/>
    <s v="Furniture"/>
    <x v="2"/>
    <s v="Global Adaptabilities Conference Tables"/>
    <n v="674.35199999999998"/>
    <n v="3"/>
    <n v="-8.4293999999999993"/>
    <x v="0"/>
    <x v="0"/>
  </r>
  <r>
    <s v="CA-2016-147683"/>
    <x v="282"/>
    <d v="2016-11-17T00:00:00"/>
    <x v="1"/>
    <s v="PO-19180"/>
    <s v="Philisse Overcash"/>
    <x v="2"/>
    <s v="United States"/>
    <x v="15"/>
    <x v="13"/>
    <x v="1"/>
    <s v="FUR-FU-10004848"/>
    <s v="Furniture"/>
    <x v="3"/>
    <s v="DAX Solid Wood Frames"/>
    <n v="19.54"/>
    <n v="2"/>
    <n v="7.2298"/>
    <x v="4"/>
    <x v="0"/>
  </r>
  <r>
    <s v="CA-2016-104276"/>
    <x v="673"/>
    <d v="2016-12-03T00:00:00"/>
    <x v="1"/>
    <s v="HF-14995"/>
    <s v="Herbert Flentye"/>
    <x v="0"/>
    <s v="United States"/>
    <x v="1"/>
    <x v="1"/>
    <x v="0"/>
    <s v="FUR-TA-10001039"/>
    <s v="Furniture"/>
    <x v="2"/>
    <s v="KI Adjustable-Height Table"/>
    <n v="331.02300000000002"/>
    <n v="7"/>
    <n v="-114.35339999999999"/>
    <x v="6"/>
    <x v="0"/>
  </r>
  <r>
    <s v="CA-2016-120369"/>
    <x v="48"/>
    <d v="2016-10-28T00:00:00"/>
    <x v="3"/>
    <s v="VB-21745"/>
    <s v="Victoria Brennan"/>
    <x v="1"/>
    <s v="United States"/>
    <x v="77"/>
    <x v="7"/>
    <x v="2"/>
    <s v="FUR-FU-10003806"/>
    <s v="Furniture"/>
    <x v="3"/>
    <s v="Tenex Chairmat w/ Average Lip, 45&quot; x 53&quot;"/>
    <n v="756.8"/>
    <n v="5"/>
    <n v="75.680000000000007"/>
    <x v="7"/>
    <x v="1"/>
  </r>
  <r>
    <s v="CA-2014-118276"/>
    <x v="527"/>
    <d v="2015-01-02T00:00:00"/>
    <x v="1"/>
    <s v="MG-17890"/>
    <s v="Michael Granlund"/>
    <x v="2"/>
    <s v="United States"/>
    <x v="317"/>
    <x v="8"/>
    <x v="3"/>
    <s v="FUR-FU-10002111"/>
    <s v="Furniture"/>
    <x v="3"/>
    <s v="Master Caster Door Stop, Large Brown"/>
    <n v="8.7360000000000007"/>
    <n v="3"/>
    <n v="-4.8048000000000002"/>
    <x v="4"/>
    <x v="5"/>
  </r>
  <r>
    <s v="CA-2017-137414"/>
    <x v="125"/>
    <d v="2017-10-06T00:00:00"/>
    <x v="1"/>
    <s v="CM-12115"/>
    <s v="Chad McGuire"/>
    <x v="0"/>
    <s v="United States"/>
    <x v="28"/>
    <x v="2"/>
    <x v="1"/>
    <s v="FUR-FU-10001424"/>
    <s v="Furniture"/>
    <x v="3"/>
    <s v="Dax Clear Box Frame"/>
    <n v="17.46"/>
    <n v="2"/>
    <n v="5.9363999999999999"/>
    <x v="4"/>
    <x v="1"/>
  </r>
  <r>
    <s v="CA-2016-109953"/>
    <x v="197"/>
    <d v="2016-07-18T00:00:00"/>
    <x v="1"/>
    <s v="RB-19360"/>
    <s v="Raymond Buch"/>
    <x v="0"/>
    <s v="United States"/>
    <x v="28"/>
    <x v="2"/>
    <x v="1"/>
    <s v="FUR-FU-10000073"/>
    <s v="Furniture"/>
    <x v="3"/>
    <s v="Deflect-O Glasstique Clear Desk Accessories"/>
    <n v="30.8"/>
    <n v="4"/>
    <n v="10.164"/>
    <x v="4"/>
    <x v="3"/>
  </r>
  <r>
    <s v="CA-2016-137337"/>
    <x v="177"/>
    <d v="2016-03-12T00:00:00"/>
    <x v="1"/>
    <s v="GB-14575"/>
    <s v="Giulietta Baptist"/>
    <x v="0"/>
    <s v="United States"/>
    <x v="13"/>
    <x v="7"/>
    <x v="2"/>
    <s v="FUR-FU-10003347"/>
    <s v="Furniture"/>
    <x v="3"/>
    <s v="Coloredge Poster Frame"/>
    <n v="113.6"/>
    <n v="8"/>
    <n v="44.304000000000002"/>
    <x v="4"/>
    <x v="9"/>
  </r>
  <r>
    <s v="CA-2016-101651"/>
    <x v="695"/>
    <d v="2016-12-30T00:00:00"/>
    <x v="1"/>
    <s v="SC-20305"/>
    <s v="Sean Christensen"/>
    <x v="0"/>
    <s v="United States"/>
    <x v="124"/>
    <x v="2"/>
    <x v="1"/>
    <s v="FUR-FU-10000771"/>
    <s v="Furniture"/>
    <x v="3"/>
    <s v="Eldon 200 Class Desk Accessories, Smoke"/>
    <n v="43.96"/>
    <n v="7"/>
    <n v="18.463200000000001"/>
    <x v="6"/>
    <x v="5"/>
  </r>
  <r>
    <s v="CA-2017-136651"/>
    <x v="748"/>
    <d v="2017-04-25T00:00:00"/>
    <x v="0"/>
    <s v="JF-15355"/>
    <s v="Jay Fein"/>
    <x v="0"/>
    <s v="United States"/>
    <x v="102"/>
    <x v="2"/>
    <x v="1"/>
    <s v="FUR-FU-10002445"/>
    <s v="Furniture"/>
    <x v="3"/>
    <s v="DAX Two-Tone Rosewood/Black Document Frame, Desktop, 5 x 7"/>
    <n v="66.36"/>
    <n v="7"/>
    <n v="26.544"/>
    <x v="3"/>
    <x v="6"/>
  </r>
  <r>
    <s v="CA-2017-136651"/>
    <x v="748"/>
    <d v="2017-04-25T00:00:00"/>
    <x v="0"/>
    <s v="JF-15355"/>
    <s v="Jay Fein"/>
    <x v="0"/>
    <s v="United States"/>
    <x v="102"/>
    <x v="2"/>
    <x v="1"/>
    <s v="FUR-FU-10004864"/>
    <s v="Furniture"/>
    <x v="3"/>
    <s v="Eldon 500 Class Desk Accessories"/>
    <n v="24.14"/>
    <n v="2"/>
    <n v="7.9661999999999997"/>
    <x v="3"/>
    <x v="6"/>
  </r>
  <r>
    <s v="CA-2017-118892"/>
    <x v="301"/>
    <d v="2017-08-22T00:00:00"/>
    <x v="0"/>
    <s v="TP-21415"/>
    <s v="Tom Prescott"/>
    <x v="0"/>
    <s v="United States"/>
    <x v="3"/>
    <x v="3"/>
    <x v="2"/>
    <s v="FUR-CH-10002024"/>
    <s v="Furniture"/>
    <x v="1"/>
    <s v="HON 5400 Series Task Chairs for Big and Tall"/>
    <n v="4416.174"/>
    <n v="9"/>
    <n v="-630.88199999999995"/>
    <x v="2"/>
    <x v="10"/>
  </r>
  <r>
    <s v="US-2014-127978"/>
    <x v="749"/>
    <d v="2014-03-08T00:00:00"/>
    <x v="1"/>
    <s v="JS-15595"/>
    <s v="Jill Stevenson"/>
    <x v="1"/>
    <s v="United States"/>
    <x v="29"/>
    <x v="15"/>
    <x v="2"/>
    <s v="FUR-BO-10001972"/>
    <s v="Furniture"/>
    <x v="0"/>
    <s v="O'Sullivan 4-Shelf Bookcase in Odessa Pine"/>
    <n v="302.45"/>
    <n v="5"/>
    <n v="-199.61699999999999"/>
    <x v="2"/>
    <x v="9"/>
  </r>
  <r>
    <s v="CA-2016-152730"/>
    <x v="82"/>
    <d v="2016-06-04T00:00:00"/>
    <x v="1"/>
    <s v="EM-14140"/>
    <s v="Eugene Moren"/>
    <x v="2"/>
    <s v="United States"/>
    <x v="319"/>
    <x v="16"/>
    <x v="3"/>
    <s v="FUR-FU-10001037"/>
    <s v="Furniture"/>
    <x v="3"/>
    <s v="DAX Charcoal/Nickel-Tone Document Frame, 5 x 7"/>
    <n v="47.4"/>
    <n v="5"/>
    <n v="21.33"/>
    <x v="2"/>
    <x v="7"/>
  </r>
  <r>
    <s v="US-2014-143721"/>
    <x v="255"/>
    <d v="2014-11-26T00:00:00"/>
    <x v="0"/>
    <s v="DK-12835"/>
    <s v="Damala Kotsonis"/>
    <x v="1"/>
    <s v="United States"/>
    <x v="6"/>
    <x v="5"/>
    <x v="3"/>
    <s v="FUR-CH-10001973"/>
    <s v="Furniture"/>
    <x v="1"/>
    <s v="Office Star Flex Back Scooter Chair with White Frame"/>
    <n v="155.37200000000001"/>
    <n v="2"/>
    <n v="-35.513599999999997"/>
    <x v="0"/>
    <x v="0"/>
  </r>
  <r>
    <s v="CA-2016-133368"/>
    <x v="750"/>
    <d v="2016-01-20T00:00:00"/>
    <x v="1"/>
    <s v="AG-10675"/>
    <s v="Anna Gayman"/>
    <x v="0"/>
    <s v="United States"/>
    <x v="41"/>
    <x v="30"/>
    <x v="0"/>
    <s v="FUR-FU-10003374"/>
    <s v="Furniture"/>
    <x v="3"/>
    <s v="Electrix Fluorescent Magnifier Lamps &amp; Weighted Base"/>
    <n v="315.77600000000001"/>
    <n v="8"/>
    <n v="31.5776"/>
    <x v="6"/>
    <x v="8"/>
  </r>
  <r>
    <s v="CA-2016-123337"/>
    <x v="751"/>
    <d v="2016-09-22T00:00:00"/>
    <x v="1"/>
    <s v="KD-16495"/>
    <s v="Keith Dawkins"/>
    <x v="1"/>
    <s v="United States"/>
    <x v="124"/>
    <x v="2"/>
    <x v="1"/>
    <s v="FUR-BO-10001918"/>
    <s v="Furniture"/>
    <x v="0"/>
    <s v="Sauder Forest Hills Library with Doors, Woodland Oak Finish"/>
    <n v="273.666"/>
    <n v="2"/>
    <n v="-12.878399999999999"/>
    <x v="6"/>
    <x v="4"/>
  </r>
  <r>
    <s v="CA-2015-144519"/>
    <x v="18"/>
    <d v="2015-11-17T00:00:00"/>
    <x v="1"/>
    <s v="AW-10930"/>
    <s v="Arthur Wiediger"/>
    <x v="2"/>
    <s v="United States"/>
    <x v="320"/>
    <x v="46"/>
    <x v="1"/>
    <s v="FUR-FU-10000794"/>
    <s v="Furniture"/>
    <x v="3"/>
    <s v="Eldon Stackable Tray, Side-Load, Legal, Smoke"/>
    <n v="63.98"/>
    <n v="7"/>
    <n v="21.7532"/>
    <x v="4"/>
    <x v="0"/>
  </r>
  <r>
    <s v="CA-2017-169439"/>
    <x v="198"/>
    <d v="2017-09-13T00:00:00"/>
    <x v="1"/>
    <s v="LC-17140"/>
    <s v="Logan Currie"/>
    <x v="0"/>
    <s v="United States"/>
    <x v="59"/>
    <x v="15"/>
    <x v="2"/>
    <s v="FUR-FU-10000723"/>
    <s v="Furniture"/>
    <x v="3"/>
    <s v="Deflect-o EconoMat Studded, No Bevel Mat for Low Pile Carpeting"/>
    <n v="66.111999999999995"/>
    <n v="2"/>
    <n v="-9.0904000000000007"/>
    <x v="4"/>
    <x v="4"/>
  </r>
  <r>
    <s v="CA-2016-149965"/>
    <x v="210"/>
    <d v="2016-06-25T00:00:00"/>
    <x v="1"/>
    <s v="BS-11365"/>
    <s v="Bill Shonely"/>
    <x v="1"/>
    <s v="United States"/>
    <x v="258"/>
    <x v="37"/>
    <x v="3"/>
    <s v="FUR-FU-10004270"/>
    <s v="Furniture"/>
    <x v="3"/>
    <s v="Executive Impressions 13&quot; Clairmont Wall Clock"/>
    <n v="57.69"/>
    <n v="3"/>
    <n v="23.652899999999999"/>
    <x v="2"/>
    <x v="2"/>
  </r>
  <r>
    <s v="CA-2016-113656"/>
    <x v="752"/>
    <d v="2016-01-29T00:00:00"/>
    <x v="1"/>
    <s v="CB-12415"/>
    <s v="Christy Brittain"/>
    <x v="0"/>
    <s v="United States"/>
    <x v="2"/>
    <x v="2"/>
    <x v="1"/>
    <s v="FUR-FU-10000719"/>
    <s v="Furniture"/>
    <x v="3"/>
    <s v="DAX Cubicle Frames, 8-1/2 x 11"/>
    <n v="59.99"/>
    <n v="7"/>
    <n v="21.596399999999999"/>
    <x v="6"/>
    <x v="8"/>
  </r>
  <r>
    <s v="CA-2015-148964"/>
    <x v="753"/>
    <d v="2015-05-31T00:00:00"/>
    <x v="1"/>
    <s v="RD-19900"/>
    <s v="Ruben Dartt"/>
    <x v="0"/>
    <s v="United States"/>
    <x v="321"/>
    <x v="13"/>
    <x v="1"/>
    <s v="FUR-FU-10003849"/>
    <s v="Furniture"/>
    <x v="3"/>
    <s v="DAX Metal Frame, Desktop, Stepped-Edge"/>
    <n v="20.239999999999998"/>
    <n v="1"/>
    <n v="7.8936000000000002"/>
    <x v="2"/>
    <x v="7"/>
  </r>
  <r>
    <s v="CA-2014-163468"/>
    <x v="356"/>
    <d v="2014-11-21T00:00:00"/>
    <x v="2"/>
    <s v="JK-15730"/>
    <s v="Joe Kamberova"/>
    <x v="0"/>
    <s v="United States"/>
    <x v="322"/>
    <x v="8"/>
    <x v="3"/>
    <s v="FUR-TA-10002533"/>
    <s v="Furniture"/>
    <x v="2"/>
    <s v="BPI Conference Tables"/>
    <n v="292.10000000000002"/>
    <n v="4"/>
    <n v="-175.26"/>
    <x v="0"/>
    <x v="0"/>
  </r>
  <r>
    <s v="CA-2014-163468"/>
    <x v="356"/>
    <d v="2014-11-21T00:00:00"/>
    <x v="2"/>
    <s v="JK-15730"/>
    <s v="Joe Kamberova"/>
    <x v="0"/>
    <s v="United States"/>
    <x v="322"/>
    <x v="8"/>
    <x v="3"/>
    <s v="FUR-FU-10001546"/>
    <s v="Furniture"/>
    <x v="3"/>
    <s v="Dana Swing-Arm Lamps"/>
    <n v="8.5440000000000005"/>
    <n v="2"/>
    <n v="-7.476"/>
    <x v="0"/>
    <x v="0"/>
  </r>
  <r>
    <s v="CA-2014-163468"/>
    <x v="356"/>
    <d v="2014-11-21T00:00:00"/>
    <x v="2"/>
    <s v="JK-15730"/>
    <s v="Joe Kamberova"/>
    <x v="0"/>
    <s v="United States"/>
    <x v="322"/>
    <x v="8"/>
    <x v="3"/>
    <s v="FUR-BO-10003546"/>
    <s v="Furniture"/>
    <x v="0"/>
    <s v="Hon 4-Shelf Metal Bookcases"/>
    <n v="424.11599999999999"/>
    <n v="6"/>
    <n v="-30.294"/>
    <x v="0"/>
    <x v="0"/>
  </r>
  <r>
    <s v="US-2017-117450"/>
    <x v="362"/>
    <d v="2017-09-08T00:00:00"/>
    <x v="1"/>
    <s v="DO-13645"/>
    <s v="Doug O'Connell"/>
    <x v="0"/>
    <s v="United States"/>
    <x v="98"/>
    <x v="1"/>
    <x v="0"/>
    <s v="FUR-CH-10003817"/>
    <s v="Furniture"/>
    <x v="1"/>
    <s v="Global Value Steno Chair, Gray"/>
    <n v="97.183999999999997"/>
    <n v="2"/>
    <n v="6.0739999999999998"/>
    <x v="4"/>
    <x v="4"/>
  </r>
  <r>
    <s v="CA-2014-137274"/>
    <x v="754"/>
    <d v="2014-04-02T00:00:00"/>
    <x v="1"/>
    <s v="MG-18145"/>
    <s v="Mike Gockenbach"/>
    <x v="0"/>
    <s v="United States"/>
    <x v="215"/>
    <x v="5"/>
    <x v="3"/>
    <s v="FUR-TA-10001889"/>
    <s v="Furniture"/>
    <x v="2"/>
    <s v="Bush Advantage Collection Racetrack Conference Table"/>
    <n v="890.84100000000001"/>
    <n v="3"/>
    <n v="-152.71559999999999"/>
    <x v="4"/>
    <x v="9"/>
  </r>
  <r>
    <s v="CA-2016-144092"/>
    <x v="541"/>
    <d v="2016-11-07T00:00:00"/>
    <x v="0"/>
    <s v="LH-17155"/>
    <s v="Logan Haushalter"/>
    <x v="0"/>
    <s v="United States"/>
    <x v="124"/>
    <x v="2"/>
    <x v="1"/>
    <s v="FUR-CH-10004875"/>
    <s v="Furniture"/>
    <x v="1"/>
    <s v="Harbour Creations 67200 Series Stacking Chairs"/>
    <n v="113.88800000000001"/>
    <n v="2"/>
    <n v="9.9651999999999994"/>
    <x v="3"/>
    <x v="0"/>
  </r>
  <r>
    <s v="CA-2016-132066"/>
    <x v="755"/>
    <d v="2016-10-20T00:00:00"/>
    <x v="1"/>
    <s v="NB-18655"/>
    <s v="Nona Balk"/>
    <x v="1"/>
    <s v="United States"/>
    <x v="13"/>
    <x v="7"/>
    <x v="2"/>
    <s v="FUR-TA-10001539"/>
    <s v="Furniture"/>
    <x v="2"/>
    <s v="Chromcraft Rectangular Conference Tables"/>
    <n v="142.18199999999999"/>
    <n v="1"/>
    <n v="-37.915199999999999"/>
    <x v="4"/>
    <x v="1"/>
  </r>
  <r>
    <s v="CA-2017-100097"/>
    <x v="83"/>
    <d v="2017-11-29T00:00:00"/>
    <x v="0"/>
    <s v="MN-17935"/>
    <s v="Michael Nguyen"/>
    <x v="0"/>
    <s v="United States"/>
    <x v="13"/>
    <x v="7"/>
    <x v="2"/>
    <s v="FUR-FU-10003623"/>
    <s v="Furniture"/>
    <x v="3"/>
    <s v="DataProducts Ampli Magnifier Task Lamp, Black,"/>
    <n v="135.30000000000001"/>
    <n v="5"/>
    <n v="37.884"/>
    <x v="0"/>
    <x v="0"/>
  </r>
  <r>
    <s v="US-2017-126053"/>
    <x v="446"/>
    <d v="2017-12-08T00:00:00"/>
    <x v="2"/>
    <s v="CS-11950"/>
    <s v="Carlos Soltero"/>
    <x v="0"/>
    <s v="United States"/>
    <x v="13"/>
    <x v="7"/>
    <x v="2"/>
    <s v="FUR-FU-10001934"/>
    <s v="Furniture"/>
    <x v="3"/>
    <s v="Magnifier Swing Arm Lamp"/>
    <n v="41.96"/>
    <n v="2"/>
    <n v="10.909599999999999"/>
    <x v="0"/>
    <x v="5"/>
  </r>
  <r>
    <s v="US-2014-131275"/>
    <x v="385"/>
    <d v="2014-03-24T00:00:00"/>
    <x v="1"/>
    <s v="SC-20050"/>
    <s v="Sample Company A"/>
    <x v="2"/>
    <s v="United States"/>
    <x v="323"/>
    <x v="2"/>
    <x v="1"/>
    <s v="FUR-FU-10004597"/>
    <s v="Furniture"/>
    <x v="3"/>
    <s v="Eldon Cleatmat Chair Mats for Medium Pile Carpets"/>
    <n v="111"/>
    <n v="2"/>
    <n v="14.43"/>
    <x v="6"/>
    <x v="9"/>
  </r>
  <r>
    <s v="CA-2016-149349"/>
    <x v="689"/>
    <d v="2016-11-13T00:00:00"/>
    <x v="2"/>
    <s v="SP-20650"/>
    <s v="Stephanie Phelps"/>
    <x v="1"/>
    <s v="United States"/>
    <x v="9"/>
    <x v="8"/>
    <x v="3"/>
    <s v="FUR-FU-10001037"/>
    <s v="Furniture"/>
    <x v="3"/>
    <s v="DAX Charcoal/Nickel-Tone Document Frame, 5 x 7"/>
    <n v="22.751999999999999"/>
    <n v="6"/>
    <n v="-8.532"/>
    <x v="5"/>
    <x v="0"/>
  </r>
  <r>
    <s v="CA-2015-125563"/>
    <x v="756"/>
    <d v="2015-04-17T00:00:00"/>
    <x v="1"/>
    <s v="PR-18880"/>
    <s v="Patrick Ryan"/>
    <x v="0"/>
    <s v="United States"/>
    <x v="26"/>
    <x v="1"/>
    <x v="0"/>
    <s v="FUR-FU-10001290"/>
    <s v="Furniture"/>
    <x v="3"/>
    <s v="Executive Impressions Supervisor Wall Clock"/>
    <n v="67.36"/>
    <n v="2"/>
    <n v="10.103999999999999"/>
    <x v="6"/>
    <x v="6"/>
  </r>
  <r>
    <s v="CA-2015-125563"/>
    <x v="756"/>
    <d v="2015-04-17T00:00:00"/>
    <x v="1"/>
    <s v="PR-18880"/>
    <s v="Patrick Ryan"/>
    <x v="0"/>
    <s v="United States"/>
    <x v="26"/>
    <x v="1"/>
    <x v="0"/>
    <s v="FUR-FU-10000087"/>
    <s v="Furniture"/>
    <x v="3"/>
    <s v="Executive Impressions 14&quot; Two-Color Numerals Wall Clock"/>
    <n v="54.527999999999999"/>
    <n v="3"/>
    <n v="14.313599999999999"/>
    <x v="6"/>
    <x v="6"/>
  </r>
  <r>
    <s v="CA-2015-113152"/>
    <x v="344"/>
    <d v="2015-12-30T00:00:00"/>
    <x v="1"/>
    <s v="JK-15625"/>
    <s v="Jim Karlsson"/>
    <x v="0"/>
    <s v="United States"/>
    <x v="13"/>
    <x v="7"/>
    <x v="2"/>
    <s v="FUR-BO-10002613"/>
    <s v="Furniture"/>
    <x v="0"/>
    <s v="Atlantic Metals Mobile 4-Shelf Bookcases, Custom Colors"/>
    <n v="449.56799999999998"/>
    <n v="2"/>
    <n v="56.195999999999998"/>
    <x v="2"/>
    <x v="5"/>
  </r>
  <r>
    <s v="CA-2014-163412"/>
    <x v="191"/>
    <d v="2014-12-23T00:00:00"/>
    <x v="0"/>
    <s v="SM-20950"/>
    <s v="Suzanne McNair"/>
    <x v="1"/>
    <s v="United States"/>
    <x v="13"/>
    <x v="7"/>
    <x v="2"/>
    <s v="FUR-CH-10004875"/>
    <s v="Furniture"/>
    <x v="1"/>
    <s v="Harbour Creations 67200 Series Stacking Chairs"/>
    <n v="192.18600000000001"/>
    <n v="3"/>
    <n v="36.3018"/>
    <x v="0"/>
    <x v="5"/>
  </r>
  <r>
    <s v="CA-2014-116190"/>
    <x v="503"/>
    <d v="2014-08-01T00:00:00"/>
    <x v="1"/>
    <s v="SG-20470"/>
    <s v="Sheri Gordon"/>
    <x v="0"/>
    <s v="United States"/>
    <x v="182"/>
    <x v="24"/>
    <x v="0"/>
    <s v="FUR-CH-10000553"/>
    <s v="Furniture"/>
    <x v="1"/>
    <s v="Metal Folding Chairs, Beige, 4/Carton"/>
    <n v="67.88"/>
    <n v="2"/>
    <n v="18.3276"/>
    <x v="6"/>
    <x v="3"/>
  </r>
  <r>
    <s v="CA-2014-116190"/>
    <x v="503"/>
    <d v="2014-08-01T00:00:00"/>
    <x v="1"/>
    <s v="SG-20470"/>
    <s v="Sheri Gordon"/>
    <x v="0"/>
    <s v="United States"/>
    <x v="182"/>
    <x v="24"/>
    <x v="0"/>
    <s v="FUR-FU-10000719"/>
    <s v="Furniture"/>
    <x v="3"/>
    <s v="DAX Cubicle Frames, 8-1/2 x 11"/>
    <n v="25.71"/>
    <n v="3"/>
    <n v="9.2555999999999994"/>
    <x v="6"/>
    <x v="3"/>
  </r>
  <r>
    <s v="CA-2017-168389"/>
    <x v="246"/>
    <d v="2017-12-17T00:00:00"/>
    <x v="1"/>
    <s v="DV-13045"/>
    <s v="Darrin Van Huff"/>
    <x v="1"/>
    <s v="United States"/>
    <x v="51"/>
    <x v="1"/>
    <x v="0"/>
    <s v="FUR-TA-10004289"/>
    <s v="Furniture"/>
    <x v="2"/>
    <s v="BoxOffice By Design Rectangular and Half-Moon Meeting Room Tables"/>
    <n v="721.875"/>
    <n v="6"/>
    <n v="-420"/>
    <x v="6"/>
    <x v="5"/>
  </r>
  <r>
    <s v="CA-2017-168389"/>
    <x v="246"/>
    <d v="2017-12-17T00:00:00"/>
    <x v="1"/>
    <s v="DV-13045"/>
    <s v="Darrin Van Huff"/>
    <x v="1"/>
    <s v="United States"/>
    <x v="51"/>
    <x v="1"/>
    <x v="0"/>
    <s v="FUR-CH-10000225"/>
    <s v="Furniture"/>
    <x v="1"/>
    <s v="Global Geo Office Task Chair, Gray"/>
    <n v="64.784000000000006"/>
    <n v="1"/>
    <n v="-12.147"/>
    <x v="6"/>
    <x v="5"/>
  </r>
  <r>
    <s v="CA-2016-114748"/>
    <x v="714"/>
    <d v="2016-10-14T00:00:00"/>
    <x v="1"/>
    <s v="MZ-17335"/>
    <s v="Maria Zettner"/>
    <x v="2"/>
    <s v="United States"/>
    <x v="43"/>
    <x v="22"/>
    <x v="1"/>
    <s v="FUR-FU-10001488"/>
    <s v="Furniture"/>
    <x v="3"/>
    <s v="Tenex 46&quot; x 60&quot; Computer Anti-Static Chairmat, Rectangular Shaped"/>
    <n v="169.56800000000001"/>
    <n v="2"/>
    <n v="0"/>
    <x v="2"/>
    <x v="1"/>
  </r>
  <r>
    <s v="US-2014-115189"/>
    <x v="757"/>
    <d v="2015-01-03T00:00:00"/>
    <x v="0"/>
    <s v="AR-10345"/>
    <s v="Alex Russell"/>
    <x v="1"/>
    <s v="United States"/>
    <x v="3"/>
    <x v="3"/>
    <x v="2"/>
    <s v="FUR-TA-10004575"/>
    <s v="Furniture"/>
    <x v="2"/>
    <s v="Hon 5100 Series Wood Tables"/>
    <n v="523.76400000000001"/>
    <n v="3"/>
    <n v="-192.04679999999999"/>
    <x v="4"/>
    <x v="5"/>
  </r>
  <r>
    <s v="CA-2016-163594"/>
    <x v="188"/>
    <d v="2016-04-14T00:00:00"/>
    <x v="2"/>
    <s v="JF-15295"/>
    <s v="Jason Fortune-"/>
    <x v="0"/>
    <s v="United States"/>
    <x v="2"/>
    <x v="2"/>
    <x v="1"/>
    <s v="FUR-CH-10000225"/>
    <s v="Furniture"/>
    <x v="1"/>
    <s v="Global Geo Office Task Chair, Gray"/>
    <n v="194.352"/>
    <n v="3"/>
    <n v="-36.441000000000003"/>
    <x v="3"/>
    <x v="6"/>
  </r>
  <r>
    <s v="CA-2016-127243"/>
    <x v="597"/>
    <d v="2016-12-04T00:00:00"/>
    <x v="1"/>
    <s v="DS-13180"/>
    <s v="David Smith"/>
    <x v="1"/>
    <s v="United States"/>
    <x v="3"/>
    <x v="3"/>
    <x v="2"/>
    <s v="FUR-CH-10002647"/>
    <s v="Furniture"/>
    <x v="1"/>
    <s v="Situations Contoured Folding Chairs, 4/Set"/>
    <n v="347.80200000000002"/>
    <n v="7"/>
    <n v="-24.843"/>
    <x v="6"/>
    <x v="0"/>
  </r>
  <r>
    <s v="CA-2016-105732"/>
    <x v="758"/>
    <d v="2016-09-18T00:00:00"/>
    <x v="1"/>
    <s v="AG-10270"/>
    <s v="Alejandro Grove"/>
    <x v="0"/>
    <s v="United States"/>
    <x v="70"/>
    <x v="27"/>
    <x v="3"/>
    <s v="FUR-FU-10003664"/>
    <s v="Furniture"/>
    <x v="3"/>
    <s v="Electrix Architect's Clamp-On Swing Arm Lamp, Black"/>
    <n v="1336.44"/>
    <n v="14"/>
    <n v="387.56760000000003"/>
    <x v="2"/>
    <x v="4"/>
  </r>
  <r>
    <s v="CA-2017-108035"/>
    <x v="759"/>
    <d v="2017-12-03T00:00:00"/>
    <x v="1"/>
    <s v="TT-21070"/>
    <s v="Ted Trevino"/>
    <x v="0"/>
    <s v="United States"/>
    <x v="196"/>
    <x v="9"/>
    <x v="0"/>
    <s v="FUR-CH-10000454"/>
    <s v="Furniture"/>
    <x v="1"/>
    <s v="Hon Deluxe Fabric Upholstered Stacking Chairs, Rounded Back"/>
    <n v="390.36799999999999"/>
    <n v="2"/>
    <n v="48.795999999999999"/>
    <x v="4"/>
    <x v="0"/>
  </r>
  <r>
    <s v="CA-2017-108035"/>
    <x v="759"/>
    <d v="2017-12-03T00:00:00"/>
    <x v="1"/>
    <s v="TT-21070"/>
    <s v="Ted Trevino"/>
    <x v="0"/>
    <s v="United States"/>
    <x v="196"/>
    <x v="9"/>
    <x v="0"/>
    <s v="FUR-FU-10004017"/>
    <s v="Furniture"/>
    <x v="3"/>
    <s v="Executive Impressions 13&quot; Chairman Wall Clock"/>
    <n v="101.52"/>
    <n v="5"/>
    <n v="19.035"/>
    <x v="4"/>
    <x v="0"/>
  </r>
  <r>
    <s v="CA-2016-110975"/>
    <x v="683"/>
    <d v="2016-12-30T00:00:00"/>
    <x v="1"/>
    <s v="DB-12970"/>
    <s v="Darren Budd"/>
    <x v="1"/>
    <s v="United States"/>
    <x v="13"/>
    <x v="7"/>
    <x v="2"/>
    <s v="FUR-TA-10002958"/>
    <s v="Furniture"/>
    <x v="2"/>
    <s v="Bevis Oval Conference Table, Walnut"/>
    <n v="313.17599999999999"/>
    <n v="2"/>
    <n v="-120.0508"/>
    <x v="2"/>
    <x v="5"/>
  </r>
  <r>
    <s v="CA-2016-110975"/>
    <x v="683"/>
    <d v="2016-12-30T00:00:00"/>
    <x v="1"/>
    <s v="DB-12970"/>
    <s v="Darren Budd"/>
    <x v="1"/>
    <s v="United States"/>
    <x v="13"/>
    <x v="7"/>
    <x v="2"/>
    <s v="FUR-CH-10003746"/>
    <s v="Furniture"/>
    <x v="1"/>
    <s v="Hon 4070 Series Pagoda Round Back Stacking Chairs"/>
    <n v="866.64599999999996"/>
    <n v="3"/>
    <n v="173.32919999999999"/>
    <x v="2"/>
    <x v="5"/>
  </r>
  <r>
    <s v="CA-2016-110009"/>
    <x v="63"/>
    <d v="2016-09-13T00:00:00"/>
    <x v="1"/>
    <s v="TR-21325"/>
    <s v="Toby Ritter"/>
    <x v="0"/>
    <s v="United States"/>
    <x v="15"/>
    <x v="13"/>
    <x v="1"/>
    <s v="FUR-FU-10003039"/>
    <s v="Furniture"/>
    <x v="3"/>
    <s v="Howard Miller 11-1/2&quot; Diameter Grantwood Wall Clock"/>
    <n v="43.13"/>
    <n v="1"/>
    <n v="14.664199999999999"/>
    <x v="2"/>
    <x v="4"/>
  </r>
  <r>
    <s v="CA-2015-100146"/>
    <x v="760"/>
    <d v="2015-05-19T00:00:00"/>
    <x v="1"/>
    <s v="CB-12535"/>
    <s v="Claudia Bergmann"/>
    <x v="1"/>
    <s v="United States"/>
    <x v="324"/>
    <x v="2"/>
    <x v="1"/>
    <s v="FUR-BO-10004015"/>
    <s v="Furniture"/>
    <x v="0"/>
    <s v="Bush Andora Bookcase, Maple/Graphite Gray Finish"/>
    <n v="509.95749999999998"/>
    <n v="5"/>
    <n v="41.996499999999997"/>
    <x v="2"/>
    <x v="7"/>
  </r>
  <r>
    <s v="CA-2015-100146"/>
    <x v="760"/>
    <d v="2015-05-19T00:00:00"/>
    <x v="1"/>
    <s v="CB-12535"/>
    <s v="Claudia Bergmann"/>
    <x v="1"/>
    <s v="United States"/>
    <x v="324"/>
    <x v="2"/>
    <x v="1"/>
    <s v="FUR-FU-10001979"/>
    <s v="Furniture"/>
    <x v="3"/>
    <s v="Dana Halogen Swing-Arm Architect Lamp"/>
    <n v="122.91"/>
    <n v="3"/>
    <n v="34.4148"/>
    <x v="2"/>
    <x v="7"/>
  </r>
  <r>
    <s v="CA-2015-100146"/>
    <x v="760"/>
    <d v="2015-05-19T00:00:00"/>
    <x v="1"/>
    <s v="CB-12535"/>
    <s v="Claudia Bergmann"/>
    <x v="1"/>
    <s v="United States"/>
    <x v="324"/>
    <x v="2"/>
    <x v="1"/>
    <s v="FUR-CH-10003833"/>
    <s v="Furniture"/>
    <x v="1"/>
    <s v="Novimex Fabric Task Chair"/>
    <n v="97.567999999999998"/>
    <n v="2"/>
    <n v="-6.0979999999999999"/>
    <x v="2"/>
    <x v="7"/>
  </r>
  <r>
    <s v="CA-2015-100146"/>
    <x v="760"/>
    <d v="2015-05-19T00:00:00"/>
    <x v="1"/>
    <s v="CB-12535"/>
    <s v="Claudia Bergmann"/>
    <x v="1"/>
    <s v="United States"/>
    <x v="324"/>
    <x v="2"/>
    <x v="1"/>
    <s v="FUR-CH-10004495"/>
    <s v="Furniture"/>
    <x v="1"/>
    <s v="Global Leather and Oak Executive Chair, Black"/>
    <n v="722.35199999999998"/>
    <n v="3"/>
    <n v="81.264600000000002"/>
    <x v="2"/>
    <x v="7"/>
  </r>
  <r>
    <s v="CA-2016-129728"/>
    <x v="82"/>
    <d v="2016-06-06T00:00:00"/>
    <x v="1"/>
    <s v="JG-15310"/>
    <s v="Jason Gross"/>
    <x v="1"/>
    <s v="United States"/>
    <x v="2"/>
    <x v="2"/>
    <x v="1"/>
    <s v="FUR-FU-10003247"/>
    <s v="Furniture"/>
    <x v="3"/>
    <s v="36X48 HARDFLOOR CHAIRMAT"/>
    <n v="167.84"/>
    <n v="8"/>
    <n v="11.748799999999999"/>
    <x v="1"/>
    <x v="7"/>
  </r>
  <r>
    <s v="CA-2014-121769"/>
    <x v="676"/>
    <d v="2014-04-12T00:00:00"/>
    <x v="1"/>
    <s v="JS-15880"/>
    <s v="John Stevenson"/>
    <x v="0"/>
    <s v="United States"/>
    <x v="219"/>
    <x v="15"/>
    <x v="2"/>
    <s v="FUR-TA-10004442"/>
    <s v="Furniture"/>
    <x v="2"/>
    <s v="Riverside Furniture Stanwyck Manor Table Series"/>
    <n v="172.11"/>
    <n v="1"/>
    <n v="-94.660499999999999"/>
    <x v="4"/>
    <x v="6"/>
  </r>
  <r>
    <s v="CA-2017-121125"/>
    <x v="703"/>
    <d v="2017-06-03T00:00:00"/>
    <x v="1"/>
    <s v="MG-17890"/>
    <s v="Michael Granlund"/>
    <x v="2"/>
    <s v="United States"/>
    <x v="325"/>
    <x v="36"/>
    <x v="1"/>
    <s v="FUR-FU-10000820"/>
    <s v="Furniture"/>
    <x v="3"/>
    <s v="Tensor Brushed Steel Torchiere Floor Lamp"/>
    <n v="13.592000000000001"/>
    <n v="1"/>
    <n v="-0.33979999999999999"/>
    <x v="4"/>
    <x v="7"/>
  </r>
  <r>
    <s v="US-2016-114013"/>
    <x v="345"/>
    <d v="2016-03-15T00:00:00"/>
    <x v="0"/>
    <s v="SC-20770"/>
    <s v="Stewart Carmichael"/>
    <x v="1"/>
    <s v="United States"/>
    <x v="3"/>
    <x v="3"/>
    <x v="2"/>
    <s v="FUR-CH-10004287"/>
    <s v="Furniture"/>
    <x v="1"/>
    <s v="SAFCO Arco Folding Chair"/>
    <n v="386.68"/>
    <n v="2"/>
    <n v="-5.524"/>
    <x v="3"/>
    <x v="9"/>
  </r>
  <r>
    <s v="CA-2017-135069"/>
    <x v="662"/>
    <d v="2017-04-14T00:00:00"/>
    <x v="1"/>
    <s v="BS-11755"/>
    <s v="Bruce Stewart"/>
    <x v="0"/>
    <s v="United States"/>
    <x v="3"/>
    <x v="3"/>
    <x v="2"/>
    <s v="FUR-FU-10003878"/>
    <s v="Furniture"/>
    <x v="3"/>
    <s v="Linden 10&quot; Round Wall Clock, Black"/>
    <n v="36.671999999999997"/>
    <n v="3"/>
    <n v="6.4176000000000002"/>
    <x v="4"/>
    <x v="6"/>
  </r>
  <r>
    <s v="CA-2016-101693"/>
    <x v="324"/>
    <d v="2016-06-27T00:00:00"/>
    <x v="0"/>
    <s v="LC-17140"/>
    <s v="Logan Currie"/>
    <x v="0"/>
    <s v="United States"/>
    <x v="6"/>
    <x v="5"/>
    <x v="3"/>
    <s v="FUR-CH-10001146"/>
    <s v="Furniture"/>
    <x v="1"/>
    <s v="Global Value Mid-Back Manager's Chair, Gray"/>
    <n v="85.245999999999995"/>
    <n v="2"/>
    <n v="-6.0890000000000004"/>
    <x v="3"/>
    <x v="2"/>
  </r>
  <r>
    <s v="CA-2016-101693"/>
    <x v="324"/>
    <d v="2016-06-27T00:00:00"/>
    <x v="0"/>
    <s v="LC-17140"/>
    <s v="Logan Currie"/>
    <x v="0"/>
    <s v="United States"/>
    <x v="6"/>
    <x v="5"/>
    <x v="3"/>
    <s v="FUR-FU-10003919"/>
    <s v="Furniture"/>
    <x v="3"/>
    <s v="Eldon Executive Woodline II Cherry Finish Desk Accessories"/>
    <n v="32.712000000000003"/>
    <n v="2"/>
    <n v="-26.169599999999999"/>
    <x v="3"/>
    <x v="2"/>
  </r>
  <r>
    <s v="CA-2015-145457"/>
    <x v="257"/>
    <d v="2015-03-27T00:00:00"/>
    <x v="0"/>
    <s v="CP-12085"/>
    <s v="Cathy Prescott"/>
    <x v="1"/>
    <s v="United States"/>
    <x v="326"/>
    <x v="13"/>
    <x v="1"/>
    <s v="FUR-FU-10003832"/>
    <s v="Furniture"/>
    <x v="3"/>
    <s v="Eldon Expressions Punched Metal &amp; Wood Desk Accessories, Black &amp; Cherry"/>
    <n v="46.9"/>
    <n v="5"/>
    <n v="13.132"/>
    <x v="0"/>
    <x v="9"/>
  </r>
  <r>
    <s v="US-2017-163657"/>
    <x v="113"/>
    <d v="2017-09-06T00:00:00"/>
    <x v="1"/>
    <s v="JL-15235"/>
    <s v="Janet Lee"/>
    <x v="0"/>
    <s v="United States"/>
    <x v="2"/>
    <x v="2"/>
    <x v="1"/>
    <s v="FUR-TA-10004607"/>
    <s v="Furniture"/>
    <x v="2"/>
    <s v="Hon 2111 Invitation Series Straight Table"/>
    <n v="236.52799999999999"/>
    <n v="2"/>
    <n v="-2.9565999999999999"/>
    <x v="4"/>
    <x v="4"/>
  </r>
  <r>
    <s v="CA-2017-127474"/>
    <x v="761"/>
    <d v="2017-02-07T00:00:00"/>
    <x v="0"/>
    <s v="RD-19810"/>
    <s v="Ross DeVincentis"/>
    <x v="2"/>
    <s v="United States"/>
    <x v="9"/>
    <x v="8"/>
    <x v="3"/>
    <s v="FUR-FU-10004597"/>
    <s v="Furniture"/>
    <x v="3"/>
    <s v="Eldon Cleatmat Chair Mats for Medium Pile Carpets"/>
    <n v="22.2"/>
    <n v="1"/>
    <n v="-26.085000000000001"/>
    <x v="4"/>
    <x v="11"/>
  </r>
  <r>
    <s v="CA-2017-115448"/>
    <x v="762"/>
    <d v="2017-11-14T00:00:00"/>
    <x v="2"/>
    <s v="MH-18025"/>
    <s v="Michelle Huthwaite"/>
    <x v="0"/>
    <s v="United States"/>
    <x v="270"/>
    <x v="9"/>
    <x v="0"/>
    <s v="FUR-FU-10004090"/>
    <s v="Furniture"/>
    <x v="3"/>
    <s v="Executive Impressions 14&quot; Contract Wall Clock"/>
    <n v="88.92"/>
    <n v="5"/>
    <n v="14.4495"/>
    <x v="0"/>
    <x v="0"/>
  </r>
  <r>
    <s v="CA-2017-105669"/>
    <x v="342"/>
    <d v="2017-09-22T00:00:00"/>
    <x v="0"/>
    <s v="SJ-20125"/>
    <s v="Sanjit Jacobs"/>
    <x v="2"/>
    <s v="United States"/>
    <x v="6"/>
    <x v="5"/>
    <x v="3"/>
    <s v="FUR-CH-10003774"/>
    <s v="Furniture"/>
    <x v="1"/>
    <s v="Global Wood Trimmed Manager's Task Chair, Khaki"/>
    <n v="318.43"/>
    <n v="5"/>
    <n v="-77.332999999999998"/>
    <x v="2"/>
    <x v="4"/>
  </r>
  <r>
    <s v="CA-2015-137974"/>
    <x v="763"/>
    <d v="2015-04-18T00:00:00"/>
    <x v="2"/>
    <s v="LL-16840"/>
    <s v="Lauren Leatherbury"/>
    <x v="0"/>
    <s v="United States"/>
    <x v="61"/>
    <x v="25"/>
    <x v="0"/>
    <s v="FUR-FU-10001468"/>
    <s v="Furniture"/>
    <x v="3"/>
    <s v="Tenex Antistatic Computer Chair Mats"/>
    <n v="1196.8599999999999"/>
    <n v="7"/>
    <n v="119.68600000000001"/>
    <x v="3"/>
    <x v="6"/>
  </r>
  <r>
    <s v="CA-2015-137974"/>
    <x v="763"/>
    <d v="2015-04-18T00:00:00"/>
    <x v="2"/>
    <s v="LL-16840"/>
    <s v="Lauren Leatherbury"/>
    <x v="0"/>
    <s v="United States"/>
    <x v="61"/>
    <x v="25"/>
    <x v="0"/>
    <s v="FUR-BO-10001519"/>
    <s v="Furniture"/>
    <x v="0"/>
    <s v="O'Sullivan 3-Shelf Heavy-Duty Bookcases"/>
    <n v="523.26"/>
    <n v="9"/>
    <n v="125.58240000000001"/>
    <x v="3"/>
    <x v="6"/>
  </r>
  <r>
    <s v="CA-2017-148985"/>
    <x v="762"/>
    <d v="2017-11-15T00:00:00"/>
    <x v="0"/>
    <s v="TB-21190"/>
    <s v="Thomas Brumley"/>
    <x v="2"/>
    <s v="United States"/>
    <x v="2"/>
    <x v="2"/>
    <x v="1"/>
    <s v="FUR-FU-10001424"/>
    <s v="Furniture"/>
    <x v="3"/>
    <s v="Dax Clear Box Frame"/>
    <n v="34.92"/>
    <n v="4"/>
    <n v="11.8728"/>
    <x v="4"/>
    <x v="0"/>
  </r>
  <r>
    <s v="CA-2014-138100"/>
    <x v="712"/>
    <d v="2014-09-20T00:00:00"/>
    <x v="1"/>
    <s v="AA-10315"/>
    <s v="Alex Avila"/>
    <x v="0"/>
    <s v="United States"/>
    <x v="13"/>
    <x v="7"/>
    <x v="2"/>
    <s v="FUR-FU-10002456"/>
    <s v="Furniture"/>
    <x v="3"/>
    <s v="Master Caster Door Stop, Large Neon Orange"/>
    <n v="14.56"/>
    <n v="2"/>
    <n v="6.2607999999999997"/>
    <x v="2"/>
    <x v="4"/>
  </r>
  <r>
    <s v="CA-2014-167199"/>
    <x v="764"/>
    <d v="2014-01-10T00:00:00"/>
    <x v="1"/>
    <s v="ME-17320"/>
    <s v="Maria Etezadi"/>
    <x v="2"/>
    <s v="United States"/>
    <x v="0"/>
    <x v="0"/>
    <x v="0"/>
    <s v="FUR-CH-10004063"/>
    <s v="Furniture"/>
    <x v="1"/>
    <s v="Global Deluxe High-Back Manager's Chair"/>
    <n v="2573.8200000000002"/>
    <n v="9"/>
    <n v="746.40779999999995"/>
    <x v="4"/>
    <x v="8"/>
  </r>
  <r>
    <s v="CA-2014-129938"/>
    <x v="256"/>
    <d v="2014-12-17T00:00:00"/>
    <x v="0"/>
    <s v="EB-13705"/>
    <s v="Ed Braxton"/>
    <x v="1"/>
    <s v="United States"/>
    <x v="3"/>
    <x v="3"/>
    <x v="2"/>
    <s v="FUR-CH-10003774"/>
    <s v="Furniture"/>
    <x v="1"/>
    <s v="Global Wood Trimmed Manager's Task Chair, Khaki"/>
    <n v="445.80200000000002"/>
    <n v="7"/>
    <n v="-108.2662"/>
    <x v="3"/>
    <x v="5"/>
  </r>
  <r>
    <s v="US-2015-134558"/>
    <x v="765"/>
    <d v="2015-12-24T00:00:00"/>
    <x v="0"/>
    <s v="PM-19135"/>
    <s v="Peter McVee"/>
    <x v="2"/>
    <s v="United States"/>
    <x v="63"/>
    <x v="28"/>
    <x v="2"/>
    <s v="FUR-TA-10003473"/>
    <s v="Furniture"/>
    <x v="2"/>
    <s v="Bretford Rectangular Conference Table Tops"/>
    <n v="1053.164"/>
    <n v="4"/>
    <n v="-105.3164"/>
    <x v="2"/>
    <x v="5"/>
  </r>
  <r>
    <s v="CA-2015-108672"/>
    <x v="468"/>
    <d v="2015-09-16T00:00:00"/>
    <x v="1"/>
    <s v="FA-14230"/>
    <s v="Frank Atkinson"/>
    <x v="1"/>
    <s v="United States"/>
    <x v="2"/>
    <x v="2"/>
    <x v="1"/>
    <s v="FUR-FU-10003799"/>
    <s v="Furniture"/>
    <x v="3"/>
    <s v="Seth Thomas 13 1/2&quot; Wall Clock"/>
    <n v="106.68"/>
    <n v="6"/>
    <n v="33.070799999999998"/>
    <x v="6"/>
    <x v="4"/>
  </r>
  <r>
    <s v="US-2017-160836"/>
    <x v="91"/>
    <d v="2017-09-16T00:00:00"/>
    <x v="1"/>
    <s v="CC-12475"/>
    <s v="Cindy Chapman"/>
    <x v="0"/>
    <s v="United States"/>
    <x v="6"/>
    <x v="5"/>
    <x v="3"/>
    <s v="FUR-TA-10002855"/>
    <s v="Furniture"/>
    <x v="2"/>
    <s v="Bevis Round Conference Table Top &amp; Single Column Base"/>
    <n v="512.19000000000005"/>
    <n v="5"/>
    <n v="-65.852999999999994"/>
    <x v="2"/>
    <x v="4"/>
  </r>
  <r>
    <s v="CA-2017-121048"/>
    <x v="766"/>
    <d v="2017-07-18T00:00:00"/>
    <x v="1"/>
    <s v="TC-21295"/>
    <s v="Toby Carlisle"/>
    <x v="0"/>
    <s v="United States"/>
    <x v="327"/>
    <x v="2"/>
    <x v="1"/>
    <s v="FUR-FU-10003601"/>
    <s v="Furniture"/>
    <x v="3"/>
    <s v="Deflect-o RollaMat Studded, Beveled Mat for Medium Pile Carpeting"/>
    <n v="276.69"/>
    <n v="3"/>
    <n v="49.804200000000002"/>
    <x v="4"/>
    <x v="3"/>
  </r>
  <r>
    <s v="CA-2017-121048"/>
    <x v="766"/>
    <d v="2017-07-18T00:00:00"/>
    <x v="1"/>
    <s v="TC-21295"/>
    <s v="Toby Carlisle"/>
    <x v="0"/>
    <s v="United States"/>
    <x v="327"/>
    <x v="2"/>
    <x v="1"/>
    <s v="FUR-FU-10002960"/>
    <s v="Furniture"/>
    <x v="3"/>
    <s v="Eldon 200 Class Desk Accessories, Burgundy"/>
    <n v="18.84"/>
    <n v="3"/>
    <n v="7.9127999999999998"/>
    <x v="4"/>
    <x v="3"/>
  </r>
  <r>
    <s v="US-2017-161935"/>
    <x v="766"/>
    <d v="2017-07-18T00:00:00"/>
    <x v="1"/>
    <s v="JL-15835"/>
    <s v="John Lee"/>
    <x v="0"/>
    <s v="United States"/>
    <x v="29"/>
    <x v="15"/>
    <x v="2"/>
    <s v="FUR-FU-10002937"/>
    <s v="Furniture"/>
    <x v="3"/>
    <s v="GE 48&quot; Fluorescent Tube, Cool White Energy Saver, 34 Watts, 30/Box"/>
    <n v="396.92"/>
    <n v="5"/>
    <n v="148.845"/>
    <x v="4"/>
    <x v="3"/>
  </r>
  <r>
    <s v="CA-2016-162383"/>
    <x v="26"/>
    <d v="2016-09-11T00:00:00"/>
    <x v="1"/>
    <s v="MD-17350"/>
    <s v="Maribeth Dona"/>
    <x v="0"/>
    <s v="United States"/>
    <x v="68"/>
    <x v="15"/>
    <x v="2"/>
    <s v="FUR-CH-10004477"/>
    <s v="Furniture"/>
    <x v="1"/>
    <s v="Global Push Button Manager's Chair, Indigo"/>
    <n v="85.245999999999995"/>
    <n v="2"/>
    <n v="-1.2178"/>
    <x v="6"/>
    <x v="4"/>
  </r>
  <r>
    <s v="CA-2014-125731"/>
    <x v="767"/>
    <d v="2014-09-16T00:00:00"/>
    <x v="1"/>
    <s v="CL-12565"/>
    <s v="Clay Ludtke"/>
    <x v="0"/>
    <s v="United States"/>
    <x v="195"/>
    <x v="36"/>
    <x v="1"/>
    <s v="FUR-CH-10003973"/>
    <s v="Furniture"/>
    <x v="1"/>
    <s v="GuestStacker Chair with Chrome Finish Legs"/>
    <n v="1487.04"/>
    <n v="5"/>
    <n v="148.70400000000001"/>
    <x v="6"/>
    <x v="4"/>
  </r>
  <r>
    <s v="US-2017-106145"/>
    <x v="572"/>
    <d v="2017-09-26T00:00:00"/>
    <x v="3"/>
    <s v="RA-19885"/>
    <s v="Ruben Ausman"/>
    <x v="1"/>
    <s v="United States"/>
    <x v="28"/>
    <x v="2"/>
    <x v="1"/>
    <s v="FUR-FU-10003829"/>
    <s v="Furniture"/>
    <x v="3"/>
    <s v="Stackable Trays"/>
    <n v="9.24"/>
    <n v="3"/>
    <n v="2.9567999999999999"/>
    <x v="7"/>
    <x v="4"/>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s v="Furniture"/>
    <x v="1"/>
    <s v="Global Manager's Adjustable Task Chair, Storm"/>
    <n v="483.13600000000002"/>
    <n v="4"/>
    <n v="54.352800000000002"/>
    <x v="3"/>
    <x v="2"/>
  </r>
  <r>
    <s v="US-2017-134642"/>
    <x v="768"/>
    <d v="2017-03-01T00:00:00"/>
    <x v="1"/>
    <s v="SW-20245"/>
    <s v="Scot Wooten"/>
    <x v="0"/>
    <s v="United States"/>
    <x v="329"/>
    <x v="30"/>
    <x v="0"/>
    <s v="FUR-CH-10002880"/>
    <s v="Furniture"/>
    <x v="1"/>
    <s v="Global High-Back Leather Tilter, Burgundy"/>
    <n v="196.78399999999999"/>
    <n v="2"/>
    <n v="-22.138200000000001"/>
    <x v="4"/>
    <x v="11"/>
  </r>
  <r>
    <s v="US-2017-134642"/>
    <x v="768"/>
    <d v="2017-03-01T00:00:00"/>
    <x v="1"/>
    <s v="SW-20245"/>
    <s v="Scot Wooten"/>
    <x v="0"/>
    <s v="United States"/>
    <x v="329"/>
    <x v="30"/>
    <x v="0"/>
    <s v="FUR-BO-10004709"/>
    <s v="Furniture"/>
    <x v="0"/>
    <s v="Bush Westfield Collection Bookcases, Medium Cherry Finish"/>
    <n v="231.92"/>
    <n v="5"/>
    <n v="5.798"/>
    <x v="4"/>
    <x v="11"/>
  </r>
  <r>
    <s v="CA-2017-103415"/>
    <x v="587"/>
    <d v="2017-12-08T00:00:00"/>
    <x v="1"/>
    <s v="MV-17485"/>
    <s v="Mark Van Huff"/>
    <x v="0"/>
    <s v="United States"/>
    <x v="6"/>
    <x v="5"/>
    <x v="3"/>
    <s v="FUR-FU-10000820"/>
    <s v="Furniture"/>
    <x v="3"/>
    <s v="Tensor Brushed Steel Torchiere Floor Lamp"/>
    <n v="13.592000000000001"/>
    <n v="2"/>
    <n v="-14.271599999999999"/>
    <x v="2"/>
    <x v="5"/>
  </r>
  <r>
    <s v="US-2017-112347"/>
    <x v="308"/>
    <d v="2017-12-06T00:00:00"/>
    <x v="1"/>
    <s v="BS-11380"/>
    <s v="Bill Stewart"/>
    <x v="1"/>
    <s v="United States"/>
    <x v="22"/>
    <x v="12"/>
    <x v="1"/>
    <s v="FUR-BO-10003546"/>
    <s v="Furniture"/>
    <x v="0"/>
    <s v="Hon 4-Shelf Metal Bookcases"/>
    <n v="242.352"/>
    <n v="8"/>
    <n v="-363.52800000000002"/>
    <x v="4"/>
    <x v="5"/>
  </r>
  <r>
    <s v="US-2017-112347"/>
    <x v="308"/>
    <d v="2017-12-06T00:00:00"/>
    <x v="1"/>
    <s v="BS-11380"/>
    <s v="Bill Stewart"/>
    <x v="1"/>
    <s v="United States"/>
    <x v="22"/>
    <x v="12"/>
    <x v="1"/>
    <s v="FUR-FU-10001488"/>
    <s v="Furniture"/>
    <x v="3"/>
    <s v="Tenex 46&quot; x 60&quot; Computer Anti-Static Chairmat, Rectangular Shaped"/>
    <n v="508.70400000000001"/>
    <n v="6"/>
    <n v="0"/>
    <x v="4"/>
    <x v="5"/>
  </r>
  <r>
    <s v="US-2017-112347"/>
    <x v="308"/>
    <d v="2017-12-06T00:00:00"/>
    <x v="1"/>
    <s v="BS-11380"/>
    <s v="Bill Stewart"/>
    <x v="1"/>
    <s v="United States"/>
    <x v="22"/>
    <x v="12"/>
    <x v="1"/>
    <s v="FUR-CH-10002335"/>
    <s v="Furniture"/>
    <x v="1"/>
    <s v="Hon GuestStacker Chair"/>
    <n v="906.68"/>
    <n v="5"/>
    <n v="68.001000000000005"/>
    <x v="4"/>
    <x v="5"/>
  </r>
  <r>
    <s v="CA-2016-136595"/>
    <x v="26"/>
    <d v="2016-09-07T00:00:00"/>
    <x v="2"/>
    <s v="EM-13825"/>
    <s v="Elizabeth Moffitt"/>
    <x v="1"/>
    <s v="United States"/>
    <x v="6"/>
    <x v="5"/>
    <x v="3"/>
    <s v="FUR-FU-10004671"/>
    <s v="Furniture"/>
    <x v="3"/>
    <s v="Executive Impressions 12&quot; Wall Clock"/>
    <n v="21.204000000000001"/>
    <n v="3"/>
    <n v="-11.6622"/>
    <x v="3"/>
    <x v="4"/>
  </r>
  <r>
    <s v="CA-2014-114181"/>
    <x v="769"/>
    <d v="2014-05-14T00:00:00"/>
    <x v="0"/>
    <s v="AF-10885"/>
    <s v="Art Foster"/>
    <x v="0"/>
    <s v="United States"/>
    <x v="3"/>
    <x v="3"/>
    <x v="2"/>
    <s v="FUR-BO-10004467"/>
    <s v="Furniture"/>
    <x v="0"/>
    <s v="Bestar Classic Bookcase"/>
    <n v="349.96499999999997"/>
    <n v="7"/>
    <n v="-216.97829999999999"/>
    <x v="4"/>
    <x v="7"/>
  </r>
  <r>
    <s v="US-2014-137155"/>
    <x v="770"/>
    <d v="2014-11-05T00:00:00"/>
    <x v="1"/>
    <s v="DL-12925"/>
    <s v="Daniel Lacy"/>
    <x v="0"/>
    <s v="United States"/>
    <x v="62"/>
    <x v="7"/>
    <x v="2"/>
    <s v="FUR-FU-10003142"/>
    <s v="Furniture"/>
    <x v="3"/>
    <s v="Master Big Foot Doorstop, Beige"/>
    <n v="31.68"/>
    <n v="6"/>
    <n v="9.8208000000000002"/>
    <x v="4"/>
    <x v="0"/>
  </r>
  <r>
    <s v="CA-2016-105746"/>
    <x v="771"/>
    <d v="2017-01-01T00:00:00"/>
    <x v="2"/>
    <s v="BD-11605"/>
    <s v="Brian Dahlen"/>
    <x v="0"/>
    <s v="United States"/>
    <x v="68"/>
    <x v="3"/>
    <x v="2"/>
    <s v="FUR-CH-10000454"/>
    <s v="Furniture"/>
    <x v="1"/>
    <s v="Hon Deluxe Fabric Upholstered Stacking Chairs, Rounded Back"/>
    <n v="170.786"/>
    <n v="1"/>
    <n v="0"/>
    <x v="3"/>
    <x v="5"/>
  </r>
  <r>
    <s v="US-2016-104815"/>
    <x v="222"/>
    <d v="2016-09-07T00:00:00"/>
    <x v="1"/>
    <s v="RB-19570"/>
    <s v="Rob Beeghly"/>
    <x v="0"/>
    <s v="United States"/>
    <x v="9"/>
    <x v="8"/>
    <x v="3"/>
    <s v="FUR-BO-10003894"/>
    <s v="Furniture"/>
    <x v="0"/>
    <s v="Safco Value Mate Steel Bookcase, Baked Enamel Finish on Steel, Black"/>
    <n v="198.744"/>
    <n v="4"/>
    <n v="0"/>
    <x v="4"/>
    <x v="4"/>
  </r>
  <r>
    <s v="US-2016-166660"/>
    <x v="772"/>
    <d v="2016-02-01T00:00:00"/>
    <x v="0"/>
    <s v="TB-21250"/>
    <s v="Tim Brockman"/>
    <x v="0"/>
    <s v="United States"/>
    <x v="15"/>
    <x v="13"/>
    <x v="1"/>
    <s v="FUR-CH-10001190"/>
    <s v="Furniture"/>
    <x v="1"/>
    <s v="Global Deluxe High-Back Office Chair in Storm"/>
    <n v="435.16800000000001"/>
    <n v="4"/>
    <n v="-59.835599999999999"/>
    <x v="3"/>
    <x v="8"/>
  </r>
  <r>
    <s v="US-2016-166660"/>
    <x v="772"/>
    <d v="2016-02-01T00:00:00"/>
    <x v="0"/>
    <s v="TB-21250"/>
    <s v="Tim Brockman"/>
    <x v="0"/>
    <s v="United States"/>
    <x v="15"/>
    <x v="13"/>
    <x v="1"/>
    <s v="FUR-BO-10000468"/>
    <s v="Furniture"/>
    <x v="0"/>
    <s v="O'Sullivan 2-Shelf Heavy-Duty Bookcases"/>
    <n v="48.58"/>
    <n v="1"/>
    <n v="7.7728000000000002"/>
    <x v="3"/>
    <x v="8"/>
  </r>
  <r>
    <s v="CA-2014-100916"/>
    <x v="299"/>
    <d v="2014-10-26T00:00:00"/>
    <x v="1"/>
    <s v="FH-14275"/>
    <s v="Frank Hawley"/>
    <x v="1"/>
    <s v="United States"/>
    <x v="330"/>
    <x v="25"/>
    <x v="0"/>
    <s v="FUR-TA-10004607"/>
    <s v="Furniture"/>
    <x v="2"/>
    <s v="Hon 2111 Invitation Series Straight Table"/>
    <n v="591.32000000000005"/>
    <n v="4"/>
    <n v="112.35080000000001"/>
    <x v="2"/>
    <x v="1"/>
  </r>
  <r>
    <s v="CA-2016-138597"/>
    <x v="105"/>
    <d v="2016-12-21T00:00:00"/>
    <x v="2"/>
    <s v="PN-18775"/>
    <s v="Parhena Norris"/>
    <x v="2"/>
    <s v="United States"/>
    <x v="70"/>
    <x v="27"/>
    <x v="3"/>
    <s v="FUR-CH-10004997"/>
    <s v="Furniture"/>
    <x v="1"/>
    <s v="Hon Every-Day Series Multi-Task Chairs"/>
    <n v="563.94000000000005"/>
    <n v="3"/>
    <n v="112.788"/>
    <x v="0"/>
    <x v="5"/>
  </r>
  <r>
    <s v="CA-2015-142734"/>
    <x v="763"/>
    <d v="2015-04-21T00:00:00"/>
    <x v="1"/>
    <s v="DM-13345"/>
    <s v="Denise Monton"/>
    <x v="1"/>
    <s v="United States"/>
    <x v="13"/>
    <x v="7"/>
    <x v="2"/>
    <s v="FUR-CH-10003968"/>
    <s v="Furniture"/>
    <x v="1"/>
    <s v="Novimex Turbo Task Chair"/>
    <n v="127.764"/>
    <n v="2"/>
    <n v="2.8391999999999999"/>
    <x v="2"/>
    <x v="6"/>
  </r>
  <r>
    <s v="CA-2017-122945"/>
    <x v="716"/>
    <d v="2017-11-22T00:00:00"/>
    <x v="1"/>
    <s v="MB-18085"/>
    <s v="Mick Brown"/>
    <x v="0"/>
    <s v="United States"/>
    <x v="18"/>
    <x v="2"/>
    <x v="1"/>
    <s v="FUR-FU-10001196"/>
    <s v="Furniture"/>
    <x v="3"/>
    <s v="DAX Cubicle Frames - 8x10"/>
    <n v="17.309999999999999"/>
    <n v="3"/>
    <n v="5.1929999999999996"/>
    <x v="6"/>
    <x v="0"/>
  </r>
  <r>
    <s v="CA-2016-158778"/>
    <x v="26"/>
    <d v="2016-09-09T00:00:00"/>
    <x v="1"/>
    <s v="DB-13210"/>
    <s v="Dean Braden"/>
    <x v="0"/>
    <s v="United States"/>
    <x v="3"/>
    <x v="3"/>
    <x v="2"/>
    <s v="FUR-FU-10000260"/>
    <s v="Furniture"/>
    <x v="3"/>
    <s v="6&quot; Cubicle Wall Clock, Black"/>
    <n v="58.247999999999998"/>
    <n v="9"/>
    <n v="11.6496"/>
    <x v="4"/>
    <x v="4"/>
  </r>
  <r>
    <s v="CA-2016-158778"/>
    <x v="26"/>
    <d v="2016-09-09T00:00:00"/>
    <x v="1"/>
    <s v="DB-13210"/>
    <s v="Dean Braden"/>
    <x v="0"/>
    <s v="United States"/>
    <x v="3"/>
    <x v="3"/>
    <x v="2"/>
    <s v="FUR-CH-10001146"/>
    <s v="Furniture"/>
    <x v="1"/>
    <s v="Global Task Chair, Black"/>
    <n v="71.245999999999995"/>
    <n v="2"/>
    <n v="-19.338200000000001"/>
    <x v="4"/>
    <x v="4"/>
  </r>
  <r>
    <s v="CA-2016-158778"/>
    <x v="26"/>
    <d v="2016-09-09T00:00:00"/>
    <x v="1"/>
    <s v="DB-13210"/>
    <s v="Dean Braden"/>
    <x v="0"/>
    <s v="United States"/>
    <x v="3"/>
    <x v="3"/>
    <x v="2"/>
    <s v="FUR-CH-10000309"/>
    <s v="Furniture"/>
    <x v="1"/>
    <s v="Global Comet Stacking Arm Chair"/>
    <n v="887.27099999999996"/>
    <n v="3"/>
    <n v="-63.3765"/>
    <x v="4"/>
    <x v="4"/>
  </r>
  <r>
    <s v="CA-2016-101791"/>
    <x v="614"/>
    <d v="2016-05-31T00:00:00"/>
    <x v="1"/>
    <s v="BS-11665"/>
    <s v="Brian Stugart"/>
    <x v="0"/>
    <s v="United States"/>
    <x v="9"/>
    <x v="8"/>
    <x v="3"/>
    <s v="FUR-FU-10003247"/>
    <s v="Furniture"/>
    <x v="3"/>
    <s v="36X48 HARDFLOOR CHAIRMAT"/>
    <n v="25.175999999999998"/>
    <n v="3"/>
    <n v="-33.358199999999997"/>
    <x v="4"/>
    <x v="7"/>
  </r>
  <r>
    <s v="CA-2016-101791"/>
    <x v="614"/>
    <d v="2016-05-31T00:00:00"/>
    <x v="1"/>
    <s v="BS-11665"/>
    <s v="Brian Stugart"/>
    <x v="0"/>
    <s v="United States"/>
    <x v="9"/>
    <x v="8"/>
    <x v="3"/>
    <s v="FUR-FU-10002191"/>
    <s v="Furniture"/>
    <x v="3"/>
    <s v="G.E. Halogen Desk Lamp Bulbs"/>
    <n v="5.5839999999999996"/>
    <n v="2"/>
    <n v="-1.6752"/>
    <x v="4"/>
    <x v="7"/>
  </r>
  <r>
    <s v="CA-2015-113740"/>
    <x v="108"/>
    <d v="2015-08-28T00:00:00"/>
    <x v="0"/>
    <s v="SC-20380"/>
    <s v="Shahid Collister"/>
    <x v="0"/>
    <s v="United States"/>
    <x v="13"/>
    <x v="7"/>
    <x v="2"/>
    <s v="FUR-FU-10000010"/>
    <s v="Furniture"/>
    <x v="3"/>
    <s v="DAX Value U-Channel Document Frames, Easel Back"/>
    <n v="14.91"/>
    <n v="3"/>
    <n v="4.6220999999999997"/>
    <x v="4"/>
    <x v="10"/>
  </r>
  <r>
    <s v="CA-2017-151225"/>
    <x v="526"/>
    <d v="2017-10-29T00:00:00"/>
    <x v="2"/>
    <s v="JM-15655"/>
    <s v="Jim Mitchum"/>
    <x v="1"/>
    <s v="United States"/>
    <x v="2"/>
    <x v="2"/>
    <x v="1"/>
    <s v="FUR-TA-10001539"/>
    <s v="Furniture"/>
    <x v="2"/>
    <s v="Chromcraft Rectangular Conference Tables"/>
    <n v="189.57599999999999"/>
    <n v="1"/>
    <n v="9.4787999999999997"/>
    <x v="3"/>
    <x v="1"/>
  </r>
  <r>
    <s v="US-2014-144078"/>
    <x v="306"/>
    <d v="2014-11-29T00:00:00"/>
    <x v="1"/>
    <s v="RB-19435"/>
    <s v="Richard Bierner"/>
    <x v="0"/>
    <s v="United States"/>
    <x v="2"/>
    <x v="2"/>
    <x v="1"/>
    <s v="FUR-CH-10002335"/>
    <s v="Furniture"/>
    <x v="1"/>
    <s v="Hon GuestStacker Chair"/>
    <n v="725.34400000000005"/>
    <n v="4"/>
    <n v="54.400799999999997"/>
    <x v="4"/>
    <x v="0"/>
  </r>
  <r>
    <s v="CA-2015-136805"/>
    <x v="773"/>
    <d v="2015-05-27T00:00:00"/>
    <x v="0"/>
    <s v="NM-18445"/>
    <s v="Nathan Mautz"/>
    <x v="2"/>
    <s v="United States"/>
    <x v="25"/>
    <x v="17"/>
    <x v="3"/>
    <s v="FUR-FU-10003724"/>
    <s v="Furniture"/>
    <x v="3"/>
    <s v="Westinghouse Clip-On Gooseneck Lamps"/>
    <n v="75.33"/>
    <n v="9"/>
    <n v="19.585799999999999"/>
    <x v="4"/>
    <x v="7"/>
  </r>
  <r>
    <s v="CA-2014-162089"/>
    <x v="693"/>
    <d v="2014-04-01T00:00:00"/>
    <x v="2"/>
    <s v="MP-17470"/>
    <s v="Mark Packer"/>
    <x v="2"/>
    <s v="United States"/>
    <x v="193"/>
    <x v="5"/>
    <x v="3"/>
    <s v="FUR-CH-10002304"/>
    <s v="Furniture"/>
    <x v="1"/>
    <s v="Global Stack Chair without Arms, Black"/>
    <n v="127.30200000000001"/>
    <n v="7"/>
    <n v="-9.093"/>
    <x v="3"/>
    <x v="9"/>
  </r>
  <r>
    <s v="US-2017-158526"/>
    <x v="297"/>
    <d v="2018-01-01T00:00:00"/>
    <x v="0"/>
    <s v="KH-16360"/>
    <s v="Katherine Hughes"/>
    <x v="0"/>
    <s v="United States"/>
    <x v="74"/>
    <x v="0"/>
    <x v="0"/>
    <s v="FUR-CH-10002602"/>
    <s v="Furniture"/>
    <x v="1"/>
    <s v="DMI Arturo Collection Mission-style Design Wood Chair"/>
    <n v="1207.8399999999999"/>
    <n v="8"/>
    <n v="314.03840000000002"/>
    <x v="0"/>
    <x v="5"/>
  </r>
  <r>
    <s v="US-2017-158526"/>
    <x v="297"/>
    <d v="2018-01-01T00:00:00"/>
    <x v="0"/>
    <s v="KH-16360"/>
    <s v="Katherine Hughes"/>
    <x v="0"/>
    <s v="United States"/>
    <x v="74"/>
    <x v="0"/>
    <x v="0"/>
    <s v="FUR-CH-10004495"/>
    <s v="Furniture"/>
    <x v="1"/>
    <s v="Global Leather and Oak Executive Chair, Black"/>
    <n v="300.98"/>
    <n v="1"/>
    <n v="87.284199999999998"/>
    <x v="0"/>
    <x v="5"/>
  </r>
  <r>
    <s v="US-2017-158526"/>
    <x v="297"/>
    <d v="2018-01-01T00:00:00"/>
    <x v="0"/>
    <s v="KH-16360"/>
    <s v="Katherine Hughes"/>
    <x v="0"/>
    <s v="United States"/>
    <x v="74"/>
    <x v="0"/>
    <x v="0"/>
    <s v="FUR-CH-10001270"/>
    <s v="Furniture"/>
    <x v="1"/>
    <s v="Harbour Creations Steel Folding Chair"/>
    <n v="258.75"/>
    <n v="3"/>
    <n v="77.625"/>
    <x v="0"/>
    <x v="5"/>
  </r>
  <r>
    <s v="CA-2017-104885"/>
    <x v="774"/>
    <d v="2017-03-08T00:00:00"/>
    <x v="1"/>
    <s v="DB-13555"/>
    <s v="Dorothy Badders"/>
    <x v="1"/>
    <s v="United States"/>
    <x v="19"/>
    <x v="14"/>
    <x v="2"/>
    <s v="FUR-BO-10003660"/>
    <s v="Furniture"/>
    <x v="0"/>
    <s v="Bush Cubix Collection Bookcases, Fully Assembled"/>
    <n v="441.96"/>
    <n v="2"/>
    <n v="101.6508"/>
    <x v="6"/>
    <x v="9"/>
  </r>
  <r>
    <s v="CA-2015-161452"/>
    <x v="509"/>
    <d v="2015-04-11T00:00:00"/>
    <x v="1"/>
    <s v="CA-11965"/>
    <s v="Carol Adams"/>
    <x v="1"/>
    <s v="United States"/>
    <x v="2"/>
    <x v="2"/>
    <x v="1"/>
    <s v="FUR-CH-10003973"/>
    <s v="Furniture"/>
    <x v="1"/>
    <s v="GuestStacker Chair with Chrome Finish Legs"/>
    <n v="892.22400000000005"/>
    <n v="3"/>
    <n v="89.222399999999993"/>
    <x v="6"/>
    <x v="6"/>
  </r>
  <r>
    <s v="CA-2016-138968"/>
    <x v="775"/>
    <d v="2016-03-16T00:00:00"/>
    <x v="2"/>
    <s v="FC-14335"/>
    <s v="Fred Chung"/>
    <x v="1"/>
    <s v="United States"/>
    <x v="28"/>
    <x v="2"/>
    <x v="1"/>
    <s v="FUR-CH-10000309"/>
    <s v="Furniture"/>
    <x v="1"/>
    <s v="Global Comet Stacking Arm Chair"/>
    <n v="1352.0319999999999"/>
    <n v="4"/>
    <n v="84.501999999999995"/>
    <x v="5"/>
    <x v="9"/>
  </r>
  <r>
    <s v="CA-2015-101889"/>
    <x v="7"/>
    <d v="2015-12-31T00:00:00"/>
    <x v="1"/>
    <s v="DB-13120"/>
    <s v="David Bremer"/>
    <x v="1"/>
    <s v="United States"/>
    <x v="149"/>
    <x v="15"/>
    <x v="2"/>
    <s v="FUR-TA-10004154"/>
    <s v="Furniture"/>
    <x v="2"/>
    <s v="Riverside Furniture Oval Coffee Table, Oval End Table, End Table with Drawer"/>
    <n v="1548.99"/>
    <n v="9"/>
    <n v="-464.697"/>
    <x v="4"/>
    <x v="5"/>
  </r>
  <r>
    <s v="CA-2015-107685"/>
    <x v="737"/>
    <d v="2015-12-02T00:00:00"/>
    <x v="0"/>
    <s v="JM-15865"/>
    <s v="John Murray"/>
    <x v="0"/>
    <s v="United States"/>
    <x v="205"/>
    <x v="34"/>
    <x v="1"/>
    <s v="FUR-FU-10002813"/>
    <s v="Furniture"/>
    <x v="3"/>
    <s v="DAX Contemporary Wood Frame with Silver Metal Mat, Desktop, 11 x 14 Size"/>
    <n v="80.959999999999994"/>
    <n v="4"/>
    <n v="29.145600000000002"/>
    <x v="3"/>
    <x v="0"/>
  </r>
  <r>
    <s v="US-2014-120740"/>
    <x v="776"/>
    <d v="2014-04-15T00:00:00"/>
    <x v="3"/>
    <s v="PS-18970"/>
    <s v="Paul Stevenson"/>
    <x v="2"/>
    <s v="United States"/>
    <x v="2"/>
    <x v="2"/>
    <x v="1"/>
    <s v="FUR-FU-10004091"/>
    <s v="Furniture"/>
    <x v="3"/>
    <s v="Howard Miller 13&quot; Diameter Goldtone Round Wall Clock"/>
    <n v="187.76"/>
    <n v="4"/>
    <n v="76.9816"/>
    <x v="7"/>
    <x v="6"/>
  </r>
  <r>
    <s v="CA-2014-105417"/>
    <x v="777"/>
    <d v="2014-01-12T00:00:00"/>
    <x v="1"/>
    <s v="VS-21820"/>
    <s v="Vivek Sundaresam"/>
    <x v="0"/>
    <s v="United States"/>
    <x v="156"/>
    <x v="5"/>
    <x v="3"/>
    <s v="FUR-FU-10004864"/>
    <s v="Furniture"/>
    <x v="3"/>
    <s v="Howard Miller 14-1/2&quot; Diameter Chrome Round Wall Clock"/>
    <n v="76.727999999999994"/>
    <n v="3"/>
    <n v="-53.709600000000002"/>
    <x v="2"/>
    <x v="8"/>
  </r>
  <r>
    <s v="CA-2014-151967"/>
    <x v="27"/>
    <d v="2014-10-26T00:00:00"/>
    <x v="1"/>
    <s v="NB-18580"/>
    <s v="Nicole Brennan"/>
    <x v="1"/>
    <s v="United States"/>
    <x v="331"/>
    <x v="35"/>
    <x v="0"/>
    <s v="FUR-FU-10000193"/>
    <s v="Furniture"/>
    <x v="3"/>
    <s v="Tenex Chairmats For Use with Hard Floors"/>
    <n v="129.91999999999999"/>
    <n v="4"/>
    <n v="10.393599999999999"/>
    <x v="4"/>
    <x v="1"/>
  </r>
  <r>
    <s v="CA-2015-130974"/>
    <x v="61"/>
    <d v="2015-11-29T00:00:00"/>
    <x v="0"/>
    <s v="MA-17560"/>
    <s v="Matt Abelman"/>
    <x v="2"/>
    <s v="United States"/>
    <x v="114"/>
    <x v="20"/>
    <x v="2"/>
    <s v="FUR-BO-10002916"/>
    <s v="Furniture"/>
    <x v="0"/>
    <s v="Rush Hierlooms Collection 1&quot; Thick Stackable Bookcases"/>
    <n v="170.98"/>
    <n v="1"/>
    <n v="32.486199999999997"/>
    <x v="3"/>
    <x v="0"/>
  </r>
  <r>
    <s v="CA-2015-130974"/>
    <x v="61"/>
    <d v="2015-11-29T00:00:00"/>
    <x v="0"/>
    <s v="MA-17560"/>
    <s v="Matt Abelman"/>
    <x v="2"/>
    <s v="United States"/>
    <x v="114"/>
    <x v="20"/>
    <x v="2"/>
    <s v="FUR-FU-10002506"/>
    <s v="Furniture"/>
    <x v="3"/>
    <s v="Tensor &quot;Hersey Kiss&quot; Styled Floor Lamp"/>
    <n v="38.97"/>
    <n v="3"/>
    <n v="4.6764000000000001"/>
    <x v="3"/>
    <x v="0"/>
  </r>
  <r>
    <s v="CA-2015-130974"/>
    <x v="61"/>
    <d v="2015-11-29T00:00:00"/>
    <x v="0"/>
    <s v="MA-17560"/>
    <s v="Matt Abelman"/>
    <x v="2"/>
    <s v="United States"/>
    <x v="114"/>
    <x v="20"/>
    <x v="2"/>
    <s v="FUR-TA-10004619"/>
    <s v="Furniture"/>
    <x v="2"/>
    <s v="Hon Non-Folding Utility Tables"/>
    <n v="446.06799999999998"/>
    <n v="4"/>
    <n v="0"/>
    <x v="3"/>
    <x v="0"/>
  </r>
  <r>
    <s v="CA-2014-133592"/>
    <x v="252"/>
    <d v="2015-01-07T00:00:00"/>
    <x v="1"/>
    <s v="KM-16375"/>
    <s v="Katherine Murray"/>
    <x v="2"/>
    <s v="United States"/>
    <x v="134"/>
    <x v="38"/>
    <x v="2"/>
    <s v="FUR-BO-10000362"/>
    <s v="Furniture"/>
    <x v="0"/>
    <s v="Sauder Inglewood Library Bookcases"/>
    <n v="341.96"/>
    <n v="2"/>
    <n v="78.650800000000004"/>
    <x v="1"/>
    <x v="5"/>
  </r>
  <r>
    <s v="CA-2014-133592"/>
    <x v="252"/>
    <d v="2015-01-07T00:00:00"/>
    <x v="1"/>
    <s v="KM-16375"/>
    <s v="Katherine Murray"/>
    <x v="2"/>
    <s v="United States"/>
    <x v="134"/>
    <x v="38"/>
    <x v="2"/>
    <s v="FUR-CH-10004218"/>
    <s v="Furniture"/>
    <x v="1"/>
    <s v="Global Fabric Manager's Chair, Dark Gray"/>
    <n v="605.88"/>
    <n v="6"/>
    <n v="151.47"/>
    <x v="1"/>
    <x v="5"/>
  </r>
  <r>
    <s v="CA-2016-169838"/>
    <x v="778"/>
    <d v="2016-11-29T00:00:00"/>
    <x v="1"/>
    <s v="BB-11545"/>
    <s v="Brenda Bowman"/>
    <x v="1"/>
    <s v="United States"/>
    <x v="38"/>
    <x v="17"/>
    <x v="3"/>
    <s v="FUR-TA-10001095"/>
    <s v="Furniture"/>
    <x v="2"/>
    <s v="Chromcraft Round Conference Tables"/>
    <n v="1568.61"/>
    <n v="9"/>
    <n v="329.40809999999999"/>
    <x v="4"/>
    <x v="0"/>
  </r>
  <r>
    <s v="US-2017-128951"/>
    <x v="316"/>
    <d v="2017-07-17T00:00:00"/>
    <x v="2"/>
    <s v="RS-19420"/>
    <s v="Ricardo Sperren"/>
    <x v="1"/>
    <s v="United States"/>
    <x v="122"/>
    <x v="25"/>
    <x v="0"/>
    <s v="FUR-TA-10004575"/>
    <s v="Furniture"/>
    <x v="2"/>
    <s v="Hon 5100 Series Wood Tables"/>
    <n v="872.94"/>
    <n v="3"/>
    <n v="157.1292"/>
    <x v="3"/>
    <x v="3"/>
  </r>
  <r>
    <s v="CA-2016-118899"/>
    <x v="779"/>
    <d v="2016-03-22T00:00:00"/>
    <x v="3"/>
    <s v="MC-17275"/>
    <s v="Marc Crier"/>
    <x v="0"/>
    <s v="United States"/>
    <x v="15"/>
    <x v="13"/>
    <x v="1"/>
    <s v="FUR-CH-10004754"/>
    <s v="Furniture"/>
    <x v="1"/>
    <s v="Global Stack Chair with Arms, Black"/>
    <n v="167.88800000000001"/>
    <n v="7"/>
    <n v="14.690200000000001"/>
    <x v="7"/>
    <x v="9"/>
  </r>
  <r>
    <s v="CA-2017-151799"/>
    <x v="417"/>
    <d v="2017-12-18T00:00:00"/>
    <x v="1"/>
    <s v="BF-11170"/>
    <s v="Ben Ferrer"/>
    <x v="2"/>
    <s v="United States"/>
    <x v="37"/>
    <x v="20"/>
    <x v="2"/>
    <s v="FUR-TA-10003473"/>
    <s v="Furniture"/>
    <x v="2"/>
    <s v="Bretford Rectangular Conference Table Tops"/>
    <n v="526.58199999999999"/>
    <n v="2"/>
    <n v="-52.658200000000001"/>
    <x v="4"/>
    <x v="5"/>
  </r>
  <r>
    <s v="CA-2016-114601"/>
    <x v="238"/>
    <d v="2016-09-02T00:00:00"/>
    <x v="1"/>
    <s v="AA-10480"/>
    <s v="Andrew Allen"/>
    <x v="0"/>
    <s v="United States"/>
    <x v="25"/>
    <x v="17"/>
    <x v="3"/>
    <s v="FUR-TA-10004147"/>
    <s v="Furniture"/>
    <x v="2"/>
    <s v="Hon 4060 Series Tables"/>
    <n v="447.84"/>
    <n v="4"/>
    <n v="98.524799999999999"/>
    <x v="1"/>
    <x v="10"/>
  </r>
  <r>
    <s v="CA-2017-139353"/>
    <x v="780"/>
    <d v="2017-10-30T00:00:00"/>
    <x v="0"/>
    <s v="JM-15250"/>
    <s v="Janet Martin"/>
    <x v="0"/>
    <s v="United States"/>
    <x v="160"/>
    <x v="30"/>
    <x v="0"/>
    <s v="FUR-FU-10001876"/>
    <s v="Furniture"/>
    <x v="3"/>
    <s v="Computer Room Manger, 14&quot;"/>
    <n v="77.951999999999998"/>
    <n v="3"/>
    <n v="15.590400000000001"/>
    <x v="3"/>
    <x v="1"/>
  </r>
  <r>
    <s v="CA-2015-139374"/>
    <x v="468"/>
    <d v="2015-09-14T00:00:00"/>
    <x v="1"/>
    <s v="AR-10345"/>
    <s v="Alex Russell"/>
    <x v="1"/>
    <s v="United States"/>
    <x v="198"/>
    <x v="5"/>
    <x v="3"/>
    <s v="FUR-CH-10003981"/>
    <s v="Furniture"/>
    <x v="1"/>
    <s v="Global Commerce Series Low-Back Swivel/Tilt Chairs"/>
    <n v="179.886"/>
    <n v="1"/>
    <n v="-2.5697999999999999"/>
    <x v="4"/>
    <x v="4"/>
  </r>
  <r>
    <s v="CA-2017-104850"/>
    <x v="234"/>
    <d v="2017-06-19T00:00:00"/>
    <x v="1"/>
    <s v="TW-21025"/>
    <s v="Tamara Willingham"/>
    <x v="2"/>
    <s v="United States"/>
    <x v="15"/>
    <x v="13"/>
    <x v="1"/>
    <s v="FUR-CH-10003774"/>
    <s v="Furniture"/>
    <x v="1"/>
    <s v="Global Wood Trimmed Manager's Task Chair, Khaki"/>
    <n v="291.13600000000002"/>
    <n v="4"/>
    <n v="-25.474399999999999"/>
    <x v="6"/>
    <x v="2"/>
  </r>
  <r>
    <s v="CA-2015-133242"/>
    <x v="311"/>
    <d v="2015-06-24T00:00:00"/>
    <x v="1"/>
    <s v="KH-16510"/>
    <s v="Keith Herrera"/>
    <x v="0"/>
    <s v="United States"/>
    <x v="58"/>
    <x v="25"/>
    <x v="0"/>
    <s v="FUR-FU-10003464"/>
    <s v="Furniture"/>
    <x v="3"/>
    <s v="Seth Thomas 8 1/2&quot; Cubicle Clock"/>
    <n v="60.84"/>
    <n v="3"/>
    <n v="19.468800000000002"/>
    <x v="6"/>
    <x v="2"/>
  </r>
  <r>
    <s v="CA-2015-158323"/>
    <x v="737"/>
    <d v="2015-12-03T00:00:00"/>
    <x v="2"/>
    <s v="AB-10600"/>
    <s v="Ann Blume"/>
    <x v="1"/>
    <s v="United States"/>
    <x v="51"/>
    <x v="30"/>
    <x v="0"/>
    <s v="FUR-FU-10001546"/>
    <s v="Furniture"/>
    <x v="3"/>
    <s v="Dana Swing-Arm Lamps"/>
    <n v="17.088000000000001"/>
    <n v="2"/>
    <n v="1.0680000000000001"/>
    <x v="0"/>
    <x v="0"/>
  </r>
  <r>
    <s v="CA-2017-112844"/>
    <x v="596"/>
    <d v="2017-11-16T00:00:00"/>
    <x v="0"/>
    <s v="SP-20620"/>
    <s v="Stefania Perrino"/>
    <x v="1"/>
    <s v="United States"/>
    <x v="252"/>
    <x v="7"/>
    <x v="2"/>
    <s v="FUR-FU-10004845"/>
    <s v="Furniture"/>
    <x v="3"/>
    <s v="Deflect-o EconoMat Nonstudded, No Bevel Mat"/>
    <n v="154.94999999999999"/>
    <n v="3"/>
    <n v="30.99"/>
    <x v="0"/>
    <x v="0"/>
  </r>
  <r>
    <s v="US-2017-118941"/>
    <x v="661"/>
    <d v="2017-08-12T00:00:00"/>
    <x v="3"/>
    <s v="BB-11545"/>
    <s v="Brenda Bowman"/>
    <x v="1"/>
    <s v="United States"/>
    <x v="11"/>
    <x v="32"/>
    <x v="2"/>
    <s v="FUR-CH-10002331"/>
    <s v="Furniture"/>
    <x v="1"/>
    <s v="Hon 4700 Series Mobuis Mid-Back Task Chairs with Adjustable Arms"/>
    <n v="1779.9"/>
    <n v="5"/>
    <n v="373.779"/>
    <x v="7"/>
    <x v="10"/>
  </r>
  <r>
    <s v="CA-2016-162236"/>
    <x v="114"/>
    <d v="2016-11-06T00:00:00"/>
    <x v="0"/>
    <s v="ER-13855"/>
    <s v="Elpida Rittenbach"/>
    <x v="1"/>
    <s v="United States"/>
    <x v="127"/>
    <x v="30"/>
    <x v="0"/>
    <s v="FUR-TA-10002533"/>
    <s v="Furniture"/>
    <x v="2"/>
    <s v="BPI Conference Tables"/>
    <n v="876.3"/>
    <n v="10"/>
    <n v="-292.10000000000002"/>
    <x v="3"/>
    <x v="0"/>
  </r>
  <r>
    <s v="US-2016-117037"/>
    <x v="586"/>
    <d v="2016-05-20T00:00:00"/>
    <x v="2"/>
    <s v="LW-17215"/>
    <s v="Luke Weiss"/>
    <x v="0"/>
    <s v="United States"/>
    <x v="9"/>
    <x v="8"/>
    <x v="3"/>
    <s v="FUR-FU-10004973"/>
    <s v="Furniture"/>
    <x v="3"/>
    <s v="Flat Face Poster Frame"/>
    <n v="22.608000000000001"/>
    <n v="3"/>
    <n v="-10.1736"/>
    <x v="0"/>
    <x v="7"/>
  </r>
  <r>
    <s v="CA-2017-166184"/>
    <x v="781"/>
    <d v="2017-03-27T00:00:00"/>
    <x v="2"/>
    <s v="HR-14830"/>
    <s v="Harold Ryan"/>
    <x v="1"/>
    <s v="United States"/>
    <x v="13"/>
    <x v="7"/>
    <x v="2"/>
    <s v="FUR-CH-10003396"/>
    <s v="Furniture"/>
    <x v="1"/>
    <s v="Global Deluxe Steno Chair"/>
    <n v="207.846"/>
    <n v="3"/>
    <n v="2.3094000000000001"/>
    <x v="0"/>
    <x v="9"/>
  </r>
  <r>
    <s v="CA-2014-143637"/>
    <x v="782"/>
    <d v="2014-03-29T00:00:00"/>
    <x v="0"/>
    <s v="MS-17710"/>
    <s v="Maurice Satty"/>
    <x v="0"/>
    <s v="United States"/>
    <x v="99"/>
    <x v="2"/>
    <x v="1"/>
    <s v="FUR-FU-10002813"/>
    <s v="Furniture"/>
    <x v="3"/>
    <s v="DAX Contemporary Wood Frame with Silver Metal Mat, Desktop, 11 x 14 Size"/>
    <n v="40.479999999999997"/>
    <n v="2"/>
    <n v="14.572800000000001"/>
    <x v="2"/>
    <x v="9"/>
  </r>
  <r>
    <s v="CA-2016-134334"/>
    <x v="783"/>
    <d v="2016-02-15T00:00:00"/>
    <x v="2"/>
    <s v="DK-13090"/>
    <s v="Dave Kipp"/>
    <x v="0"/>
    <s v="United States"/>
    <x v="218"/>
    <x v="32"/>
    <x v="2"/>
    <s v="FUR-TA-10002356"/>
    <s v="Furniture"/>
    <x v="2"/>
    <s v="Bevis Boat-Shaped Conference Table"/>
    <n v="550.43100000000004"/>
    <n v="3"/>
    <n v="-47.1798"/>
    <x v="5"/>
    <x v="11"/>
  </r>
  <r>
    <s v="CA-2016-134334"/>
    <x v="783"/>
    <d v="2016-02-15T00:00:00"/>
    <x v="2"/>
    <s v="DK-13090"/>
    <s v="Dave Kipp"/>
    <x v="0"/>
    <s v="United States"/>
    <x v="218"/>
    <x v="32"/>
    <x v="2"/>
    <s v="FUR-FU-10003274"/>
    <s v="Furniture"/>
    <x v="3"/>
    <s v="Regeneration Desk Collection"/>
    <n v="10.56"/>
    <n v="6"/>
    <n v="4.6463999999999999"/>
    <x v="5"/>
    <x v="11"/>
  </r>
  <r>
    <s v="US-2017-109316"/>
    <x v="784"/>
    <d v="2017-06-10T00:00:00"/>
    <x v="2"/>
    <s v="MG-17680"/>
    <s v="Maureen Gastineau"/>
    <x v="2"/>
    <s v="United States"/>
    <x v="2"/>
    <x v="2"/>
    <x v="1"/>
    <s v="FUR-BO-10004834"/>
    <s v="Furniture"/>
    <x v="0"/>
    <s v="Riverside Palais Royal Lawyers Bookcase, Royale Cherry Finish"/>
    <n v="1497.6659999999999"/>
    <n v="2"/>
    <n v="140.95679999999999"/>
    <x v="3"/>
    <x v="2"/>
  </r>
  <r>
    <s v="CA-2014-125150"/>
    <x v="785"/>
    <d v="2014-05-23T00:00:00"/>
    <x v="1"/>
    <s v="PW-19030"/>
    <s v="Pauline Webber"/>
    <x v="1"/>
    <s v="United States"/>
    <x v="2"/>
    <x v="2"/>
    <x v="1"/>
    <s v="FUR-CH-10002439"/>
    <s v="Furniture"/>
    <x v="1"/>
    <s v="Iceberg Nesting Folding Chair, 19w x 6d x 43h"/>
    <n v="232.88"/>
    <n v="5"/>
    <n v="17.466000000000001"/>
    <x v="1"/>
    <x v="7"/>
  </r>
  <r>
    <s v="CA-2015-127327"/>
    <x v="136"/>
    <d v="2015-02-07T00:00:00"/>
    <x v="1"/>
    <s v="PW-19030"/>
    <s v="Pauline Webber"/>
    <x v="1"/>
    <s v="United States"/>
    <x v="248"/>
    <x v="7"/>
    <x v="2"/>
    <s v="FUR-CH-10004218"/>
    <s v="Furniture"/>
    <x v="1"/>
    <s v="Global Fabric Manager's Chair, Dark Gray"/>
    <n v="90.882000000000005"/>
    <n v="1"/>
    <n v="15.147"/>
    <x v="4"/>
    <x v="11"/>
  </r>
  <r>
    <s v="CA-2015-137302"/>
    <x v="12"/>
    <d v="2015-05-01T00:00:00"/>
    <x v="1"/>
    <s v="BW-11110"/>
    <s v="Bart Watters"/>
    <x v="1"/>
    <s v="United States"/>
    <x v="53"/>
    <x v="2"/>
    <x v="1"/>
    <s v="FUR-CH-10002017"/>
    <s v="Furniture"/>
    <x v="1"/>
    <s v="SAFCO Optional Arm Kit for Workspace Cribbage Stacking Chair"/>
    <n v="63.936"/>
    <n v="3"/>
    <n v="6.3936000000000002"/>
    <x v="2"/>
    <x v="6"/>
  </r>
  <r>
    <s v="CA-2015-106257"/>
    <x v="315"/>
    <d v="2015-04-17T00:00:00"/>
    <x v="0"/>
    <s v="EB-14110"/>
    <s v="Eugene Barchas"/>
    <x v="0"/>
    <s v="United States"/>
    <x v="2"/>
    <x v="2"/>
    <x v="1"/>
    <s v="FUR-TA-10002530"/>
    <s v="Furniture"/>
    <x v="2"/>
    <s v="Iceberg OfficeWorks 42&quot; Round Tables"/>
    <n v="241.56800000000001"/>
    <n v="2"/>
    <n v="-15.098000000000001"/>
    <x v="4"/>
    <x v="6"/>
  </r>
  <r>
    <s v="CA-2015-149083"/>
    <x v="4"/>
    <d v="2015-09-30T00:00:00"/>
    <x v="1"/>
    <s v="SH-19975"/>
    <s v="Sally Hughsby"/>
    <x v="1"/>
    <s v="United States"/>
    <x v="15"/>
    <x v="13"/>
    <x v="1"/>
    <s v="FUR-CH-10004289"/>
    <s v="Furniture"/>
    <x v="1"/>
    <s v="Global Super Steno Chair"/>
    <n v="307.13600000000002"/>
    <n v="4"/>
    <n v="-11.5176"/>
    <x v="2"/>
    <x v="4"/>
  </r>
  <r>
    <s v="US-2014-137869"/>
    <x v="786"/>
    <d v="2014-04-02T00:00:00"/>
    <x v="1"/>
    <s v="CV-12295"/>
    <s v="Christina VanderZanden"/>
    <x v="0"/>
    <s v="United States"/>
    <x v="67"/>
    <x v="26"/>
    <x v="3"/>
    <s v="FUR-TA-10003954"/>
    <s v="Furniture"/>
    <x v="2"/>
    <s v="Hon 94000 Series Round Tables"/>
    <n v="1184.72"/>
    <n v="4"/>
    <n v="106.62479999999999"/>
    <x v="2"/>
    <x v="9"/>
  </r>
  <r>
    <s v="US-2017-123834"/>
    <x v="720"/>
    <d v="2017-07-25T00:00:00"/>
    <x v="1"/>
    <s v="GM-14500"/>
    <s v="Gene McClure"/>
    <x v="0"/>
    <s v="United States"/>
    <x v="191"/>
    <x v="5"/>
    <x v="3"/>
    <s v="FUR-TA-10001676"/>
    <s v="Furniture"/>
    <x v="2"/>
    <s v="Hon 61000 Series Interactive Training Tables"/>
    <n v="124.404"/>
    <n v="4"/>
    <n v="-21.3264"/>
    <x v="4"/>
    <x v="3"/>
  </r>
  <r>
    <s v="CA-2016-128706"/>
    <x v="787"/>
    <d v="2016-03-02T00:00:00"/>
    <x v="1"/>
    <s v="DW-13540"/>
    <s v="Don Weiss"/>
    <x v="0"/>
    <s v="United States"/>
    <x v="6"/>
    <x v="5"/>
    <x v="3"/>
    <s v="FUR-FU-10004053"/>
    <s v="Furniture"/>
    <x v="3"/>
    <s v="DAX Two-Tone Silver Metal Document Frame"/>
    <n v="16.192"/>
    <n v="2"/>
    <n v="-6.8815999999999997"/>
    <x v="4"/>
    <x v="11"/>
  </r>
  <r>
    <s v="CA-2015-143364"/>
    <x v="788"/>
    <d v="2015-07-19T00:00:00"/>
    <x v="0"/>
    <s v="TG-21310"/>
    <s v="Toby Gnade"/>
    <x v="0"/>
    <s v="United States"/>
    <x v="81"/>
    <x v="22"/>
    <x v="1"/>
    <s v="FUR-CH-10004287"/>
    <s v="Furniture"/>
    <x v="1"/>
    <s v="SAFCO Arco Folding Chair"/>
    <n v="441.92"/>
    <n v="2"/>
    <n v="49.716000000000001"/>
    <x v="2"/>
    <x v="3"/>
  </r>
  <r>
    <s v="CA-2015-143364"/>
    <x v="788"/>
    <d v="2015-07-19T00:00:00"/>
    <x v="0"/>
    <s v="TG-21310"/>
    <s v="Toby Gnade"/>
    <x v="0"/>
    <s v="United States"/>
    <x v="81"/>
    <x v="22"/>
    <x v="1"/>
    <s v="FUR-BO-10001608"/>
    <s v="Furniture"/>
    <x v="0"/>
    <s v="Hon Metal Bookcases, Black"/>
    <n v="127.764"/>
    <n v="6"/>
    <n v="-191.64599999999999"/>
    <x v="2"/>
    <x v="3"/>
  </r>
  <r>
    <s v="CA-2016-101672"/>
    <x v="162"/>
    <d v="2016-10-07T00:00:00"/>
    <x v="1"/>
    <s v="DB-12910"/>
    <s v="Daniel Byrd"/>
    <x v="2"/>
    <s v="United States"/>
    <x v="284"/>
    <x v="2"/>
    <x v="1"/>
    <s v="FUR-CH-10004063"/>
    <s v="Furniture"/>
    <x v="1"/>
    <s v="Global Deluxe High-Back Manager's Chair"/>
    <n v="915.13599999999997"/>
    <n v="4"/>
    <n v="102.9528"/>
    <x v="4"/>
    <x v="1"/>
  </r>
  <r>
    <s v="CA-2016-160241"/>
    <x v="789"/>
    <d v="2016-12-04T00:00:00"/>
    <x v="0"/>
    <s v="DR-12940"/>
    <s v="Daniel Raglin"/>
    <x v="2"/>
    <s v="United States"/>
    <x v="14"/>
    <x v="8"/>
    <x v="3"/>
    <s v="FUR-FU-10003806"/>
    <s v="Furniture"/>
    <x v="3"/>
    <s v="Tenex Chairmat w/ Average Lip, 45&quot; x 53&quot;"/>
    <n v="242.17599999999999"/>
    <n v="4"/>
    <n v="-302.72000000000003"/>
    <x v="2"/>
    <x v="0"/>
  </r>
  <r>
    <s v="CA-2016-155747"/>
    <x v="184"/>
    <d v="2016-06-21T00:00:00"/>
    <x v="1"/>
    <s v="JS-15685"/>
    <s v="Jim Sink"/>
    <x v="1"/>
    <s v="United States"/>
    <x v="3"/>
    <x v="3"/>
    <x v="2"/>
    <s v="FUR-TA-10003392"/>
    <s v="Furniture"/>
    <x v="2"/>
    <s v="Global Adaptabilities Conference Tables"/>
    <n v="337.17599999999999"/>
    <n v="2"/>
    <n v="-118.0116"/>
    <x v="1"/>
    <x v="2"/>
  </r>
  <r>
    <s v="CA-2017-118017"/>
    <x v="587"/>
    <d v="2017-12-06T00:00:00"/>
    <x v="0"/>
    <s v="LC-16870"/>
    <s v="Lena Cacioppo"/>
    <x v="0"/>
    <s v="United States"/>
    <x v="332"/>
    <x v="12"/>
    <x v="1"/>
    <s v="FUR-FU-10004351"/>
    <s v="Furniture"/>
    <x v="3"/>
    <s v="Staple-based wall hangings"/>
    <n v="23.376000000000001"/>
    <n v="3"/>
    <n v="7.0128000000000004"/>
    <x v="0"/>
    <x v="5"/>
  </r>
  <r>
    <s v="CA-2017-118017"/>
    <x v="587"/>
    <d v="2017-12-06T00:00:00"/>
    <x v="0"/>
    <s v="LC-16870"/>
    <s v="Lena Cacioppo"/>
    <x v="0"/>
    <s v="United States"/>
    <x v="332"/>
    <x v="12"/>
    <x v="1"/>
    <s v="FUR-FU-10004270"/>
    <s v="Furniture"/>
    <x v="3"/>
    <s v="Eldon Image Series Desk Accessories, Burgundy"/>
    <n v="16.72"/>
    <n v="5"/>
    <n v="3.3439999999999999"/>
    <x v="0"/>
    <x v="5"/>
  </r>
  <r>
    <s v="CA-2017-118017"/>
    <x v="587"/>
    <d v="2017-12-06T00:00:00"/>
    <x v="0"/>
    <s v="LC-16870"/>
    <s v="Lena Cacioppo"/>
    <x v="0"/>
    <s v="United States"/>
    <x v="332"/>
    <x v="12"/>
    <x v="1"/>
    <s v="FUR-FU-10004053"/>
    <s v="Furniture"/>
    <x v="3"/>
    <s v="DAX Two-Tone Silver Metal Document Frame"/>
    <n v="16.192"/>
    <n v="1"/>
    <n v="4.6551999999999998"/>
    <x v="0"/>
    <x v="5"/>
  </r>
  <r>
    <s v="CA-2016-148684"/>
    <x v="683"/>
    <d v="2016-12-29T00:00:00"/>
    <x v="1"/>
    <s v="TS-21655"/>
    <s v="Trudy Schmidt"/>
    <x v="0"/>
    <s v="United States"/>
    <x v="160"/>
    <x v="31"/>
    <x v="0"/>
    <s v="FUR-FU-10003553"/>
    <s v="Furniture"/>
    <x v="3"/>
    <s v="Howard Miller 13-1/2&quot; Diameter Rosebrook Wall Clock"/>
    <n v="343.85"/>
    <n v="5"/>
    <n v="137.54"/>
    <x v="4"/>
    <x v="5"/>
  </r>
  <r>
    <s v="CA-2017-128363"/>
    <x v="790"/>
    <d v="2017-08-18T00:00:00"/>
    <x v="1"/>
    <s v="DC-12850"/>
    <s v="Dan Campbell"/>
    <x v="0"/>
    <s v="United States"/>
    <x v="10"/>
    <x v="9"/>
    <x v="0"/>
    <s v="FUR-FU-10003268"/>
    <s v="Furniture"/>
    <x v="3"/>
    <s v="Eldon Radial Chair Mat for Low to Medium Pile Carpets"/>
    <n v="31.984000000000002"/>
    <n v="1"/>
    <n v="0"/>
    <x v="2"/>
    <x v="10"/>
  </r>
  <r>
    <s v="CA-2017-128363"/>
    <x v="790"/>
    <d v="2017-08-18T00:00:00"/>
    <x v="1"/>
    <s v="DC-12850"/>
    <s v="Dan Campbell"/>
    <x v="0"/>
    <s v="United States"/>
    <x v="10"/>
    <x v="9"/>
    <x v="0"/>
    <s v="FUR-CH-10002073"/>
    <s v="Furniture"/>
    <x v="1"/>
    <s v="Hon Olson Stacker Chairs"/>
    <n v="423.64800000000002"/>
    <n v="2"/>
    <n v="47.660400000000003"/>
    <x v="2"/>
    <x v="10"/>
  </r>
  <r>
    <s v="CA-2016-149762"/>
    <x v="122"/>
    <d v="2016-12-07T00:00:00"/>
    <x v="1"/>
    <s v="RD-19720"/>
    <s v="Roger Demir"/>
    <x v="0"/>
    <s v="United States"/>
    <x v="333"/>
    <x v="2"/>
    <x v="1"/>
    <s v="FUR-TA-10004147"/>
    <s v="Furniture"/>
    <x v="2"/>
    <s v="Hon 4060 Series Tables"/>
    <n v="268.70400000000001"/>
    <n v="3"/>
    <n v="6.7176"/>
    <x v="4"/>
    <x v="5"/>
  </r>
  <r>
    <s v="CA-2016-149762"/>
    <x v="122"/>
    <d v="2016-12-07T00:00:00"/>
    <x v="1"/>
    <s v="RD-19720"/>
    <s v="Roger Demir"/>
    <x v="0"/>
    <s v="United States"/>
    <x v="333"/>
    <x v="2"/>
    <x v="1"/>
    <s v="FUR-BO-10001337"/>
    <s v="Furniture"/>
    <x v="0"/>
    <s v="O'Sullivan Living Dimensions 2-Shelf Bookcases"/>
    <n v="205.666"/>
    <n v="2"/>
    <n v="-12.098000000000001"/>
    <x v="4"/>
    <x v="5"/>
  </r>
  <r>
    <s v="CA-2016-167605"/>
    <x v="376"/>
    <d v="2016-04-30T00:00:00"/>
    <x v="0"/>
    <s v="RB-19570"/>
    <s v="Rob Beeghly"/>
    <x v="0"/>
    <s v="United States"/>
    <x v="317"/>
    <x v="8"/>
    <x v="3"/>
    <s v="FUR-FU-10001602"/>
    <s v="Furniture"/>
    <x v="3"/>
    <s v="Eldon Delta Triangular Chair Mat, 52&quot; x 58&quot;, Clear"/>
    <n v="30.344000000000001"/>
    <n v="2"/>
    <n v="-31.8612"/>
    <x v="3"/>
    <x v="6"/>
  </r>
  <r>
    <s v="CA-2015-110891"/>
    <x v="141"/>
    <d v="2015-11-24T00:00:00"/>
    <x v="1"/>
    <s v="PO-19195"/>
    <s v="Phillina Ober"/>
    <x v="2"/>
    <s v="United States"/>
    <x v="3"/>
    <x v="3"/>
    <x v="2"/>
    <s v="FUR-CH-10002880"/>
    <s v="Furniture"/>
    <x v="1"/>
    <s v="Global High-Back Leather Tilter, Burgundy"/>
    <n v="344.37200000000001"/>
    <n v="4"/>
    <n v="-93.472399999999993"/>
    <x v="4"/>
    <x v="0"/>
  </r>
  <r>
    <s v="CA-2017-120404"/>
    <x v="93"/>
    <d v="2017-11-24T00:00:00"/>
    <x v="0"/>
    <s v="KH-16330"/>
    <s v="Katharine Harms"/>
    <x v="1"/>
    <s v="United States"/>
    <x v="13"/>
    <x v="7"/>
    <x v="2"/>
    <s v="FUR-FU-10000820"/>
    <s v="Furniture"/>
    <x v="3"/>
    <s v="Tensor Brushed Steel Torchiere Floor Lamp"/>
    <n v="50.97"/>
    <n v="3"/>
    <n v="9.1745999999999999"/>
    <x v="4"/>
    <x v="0"/>
  </r>
  <r>
    <s v="CA-2017-167549"/>
    <x v="730"/>
    <d v="2017-07-27T00:00:00"/>
    <x v="2"/>
    <s v="EM-14200"/>
    <s v="Evan Minnotte"/>
    <x v="2"/>
    <s v="United States"/>
    <x v="144"/>
    <x v="5"/>
    <x v="3"/>
    <s v="FUR-TA-10004767"/>
    <s v="Furniture"/>
    <x v="2"/>
    <s v="Safco Drafting Table"/>
    <n v="298.11599999999999"/>
    <n v="6"/>
    <n v="-4.2587999999999999"/>
    <x v="3"/>
    <x v="3"/>
  </r>
  <r>
    <s v="US-2016-168095"/>
    <x v="791"/>
    <d v="2016-07-20T00:00:00"/>
    <x v="1"/>
    <s v="MC-17425"/>
    <s v="Mark Cousins"/>
    <x v="1"/>
    <s v="United States"/>
    <x v="295"/>
    <x v="36"/>
    <x v="1"/>
    <s v="FUR-CH-10004886"/>
    <s v="Furniture"/>
    <x v="1"/>
    <s v="Bevis Steel Folding Chairs"/>
    <n v="230.28"/>
    <n v="3"/>
    <n v="23.027999999999999"/>
    <x v="2"/>
    <x v="3"/>
  </r>
  <r>
    <s v="CA-2016-146325"/>
    <x v="469"/>
    <d v="2016-12-17T00:00:00"/>
    <x v="2"/>
    <s v="DS-13180"/>
    <s v="David Smith"/>
    <x v="1"/>
    <s v="United States"/>
    <x v="53"/>
    <x v="2"/>
    <x v="1"/>
    <s v="FUR-CH-10001146"/>
    <s v="Furniture"/>
    <x v="1"/>
    <s v="Global Task Chair, Black"/>
    <n v="81.424000000000007"/>
    <n v="2"/>
    <n v="-9.1601999999999997"/>
    <x v="0"/>
    <x v="5"/>
  </r>
  <r>
    <s v="CA-2014-131009"/>
    <x v="29"/>
    <d v="2014-03-05T00:00:00"/>
    <x v="1"/>
    <s v="SC-20380"/>
    <s v="Shahid Collister"/>
    <x v="0"/>
    <s v="United States"/>
    <x v="116"/>
    <x v="5"/>
    <x v="3"/>
    <s v="FUR-CH-10001270"/>
    <s v="Furniture"/>
    <x v="1"/>
    <s v="Harbour Creations Steel Folding Chair"/>
    <n v="362.25"/>
    <n v="6"/>
    <n v="0"/>
    <x v="4"/>
    <x v="9"/>
  </r>
  <r>
    <s v="CA-2014-131009"/>
    <x v="29"/>
    <d v="2014-03-05T00:00:00"/>
    <x v="1"/>
    <s v="SC-20380"/>
    <s v="Shahid Collister"/>
    <x v="0"/>
    <s v="United States"/>
    <x v="116"/>
    <x v="5"/>
    <x v="3"/>
    <s v="FUR-FU-10001095"/>
    <s v="Furniture"/>
    <x v="3"/>
    <s v="DAX Black Cherry Wood-Tone Poster Frame"/>
    <n v="63.552"/>
    <n v="6"/>
    <n v="-34.953600000000002"/>
    <x v="4"/>
    <x v="9"/>
  </r>
  <r>
    <s v="CA-2017-131807"/>
    <x v="702"/>
    <d v="2017-10-10T00:00:00"/>
    <x v="1"/>
    <s v="GG-14650"/>
    <s v="Greg Guthrie"/>
    <x v="1"/>
    <s v="United States"/>
    <x v="297"/>
    <x v="2"/>
    <x v="1"/>
    <s v="FUR-CH-10001190"/>
    <s v="Furniture"/>
    <x v="1"/>
    <s v="Global Deluxe High-Back Office Chair in Storm"/>
    <n v="435.16800000000001"/>
    <n v="4"/>
    <n v="-59.835599999999999"/>
    <x v="2"/>
    <x v="1"/>
  </r>
  <r>
    <s v="CA-2017-131807"/>
    <x v="702"/>
    <d v="2017-10-10T00:00:00"/>
    <x v="1"/>
    <s v="GG-14650"/>
    <s v="Greg Guthrie"/>
    <x v="1"/>
    <s v="United States"/>
    <x v="297"/>
    <x v="2"/>
    <x v="1"/>
    <s v="FUR-FU-10004666"/>
    <s v="Furniture"/>
    <x v="3"/>
    <s v="DAX Clear Channel Poster Frame"/>
    <n v="72.900000000000006"/>
    <n v="5"/>
    <n v="26.972999999999999"/>
    <x v="2"/>
    <x v="1"/>
  </r>
  <r>
    <s v="CA-2017-131807"/>
    <x v="702"/>
    <d v="2017-10-10T00:00:00"/>
    <x v="1"/>
    <s v="GG-14650"/>
    <s v="Greg Guthrie"/>
    <x v="1"/>
    <s v="United States"/>
    <x v="297"/>
    <x v="2"/>
    <x v="1"/>
    <s v="FUR-TA-10004086"/>
    <s v="Furniture"/>
    <x v="2"/>
    <s v="KI Adjustable-Height Table"/>
    <n v="206.352"/>
    <n v="3"/>
    <n v="5.1588000000000003"/>
    <x v="2"/>
    <x v="1"/>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x v="1"/>
  </r>
  <r>
    <s v="CA-2016-157707"/>
    <x v="792"/>
    <d v="2016-10-12T00:00:00"/>
    <x v="2"/>
    <s v="CC-12610"/>
    <s v="Corey Catlett"/>
    <x v="1"/>
    <s v="United States"/>
    <x v="22"/>
    <x v="12"/>
    <x v="1"/>
    <s v="FUR-CH-10004853"/>
    <s v="Furniture"/>
    <x v="1"/>
    <s v="Global Manager's Adjustable Task Chair, Storm"/>
    <n v="120.78400000000001"/>
    <n v="1"/>
    <n v="13.588200000000001"/>
    <x v="3"/>
    <x v="1"/>
  </r>
  <r>
    <s v="US-2015-126753"/>
    <x v="793"/>
    <d v="2015-08-20T00:00:00"/>
    <x v="1"/>
    <s v="SP-20860"/>
    <s v="Sung Pak"/>
    <x v="1"/>
    <s v="United States"/>
    <x v="3"/>
    <x v="3"/>
    <x v="2"/>
    <s v="FUR-FU-10001488"/>
    <s v="Furniture"/>
    <x v="3"/>
    <s v="Tenex 46&quot; x 60&quot; Computer Anti-Static Chairmat, Rectangular Shaped"/>
    <n v="254.352"/>
    <n v="3"/>
    <n v="0"/>
    <x v="4"/>
    <x v="10"/>
  </r>
  <r>
    <s v="CA-2014-113383"/>
    <x v="767"/>
    <d v="2014-09-13T00:00:00"/>
    <x v="2"/>
    <s v="SF-20065"/>
    <s v="Sandra Flanagan"/>
    <x v="0"/>
    <s v="United States"/>
    <x v="334"/>
    <x v="18"/>
    <x v="2"/>
    <s v="FUR-FU-10001986"/>
    <s v="Furniture"/>
    <x v="3"/>
    <s v="Dana Fluorescent Magnifying Lamp, White, 36&quot;"/>
    <n v="254.9"/>
    <n v="5"/>
    <n v="76.47"/>
    <x v="0"/>
    <x v="4"/>
  </r>
  <r>
    <s v="US-2015-165743"/>
    <x v="141"/>
    <d v="2015-11-23T00:00:00"/>
    <x v="0"/>
    <s v="MM-18055"/>
    <s v="Michelle Moray"/>
    <x v="0"/>
    <s v="United States"/>
    <x v="14"/>
    <x v="12"/>
    <x v="1"/>
    <s v="FUR-BO-10002268"/>
    <s v="Furniture"/>
    <x v="0"/>
    <s v="Sauder Barrister Bookcases"/>
    <n v="145.76400000000001"/>
    <n v="6"/>
    <n v="-247.7988"/>
    <x v="0"/>
    <x v="0"/>
  </r>
  <r>
    <s v="US-2017-105998"/>
    <x v="54"/>
    <d v="2017-11-05T00:00:00"/>
    <x v="2"/>
    <s v="CR-12580"/>
    <s v="Clay Rozendal"/>
    <x v="2"/>
    <s v="United States"/>
    <x v="53"/>
    <x v="2"/>
    <x v="1"/>
    <s v="FUR-TA-10001095"/>
    <s v="Furniture"/>
    <x v="2"/>
    <s v="Chromcraft Round Conference Tables"/>
    <n v="1673.184"/>
    <n v="12"/>
    <n v="20.9148"/>
    <x v="3"/>
    <x v="0"/>
  </r>
  <r>
    <s v="US-2014-148194"/>
    <x v="236"/>
    <d v="2014-05-07T00:00:00"/>
    <x v="2"/>
    <s v="BS-11365"/>
    <s v="Bill Shonely"/>
    <x v="1"/>
    <s v="United States"/>
    <x v="15"/>
    <x v="13"/>
    <x v="1"/>
    <s v="FUR-FU-10001852"/>
    <s v="Furniture"/>
    <x v="3"/>
    <s v="Eldon Regeneration Recycled Desk Accessories, Smoke"/>
    <n v="12.18"/>
    <n v="7"/>
    <n v="3.8976000000000002"/>
    <x v="0"/>
    <x v="7"/>
  </r>
  <r>
    <s v="CA-2014-143210"/>
    <x v="280"/>
    <d v="2014-12-03T00:00:00"/>
    <x v="2"/>
    <s v="AA-10645"/>
    <s v="Anna Andreadi"/>
    <x v="0"/>
    <s v="United States"/>
    <x v="172"/>
    <x v="20"/>
    <x v="2"/>
    <s v="FUR-FU-10003878"/>
    <s v="Furniture"/>
    <x v="3"/>
    <s v="Linden 10&quot; Round Wall Clock, Black"/>
    <n v="45.84"/>
    <n v="3"/>
    <n v="15.585599999999999"/>
    <x v="3"/>
    <x v="5"/>
  </r>
  <r>
    <s v="CA-2014-143210"/>
    <x v="280"/>
    <d v="2014-12-03T00:00:00"/>
    <x v="2"/>
    <s v="AA-10645"/>
    <s v="Anna Andreadi"/>
    <x v="0"/>
    <s v="United States"/>
    <x v="172"/>
    <x v="20"/>
    <x v="2"/>
    <s v="FUR-FU-10002268"/>
    <s v="Furniture"/>
    <x v="3"/>
    <s v="Ultra Door Push Plate"/>
    <n v="9.82"/>
    <n v="2"/>
    <n v="3.2406000000000001"/>
    <x v="3"/>
    <x v="5"/>
  </r>
  <r>
    <s v="CA-2015-110863"/>
    <x v="669"/>
    <d v="2015-11-24T00:00:00"/>
    <x v="1"/>
    <s v="AA-10645"/>
    <s v="Anna Andreadi"/>
    <x v="0"/>
    <s v="United States"/>
    <x v="258"/>
    <x v="37"/>
    <x v="3"/>
    <s v="FUR-CH-10002073"/>
    <s v="Furniture"/>
    <x v="1"/>
    <s v="Hon Olson Stacker Chairs"/>
    <n v="1323.9"/>
    <n v="5"/>
    <n v="383.93099999999998"/>
    <x v="1"/>
    <x v="0"/>
  </r>
  <r>
    <s v="CA-2017-120168"/>
    <x v="794"/>
    <d v="2017-05-25T00:00:00"/>
    <x v="3"/>
    <s v="TB-21625"/>
    <s v="Trudy Brown"/>
    <x v="0"/>
    <s v="United States"/>
    <x v="13"/>
    <x v="7"/>
    <x v="2"/>
    <s v="FUR-FU-10000732"/>
    <s v="Furniture"/>
    <x v="3"/>
    <s v="Eldon 200 Class Desk Accessories"/>
    <n v="18.84"/>
    <n v="3"/>
    <n v="6.0288000000000004"/>
    <x v="7"/>
    <x v="7"/>
  </r>
  <r>
    <s v="US-2014-131870"/>
    <x v="383"/>
    <d v="2014-09-11T00:00:00"/>
    <x v="2"/>
    <s v="NF-18595"/>
    <s v="Nicole Fjeld"/>
    <x v="2"/>
    <s v="United States"/>
    <x v="68"/>
    <x v="15"/>
    <x v="2"/>
    <s v="FUR-FU-10002501"/>
    <s v="Furniture"/>
    <x v="3"/>
    <s v="Nu-Dell Executive Frame"/>
    <n v="60.671999999999997"/>
    <n v="6"/>
    <n v="12.892799999999999"/>
    <x v="3"/>
    <x v="4"/>
  </r>
  <r>
    <s v="CA-2014-129189"/>
    <x v="294"/>
    <d v="2014-07-25T00:00:00"/>
    <x v="1"/>
    <s v="HM-14860"/>
    <s v="Harry Marie"/>
    <x v="1"/>
    <s v="United States"/>
    <x v="144"/>
    <x v="5"/>
    <x v="3"/>
    <s v="FUR-CH-10004997"/>
    <s v="Furniture"/>
    <x v="1"/>
    <s v="Hon Every-Day Series Multi-Task Chairs"/>
    <n v="657.93"/>
    <n v="5"/>
    <n v="-93.99"/>
    <x v="4"/>
    <x v="3"/>
  </r>
  <r>
    <s v="CA-2015-132465"/>
    <x v="795"/>
    <d v="2015-09-15T00:00:00"/>
    <x v="0"/>
    <s v="DM-13525"/>
    <s v="Don Miller"/>
    <x v="1"/>
    <s v="United States"/>
    <x v="13"/>
    <x v="7"/>
    <x v="2"/>
    <s v="FUR-FU-10000277"/>
    <s v="Furniture"/>
    <x v="3"/>
    <s v="Deflect-o DuraMat Antistatic Studded Beveled Mat for Medium Pile Carpeting"/>
    <n v="210.68"/>
    <n v="2"/>
    <n v="50.563200000000002"/>
    <x v="4"/>
    <x v="4"/>
  </r>
  <r>
    <s v="CA-2016-158806"/>
    <x v="796"/>
    <d v="2016-01-11T00:00:00"/>
    <x v="1"/>
    <s v="NM-18520"/>
    <s v="Neoma Murray"/>
    <x v="0"/>
    <s v="United States"/>
    <x v="45"/>
    <x v="5"/>
    <x v="3"/>
    <s v="FUR-FU-10004270"/>
    <s v="Furniture"/>
    <x v="3"/>
    <s v="Executive Impressions 13&quot; Clairmont Wall Clock"/>
    <n v="23.076000000000001"/>
    <n v="3"/>
    <n v="-10.9611"/>
    <x v="4"/>
    <x v="8"/>
  </r>
  <r>
    <s v="CA-2015-119690"/>
    <x v="528"/>
    <d v="2015-06-28T00:00:00"/>
    <x v="2"/>
    <s v="MV-17485"/>
    <s v="Mark Van Huff"/>
    <x v="0"/>
    <s v="United States"/>
    <x v="6"/>
    <x v="5"/>
    <x v="3"/>
    <s v="FUR-FU-10004587"/>
    <s v="Furniture"/>
    <x v="3"/>
    <s v="GE General Use Halogen Bulbs, 100 Watts, 1 Bulb per Pack"/>
    <n v="75.384"/>
    <n v="9"/>
    <n v="-20.730599999999999"/>
    <x v="0"/>
    <x v="2"/>
  </r>
  <r>
    <s v="CA-2017-109393"/>
    <x v="254"/>
    <d v="2017-07-02T00:00:00"/>
    <x v="0"/>
    <s v="JC-15775"/>
    <s v="John Castell"/>
    <x v="0"/>
    <s v="United States"/>
    <x v="2"/>
    <x v="2"/>
    <x v="1"/>
    <s v="FUR-BO-10003966"/>
    <s v="Furniture"/>
    <x v="0"/>
    <s v="Sauder Facets Collection Library, Sky Alder Finish"/>
    <n v="435.99900000000002"/>
    <n v="3"/>
    <n v="5.1294000000000004"/>
    <x v="3"/>
    <x v="2"/>
  </r>
  <r>
    <s v="CA-2017-121489"/>
    <x v="67"/>
    <d v="2017-08-25T00:00:00"/>
    <x v="0"/>
    <s v="CM-11815"/>
    <s v="Candace McMahon"/>
    <x v="1"/>
    <s v="United States"/>
    <x v="15"/>
    <x v="13"/>
    <x v="1"/>
    <s v="FUR-CH-10004698"/>
    <s v="Furniture"/>
    <x v="1"/>
    <s v="Padded Folding Chairs, Black, 4/Carton"/>
    <n v="388.70400000000001"/>
    <n v="6"/>
    <n v="38.870399999999997"/>
    <x v="4"/>
    <x v="10"/>
  </r>
  <r>
    <s v="US-2017-133081"/>
    <x v="745"/>
    <d v="2017-03-15T00:00:00"/>
    <x v="1"/>
    <s v="PV-18985"/>
    <s v="Paul Van Hugh"/>
    <x v="2"/>
    <s v="United States"/>
    <x v="335"/>
    <x v="20"/>
    <x v="2"/>
    <s v="FUR-FU-10001379"/>
    <s v="Furniture"/>
    <x v="3"/>
    <s v="Executive Impressions 16-1/2&quot; Circular Wall Clock"/>
    <n v="26.72"/>
    <n v="1"/>
    <n v="11.7568"/>
    <x v="4"/>
    <x v="9"/>
  </r>
  <r>
    <s v="CA-2014-144974"/>
    <x v="218"/>
    <d v="2014-09-30T00:00:00"/>
    <x v="1"/>
    <s v="CM-12715"/>
    <s v="Craig Molinari"/>
    <x v="1"/>
    <s v="United States"/>
    <x v="3"/>
    <x v="3"/>
    <x v="2"/>
    <s v="FUR-FU-10001095"/>
    <s v="Furniture"/>
    <x v="3"/>
    <s v="DAX Black Cherry Wood-Tone Poster Frame"/>
    <n v="21.184000000000001"/>
    <n v="1"/>
    <n v="4.7664"/>
    <x v="4"/>
    <x v="4"/>
  </r>
  <r>
    <s v="CA-2015-121188"/>
    <x v="797"/>
    <d v="2015-09-04T00:00:00"/>
    <x v="1"/>
    <s v="CB-12025"/>
    <s v="Cassandra Brandow"/>
    <x v="0"/>
    <s v="United States"/>
    <x v="2"/>
    <x v="2"/>
    <x v="1"/>
    <s v="FUR-BO-10004695"/>
    <s v="Furniture"/>
    <x v="0"/>
    <s v="O'Sullivan 2-Door Barrister Bookcase in Odessa Pine"/>
    <n v="307.666"/>
    <n v="2"/>
    <n v="28.956800000000001"/>
    <x v="1"/>
    <x v="10"/>
  </r>
  <r>
    <s v="CA-2015-121188"/>
    <x v="797"/>
    <d v="2015-09-04T00:00:00"/>
    <x v="1"/>
    <s v="CB-12025"/>
    <s v="Cassandra Brandow"/>
    <x v="0"/>
    <s v="United States"/>
    <x v="2"/>
    <x v="2"/>
    <x v="1"/>
    <s v="FUR-FU-10003981"/>
    <s v="Furniture"/>
    <x v="3"/>
    <s v="Eldon Wave Desk Accessories"/>
    <n v="4.16"/>
    <n v="2"/>
    <n v="1.7472000000000001"/>
    <x v="1"/>
    <x v="10"/>
  </r>
  <r>
    <s v="US-2015-160563"/>
    <x v="798"/>
    <d v="2015-10-24T00:00:00"/>
    <x v="1"/>
    <s v="NS-18640"/>
    <s v="Noel Staavos"/>
    <x v="1"/>
    <s v="United States"/>
    <x v="28"/>
    <x v="2"/>
    <x v="1"/>
    <s v="FUR-FU-10001731"/>
    <s v="Furniture"/>
    <x v="3"/>
    <s v="Acrylic Self-Standing Desk Frames"/>
    <n v="16.02"/>
    <n v="6"/>
    <n v="6.0876000000000001"/>
    <x v="4"/>
    <x v="1"/>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x v="8"/>
  </r>
  <r>
    <s v="CA-2017-151750"/>
    <x v="143"/>
    <d v="2017-01-05T00:00:00"/>
    <x v="1"/>
    <s v="JM-15250"/>
    <s v="Janet Martin"/>
    <x v="0"/>
    <s v="United States"/>
    <x v="156"/>
    <x v="5"/>
    <x v="3"/>
    <s v="FUR-CH-10003199"/>
    <s v="Furniture"/>
    <x v="1"/>
    <s v="Office Star - Contemporary Task Swivel Chair"/>
    <n v="310.74400000000003"/>
    <n v="4"/>
    <n v="-26.635200000000001"/>
    <x v="4"/>
    <x v="8"/>
  </r>
  <r>
    <s v="CA-2015-106187"/>
    <x v="799"/>
    <d v="2015-06-29T00:00:00"/>
    <x v="1"/>
    <s v="RF-19345"/>
    <s v="Randy Ferguson"/>
    <x v="1"/>
    <s v="United States"/>
    <x v="336"/>
    <x v="24"/>
    <x v="0"/>
    <s v="FUR-FU-10000794"/>
    <s v="Furniture"/>
    <x v="3"/>
    <s v="Eldon Stackable Tray, Side-Load, Legal, Smoke"/>
    <n v="27.42"/>
    <n v="3"/>
    <n v="9.3228000000000009"/>
    <x v="6"/>
    <x v="2"/>
  </r>
  <r>
    <s v="CA-2016-105753"/>
    <x v="697"/>
    <d v="2016-10-26T00:00:00"/>
    <x v="1"/>
    <s v="LC-16960"/>
    <s v="Lindsay Castell"/>
    <x v="2"/>
    <s v="United States"/>
    <x v="58"/>
    <x v="25"/>
    <x v="0"/>
    <s v="FUR-FU-10000246"/>
    <s v="Furniture"/>
    <x v="3"/>
    <s v="Aluminum Document Frame"/>
    <n v="61.1"/>
    <n v="5"/>
    <n v="18.329999999999998"/>
    <x v="6"/>
    <x v="1"/>
  </r>
  <r>
    <s v="CA-2017-133046"/>
    <x v="534"/>
    <d v="2017-08-01T00:00:00"/>
    <x v="0"/>
    <s v="DK-13375"/>
    <s v="Dennis Kane"/>
    <x v="0"/>
    <s v="United States"/>
    <x v="15"/>
    <x v="13"/>
    <x v="1"/>
    <s v="FUR-FU-10001940"/>
    <s v="Furniture"/>
    <x v="3"/>
    <s v="Staple-based wall hangings"/>
    <n v="23.88"/>
    <n v="3"/>
    <n v="10.507199999999999"/>
    <x v="2"/>
    <x v="3"/>
  </r>
  <r>
    <s v="CA-2017-159149"/>
    <x v="506"/>
    <d v="2017-02-19T00:00:00"/>
    <x v="2"/>
    <s v="CR-12820"/>
    <s v="Cyra Reiten"/>
    <x v="2"/>
    <s v="United States"/>
    <x v="6"/>
    <x v="5"/>
    <x v="3"/>
    <s v="FUR-BO-10001601"/>
    <s v="Furniture"/>
    <x v="0"/>
    <s v="Sauder Mission Library with Doors, Fruitwood Finish"/>
    <n v="89.066400000000002"/>
    <n v="1"/>
    <n v="-17.0274"/>
    <x v="3"/>
    <x v="11"/>
  </r>
  <r>
    <s v="US-2017-167570"/>
    <x v="64"/>
    <d v="2017-12-15T00:00:00"/>
    <x v="1"/>
    <s v="EG-13900"/>
    <s v="Emily Grady"/>
    <x v="0"/>
    <s v="United States"/>
    <x v="3"/>
    <x v="3"/>
    <x v="2"/>
    <s v="FUR-CH-10003396"/>
    <s v="Furniture"/>
    <x v="1"/>
    <s v="Global Deluxe Steno Chair"/>
    <n v="215.54400000000001"/>
    <n v="4"/>
    <n v="-58.504800000000003"/>
    <x v="1"/>
    <x v="5"/>
  </r>
  <r>
    <s v="CA-2017-160122"/>
    <x v="414"/>
    <d v="2017-11-23T00:00:00"/>
    <x v="1"/>
    <s v="RD-19930"/>
    <s v="Russell D'Ascenzo"/>
    <x v="0"/>
    <s v="United States"/>
    <x v="9"/>
    <x v="8"/>
    <x v="3"/>
    <s v="FUR-CH-10000422"/>
    <s v="Furniture"/>
    <x v="1"/>
    <s v="Global Highback Leather Tilter in Burgundy"/>
    <n v="127.386"/>
    <n v="2"/>
    <n v="-25.4772"/>
    <x v="2"/>
    <x v="0"/>
  </r>
  <r>
    <s v="CA-2016-130393"/>
    <x v="193"/>
    <d v="2016-12-03T00:00:00"/>
    <x v="0"/>
    <s v="JM-15865"/>
    <s v="John Murray"/>
    <x v="0"/>
    <s v="United States"/>
    <x v="147"/>
    <x v="5"/>
    <x v="3"/>
    <s v="FUR-CH-10002647"/>
    <s v="Furniture"/>
    <x v="1"/>
    <s v="Situations Contoured Folding Chairs, 4/Set"/>
    <n v="248.43"/>
    <n v="5"/>
    <n v="-17.745000000000001"/>
    <x v="3"/>
    <x v="5"/>
  </r>
  <r>
    <s v="CA-2016-130393"/>
    <x v="193"/>
    <d v="2016-12-03T00:00:00"/>
    <x v="0"/>
    <s v="JM-15865"/>
    <s v="John Murray"/>
    <x v="0"/>
    <s v="United States"/>
    <x v="147"/>
    <x v="5"/>
    <x v="3"/>
    <s v="FUR-CH-10004477"/>
    <s v="Furniture"/>
    <x v="1"/>
    <s v="Global Push Button Manager's Chair, Indigo"/>
    <n v="85.245999999999995"/>
    <n v="2"/>
    <n v="-1.2178"/>
    <x v="3"/>
    <x v="5"/>
  </r>
  <r>
    <s v="CA-2017-101014"/>
    <x v="800"/>
    <d v="2017-09-04T00:00:00"/>
    <x v="1"/>
    <s v="RW-19540"/>
    <s v="Rick Wilson"/>
    <x v="1"/>
    <s v="United States"/>
    <x v="2"/>
    <x v="2"/>
    <x v="1"/>
    <s v="FUR-FU-10003374"/>
    <s v="Furniture"/>
    <x v="3"/>
    <s v="Electrix Fluorescent Magnifier Lamps &amp; Weighted Base"/>
    <n v="148.02000000000001"/>
    <n v="3"/>
    <n v="41.445599999999999"/>
    <x v="6"/>
    <x v="10"/>
  </r>
  <r>
    <s v="US-2017-106551"/>
    <x v="801"/>
    <d v="2017-07-27T00:00:00"/>
    <x v="1"/>
    <s v="EB-13930"/>
    <s v="Eric Barreto"/>
    <x v="0"/>
    <s v="United States"/>
    <x v="9"/>
    <x v="8"/>
    <x v="3"/>
    <s v="FUR-CH-10004997"/>
    <s v="Furniture"/>
    <x v="1"/>
    <s v="Hon Every-Day Series Multi-Task Chairs"/>
    <n v="526.34400000000005"/>
    <n v="4"/>
    <n v="-75.191999999999993"/>
    <x v="2"/>
    <x v="3"/>
  </r>
  <r>
    <s v="CA-2016-116722"/>
    <x v="367"/>
    <d v="2016-11-16T00:00:00"/>
    <x v="1"/>
    <s v="LP-17080"/>
    <s v="Liz Pelletier"/>
    <x v="0"/>
    <s v="United States"/>
    <x v="28"/>
    <x v="2"/>
    <x v="1"/>
    <s v="FUR-FU-10001934"/>
    <s v="Furniture"/>
    <x v="3"/>
    <s v="Magnifier Swing Arm Lamp"/>
    <n v="41.96"/>
    <n v="2"/>
    <n v="10.909599999999999"/>
    <x v="2"/>
    <x v="0"/>
  </r>
  <r>
    <s v="CA-2016-116722"/>
    <x v="367"/>
    <d v="2016-11-16T00:00:00"/>
    <x v="1"/>
    <s v="LP-17080"/>
    <s v="Liz Pelletier"/>
    <x v="0"/>
    <s v="United States"/>
    <x v="28"/>
    <x v="2"/>
    <x v="1"/>
    <s v="FUR-CH-10004997"/>
    <s v="Furniture"/>
    <x v="1"/>
    <s v="Hon Every-Day Series Multi-Task Chairs"/>
    <n v="451.15199999999999"/>
    <n v="3"/>
    <n v="0"/>
    <x v="2"/>
    <x v="0"/>
  </r>
  <r>
    <s v="US-2017-150070"/>
    <x v="87"/>
    <d v="2017-09-12T00:00:00"/>
    <x v="1"/>
    <s v="JA-15970"/>
    <s v="Joseph Airdo"/>
    <x v="0"/>
    <s v="United States"/>
    <x v="337"/>
    <x v="2"/>
    <x v="1"/>
    <s v="FUR-CH-10004860"/>
    <s v="Furniture"/>
    <x v="1"/>
    <s v="Global Low Back Tilter Chair"/>
    <n v="161.56800000000001"/>
    <n v="2"/>
    <n v="-28.2744"/>
    <x v="2"/>
    <x v="4"/>
  </r>
  <r>
    <s v="CA-2017-157350"/>
    <x v="802"/>
    <d v="2017-09-01T00:00:00"/>
    <x v="1"/>
    <s v="DP-13000"/>
    <s v="Darren Powers"/>
    <x v="0"/>
    <s v="United States"/>
    <x v="9"/>
    <x v="8"/>
    <x v="3"/>
    <s v="FUR-FU-10000222"/>
    <s v="Furniture"/>
    <x v="3"/>
    <s v="Seth Thomas 16&quot; Steel Case Clock"/>
    <n v="64.959999999999994"/>
    <n v="5"/>
    <n v="-43.847999999999999"/>
    <x v="6"/>
    <x v="10"/>
  </r>
  <r>
    <s v="CA-2015-131352"/>
    <x v="643"/>
    <d v="2015-10-13T00:00:00"/>
    <x v="1"/>
    <s v="GH-14485"/>
    <s v="Gene Hale"/>
    <x v="1"/>
    <s v="United States"/>
    <x v="144"/>
    <x v="5"/>
    <x v="3"/>
    <s v="FUR-FU-10003708"/>
    <s v="Furniture"/>
    <x v="3"/>
    <s v="Tenex Traditional Chairmats for Medium Pile Carpet, Standard Lip, 36&quot; x 48&quot;"/>
    <n v="72.78"/>
    <n v="3"/>
    <n v="-70.960499999999996"/>
    <x v="2"/>
    <x v="1"/>
  </r>
  <r>
    <s v="CA-2016-118073"/>
    <x v="577"/>
    <d v="2016-08-16T00:00:00"/>
    <x v="1"/>
    <s v="CS-12490"/>
    <s v="Cindy Schnelling"/>
    <x v="1"/>
    <s v="United States"/>
    <x v="49"/>
    <x v="1"/>
    <x v="0"/>
    <s v="FUR-TA-10002533"/>
    <s v="Furniture"/>
    <x v="2"/>
    <s v="BPI Conference Tables"/>
    <n v="562.29250000000002"/>
    <n v="7"/>
    <n v="-255.58750000000001"/>
    <x v="4"/>
    <x v="10"/>
  </r>
  <r>
    <s v="CA-2014-103219"/>
    <x v="77"/>
    <d v="2014-11-13T00:00:00"/>
    <x v="1"/>
    <s v="BF-11215"/>
    <s v="Benjamin Farhat"/>
    <x v="2"/>
    <s v="United States"/>
    <x v="13"/>
    <x v="7"/>
    <x v="2"/>
    <s v="FUR-FU-10004091"/>
    <s v="Furniture"/>
    <x v="3"/>
    <s v="Eldon 200 Class Desk Accessories, Black"/>
    <n v="56.52"/>
    <n v="9"/>
    <n v="21.477599999999999"/>
    <x v="4"/>
    <x v="0"/>
  </r>
  <r>
    <s v="CA-2016-100993"/>
    <x v="223"/>
    <d v="2016-02-10T00:00:00"/>
    <x v="1"/>
    <s v="AZ-10750"/>
    <s v="Annie Zypern"/>
    <x v="0"/>
    <s v="United States"/>
    <x v="53"/>
    <x v="2"/>
    <x v="1"/>
    <s v="FUR-TA-10001095"/>
    <s v="Furniture"/>
    <x v="2"/>
    <s v="Chromcraft Round Conference Tables"/>
    <n v="557.72799999999995"/>
    <n v="4"/>
    <n v="6.9715999999999996"/>
    <x v="2"/>
    <x v="11"/>
  </r>
  <r>
    <s v="CA-2014-167997"/>
    <x v="375"/>
    <d v="2014-01-29T00:00:00"/>
    <x v="2"/>
    <s v="CA-11965"/>
    <s v="Carol Adams"/>
    <x v="1"/>
    <s v="United States"/>
    <x v="338"/>
    <x v="40"/>
    <x v="3"/>
    <s v="FUR-BO-10004409"/>
    <s v="Furniture"/>
    <x v="0"/>
    <s v="Safco Value Mate Series Steel Bookcases, Baked Enamel Finish on Steel, Gray"/>
    <n v="141.96"/>
    <n v="2"/>
    <n v="39.748800000000003"/>
    <x v="0"/>
    <x v="8"/>
  </r>
  <r>
    <s v="CA-2016-131296"/>
    <x v="803"/>
    <d v="2016-10-09T00:00:00"/>
    <x v="1"/>
    <s v="MS-17830"/>
    <s v="Melanie Seite"/>
    <x v="0"/>
    <s v="United States"/>
    <x v="237"/>
    <x v="32"/>
    <x v="2"/>
    <s v="FUR-TA-10002622"/>
    <s v="Furniture"/>
    <x v="2"/>
    <s v="Bush Andora Conference Table, Maple/Graphite Gray Finish"/>
    <n v="239.37200000000001"/>
    <n v="2"/>
    <n v="-23.937200000000001"/>
    <x v="2"/>
    <x v="1"/>
  </r>
  <r>
    <s v="CA-2016-134138"/>
    <x v="285"/>
    <d v="2016-02-20T00:00:00"/>
    <x v="1"/>
    <s v="JD-15790"/>
    <s v="John Dryer"/>
    <x v="0"/>
    <s v="United States"/>
    <x v="31"/>
    <x v="18"/>
    <x v="2"/>
    <s v="FUR-CH-10001545"/>
    <s v="Furniture"/>
    <x v="1"/>
    <s v="Hon Comfortask Task/Swivel Chairs"/>
    <n v="227.96"/>
    <n v="2"/>
    <n v="36.473599999999998"/>
    <x v="4"/>
    <x v="11"/>
  </r>
  <r>
    <s v="CA-2015-168207"/>
    <x v="46"/>
    <d v="2015-11-06T00:00:00"/>
    <x v="1"/>
    <s v="LT-17110"/>
    <s v="Liz Thompson"/>
    <x v="0"/>
    <s v="United States"/>
    <x v="53"/>
    <x v="2"/>
    <x v="1"/>
    <s v="FUR-FU-10004909"/>
    <s v="Furniture"/>
    <x v="3"/>
    <s v="Contemporary Wood/Metal Frame"/>
    <n v="96.96"/>
    <n v="6"/>
    <n v="33.936"/>
    <x v="4"/>
    <x v="0"/>
  </r>
  <r>
    <s v="CA-2015-168207"/>
    <x v="46"/>
    <d v="2015-11-06T00:00:00"/>
    <x v="1"/>
    <s v="LT-17110"/>
    <s v="Liz Thompson"/>
    <x v="0"/>
    <s v="United States"/>
    <x v="53"/>
    <x v="2"/>
    <x v="1"/>
    <s v="FUR-BO-10004357"/>
    <s v="Furniture"/>
    <x v="0"/>
    <s v="O'Sullivan Living Dimensions 3-Shelf Bookcases"/>
    <n v="512.49900000000002"/>
    <n v="3"/>
    <n v="-30.146999999999998"/>
    <x v="4"/>
    <x v="0"/>
  </r>
  <r>
    <s v="CA-2016-144148"/>
    <x v="581"/>
    <d v="2016-08-05T00:00:00"/>
    <x v="1"/>
    <s v="AH-10690"/>
    <s v="Anna HŠberlin"/>
    <x v="1"/>
    <s v="United States"/>
    <x v="28"/>
    <x v="2"/>
    <x v="1"/>
    <s v="FUR-TA-10002774"/>
    <s v="Furniture"/>
    <x v="2"/>
    <s v="Laminate Occasional Tables"/>
    <n v="863.12800000000004"/>
    <n v="7"/>
    <n v="-32.3673"/>
    <x v="2"/>
    <x v="3"/>
  </r>
  <r>
    <s v="CA-2017-107174"/>
    <x v="200"/>
    <d v="2017-11-13T00:00:00"/>
    <x v="1"/>
    <s v="AB-10060"/>
    <s v="Adam Bellavance"/>
    <x v="2"/>
    <s v="United States"/>
    <x v="15"/>
    <x v="13"/>
    <x v="1"/>
    <s v="FUR-TA-10004575"/>
    <s v="Furniture"/>
    <x v="2"/>
    <s v="Hon 5100 Series Wood Tables"/>
    <n v="2036.86"/>
    <n v="7"/>
    <n v="366.63479999999998"/>
    <x v="1"/>
    <x v="0"/>
  </r>
  <r>
    <s v="CA-2017-107174"/>
    <x v="200"/>
    <d v="2017-11-13T00:00:00"/>
    <x v="1"/>
    <s v="AB-10060"/>
    <s v="Adam Bellavance"/>
    <x v="2"/>
    <s v="United States"/>
    <x v="15"/>
    <x v="13"/>
    <x v="1"/>
    <s v="FUR-CH-10003312"/>
    <s v="Furniture"/>
    <x v="1"/>
    <s v="Hon 2090 ÒPillow SoftÓ Series Mid Back Swivel/Tilt Chairs"/>
    <n v="449.56799999999998"/>
    <n v="2"/>
    <n v="-73.0548"/>
    <x v="1"/>
    <x v="0"/>
  </r>
  <r>
    <s v="CA-2015-112767"/>
    <x v="601"/>
    <d v="2015-08-06T00:00:00"/>
    <x v="1"/>
    <s v="DK-12985"/>
    <s v="Darren Koutras"/>
    <x v="0"/>
    <s v="United States"/>
    <x v="76"/>
    <x v="36"/>
    <x v="1"/>
    <s v="FUR-TA-10003469"/>
    <s v="Furniture"/>
    <x v="2"/>
    <s v="Balt Split Level Computer Training Table"/>
    <n v="277.5"/>
    <n v="4"/>
    <n v="-188.7"/>
    <x v="4"/>
    <x v="10"/>
  </r>
  <r>
    <s v="CA-2015-119879"/>
    <x v="32"/>
    <d v="2015-11-25T00:00:00"/>
    <x v="1"/>
    <s v="SS-20410"/>
    <s v="Shahid Shariari"/>
    <x v="0"/>
    <s v="United States"/>
    <x v="3"/>
    <x v="3"/>
    <x v="2"/>
    <s v="FUR-TA-10002958"/>
    <s v="Furniture"/>
    <x v="2"/>
    <s v="Bevis Oval Conference Table, Walnut"/>
    <n v="1252.704"/>
    <n v="8"/>
    <n v="-480.20319999999998"/>
    <x v="4"/>
    <x v="0"/>
  </r>
  <r>
    <s v="CA-2017-155642"/>
    <x v="514"/>
    <d v="2017-05-22T00:00:00"/>
    <x v="1"/>
    <s v="BM-11575"/>
    <s v="Brendan Murry"/>
    <x v="1"/>
    <s v="United States"/>
    <x v="9"/>
    <x v="8"/>
    <x v="3"/>
    <s v="FUR-FU-10004973"/>
    <s v="Furniture"/>
    <x v="3"/>
    <s v="Flat Face Poster Frame"/>
    <n v="22.608000000000001"/>
    <n v="3"/>
    <n v="-10.1736"/>
    <x v="4"/>
    <x v="7"/>
  </r>
  <r>
    <s v="CA-2017-155642"/>
    <x v="514"/>
    <d v="2017-05-22T00:00:00"/>
    <x v="1"/>
    <s v="BM-11575"/>
    <s v="Brendan Murry"/>
    <x v="1"/>
    <s v="United States"/>
    <x v="9"/>
    <x v="8"/>
    <x v="3"/>
    <s v="FUR-FU-10001918"/>
    <s v="Furniture"/>
    <x v="3"/>
    <s v="C-Line Cubicle Keepers Polyproplyene Holder With Velcro Backings"/>
    <n v="1.8919999999999999"/>
    <n v="1"/>
    <n v="-0.99329999999999996"/>
    <x v="4"/>
    <x v="7"/>
  </r>
  <r>
    <s v="CA-2015-136728"/>
    <x v="615"/>
    <d v="2015-09-17T00:00:00"/>
    <x v="0"/>
    <s v="AG-10900"/>
    <s v="Arthur Gainer"/>
    <x v="0"/>
    <s v="United States"/>
    <x v="9"/>
    <x v="8"/>
    <x v="3"/>
    <s v="FUR-CH-10003817"/>
    <s v="Furniture"/>
    <x v="1"/>
    <s v="Global Value Steno Chair, Gray"/>
    <n v="170.072"/>
    <n v="4"/>
    <n v="-12.148"/>
    <x v="4"/>
    <x v="4"/>
  </r>
  <r>
    <s v="US-2017-155866"/>
    <x v="429"/>
    <d v="2017-11-21T00:00:00"/>
    <x v="1"/>
    <s v="CC-12370"/>
    <s v="Christopher Conant"/>
    <x v="0"/>
    <s v="United States"/>
    <x v="13"/>
    <x v="7"/>
    <x v="2"/>
    <s v="FUR-FU-10004091"/>
    <s v="Furniture"/>
    <x v="3"/>
    <s v="Howard Miller 13&quot; Diameter Goldtone Round Wall Clock"/>
    <n v="187.76"/>
    <n v="4"/>
    <n v="76.9816"/>
    <x v="4"/>
    <x v="0"/>
  </r>
  <r>
    <s v="CA-2015-141327"/>
    <x v="737"/>
    <d v="2015-12-03T00:00:00"/>
    <x v="2"/>
    <s v="LR-16915"/>
    <s v="Lena Radford"/>
    <x v="0"/>
    <s v="United States"/>
    <x v="339"/>
    <x v="30"/>
    <x v="0"/>
    <s v="FUR-FU-10000576"/>
    <s v="Furniture"/>
    <x v="3"/>
    <s v="Luxo Professional Fluorescent Magnifier Lamp with Clamp-Mount Base"/>
    <n v="335.74400000000003"/>
    <n v="2"/>
    <n v="25.180800000000001"/>
    <x v="0"/>
    <x v="0"/>
  </r>
  <r>
    <s v="CA-2015-114811"/>
    <x v="428"/>
    <d v="2015-11-08T00:00:00"/>
    <x v="3"/>
    <s v="KD-16495"/>
    <s v="Keith Dawkins"/>
    <x v="1"/>
    <s v="United States"/>
    <x v="13"/>
    <x v="7"/>
    <x v="2"/>
    <s v="FUR-FU-10002240"/>
    <s v="Furniture"/>
    <x v="3"/>
    <s v="Nu-Dell EZ-Mount Plastic Wall Frames"/>
    <n v="11.82"/>
    <n v="3"/>
    <n v="4.7279999999999998"/>
    <x v="7"/>
    <x v="0"/>
  </r>
  <r>
    <s v="CA-2015-114811"/>
    <x v="428"/>
    <d v="2015-11-08T00:00:00"/>
    <x v="3"/>
    <s v="KD-16495"/>
    <s v="Keith Dawkins"/>
    <x v="1"/>
    <s v="United States"/>
    <x v="13"/>
    <x v="7"/>
    <x v="2"/>
    <s v="FUR-CH-10003746"/>
    <s v="Furniture"/>
    <x v="1"/>
    <s v="Hon 4070 Series Pagoda Round Back Stacking Chairs"/>
    <n v="577.76400000000001"/>
    <n v="2"/>
    <n v="115.5528"/>
    <x v="7"/>
    <x v="0"/>
  </r>
  <r>
    <s v="CA-2015-122266"/>
    <x v="12"/>
    <d v="2015-04-30T00:00:00"/>
    <x v="1"/>
    <s v="SA-20830"/>
    <s v="Sue Ann Reed"/>
    <x v="0"/>
    <s v="United States"/>
    <x v="340"/>
    <x v="1"/>
    <x v="0"/>
    <s v="FUR-TA-10000577"/>
    <s v="Furniture"/>
    <x v="2"/>
    <s v="Bretford CR4500 Series Slim Rectangular Table"/>
    <n v="191.5155"/>
    <n v="1"/>
    <n v="-76.606200000000001"/>
    <x v="4"/>
    <x v="6"/>
  </r>
  <r>
    <s v="CA-2016-116337"/>
    <x v="267"/>
    <d v="2016-11-12T00:00:00"/>
    <x v="1"/>
    <s v="MC-17845"/>
    <s v="Michael Chen"/>
    <x v="0"/>
    <s v="United States"/>
    <x v="144"/>
    <x v="5"/>
    <x v="3"/>
    <s v="FUR-FU-10002030"/>
    <s v="Furniture"/>
    <x v="3"/>
    <s v="Executive Impressions 14&quot; Contract Wall Clock with Quartz Movement"/>
    <n v="44.46"/>
    <n v="5"/>
    <n v="-17.783999999999999"/>
    <x v="2"/>
    <x v="0"/>
  </r>
  <r>
    <s v="CA-2014-120775"/>
    <x v="215"/>
    <d v="2014-10-07T00:00:00"/>
    <x v="1"/>
    <s v="RD-19930"/>
    <s v="Russell D'Ascenzo"/>
    <x v="0"/>
    <s v="United States"/>
    <x v="144"/>
    <x v="5"/>
    <x v="3"/>
    <s v="FUR-FU-10000758"/>
    <s v="Furniture"/>
    <x v="3"/>
    <s v="DAX Natural Wood-Tone Poster Frame"/>
    <n v="31.776"/>
    <n v="3"/>
    <n v="-19.0656"/>
    <x v="4"/>
    <x v="1"/>
  </r>
  <r>
    <s v="CA-2016-123050"/>
    <x v="804"/>
    <d v="2016-04-08T00:00:00"/>
    <x v="0"/>
    <s v="BC-11125"/>
    <s v="Becky Castell"/>
    <x v="2"/>
    <s v="United States"/>
    <x v="8"/>
    <x v="7"/>
    <x v="2"/>
    <s v="FUR-FU-10000723"/>
    <s v="Furniture"/>
    <x v="3"/>
    <s v="Deflect-o EconoMat Studded, No Bevel Mat for Low Pile Carpeting"/>
    <n v="82.64"/>
    <n v="2"/>
    <n v="7.4375999999999998"/>
    <x v="4"/>
    <x v="6"/>
  </r>
  <r>
    <s v="CA-2016-162355"/>
    <x v="805"/>
    <d v="2016-07-02T00:00:00"/>
    <x v="0"/>
    <s v="PF-19165"/>
    <s v="Philip Fox"/>
    <x v="0"/>
    <s v="United States"/>
    <x v="244"/>
    <x v="24"/>
    <x v="0"/>
    <s v="FUR-BO-10004695"/>
    <s v="Furniture"/>
    <x v="0"/>
    <s v="O'Sullivan 2-Door Barrister Bookcase in Odessa Pine"/>
    <n v="1266.8599999999999"/>
    <n v="7"/>
    <n v="291.37779999999998"/>
    <x v="3"/>
    <x v="2"/>
  </r>
  <r>
    <s v="CA-2017-102204"/>
    <x v="806"/>
    <d v="2017-05-06T00:00:00"/>
    <x v="1"/>
    <s v="CJ-12010"/>
    <s v="Caroline Jumper"/>
    <x v="0"/>
    <s v="United States"/>
    <x v="51"/>
    <x v="1"/>
    <x v="0"/>
    <s v="FUR-TA-10001889"/>
    <s v="Furniture"/>
    <x v="2"/>
    <s v="Bush Advantage Collection Racetrack Conference Table"/>
    <n v="933.26199999999994"/>
    <n v="4"/>
    <n v="-458.14679999999998"/>
    <x v="2"/>
    <x v="7"/>
  </r>
  <r>
    <s v="CA-2017-102204"/>
    <x v="806"/>
    <d v="2017-05-06T00:00:00"/>
    <x v="1"/>
    <s v="CJ-12010"/>
    <s v="Caroline Jumper"/>
    <x v="0"/>
    <s v="United States"/>
    <x v="51"/>
    <x v="1"/>
    <x v="0"/>
    <s v="FUR-CH-10002024"/>
    <s v="Furniture"/>
    <x v="1"/>
    <s v="HON 5400 Series Task Chairs for Big and Tall"/>
    <n v="2803.92"/>
    <n v="5"/>
    <n v="0"/>
    <x v="2"/>
    <x v="7"/>
  </r>
  <r>
    <s v="CA-2017-103065"/>
    <x v="71"/>
    <d v="2017-10-20T00:00:00"/>
    <x v="3"/>
    <s v="PT-19090"/>
    <s v="Pete Takahito"/>
    <x v="0"/>
    <s v="United States"/>
    <x v="51"/>
    <x v="1"/>
    <x v="0"/>
    <s v="FUR-FU-10000175"/>
    <s v="Furniture"/>
    <x v="3"/>
    <s v="DAX Wood Document Frame."/>
    <n v="43.936"/>
    <n v="4"/>
    <n v="6.0411999999999999"/>
    <x v="7"/>
    <x v="1"/>
  </r>
  <r>
    <s v="CA-2014-109897"/>
    <x v="807"/>
    <d v="2014-08-16T00:00:00"/>
    <x v="1"/>
    <s v="BW-11200"/>
    <s v="Ben Wallace"/>
    <x v="0"/>
    <s v="United States"/>
    <x v="28"/>
    <x v="2"/>
    <x v="1"/>
    <s v="FUR-FU-10002878"/>
    <s v="Furniture"/>
    <x v="3"/>
    <s v="Seth Thomas 14&quot; Day/Date Wall Clock"/>
    <n v="85.44"/>
    <n v="3"/>
    <n v="31.6128"/>
    <x v="4"/>
    <x v="10"/>
  </r>
  <r>
    <s v="CA-2015-140221"/>
    <x v="298"/>
    <d v="2015-03-09T00:00:00"/>
    <x v="0"/>
    <s v="MS-17365"/>
    <s v="Maribeth Schnelling"/>
    <x v="0"/>
    <s v="United States"/>
    <x v="9"/>
    <x v="8"/>
    <x v="3"/>
    <s v="FUR-FU-10000023"/>
    <s v="Furniture"/>
    <x v="3"/>
    <s v="Eldon Wave Desk Accessories"/>
    <n v="4.7119999999999997"/>
    <n v="2"/>
    <n v="-1.8848"/>
    <x v="4"/>
    <x v="9"/>
  </r>
  <r>
    <s v="CA-2017-121790"/>
    <x v="129"/>
    <d v="2017-02-06T00:00:00"/>
    <x v="1"/>
    <s v="LP-17095"/>
    <s v="Liz Preis"/>
    <x v="0"/>
    <s v="United States"/>
    <x v="14"/>
    <x v="8"/>
    <x v="3"/>
    <s v="FUR-TA-10003469"/>
    <s v="Furniture"/>
    <x v="2"/>
    <s v="Balt Split Level Computer Training Table"/>
    <n v="69.375"/>
    <n v="1"/>
    <n v="-47.174999999999997"/>
    <x v="1"/>
    <x v="8"/>
  </r>
  <r>
    <s v="CA-2016-169670"/>
    <x v="683"/>
    <d v="2016-12-31T00:00:00"/>
    <x v="1"/>
    <s v="JE-15715"/>
    <s v="Joe Elijah"/>
    <x v="0"/>
    <s v="United States"/>
    <x v="13"/>
    <x v="7"/>
    <x v="2"/>
    <s v="FUR-CH-10002331"/>
    <s v="Furniture"/>
    <x v="1"/>
    <s v="Hon 4700 Series Mobuis Mid-Back Task Chairs with Adjustable Arms"/>
    <n v="2563.056"/>
    <n v="8"/>
    <n v="313.26240000000001"/>
    <x v="6"/>
    <x v="5"/>
  </r>
  <r>
    <s v="CA-2016-139549"/>
    <x v="697"/>
    <d v="2016-10-25T00:00:00"/>
    <x v="1"/>
    <s v="MY-18295"/>
    <s v="Muhammed Yedwab"/>
    <x v="1"/>
    <s v="United States"/>
    <x v="311"/>
    <x v="2"/>
    <x v="1"/>
    <s v="FUR-CH-10001802"/>
    <s v="Furniture"/>
    <x v="1"/>
    <s v="Hon Every-Day Chair Series Swivel Task Chairs"/>
    <n v="387.13600000000002"/>
    <n v="4"/>
    <n v="4.8391999999999999"/>
    <x v="2"/>
    <x v="1"/>
  </r>
  <r>
    <s v="CA-2017-134810"/>
    <x v="808"/>
    <d v="2017-05-10T00:00:00"/>
    <x v="2"/>
    <s v="MC-17605"/>
    <s v="Matt Connell"/>
    <x v="1"/>
    <s v="United States"/>
    <x v="51"/>
    <x v="30"/>
    <x v="0"/>
    <s v="FUR-CH-10001270"/>
    <s v="Furniture"/>
    <x v="1"/>
    <s v="Harbour Creations Steel Folding Chair"/>
    <n v="207"/>
    <n v="3"/>
    <n v="25.875"/>
    <x v="5"/>
    <x v="7"/>
  </r>
  <r>
    <s v="CA-2015-154284"/>
    <x v="170"/>
    <d v="2015-12-26T00:00:00"/>
    <x v="0"/>
    <s v="SZ-20035"/>
    <s v="Sam Zeldin"/>
    <x v="2"/>
    <s v="United States"/>
    <x v="317"/>
    <x v="8"/>
    <x v="3"/>
    <s v="FUR-FU-10003039"/>
    <s v="Furniture"/>
    <x v="3"/>
    <s v="Howard Miller 11-1/2&quot; Diameter Grantwood Wall Clock"/>
    <n v="51.756"/>
    <n v="3"/>
    <n v="-33.641399999999997"/>
    <x v="2"/>
    <x v="5"/>
  </r>
  <r>
    <s v="US-2015-158911"/>
    <x v="379"/>
    <d v="2015-07-11T00:00:00"/>
    <x v="1"/>
    <s v="RS-19765"/>
    <s v="Roland Schwarz"/>
    <x v="1"/>
    <s v="United States"/>
    <x v="127"/>
    <x v="30"/>
    <x v="0"/>
    <s v="FUR-FU-10003829"/>
    <s v="Furniture"/>
    <x v="3"/>
    <s v="Stackable Trays"/>
    <n v="4.9279999999999999"/>
    <n v="2"/>
    <n v="0.73919999999999997"/>
    <x v="6"/>
    <x v="3"/>
  </r>
  <r>
    <s v="US-2017-167318"/>
    <x v="809"/>
    <d v="2017-08-01T00:00:00"/>
    <x v="1"/>
    <s v="GZ-14545"/>
    <s v="George Zrebassa"/>
    <x v="1"/>
    <s v="United States"/>
    <x v="2"/>
    <x v="2"/>
    <x v="1"/>
    <s v="FUR-CH-10000665"/>
    <s v="Furniture"/>
    <x v="1"/>
    <s v="Global Airflow Leather Mesh Back Chair, Black"/>
    <n v="362.35199999999998"/>
    <n v="3"/>
    <n v="45.293999999999997"/>
    <x v="6"/>
    <x v="3"/>
  </r>
  <r>
    <s v="CA-2017-135419"/>
    <x v="54"/>
    <d v="2017-11-09T00:00:00"/>
    <x v="1"/>
    <s v="BG-11740"/>
    <s v="Bruce Geld"/>
    <x v="0"/>
    <s v="United States"/>
    <x v="175"/>
    <x v="2"/>
    <x v="1"/>
    <s v="FUR-TA-10001086"/>
    <s v="Furniture"/>
    <x v="2"/>
    <s v="SAFCO PlanMaster Boards, 60w x 37-1/2d, White Melamine"/>
    <n v="486.36799999999999"/>
    <n v="4"/>
    <n v="36.477600000000002"/>
    <x v="6"/>
    <x v="0"/>
  </r>
  <r>
    <s v="CA-2014-168312"/>
    <x v="29"/>
    <d v="2014-03-07T00:00:00"/>
    <x v="1"/>
    <s v="GW-14605"/>
    <s v="Giulietta Weimer"/>
    <x v="0"/>
    <s v="United States"/>
    <x v="6"/>
    <x v="5"/>
    <x v="3"/>
    <s v="FUR-TA-10001866"/>
    <s v="Furniture"/>
    <x v="2"/>
    <s v="Bevis Round Conference Room Tables and Bases"/>
    <n v="376.50900000000001"/>
    <n v="3"/>
    <n v="-43.029600000000002"/>
    <x v="6"/>
    <x v="9"/>
  </r>
  <r>
    <s v="US-2017-105935"/>
    <x v="810"/>
    <d v="2017-01-31T00:00:00"/>
    <x v="1"/>
    <s v="BD-11500"/>
    <s v="Bradley Drucker"/>
    <x v="0"/>
    <s v="United States"/>
    <x v="29"/>
    <x v="24"/>
    <x v="0"/>
    <s v="FUR-FU-10002157"/>
    <s v="Furniture"/>
    <x v="3"/>
    <s v="Artistic Insta-Plaque"/>
    <n v="62.72"/>
    <n v="4"/>
    <n v="24.460799999999999"/>
    <x v="2"/>
    <x v="8"/>
  </r>
  <r>
    <s v="CA-2014-161508"/>
    <x v="56"/>
    <d v="2014-07-16T00:00:00"/>
    <x v="1"/>
    <s v="PV-18985"/>
    <s v="Paul Van Hugh"/>
    <x v="2"/>
    <s v="United States"/>
    <x v="256"/>
    <x v="5"/>
    <x v="3"/>
    <s v="FUR-CH-10002126"/>
    <s v="Furniture"/>
    <x v="1"/>
    <s v="Hon Deluxe Fabric Upholstered Stacking Chairs"/>
    <n v="512.35799999999995"/>
    <n v="3"/>
    <n v="-14.6388"/>
    <x v="4"/>
    <x v="3"/>
  </r>
  <r>
    <s v="CA-2016-153269"/>
    <x v="811"/>
    <d v="2016-03-12T00:00:00"/>
    <x v="2"/>
    <s v="PS-18760"/>
    <s v="Pamela Stobb"/>
    <x v="0"/>
    <s v="United States"/>
    <x v="341"/>
    <x v="20"/>
    <x v="2"/>
    <s v="FUR-CH-10002647"/>
    <s v="Furniture"/>
    <x v="1"/>
    <s v="Situations Contoured Folding Chairs, 4/Set"/>
    <n v="354.9"/>
    <n v="5"/>
    <n v="88.724999999999994"/>
    <x v="0"/>
    <x v="9"/>
  </r>
  <r>
    <s v="CA-2017-135076"/>
    <x v="812"/>
    <d v="2017-04-17T00:00:00"/>
    <x v="1"/>
    <s v="YS-21880"/>
    <s v="Yana Sorensen"/>
    <x v="1"/>
    <s v="United States"/>
    <x v="170"/>
    <x v="2"/>
    <x v="1"/>
    <s v="FUR-CH-10003774"/>
    <s v="Furniture"/>
    <x v="1"/>
    <s v="Global Wood Trimmed Manager's Task Chair, Khaki"/>
    <n v="436.70400000000001"/>
    <n v="6"/>
    <n v="-38.211599999999997"/>
    <x v="4"/>
    <x v="6"/>
  </r>
  <r>
    <s v="US-2014-155544"/>
    <x v="813"/>
    <d v="2014-03-25T00:00:00"/>
    <x v="1"/>
    <s v="GM-14440"/>
    <s v="Gary McGarr"/>
    <x v="0"/>
    <s v="United States"/>
    <x v="270"/>
    <x v="9"/>
    <x v="0"/>
    <s v="FUR-FU-10001473"/>
    <s v="Furniture"/>
    <x v="3"/>
    <s v="DAX Wood Document Frame"/>
    <n v="32.951999999999998"/>
    <n v="3"/>
    <n v="6.5903999999999998"/>
    <x v="4"/>
    <x v="9"/>
  </r>
  <r>
    <s v="US-2014-155544"/>
    <x v="813"/>
    <d v="2014-03-25T00:00:00"/>
    <x v="1"/>
    <s v="GM-14440"/>
    <s v="Gary McGarr"/>
    <x v="0"/>
    <s v="United States"/>
    <x v="270"/>
    <x v="9"/>
    <x v="0"/>
    <s v="FUR-CH-10000422"/>
    <s v="Furniture"/>
    <x v="1"/>
    <s v="Global Highback Leather Tilter in Burgundy"/>
    <n v="218.376"/>
    <n v="3"/>
    <n v="-10.918799999999999"/>
    <x v="4"/>
    <x v="9"/>
  </r>
  <r>
    <s v="US-2015-115238"/>
    <x v="11"/>
    <d v="2015-05-04T00:00:00"/>
    <x v="1"/>
    <s v="JW-15220"/>
    <s v="Jane Waco"/>
    <x v="1"/>
    <s v="United States"/>
    <x v="37"/>
    <x v="20"/>
    <x v="2"/>
    <s v="FUR-FU-10002960"/>
    <s v="Furniture"/>
    <x v="3"/>
    <s v="Eldon 200 Class Desk Accessories, Burgundy"/>
    <n v="31.4"/>
    <n v="5"/>
    <n v="13.188000000000001"/>
    <x v="4"/>
    <x v="6"/>
  </r>
  <r>
    <s v="US-2015-115238"/>
    <x v="11"/>
    <d v="2015-05-04T00:00:00"/>
    <x v="1"/>
    <s v="JW-15220"/>
    <s v="Jane Waco"/>
    <x v="1"/>
    <s v="United States"/>
    <x v="37"/>
    <x v="20"/>
    <x v="2"/>
    <s v="FUR-FU-10002445"/>
    <s v="Furniture"/>
    <x v="3"/>
    <s v="DAX Two-Tone Rosewood/Black Document Frame, Desktop, 5 x 7"/>
    <n v="9.48"/>
    <n v="1"/>
    <n v="3.7919999999999998"/>
    <x v="4"/>
    <x v="6"/>
  </r>
  <r>
    <s v="US-2015-115238"/>
    <x v="11"/>
    <d v="2015-05-04T00:00:00"/>
    <x v="1"/>
    <s v="JW-15220"/>
    <s v="Jane Waco"/>
    <x v="1"/>
    <s v="United States"/>
    <x v="37"/>
    <x v="20"/>
    <x v="2"/>
    <s v="FUR-FU-10001025"/>
    <s v="Furniture"/>
    <x v="3"/>
    <s v="Eldon Imˆge Series Desk Accessories, Clear"/>
    <n v="24.3"/>
    <n v="5"/>
    <n v="10.449"/>
    <x v="4"/>
    <x v="6"/>
  </r>
  <r>
    <s v="CA-2017-132199"/>
    <x v="814"/>
    <d v="2017-05-08T00:00:00"/>
    <x v="1"/>
    <s v="BO-11350"/>
    <s v="Bill Overfelt"/>
    <x v="1"/>
    <s v="United States"/>
    <x v="3"/>
    <x v="3"/>
    <x v="2"/>
    <s v="FUR-FU-10004245"/>
    <s v="Furniture"/>
    <x v="3"/>
    <s v="Career Cubicle Clock, 8 1/4&quot;, Black"/>
    <n v="32.448"/>
    <n v="2"/>
    <n v="7.3007999999999997"/>
    <x v="2"/>
    <x v="7"/>
  </r>
  <r>
    <s v="CA-2017-132199"/>
    <x v="814"/>
    <d v="2017-05-08T00:00:00"/>
    <x v="1"/>
    <s v="BO-11350"/>
    <s v="Bill Overfelt"/>
    <x v="1"/>
    <s v="United States"/>
    <x v="3"/>
    <x v="3"/>
    <x v="2"/>
    <s v="FUR-TA-10003748"/>
    <s v="Furniture"/>
    <x v="2"/>
    <s v="Bevis 36 x 72 Conference Tables"/>
    <n v="373.47"/>
    <n v="5"/>
    <n v="-112.041"/>
    <x v="2"/>
    <x v="7"/>
  </r>
  <r>
    <s v="CA-2016-163174"/>
    <x v="238"/>
    <d v="2016-08-30T00:00:00"/>
    <x v="1"/>
    <s v="XP-21865"/>
    <s v="Xylona Preis"/>
    <x v="0"/>
    <s v="United States"/>
    <x v="342"/>
    <x v="24"/>
    <x v="0"/>
    <s v="FUR-FU-10000308"/>
    <s v="Furniture"/>
    <x v="3"/>
    <s v="Deflect-o Glass Clear Studded Chair Mats"/>
    <n v="186.54"/>
    <n v="3"/>
    <n v="41.038800000000002"/>
    <x v="4"/>
    <x v="10"/>
  </r>
  <r>
    <s v="CA-2017-147207"/>
    <x v="815"/>
    <d v="2017-01-04T00:00:00"/>
    <x v="0"/>
    <s v="TS-21655"/>
    <s v="Trudy Schmidt"/>
    <x v="0"/>
    <s v="United States"/>
    <x v="116"/>
    <x v="5"/>
    <x v="3"/>
    <s v="FUR-TA-10002958"/>
    <s v="Furniture"/>
    <x v="2"/>
    <s v="Bevis Oval Conference Table, Walnut"/>
    <n v="913.43"/>
    <n v="5"/>
    <n v="-169.637"/>
    <x v="3"/>
    <x v="8"/>
  </r>
  <r>
    <s v="CA-2016-118745"/>
    <x v="354"/>
    <d v="2016-06-16T00:00:00"/>
    <x v="1"/>
    <s v="SV-20365"/>
    <s v="Seth Vernon"/>
    <x v="0"/>
    <s v="United States"/>
    <x v="2"/>
    <x v="2"/>
    <x v="1"/>
    <s v="FUR-TA-10003473"/>
    <s v="Furniture"/>
    <x v="2"/>
    <s v="Bretford Rectangular Conference Table Tops"/>
    <n v="902.71199999999999"/>
    <n v="3"/>
    <n v="33.851700000000001"/>
    <x v="2"/>
    <x v="2"/>
  </r>
  <r>
    <s v="CA-2016-163972"/>
    <x v="816"/>
    <d v="2016-10-21T00:00:00"/>
    <x v="1"/>
    <s v="MG-17890"/>
    <s v="Michael Granlund"/>
    <x v="2"/>
    <s v="United States"/>
    <x v="99"/>
    <x v="2"/>
    <x v="1"/>
    <s v="FUR-BO-10003894"/>
    <s v="Furniture"/>
    <x v="0"/>
    <s v="Safco Value Mate Steel Bookcase, Baked Enamel Finish on Steel, Black"/>
    <n v="120.666"/>
    <n v="2"/>
    <n v="21.294"/>
    <x v="4"/>
    <x v="1"/>
  </r>
  <r>
    <s v="CA-2016-113726"/>
    <x v="243"/>
    <d v="2016-12-01T00:00:00"/>
    <x v="1"/>
    <s v="SC-20680"/>
    <s v="Steve Carroll"/>
    <x v="2"/>
    <s v="United States"/>
    <x v="15"/>
    <x v="13"/>
    <x v="1"/>
    <s v="FUR-FU-10003535"/>
    <s v="Furniture"/>
    <x v="3"/>
    <s v="Howard Miller Distant Time Traveler Alarm Clock"/>
    <n v="82.26"/>
    <n v="3"/>
    <n v="33.726599999999998"/>
    <x v="1"/>
    <x v="0"/>
  </r>
  <r>
    <s v="CA-2016-163048"/>
    <x v="817"/>
    <d v="2016-02-15T00:00:00"/>
    <x v="1"/>
    <s v="MH-17440"/>
    <s v="Mark Haberlin"/>
    <x v="1"/>
    <s v="United States"/>
    <x v="6"/>
    <x v="5"/>
    <x v="3"/>
    <s v="FUR-CH-10001270"/>
    <s v="Furniture"/>
    <x v="1"/>
    <s v="Harbour Creations Steel Folding Chair"/>
    <n v="241.5"/>
    <n v="4"/>
    <n v="0"/>
    <x v="1"/>
    <x v="11"/>
  </r>
  <r>
    <s v="CA-2017-110625"/>
    <x v="340"/>
    <d v="2017-12-30T00:00:00"/>
    <x v="1"/>
    <s v="JB-16045"/>
    <s v="Julia Barnett"/>
    <x v="2"/>
    <s v="United States"/>
    <x v="343"/>
    <x v="19"/>
    <x v="2"/>
    <s v="FUR-FU-10001473"/>
    <s v="Furniture"/>
    <x v="3"/>
    <s v="DAX Wood Document Frame"/>
    <n v="27.46"/>
    <n v="2"/>
    <n v="9.8856000000000002"/>
    <x v="1"/>
    <x v="5"/>
  </r>
  <r>
    <s v="CA-2016-142594"/>
    <x v="193"/>
    <d v="2016-12-06T00:00:00"/>
    <x v="0"/>
    <s v="EJ-14155"/>
    <s v="Eva Jacobs"/>
    <x v="0"/>
    <s v="United States"/>
    <x v="20"/>
    <x v="20"/>
    <x v="2"/>
    <s v="FUR-FU-10002045"/>
    <s v="Furniture"/>
    <x v="3"/>
    <s v="Executive Impressions 14&quot;"/>
    <n v="111.15"/>
    <n v="5"/>
    <n v="48.905999999999999"/>
    <x v="2"/>
    <x v="5"/>
  </r>
  <r>
    <s v="CA-2016-142594"/>
    <x v="193"/>
    <d v="2016-12-06T00:00:00"/>
    <x v="0"/>
    <s v="EJ-14155"/>
    <s v="Eva Jacobs"/>
    <x v="0"/>
    <s v="United States"/>
    <x v="20"/>
    <x v="20"/>
    <x v="2"/>
    <s v="FUR-TA-10001095"/>
    <s v="Furniture"/>
    <x v="2"/>
    <s v="Chromcraft Round Conference Tables"/>
    <n v="366.00900000000001"/>
    <n v="3"/>
    <n v="-47.058300000000003"/>
    <x v="2"/>
    <x v="5"/>
  </r>
  <r>
    <s v="CA-2017-120061"/>
    <x v="575"/>
    <d v="2017-11-07T00:00:00"/>
    <x v="0"/>
    <s v="SR-20425"/>
    <s v="Sharelle Roach"/>
    <x v="2"/>
    <s v="United States"/>
    <x v="76"/>
    <x v="15"/>
    <x v="2"/>
    <s v="FUR-CH-10001973"/>
    <s v="Furniture"/>
    <x v="1"/>
    <s v="Office Star Flex Back Scooter Chair with White Frame"/>
    <n v="155.37200000000001"/>
    <n v="2"/>
    <n v="-35.513599999999997"/>
    <x v="2"/>
    <x v="0"/>
  </r>
  <r>
    <s v="CA-2015-110814"/>
    <x v="482"/>
    <d v="2015-12-09T00:00:00"/>
    <x v="0"/>
    <s v="BD-11635"/>
    <s v="Brian Derr"/>
    <x v="0"/>
    <s v="United States"/>
    <x v="13"/>
    <x v="7"/>
    <x v="2"/>
    <s v="FUR-CH-10003535"/>
    <s v="Furniture"/>
    <x v="1"/>
    <s v="Global Armless Task Chair, Royal Blue"/>
    <n v="164.64599999999999"/>
    <n v="3"/>
    <n v="12.8058"/>
    <x v="4"/>
    <x v="5"/>
  </r>
  <r>
    <s v="CA-2017-140480"/>
    <x v="220"/>
    <d v="2017-07-12T00:00:00"/>
    <x v="1"/>
    <s v="HE-14800"/>
    <s v="Harold Engle"/>
    <x v="1"/>
    <s v="United States"/>
    <x v="19"/>
    <x v="14"/>
    <x v="2"/>
    <s v="FUR-FU-10003247"/>
    <s v="Furniture"/>
    <x v="3"/>
    <s v="36X48 HARDFLOOR CHAIRMAT"/>
    <n v="83.92"/>
    <n v="4"/>
    <n v="5.8743999999999996"/>
    <x v="4"/>
    <x v="3"/>
  </r>
  <r>
    <s v="CA-2017-140480"/>
    <x v="220"/>
    <d v="2017-07-12T00:00:00"/>
    <x v="1"/>
    <s v="HE-14800"/>
    <s v="Harold Engle"/>
    <x v="1"/>
    <s v="United States"/>
    <x v="19"/>
    <x v="14"/>
    <x v="2"/>
    <s v="FUR-FU-10001057"/>
    <s v="Furniture"/>
    <x v="3"/>
    <s v="Tensor Track Tree Floor Lamp"/>
    <n v="39.979999999999997"/>
    <n v="2"/>
    <n v="9.1953999999999994"/>
    <x v="4"/>
    <x v="3"/>
  </r>
  <r>
    <s v="CA-2016-130820"/>
    <x v="818"/>
    <d v="2016-11-15T00:00:00"/>
    <x v="3"/>
    <s v="ON-18715"/>
    <s v="Odella Nelson"/>
    <x v="1"/>
    <s v="United States"/>
    <x v="259"/>
    <x v="30"/>
    <x v="0"/>
    <s v="FUR-TA-10001768"/>
    <s v="Furniture"/>
    <x v="2"/>
    <s v="Hon Racetrack Conference Tables"/>
    <n v="630.024"/>
    <n v="4"/>
    <n v="-199.5076"/>
    <x v="7"/>
    <x v="0"/>
  </r>
  <r>
    <s v="CA-2017-132290"/>
    <x v="203"/>
    <d v="2017-03-14T00:00:00"/>
    <x v="1"/>
    <s v="MD-17350"/>
    <s v="Maribeth Dona"/>
    <x v="0"/>
    <s v="United States"/>
    <x v="144"/>
    <x v="5"/>
    <x v="3"/>
    <s v="FUR-TA-10002228"/>
    <s v="Furniture"/>
    <x v="2"/>
    <s v="Bevis Traditional Conference Table Top, Plinth Base"/>
    <n v="933.40800000000002"/>
    <n v="4"/>
    <n v="-173.34719999999999"/>
    <x v="4"/>
    <x v="9"/>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x v="7"/>
  </r>
  <r>
    <s v="CA-2017-150091"/>
    <x v="176"/>
    <d v="2017-10-16T00:00:00"/>
    <x v="1"/>
    <s v="NP-18670"/>
    <s v="Nora Paige"/>
    <x v="0"/>
    <s v="United States"/>
    <x v="174"/>
    <x v="18"/>
    <x v="2"/>
    <s v="FUR-FU-10004053"/>
    <s v="Furniture"/>
    <x v="3"/>
    <s v="DAX Two-Tone Silver Metal Document Frame"/>
    <n v="40.479999999999997"/>
    <n v="2"/>
    <n v="17.406400000000001"/>
    <x v="4"/>
    <x v="1"/>
  </r>
  <r>
    <s v="CA-2017-150091"/>
    <x v="176"/>
    <d v="2017-10-16T00:00:00"/>
    <x v="1"/>
    <s v="NP-18670"/>
    <s v="Nora Paige"/>
    <x v="0"/>
    <s v="United States"/>
    <x v="174"/>
    <x v="18"/>
    <x v="2"/>
    <s v="FUR-BO-10003404"/>
    <s v="Furniture"/>
    <x v="0"/>
    <s v="Global Adaptabilites Bookcase, Cherry/Storm Gray Finish"/>
    <n v="2154.9"/>
    <n v="5"/>
    <n v="129.29400000000001"/>
    <x v="4"/>
    <x v="1"/>
  </r>
  <r>
    <s v="CA-2016-118129"/>
    <x v="645"/>
    <d v="2016-12-21T00:00:00"/>
    <x v="0"/>
    <s v="CL-12565"/>
    <s v="Clay Ludtke"/>
    <x v="0"/>
    <s v="United States"/>
    <x v="288"/>
    <x v="3"/>
    <x v="2"/>
    <s v="FUR-FU-10004904"/>
    <s v="Furniture"/>
    <x v="3"/>
    <s v="Eldon &quot;L&quot; Workstation Diamond Chairmat"/>
    <n v="303.92"/>
    <n v="5"/>
    <n v="-30.391999999999999"/>
    <x v="3"/>
    <x v="5"/>
  </r>
  <r>
    <s v="CA-2017-155621"/>
    <x v="819"/>
    <d v="2017-11-13T00:00:00"/>
    <x v="1"/>
    <s v="KN-16450"/>
    <s v="Kean Nguyen"/>
    <x v="1"/>
    <s v="United States"/>
    <x v="237"/>
    <x v="32"/>
    <x v="2"/>
    <s v="FUR-FU-10003535"/>
    <s v="Furniture"/>
    <x v="3"/>
    <s v="Howard Miller Distant Time Traveler Alarm Clock"/>
    <n v="274.2"/>
    <n v="10"/>
    <n v="112.422"/>
    <x v="2"/>
    <x v="0"/>
  </r>
  <r>
    <s v="US-2014-127635"/>
    <x v="94"/>
    <d v="2014-09-18T00:00:00"/>
    <x v="0"/>
    <s v="SC-20260"/>
    <s v="Scott Cohen"/>
    <x v="1"/>
    <s v="United States"/>
    <x v="177"/>
    <x v="5"/>
    <x v="3"/>
    <s v="FUR-FU-10000550"/>
    <s v="Furniture"/>
    <x v="3"/>
    <s v="Stacking Trays by OIC"/>
    <n v="9.9600000000000009"/>
    <n v="5"/>
    <n v="-6.7229999999999999"/>
    <x v="4"/>
    <x v="4"/>
  </r>
  <r>
    <s v="CA-2017-125451"/>
    <x v="409"/>
    <d v="2017-10-24T00:00:00"/>
    <x v="2"/>
    <s v="AH-10075"/>
    <s v="Adam Hart"/>
    <x v="1"/>
    <s v="United States"/>
    <x v="236"/>
    <x v="38"/>
    <x v="2"/>
    <s v="FUR-TA-10001039"/>
    <s v="Furniture"/>
    <x v="2"/>
    <s v="KI Adjustable-Height Table"/>
    <n v="240.744"/>
    <n v="4"/>
    <n v="-13.7568"/>
    <x v="5"/>
    <x v="1"/>
  </r>
  <r>
    <s v="CA-2017-125451"/>
    <x v="409"/>
    <d v="2017-10-24T00:00:00"/>
    <x v="2"/>
    <s v="AH-10075"/>
    <s v="Adam Hart"/>
    <x v="1"/>
    <s v="United States"/>
    <x v="236"/>
    <x v="38"/>
    <x v="2"/>
    <s v="FUR-FU-10004963"/>
    <s v="Furniture"/>
    <x v="3"/>
    <s v="Eldon 400 Class Desk Accessories, Black Carbon"/>
    <n v="35"/>
    <n v="4"/>
    <n v="14.7"/>
    <x v="5"/>
    <x v="1"/>
  </r>
  <r>
    <s v="CA-2017-125451"/>
    <x v="409"/>
    <d v="2017-10-24T00:00:00"/>
    <x v="2"/>
    <s v="AH-10075"/>
    <s v="Adam Hart"/>
    <x v="1"/>
    <s v="United States"/>
    <x v="236"/>
    <x v="38"/>
    <x v="2"/>
    <s v="FUR-FU-10000277"/>
    <s v="Furniture"/>
    <x v="3"/>
    <s v="Deflect-o DuraMat Antistatic Studded Beveled Mat for Medium Pile Carpeting"/>
    <n v="210.68"/>
    <n v="2"/>
    <n v="50.563200000000002"/>
    <x v="5"/>
    <x v="1"/>
  </r>
  <r>
    <s v="CA-2017-125451"/>
    <x v="409"/>
    <d v="2017-10-24T00:00:00"/>
    <x v="2"/>
    <s v="AH-10075"/>
    <s v="Adam Hart"/>
    <x v="1"/>
    <s v="United States"/>
    <x v="236"/>
    <x v="38"/>
    <x v="2"/>
    <s v="FUR-TA-10004915"/>
    <s v="Furniture"/>
    <x v="2"/>
    <s v="Office Impressions End Table, 20-1/2&quot;H x 24&quot;W x 20&quot;D"/>
    <n v="637.89599999999996"/>
    <n v="3"/>
    <n v="-127.5792"/>
    <x v="5"/>
    <x v="1"/>
  </r>
  <r>
    <s v="CA-2016-125087"/>
    <x v="820"/>
    <d v="2016-04-23T00:00:00"/>
    <x v="1"/>
    <s v="TH-21115"/>
    <s v="Thea Hudgings"/>
    <x v="1"/>
    <s v="United States"/>
    <x v="6"/>
    <x v="5"/>
    <x v="3"/>
    <s v="FUR-CH-10002880"/>
    <s v="Furniture"/>
    <x v="1"/>
    <s v="Global High-Back Leather Tilter, Burgundy"/>
    <n v="344.37200000000001"/>
    <n v="4"/>
    <n v="-93.472399999999993"/>
    <x v="2"/>
    <x v="6"/>
  </r>
  <r>
    <s v="CA-2016-125087"/>
    <x v="820"/>
    <d v="2016-04-23T00:00:00"/>
    <x v="1"/>
    <s v="TH-21115"/>
    <s v="Thea Hudgings"/>
    <x v="1"/>
    <s v="United States"/>
    <x v="6"/>
    <x v="5"/>
    <x v="3"/>
    <s v="FUR-FU-10004748"/>
    <s v="Furniture"/>
    <x v="3"/>
    <s v="Howard Miller 16&quot; Diameter Gallery Wall Clock"/>
    <n v="127.88"/>
    <n v="5"/>
    <n v="-67.137"/>
    <x v="2"/>
    <x v="6"/>
  </r>
  <r>
    <s v="US-2017-118556"/>
    <x v="15"/>
    <d v="2017-06-02T00:00:00"/>
    <x v="0"/>
    <s v="TH-21235"/>
    <s v="Tiffany House"/>
    <x v="1"/>
    <s v="United States"/>
    <x v="9"/>
    <x v="8"/>
    <x v="3"/>
    <s v="FUR-CH-10001146"/>
    <s v="Furniture"/>
    <x v="1"/>
    <s v="Global Task Chair, Black"/>
    <n v="106.869"/>
    <n v="3"/>
    <n v="-29.007300000000001"/>
    <x v="2"/>
    <x v="7"/>
  </r>
  <r>
    <s v="US-2016-164196"/>
    <x v="367"/>
    <d v="2016-11-17T00:00:00"/>
    <x v="1"/>
    <s v="AS-10285"/>
    <s v="Alejandro Savely"/>
    <x v="1"/>
    <s v="United States"/>
    <x v="344"/>
    <x v="6"/>
    <x v="3"/>
    <s v="FUR-TA-10001950"/>
    <s v="Furniture"/>
    <x v="2"/>
    <s v="Balt Solid Wood Round Tables"/>
    <n v="2678.94"/>
    <n v="6"/>
    <n v="241.1046"/>
    <x v="6"/>
    <x v="0"/>
  </r>
  <r>
    <s v="US-2017-132031"/>
    <x v="748"/>
    <d v="2017-04-27T00:00:00"/>
    <x v="1"/>
    <s v="PN-18775"/>
    <s v="Parhena Norris"/>
    <x v="2"/>
    <s v="United States"/>
    <x v="345"/>
    <x v="9"/>
    <x v="0"/>
    <s v="FUR-BO-10001972"/>
    <s v="Furniture"/>
    <x v="0"/>
    <s v="O'Sullivan 4-Shelf Bookcase in Odessa Pine"/>
    <n v="387.13600000000002"/>
    <n v="4"/>
    <n v="-14.5176"/>
    <x v="4"/>
    <x v="6"/>
  </r>
  <r>
    <s v="US-2017-132031"/>
    <x v="748"/>
    <d v="2017-04-27T00:00:00"/>
    <x v="1"/>
    <s v="PN-18775"/>
    <s v="Parhena Norris"/>
    <x v="2"/>
    <s v="United States"/>
    <x v="345"/>
    <x v="9"/>
    <x v="0"/>
    <s v="FUR-FU-10000193"/>
    <s v="Furniture"/>
    <x v="3"/>
    <s v="Tenex Chairmats For Use with Hard Floors"/>
    <n v="77.951999999999998"/>
    <n v="3"/>
    <n v="-11.6928"/>
    <x v="4"/>
    <x v="6"/>
  </r>
  <r>
    <s v="CA-2017-142391"/>
    <x v="118"/>
    <d v="2017-09-24T00:00:00"/>
    <x v="3"/>
    <s v="PB-19150"/>
    <s v="Philip Brown"/>
    <x v="0"/>
    <s v="United States"/>
    <x v="15"/>
    <x v="13"/>
    <x v="1"/>
    <s v="FUR-FU-10002759"/>
    <s v="Furniture"/>
    <x v="3"/>
    <s v="12-1/2 Diameter Round Wall Clock"/>
    <n v="199.8"/>
    <n v="10"/>
    <n v="71.927999999999997"/>
    <x v="7"/>
    <x v="4"/>
  </r>
  <r>
    <s v="CA-2016-158841"/>
    <x v="821"/>
    <d v="2016-02-04T00:00:00"/>
    <x v="0"/>
    <s v="SE-20110"/>
    <s v="Sanjit Engle"/>
    <x v="0"/>
    <s v="United States"/>
    <x v="58"/>
    <x v="25"/>
    <x v="0"/>
    <s v="FUR-FU-10001731"/>
    <s v="Furniture"/>
    <x v="3"/>
    <s v="Acrylic Self-Standing Desk Frames"/>
    <n v="18.690000000000001"/>
    <n v="7"/>
    <n v="7.1021999999999998"/>
    <x v="3"/>
    <x v="11"/>
  </r>
  <r>
    <s v="CA-2015-102316"/>
    <x v="822"/>
    <d v="2015-03-03T00:00:00"/>
    <x v="0"/>
    <s v="DH-13075"/>
    <s v="Dave Hallsten"/>
    <x v="1"/>
    <s v="United States"/>
    <x v="2"/>
    <x v="2"/>
    <x v="1"/>
    <s v="FUR-CH-10003396"/>
    <s v="Furniture"/>
    <x v="1"/>
    <s v="Global Deluxe Steno Chair"/>
    <n v="184.75200000000001"/>
    <n v="3"/>
    <n v="-20.784600000000001"/>
    <x v="3"/>
    <x v="9"/>
  </r>
  <r>
    <s v="CA-2016-109400"/>
    <x v="630"/>
    <d v="2016-05-06T00:00:00"/>
    <x v="1"/>
    <s v="NR-18550"/>
    <s v="Nick Radford"/>
    <x v="0"/>
    <s v="United States"/>
    <x v="45"/>
    <x v="5"/>
    <x v="3"/>
    <s v="FUR-CH-10003298"/>
    <s v="Furniture"/>
    <x v="1"/>
    <s v="Office Star - Contemporary Task Swivel chair with Loop Arms, Charcoal"/>
    <n v="366.74400000000003"/>
    <n v="4"/>
    <n v="-110.0232"/>
    <x v="4"/>
    <x v="7"/>
  </r>
  <r>
    <s v="CA-2016-144645"/>
    <x v="821"/>
    <d v="2016-02-08T00:00:00"/>
    <x v="1"/>
    <s v="NS-18640"/>
    <s v="Noel Staavos"/>
    <x v="1"/>
    <s v="United States"/>
    <x v="6"/>
    <x v="5"/>
    <x v="3"/>
    <s v="FUR-FU-10003601"/>
    <s v="Furniture"/>
    <x v="3"/>
    <s v="Deflect-o RollaMat Studded, Beveled Mat for Medium Pile Carpeting"/>
    <n v="73.784000000000006"/>
    <n v="2"/>
    <n v="-77.473200000000006"/>
    <x v="6"/>
    <x v="11"/>
  </r>
  <r>
    <s v="CA-2017-149720"/>
    <x v="182"/>
    <d v="2017-06-07T00:00:00"/>
    <x v="0"/>
    <s v="EM-14065"/>
    <s v="Erin Mull"/>
    <x v="0"/>
    <s v="United States"/>
    <x v="346"/>
    <x v="5"/>
    <x v="3"/>
    <s v="FUR-FU-10002501"/>
    <s v="Furniture"/>
    <x v="3"/>
    <s v="Nu-Dell Executive Frame"/>
    <n v="30.335999999999999"/>
    <n v="6"/>
    <n v="-17.443200000000001"/>
    <x v="0"/>
    <x v="2"/>
  </r>
  <r>
    <s v="CA-2017-118003"/>
    <x v="423"/>
    <d v="2017-12-10T00:00:00"/>
    <x v="1"/>
    <s v="DO-13645"/>
    <s v="Doug O'Connell"/>
    <x v="0"/>
    <s v="United States"/>
    <x v="309"/>
    <x v="18"/>
    <x v="2"/>
    <s v="FUR-FU-10002506"/>
    <s v="Furniture"/>
    <x v="3"/>
    <s v="Tensor &quot;Hersey Kiss&quot; Styled Floor Lamp"/>
    <n v="12.99"/>
    <n v="1"/>
    <n v="1.5588"/>
    <x v="6"/>
    <x v="5"/>
  </r>
  <r>
    <s v="CA-2017-118003"/>
    <x v="423"/>
    <d v="2017-12-10T00:00:00"/>
    <x v="1"/>
    <s v="DO-13645"/>
    <s v="Doug O'Connell"/>
    <x v="0"/>
    <s v="United States"/>
    <x v="309"/>
    <x v="18"/>
    <x v="2"/>
    <s v="FUR-CH-10003817"/>
    <s v="Furniture"/>
    <x v="1"/>
    <s v="Global Value Steno Chair, Gray"/>
    <n v="182.22"/>
    <n v="3"/>
    <n v="45.555"/>
    <x v="6"/>
    <x v="5"/>
  </r>
  <r>
    <s v="CA-2017-118003"/>
    <x v="423"/>
    <d v="2017-12-10T00:00:00"/>
    <x v="1"/>
    <s v="DO-13645"/>
    <s v="Doug O'Connell"/>
    <x v="0"/>
    <s v="United States"/>
    <x v="309"/>
    <x v="18"/>
    <x v="2"/>
    <s v="FUR-CH-10004860"/>
    <s v="Furniture"/>
    <x v="1"/>
    <s v="Global Low Back Tilter Chair"/>
    <n v="302.94"/>
    <n v="3"/>
    <n v="18.176400000000001"/>
    <x v="6"/>
    <x v="5"/>
  </r>
  <r>
    <s v="CA-2016-141887"/>
    <x v="823"/>
    <d v="2016-01-15T00:00:00"/>
    <x v="1"/>
    <s v="MP-17470"/>
    <s v="Mark Packer"/>
    <x v="2"/>
    <s v="United States"/>
    <x v="29"/>
    <x v="15"/>
    <x v="2"/>
    <s v="FUR-FU-10002268"/>
    <s v="Furniture"/>
    <x v="3"/>
    <s v="Ultra Door Push Plate"/>
    <n v="54.991999999999997"/>
    <n v="14"/>
    <n v="8.9361999999999995"/>
    <x v="4"/>
    <x v="8"/>
  </r>
  <r>
    <s v="CA-2017-161172"/>
    <x v="824"/>
    <d v="2017-03-16T00:00:00"/>
    <x v="3"/>
    <s v="SP-20920"/>
    <s v="Susan Pistek"/>
    <x v="0"/>
    <s v="United States"/>
    <x v="29"/>
    <x v="15"/>
    <x v="2"/>
    <s v="FUR-FU-10003424"/>
    <s v="Furniture"/>
    <x v="3"/>
    <s v="Nu-Dell Oak Frame"/>
    <n v="51.264000000000003"/>
    <n v="6"/>
    <n v="7.6896000000000004"/>
    <x v="7"/>
    <x v="9"/>
  </r>
  <r>
    <s v="CA-2017-137624"/>
    <x v="219"/>
    <d v="2017-11-17T00:00:00"/>
    <x v="1"/>
    <s v="ME-17320"/>
    <s v="Maria Etezadi"/>
    <x v="2"/>
    <s v="United States"/>
    <x v="2"/>
    <x v="2"/>
    <x v="1"/>
    <s v="FUR-CH-10001714"/>
    <s v="Furniture"/>
    <x v="1"/>
    <s v="Global Leather &amp; Oak Executive Chair, Burgundy"/>
    <n v="241.42400000000001"/>
    <n v="2"/>
    <n v="-36.2136"/>
    <x v="1"/>
    <x v="0"/>
  </r>
  <r>
    <s v="CA-2016-156748"/>
    <x v="825"/>
    <d v="2016-12-06T00:00:00"/>
    <x v="1"/>
    <s v="BS-11755"/>
    <s v="Bruce Stewart"/>
    <x v="0"/>
    <s v="United States"/>
    <x v="25"/>
    <x v="17"/>
    <x v="3"/>
    <s v="FUR-CH-10000513"/>
    <s v="Furniture"/>
    <x v="1"/>
    <s v="High-Back Leather Manager's Chair"/>
    <n v="389.97"/>
    <n v="3"/>
    <n v="35.097299999999997"/>
    <x v="6"/>
    <x v="0"/>
  </r>
  <r>
    <s v="CA-2015-157287"/>
    <x v="826"/>
    <d v="2015-12-23T00:00:00"/>
    <x v="2"/>
    <s v="HR-14830"/>
    <s v="Harold Ryan"/>
    <x v="1"/>
    <s v="United States"/>
    <x v="3"/>
    <x v="3"/>
    <x v="2"/>
    <s v="FUR-CH-10001270"/>
    <s v="Furniture"/>
    <x v="1"/>
    <s v="Harbour Creations Steel Folding Chair"/>
    <n v="422.625"/>
    <n v="7"/>
    <n v="0"/>
    <x v="5"/>
    <x v="5"/>
  </r>
  <r>
    <s v="CA-2016-119074"/>
    <x v="827"/>
    <d v="2016-03-31T00:00:00"/>
    <x v="1"/>
    <s v="DS-13180"/>
    <s v="David Smith"/>
    <x v="1"/>
    <s v="United States"/>
    <x v="29"/>
    <x v="24"/>
    <x v="0"/>
    <s v="FUR-FU-10004053"/>
    <s v="Furniture"/>
    <x v="3"/>
    <s v="DAX Two-Tone Silver Metal Document Frame"/>
    <n v="20.239999999999998"/>
    <n v="1"/>
    <n v="8.7032000000000007"/>
    <x v="4"/>
    <x v="9"/>
  </r>
  <r>
    <s v="CA-2016-119074"/>
    <x v="827"/>
    <d v="2016-03-31T00:00:00"/>
    <x v="1"/>
    <s v="DS-13180"/>
    <s v="David Smith"/>
    <x v="1"/>
    <s v="United States"/>
    <x v="29"/>
    <x v="24"/>
    <x v="0"/>
    <s v="FUR-FU-10003731"/>
    <s v="Furniture"/>
    <x v="3"/>
    <s v="Eldon Expressions Wood and Plastic Desk Accessories, Oak"/>
    <n v="39.92"/>
    <n v="4"/>
    <n v="11.1776"/>
    <x v="4"/>
    <x v="9"/>
  </r>
  <r>
    <s v="CA-2015-126186"/>
    <x v="795"/>
    <d v="2015-09-12T00:00:00"/>
    <x v="2"/>
    <s v="GB-14530"/>
    <s v="George Bell"/>
    <x v="1"/>
    <s v="United States"/>
    <x v="14"/>
    <x v="12"/>
    <x v="1"/>
    <s v="FUR-FU-10000073"/>
    <s v="Furniture"/>
    <x v="3"/>
    <s v="Deflect-O Glasstique Clear Desk Accessories"/>
    <n v="24.64"/>
    <n v="4"/>
    <n v="4.0039999999999996"/>
    <x v="5"/>
    <x v="4"/>
  </r>
  <r>
    <s v="CA-2016-102092"/>
    <x v="453"/>
    <d v="2016-12-11T00:00:00"/>
    <x v="2"/>
    <s v="PM-18940"/>
    <s v="Paul MacIntyre"/>
    <x v="0"/>
    <s v="United States"/>
    <x v="76"/>
    <x v="25"/>
    <x v="0"/>
    <s v="FUR-TA-10002530"/>
    <s v="Furniture"/>
    <x v="2"/>
    <s v="Iceberg OfficeWorks 42&quot; Round Tables"/>
    <n v="1056.8599999999999"/>
    <n v="7"/>
    <n v="158.529"/>
    <x v="3"/>
    <x v="5"/>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x v="5"/>
  </r>
  <r>
    <s v="CA-2016-123540"/>
    <x v="828"/>
    <d v="2016-04-06T00:00:00"/>
    <x v="0"/>
    <s v="DJ-13420"/>
    <s v="Denny Joy"/>
    <x v="1"/>
    <s v="United States"/>
    <x v="79"/>
    <x v="16"/>
    <x v="3"/>
    <s v="FUR-CH-10000847"/>
    <s v="Furniture"/>
    <x v="1"/>
    <s v="Global Executive Mid-Back Manager's Chair"/>
    <n v="1454.9"/>
    <n v="5"/>
    <n v="378.274"/>
    <x v="4"/>
    <x v="6"/>
  </r>
  <r>
    <s v="US-2017-108315"/>
    <x v="393"/>
    <d v="2017-05-04T00:00:00"/>
    <x v="1"/>
    <s v="MH-18115"/>
    <s v="Mick Hernandez"/>
    <x v="2"/>
    <s v="United States"/>
    <x v="347"/>
    <x v="1"/>
    <x v="0"/>
    <s v="FUR-FU-10000747"/>
    <s v="Furniture"/>
    <x v="3"/>
    <s v="Tenex B1-RE Series Chair Mats for Low Pile Carpets"/>
    <n v="220.70400000000001"/>
    <n v="6"/>
    <n v="-8.2764000000000006"/>
    <x v="4"/>
    <x v="6"/>
  </r>
  <r>
    <s v="CA-2017-106747"/>
    <x v="209"/>
    <d v="2017-07-04T00:00:00"/>
    <x v="2"/>
    <s v="TS-21505"/>
    <s v="Tony Sayre"/>
    <x v="0"/>
    <s v="United States"/>
    <x v="41"/>
    <x v="28"/>
    <x v="2"/>
    <s v="FUR-FU-10004188"/>
    <s v="Furniture"/>
    <x v="3"/>
    <s v="Luxo Professional Combination Clamp-On Lamps"/>
    <n v="102.3"/>
    <n v="1"/>
    <n v="26.597999999999999"/>
    <x v="5"/>
    <x v="3"/>
  </r>
  <r>
    <s v="CA-2017-146164"/>
    <x v="313"/>
    <d v="2017-12-26T00:00:00"/>
    <x v="1"/>
    <s v="CM-12190"/>
    <s v="Charlotte Melton"/>
    <x v="0"/>
    <s v="United States"/>
    <x v="77"/>
    <x v="11"/>
    <x v="3"/>
    <s v="FUR-TA-10004915"/>
    <s v="Furniture"/>
    <x v="2"/>
    <s v="Office Impressions End Table, 20-1/2&quot;H x 24&quot;W x 20&quot;D"/>
    <n v="607.52"/>
    <n v="2"/>
    <n v="97.203199999999995"/>
    <x v="4"/>
    <x v="5"/>
  </r>
  <r>
    <s v="CA-2014-130673"/>
    <x v="321"/>
    <d v="2014-05-22T00:00:00"/>
    <x v="0"/>
    <s v="MC-17590"/>
    <s v="Matt Collister"/>
    <x v="1"/>
    <s v="United States"/>
    <x v="348"/>
    <x v="5"/>
    <x v="3"/>
    <s v="FUR-FU-10003489"/>
    <s v="Furniture"/>
    <x v="3"/>
    <s v="Contemporary Borderless Frame"/>
    <n v="10.332000000000001"/>
    <n v="3"/>
    <n v="-5.9409000000000001"/>
    <x v="3"/>
    <x v="7"/>
  </r>
  <r>
    <s v="CA-2017-101700"/>
    <x v="748"/>
    <d v="2017-04-26T00:00:00"/>
    <x v="2"/>
    <s v="SO-20335"/>
    <s v="Sean O'Donnell"/>
    <x v="0"/>
    <s v="United States"/>
    <x v="349"/>
    <x v="12"/>
    <x v="1"/>
    <s v="FUR-FU-10001025"/>
    <s v="Furniture"/>
    <x v="3"/>
    <s v="Eldon Imˆge Series Desk Accessories, Clear"/>
    <n v="11.664"/>
    <n v="3"/>
    <n v="3.3534000000000002"/>
    <x v="0"/>
    <x v="6"/>
  </r>
  <r>
    <s v="CA-2014-151946"/>
    <x v="829"/>
    <d v="2014-06-09T00:00:00"/>
    <x v="1"/>
    <s v="BT-11440"/>
    <s v="Bobby Trafton"/>
    <x v="0"/>
    <s v="United States"/>
    <x v="13"/>
    <x v="7"/>
    <x v="2"/>
    <s v="FUR-FU-10002878"/>
    <s v="Furniture"/>
    <x v="3"/>
    <s v="Seth Thomas 14&quot; Day/Date Wall Clock"/>
    <n v="56.96"/>
    <n v="2"/>
    <n v="21.075199999999999"/>
    <x v="2"/>
    <x v="2"/>
  </r>
  <r>
    <s v="CA-2014-151946"/>
    <x v="829"/>
    <d v="2014-06-09T00:00:00"/>
    <x v="1"/>
    <s v="BT-11440"/>
    <s v="Bobby Trafton"/>
    <x v="0"/>
    <s v="United States"/>
    <x v="13"/>
    <x v="7"/>
    <x v="2"/>
    <s v="FUR-BO-10003272"/>
    <s v="Furniture"/>
    <x v="0"/>
    <s v="O'Sullivan Living Dimensions 5-Shelf Bookcases"/>
    <n v="353.56799999999998"/>
    <n v="2"/>
    <n v="-44.195999999999998"/>
    <x v="2"/>
    <x v="2"/>
  </r>
  <r>
    <s v="CA-2014-151946"/>
    <x v="829"/>
    <d v="2014-06-09T00:00:00"/>
    <x v="1"/>
    <s v="BT-11440"/>
    <s v="Bobby Trafton"/>
    <x v="0"/>
    <s v="United States"/>
    <x v="13"/>
    <x v="7"/>
    <x v="2"/>
    <s v="FUR-FU-10002191"/>
    <s v="Furniture"/>
    <x v="3"/>
    <s v="G.E. Halogen Desk Lamp Bulbs"/>
    <n v="13.96"/>
    <n v="2"/>
    <n v="6.7008000000000001"/>
    <x v="2"/>
    <x v="2"/>
  </r>
  <r>
    <s v="CA-2017-117513"/>
    <x v="470"/>
    <d v="2017-03-08T00:00:00"/>
    <x v="1"/>
    <s v="BT-11395"/>
    <s v="Bill Tyler"/>
    <x v="1"/>
    <s v="United States"/>
    <x v="2"/>
    <x v="2"/>
    <x v="1"/>
    <s v="FUR-TA-10001520"/>
    <s v="Furniture"/>
    <x v="2"/>
    <s v="Lesro Sheffield Collection Coffee Table, End Table, Center Table, Corner Table"/>
    <n v="399.67200000000003"/>
    <n v="7"/>
    <n v="-14.9877"/>
    <x v="2"/>
    <x v="9"/>
  </r>
  <r>
    <s v="US-2017-119319"/>
    <x v="200"/>
    <d v="2017-11-09T00:00:00"/>
    <x v="0"/>
    <s v="LC-17050"/>
    <s v="Liz Carlisle"/>
    <x v="0"/>
    <s v="United States"/>
    <x v="144"/>
    <x v="5"/>
    <x v="3"/>
    <s v="FUR-FU-10003878"/>
    <s v="Furniture"/>
    <x v="3"/>
    <s v="Linden 10&quot; Round Wall Clock, Black"/>
    <n v="30.56"/>
    <n v="5"/>
    <n v="-19.864000000000001"/>
    <x v="0"/>
    <x v="0"/>
  </r>
  <r>
    <s v="CA-2015-164084"/>
    <x v="395"/>
    <d v="2015-09-12T00:00:00"/>
    <x v="1"/>
    <s v="AG-10525"/>
    <s v="Andy Gerbode"/>
    <x v="1"/>
    <s v="United States"/>
    <x v="13"/>
    <x v="7"/>
    <x v="2"/>
    <s v="FUR-TA-10003569"/>
    <s v="Furniture"/>
    <x v="2"/>
    <s v="Bretford CR8500 Series Meeting Room Furniture"/>
    <n v="481.17599999999999"/>
    <n v="2"/>
    <n v="-120.294"/>
    <x v="2"/>
    <x v="4"/>
  </r>
  <r>
    <s v="CA-2016-107783"/>
    <x v="830"/>
    <d v="2016-07-29T00:00:00"/>
    <x v="2"/>
    <s v="OT-18730"/>
    <s v="Olvera Toch"/>
    <x v="0"/>
    <s v="United States"/>
    <x v="268"/>
    <x v="3"/>
    <x v="2"/>
    <s v="FUR-BO-10004409"/>
    <s v="Furniture"/>
    <x v="0"/>
    <s v="Safco Value Mate Series Steel Bookcases, Baked Enamel Finish on Steel, Gray"/>
    <n v="177.45"/>
    <n v="5"/>
    <n v="-78.078000000000003"/>
    <x v="5"/>
    <x v="3"/>
  </r>
  <r>
    <s v="CA-2017-159793"/>
    <x v="831"/>
    <d v="2017-08-29T00:00:00"/>
    <x v="1"/>
    <s v="SV-20365"/>
    <s v="Seth Vernon"/>
    <x v="0"/>
    <s v="United States"/>
    <x v="3"/>
    <x v="3"/>
    <x v="2"/>
    <s v="FUR-BO-10001798"/>
    <s v="Furniture"/>
    <x v="0"/>
    <s v="Bush Somerset Collection Bookcase"/>
    <n v="130.97999999999999"/>
    <n v="2"/>
    <n v="-89.066400000000002"/>
    <x v="4"/>
    <x v="10"/>
  </r>
  <r>
    <s v="CA-2017-151281"/>
    <x v="437"/>
    <d v="2017-05-02T00:00:00"/>
    <x v="1"/>
    <s v="HM-14980"/>
    <s v="Henry MacAllister"/>
    <x v="0"/>
    <s v="United States"/>
    <x v="15"/>
    <x v="13"/>
    <x v="1"/>
    <s v="FUR-FU-10000397"/>
    <s v="Furniture"/>
    <x v="3"/>
    <s v="Luxo Economy Swing Arm Lamp"/>
    <n v="139.58000000000001"/>
    <n v="7"/>
    <n v="39.0824"/>
    <x v="2"/>
    <x v="6"/>
  </r>
  <r>
    <s v="CA-2015-108259"/>
    <x v="428"/>
    <d v="2015-11-15T00:00:00"/>
    <x v="1"/>
    <s v="NS-18640"/>
    <s v="Noel Staavos"/>
    <x v="1"/>
    <s v="United States"/>
    <x v="51"/>
    <x v="30"/>
    <x v="0"/>
    <s v="FUR-FU-10000023"/>
    <s v="Furniture"/>
    <x v="3"/>
    <s v="Eldon Wave Desk Accessories"/>
    <n v="4.7119999999999997"/>
    <n v="1"/>
    <n v="1.4136"/>
    <x v="1"/>
    <x v="0"/>
  </r>
  <r>
    <s v="CA-2016-113341"/>
    <x v="778"/>
    <d v="2016-11-29T00:00:00"/>
    <x v="1"/>
    <s v="MH-17455"/>
    <s v="Mark Hamilton"/>
    <x v="0"/>
    <s v="United States"/>
    <x v="2"/>
    <x v="2"/>
    <x v="1"/>
    <s v="FUR-CH-10004698"/>
    <s v="Furniture"/>
    <x v="1"/>
    <s v="Padded Folding Chairs, Black, 4/Carton"/>
    <n v="194.352"/>
    <n v="3"/>
    <n v="19.435199999999998"/>
    <x v="4"/>
    <x v="0"/>
  </r>
  <r>
    <s v="US-2015-131842"/>
    <x v="482"/>
    <d v="2015-12-08T00:00:00"/>
    <x v="2"/>
    <s v="RR-19525"/>
    <s v="Rick Reed"/>
    <x v="1"/>
    <s v="United States"/>
    <x v="228"/>
    <x v="9"/>
    <x v="0"/>
    <s v="FUR-CH-10004477"/>
    <s v="Furniture"/>
    <x v="1"/>
    <s v="Global Push Button Manager's Chair, Indigo"/>
    <n v="97.424000000000007"/>
    <n v="2"/>
    <n v="10.9602"/>
    <x v="0"/>
    <x v="5"/>
  </r>
  <r>
    <s v="CA-2014-142769"/>
    <x v="624"/>
    <d v="2014-09-13T00:00:00"/>
    <x v="3"/>
    <s v="RP-19390"/>
    <s v="Resi Pšlking"/>
    <x v="0"/>
    <s v="United States"/>
    <x v="15"/>
    <x v="13"/>
    <x v="1"/>
    <s v="FUR-FU-10001918"/>
    <s v="Furniture"/>
    <x v="3"/>
    <s v="C-Line Cubicle Keepers Polyproplyene Holder With Velcro Backings"/>
    <n v="14.19"/>
    <n v="3"/>
    <n v="5.5340999999999996"/>
    <x v="7"/>
    <x v="4"/>
  </r>
  <r>
    <s v="CA-2017-124765"/>
    <x v="608"/>
    <d v="2017-11-30T00:00:00"/>
    <x v="1"/>
    <s v="HZ-14950"/>
    <s v="Henia Zydlo"/>
    <x v="0"/>
    <s v="United States"/>
    <x v="1"/>
    <x v="1"/>
    <x v="0"/>
    <s v="FUR-BO-10003965"/>
    <s v="Furniture"/>
    <x v="0"/>
    <s v="O'Sullivan Manor Hill 2-Door Library in Brianna Oak"/>
    <n v="723.92"/>
    <n v="5"/>
    <n v="-81.441000000000003"/>
    <x v="2"/>
    <x v="0"/>
  </r>
  <r>
    <s v="CA-2015-131856"/>
    <x v="832"/>
    <d v="2015-05-17T00:00:00"/>
    <x v="1"/>
    <s v="JG-15160"/>
    <s v="James Galang"/>
    <x v="0"/>
    <s v="United States"/>
    <x v="6"/>
    <x v="5"/>
    <x v="3"/>
    <s v="FUR-FU-10000175"/>
    <s v="Furniture"/>
    <x v="3"/>
    <s v="DAX Wood Document Frame."/>
    <n v="21.968"/>
    <n v="4"/>
    <n v="-15.9268"/>
    <x v="2"/>
    <x v="7"/>
  </r>
  <r>
    <s v="CA-2017-126634"/>
    <x v="833"/>
    <d v="2017-04-01T00:00:00"/>
    <x v="0"/>
    <s v="AB-10165"/>
    <s v="Alan Barnes"/>
    <x v="0"/>
    <s v="United States"/>
    <x v="174"/>
    <x v="2"/>
    <x v="1"/>
    <s v="FUR-FU-10004973"/>
    <s v="Furniture"/>
    <x v="3"/>
    <s v="Flat Face Poster Frame"/>
    <n v="94.2"/>
    <n v="5"/>
    <n v="39.564"/>
    <x v="3"/>
    <x v="9"/>
  </r>
  <r>
    <s v="US-2014-159611"/>
    <x v="421"/>
    <d v="2015-01-01T00:00:00"/>
    <x v="0"/>
    <s v="KB-16315"/>
    <s v="Karl Braun"/>
    <x v="0"/>
    <s v="United States"/>
    <x v="59"/>
    <x v="15"/>
    <x v="2"/>
    <s v="FUR-FU-10004904"/>
    <s v="Furniture"/>
    <x v="3"/>
    <s v="Eldon &quot;L&quot; Workstation Diamond Chairmat"/>
    <n v="182.352"/>
    <n v="3"/>
    <n v="-18.235199999999999"/>
    <x v="2"/>
    <x v="5"/>
  </r>
  <r>
    <s v="CA-2017-163265"/>
    <x v="834"/>
    <d v="2017-02-21T00:00:00"/>
    <x v="1"/>
    <s v="JS-16030"/>
    <s v="Joy Smith"/>
    <x v="0"/>
    <s v="United States"/>
    <x v="42"/>
    <x v="8"/>
    <x v="3"/>
    <s v="FUR-CH-10004063"/>
    <s v="Furniture"/>
    <x v="1"/>
    <s v="Global Deluxe High-Back Manager's Chair"/>
    <n v="600.55799999999999"/>
    <n v="3"/>
    <n v="-8.5793999999999997"/>
    <x v="2"/>
    <x v="11"/>
  </r>
  <r>
    <s v="CA-2017-163265"/>
    <x v="834"/>
    <d v="2017-02-21T00:00:00"/>
    <x v="1"/>
    <s v="JS-16030"/>
    <s v="Joy Smith"/>
    <x v="0"/>
    <s v="United States"/>
    <x v="42"/>
    <x v="8"/>
    <x v="3"/>
    <s v="FUR-FU-10004270"/>
    <s v="Furniture"/>
    <x v="3"/>
    <s v="Executive Impressions 13&quot; Clairmont Wall Clock"/>
    <n v="7.6920000000000002"/>
    <n v="1"/>
    <n v="-3.6537000000000002"/>
    <x v="2"/>
    <x v="11"/>
  </r>
  <r>
    <s v="CA-2017-141705"/>
    <x v="835"/>
    <d v="2017-10-26T00:00:00"/>
    <x v="2"/>
    <s v="PO-18850"/>
    <s v="Patrick O'Brill"/>
    <x v="0"/>
    <s v="United States"/>
    <x v="350"/>
    <x v="5"/>
    <x v="3"/>
    <s v="FUR-TA-10004607"/>
    <s v="Furniture"/>
    <x v="2"/>
    <s v="Hon 2111 Invitation Series Straight Table"/>
    <n v="517.40499999999997"/>
    <n v="5"/>
    <n v="-81.3065"/>
    <x v="3"/>
    <x v="1"/>
  </r>
  <r>
    <s v="CA-2017-127096"/>
    <x v="102"/>
    <d v="2017-09-17T00:00:00"/>
    <x v="0"/>
    <s v="CS-12400"/>
    <s v="Christopher Schild"/>
    <x v="2"/>
    <s v="United States"/>
    <x v="28"/>
    <x v="2"/>
    <x v="1"/>
    <s v="FUR-TA-10003473"/>
    <s v="Furniture"/>
    <x v="2"/>
    <s v="Bretford Rectangular Conference Table Tops"/>
    <n v="300.904"/>
    <n v="1"/>
    <n v="11.283899999999999"/>
    <x v="3"/>
    <x v="4"/>
  </r>
  <r>
    <s v="CA-2017-119284"/>
    <x v="836"/>
    <d v="2017-06-20T00:00:00"/>
    <x v="1"/>
    <s v="TS-21205"/>
    <s v="Thomas Seio"/>
    <x v="1"/>
    <s v="United States"/>
    <x v="228"/>
    <x v="9"/>
    <x v="0"/>
    <s v="FUR-FU-10004351"/>
    <s v="Furniture"/>
    <x v="3"/>
    <s v="Staple-based wall hangings"/>
    <n v="31.167999999999999"/>
    <n v="4"/>
    <n v="9.3504000000000005"/>
    <x v="2"/>
    <x v="2"/>
  </r>
  <r>
    <s v="CA-2017-119284"/>
    <x v="836"/>
    <d v="2017-06-20T00:00:00"/>
    <x v="1"/>
    <s v="TS-21205"/>
    <s v="Thomas Seio"/>
    <x v="1"/>
    <s v="United States"/>
    <x v="228"/>
    <x v="9"/>
    <x v="0"/>
    <s v="FUR-TA-10004152"/>
    <s v="Furniture"/>
    <x v="2"/>
    <s v="Barricks 18&quot; x 48&quot; Non-Folding Utility Table with Bottom Storage Shelf"/>
    <n v="120.96"/>
    <n v="2"/>
    <n v="-28.224"/>
    <x v="2"/>
    <x v="2"/>
  </r>
  <r>
    <s v="CA-2014-146815"/>
    <x v="30"/>
    <d v="2014-09-13T00:00:00"/>
    <x v="1"/>
    <s v="PP-18955"/>
    <s v="Paul Prost"/>
    <x v="2"/>
    <s v="United States"/>
    <x v="13"/>
    <x v="7"/>
    <x v="2"/>
    <s v="FUR-CH-10004289"/>
    <s v="Furniture"/>
    <x v="1"/>
    <s v="Global Super Steno Chair"/>
    <n v="172.76400000000001"/>
    <n v="2"/>
    <n v="13.437200000000001"/>
    <x v="2"/>
    <x v="4"/>
  </r>
  <r>
    <s v="CA-2014-119144"/>
    <x v="627"/>
    <d v="2014-11-18T00:00:00"/>
    <x v="2"/>
    <s v="JD-16150"/>
    <s v="Justin Deggeller"/>
    <x v="1"/>
    <s v="United States"/>
    <x v="2"/>
    <x v="2"/>
    <x v="1"/>
    <s v="FUR-BO-10004015"/>
    <s v="Furniture"/>
    <x v="0"/>
    <s v="Bush Andora Bookcase, Maple/Graphite Gray Finish"/>
    <n v="305.97449999999998"/>
    <n v="3"/>
    <n v="25.197900000000001"/>
    <x v="3"/>
    <x v="0"/>
  </r>
  <r>
    <s v="CA-2014-105648"/>
    <x v="749"/>
    <d v="2014-03-07T00:00:00"/>
    <x v="1"/>
    <s v="EJ-14155"/>
    <s v="Eva Jacobs"/>
    <x v="0"/>
    <s v="United States"/>
    <x v="53"/>
    <x v="2"/>
    <x v="1"/>
    <s v="FUR-TA-10002958"/>
    <s v="Furniture"/>
    <x v="2"/>
    <s v="Bevis Oval Conference Table, Walnut"/>
    <n v="626.35199999999998"/>
    <n v="3"/>
    <n v="-23.488199999999999"/>
    <x v="4"/>
    <x v="9"/>
  </r>
  <r>
    <s v="US-2015-145422"/>
    <x v="62"/>
    <d v="2015-12-07T00:00:00"/>
    <x v="1"/>
    <s v="PW-19240"/>
    <s v="Pierre Wener"/>
    <x v="0"/>
    <s v="United States"/>
    <x v="28"/>
    <x v="2"/>
    <x v="1"/>
    <s v="FUR-BO-10002213"/>
    <s v="Furniture"/>
    <x v="0"/>
    <s v="Sauder Forest Hills Library, Woodland Oak Finish"/>
    <n v="359.49900000000002"/>
    <n v="3"/>
    <n v="-29.605799999999999"/>
    <x v="4"/>
    <x v="5"/>
  </r>
  <r>
    <s v="CA-2016-120824"/>
    <x v="21"/>
    <d v="2016-06-16T00:00:00"/>
    <x v="0"/>
    <s v="AW-10930"/>
    <s v="Arthur Wiediger"/>
    <x v="2"/>
    <s v="United States"/>
    <x v="6"/>
    <x v="5"/>
    <x v="3"/>
    <s v="FUR-FU-10001424"/>
    <s v="Furniture"/>
    <x v="3"/>
    <s v="Dax Clear Box Frame"/>
    <n v="6.984"/>
    <n v="2"/>
    <n v="-4.5396000000000001"/>
    <x v="4"/>
    <x v="2"/>
  </r>
  <r>
    <s v="CA-2016-120824"/>
    <x v="21"/>
    <d v="2016-06-16T00:00:00"/>
    <x v="0"/>
    <s v="AW-10930"/>
    <s v="Arthur Wiediger"/>
    <x v="2"/>
    <s v="United States"/>
    <x v="6"/>
    <x v="5"/>
    <x v="3"/>
    <s v="FUR-CH-10000229"/>
    <s v="Furniture"/>
    <x v="1"/>
    <s v="Global Enterprise Series Seating High-Back Swivel/Tilt Chairs"/>
    <n v="379.37200000000001"/>
    <n v="2"/>
    <n v="-119.2312"/>
    <x v="4"/>
    <x v="2"/>
  </r>
  <r>
    <s v="CA-2015-103870"/>
    <x v="7"/>
    <d v="2015-12-31T00:00:00"/>
    <x v="1"/>
    <s v="SP-20860"/>
    <s v="Sung Pak"/>
    <x v="1"/>
    <s v="United States"/>
    <x v="34"/>
    <x v="9"/>
    <x v="0"/>
    <s v="FUR-FU-10002030"/>
    <s v="Furniture"/>
    <x v="3"/>
    <s v="Executive Impressions 14&quot; Contract Wall Clock with Quartz Movement"/>
    <n v="53.351999999999997"/>
    <n v="3"/>
    <n v="16.005600000000001"/>
    <x v="4"/>
    <x v="5"/>
  </r>
  <r>
    <s v="CA-2015-103870"/>
    <x v="7"/>
    <d v="2015-12-31T00:00:00"/>
    <x v="1"/>
    <s v="SP-20860"/>
    <s v="Sung Pak"/>
    <x v="1"/>
    <s v="United States"/>
    <x v="34"/>
    <x v="9"/>
    <x v="0"/>
    <s v="FUR-BO-10002853"/>
    <s v="Furniture"/>
    <x v="0"/>
    <s v="O'Sullivan 5-Shelf Heavy-Duty Bookcases"/>
    <n v="131.10400000000001"/>
    <n v="2"/>
    <n v="8.1940000000000008"/>
    <x v="4"/>
    <x v="5"/>
  </r>
  <r>
    <s v="CA-2017-116988"/>
    <x v="419"/>
    <d v="2017-06-29T00:00:00"/>
    <x v="0"/>
    <s v="PW-19030"/>
    <s v="Pauline Webber"/>
    <x v="1"/>
    <s v="United States"/>
    <x v="15"/>
    <x v="13"/>
    <x v="1"/>
    <s v="FUR-FU-10001290"/>
    <s v="Furniture"/>
    <x v="3"/>
    <s v="Executive Impressions Supervisor Wall Clock"/>
    <n v="126.3"/>
    <n v="3"/>
    <n v="40.415999999999997"/>
    <x v="3"/>
    <x v="2"/>
  </r>
  <r>
    <s v="US-2015-144771"/>
    <x v="837"/>
    <d v="2015-10-04T00:00:00"/>
    <x v="2"/>
    <s v="CK-12205"/>
    <s v="Chloris Kastensmidt"/>
    <x v="0"/>
    <s v="United States"/>
    <x v="351"/>
    <x v="36"/>
    <x v="1"/>
    <s v="FUR-FU-10000629"/>
    <s v="Furniture"/>
    <x v="3"/>
    <s v="9-3/4 Diameter Round Wall Clock"/>
    <n v="11.032"/>
    <n v="1"/>
    <n v="3.0337999999999998"/>
    <x v="3"/>
    <x v="1"/>
  </r>
  <r>
    <s v="CA-2017-128076"/>
    <x v="611"/>
    <d v="2017-02-07T00:00:00"/>
    <x v="1"/>
    <s v="BO-11350"/>
    <s v="Bill Overfelt"/>
    <x v="1"/>
    <s v="United States"/>
    <x v="53"/>
    <x v="2"/>
    <x v="1"/>
    <s v="FUR-FU-10000293"/>
    <s v="Furniture"/>
    <x v="3"/>
    <s v="Eldon Antistatic Chair Mats for Low to Medium Pile Carpets"/>
    <n v="210.58"/>
    <n v="2"/>
    <n v="12.6348"/>
    <x v="2"/>
    <x v="11"/>
  </r>
  <r>
    <s v="CA-2016-114307"/>
    <x v="249"/>
    <d v="2016-07-26T00:00:00"/>
    <x v="1"/>
    <s v="MF-17665"/>
    <s v="Maureen Fritzler"/>
    <x v="1"/>
    <s v="United States"/>
    <x v="11"/>
    <x v="32"/>
    <x v="2"/>
    <s v="FUR-FU-10000794"/>
    <s v="Furniture"/>
    <x v="3"/>
    <s v="Eldon Stackable Tray, Side-Load, Legal, Smoke"/>
    <n v="27.42"/>
    <n v="3"/>
    <n v="9.3228000000000009"/>
    <x v="4"/>
    <x v="3"/>
  </r>
  <r>
    <s v="CA-2016-151148"/>
    <x v="51"/>
    <d v="2016-09-13T00:00:00"/>
    <x v="3"/>
    <s v="PO-19180"/>
    <s v="Philisse Overcash"/>
    <x v="2"/>
    <s v="United States"/>
    <x v="74"/>
    <x v="12"/>
    <x v="1"/>
    <s v="FUR-CH-10002304"/>
    <s v="Furniture"/>
    <x v="1"/>
    <s v="Global Stack Chair without Arms, Black"/>
    <n v="83.135999999999996"/>
    <n v="4"/>
    <n v="5.1959999999999997"/>
    <x v="5"/>
    <x v="4"/>
  </r>
  <r>
    <s v="CA-2016-102813"/>
    <x v="192"/>
    <d v="2016-07-03T00:00:00"/>
    <x v="2"/>
    <s v="EA-14035"/>
    <s v="Erin Ashbrook"/>
    <x v="1"/>
    <s v="United States"/>
    <x v="156"/>
    <x v="5"/>
    <x v="3"/>
    <s v="FUR-CH-10000665"/>
    <s v="Furniture"/>
    <x v="1"/>
    <s v="Global Airflow Leather Mesh Back Chair, Black"/>
    <n v="528.42999999999995"/>
    <n v="5"/>
    <n v="0"/>
    <x v="5"/>
    <x v="3"/>
  </r>
  <r>
    <s v="CA-2017-135377"/>
    <x v="838"/>
    <d v="2017-12-18T00:00:00"/>
    <x v="1"/>
    <s v="BP-11095"/>
    <s v="Bart Pistole"/>
    <x v="1"/>
    <s v="United States"/>
    <x v="13"/>
    <x v="7"/>
    <x v="2"/>
    <s v="FUR-BO-10004015"/>
    <s v="Furniture"/>
    <x v="0"/>
    <s v="Bush Andora Bookcase, Maple/Graphite Gray Finish"/>
    <n v="287.976"/>
    <n v="3"/>
    <n v="7.1993999999999998"/>
    <x v="2"/>
    <x v="5"/>
  </r>
  <r>
    <s v="CA-2015-133585"/>
    <x v="822"/>
    <d v="2015-03-04T00:00:00"/>
    <x v="2"/>
    <s v="CM-12715"/>
    <s v="Craig Molinari"/>
    <x v="1"/>
    <s v="United States"/>
    <x v="6"/>
    <x v="5"/>
    <x v="3"/>
    <s v="FUR-BO-10001811"/>
    <s v="Furniture"/>
    <x v="0"/>
    <s v="Atlantic Metals Mobile 5-Shelf Bookcases, Custom Colors"/>
    <n v="1227.9983999999999"/>
    <n v="6"/>
    <n v="-36.117600000000003"/>
    <x v="0"/>
    <x v="9"/>
  </r>
  <r>
    <s v="CA-2016-116911"/>
    <x v="839"/>
    <d v="2016-09-20T00:00:00"/>
    <x v="1"/>
    <s v="JD-16150"/>
    <s v="Justin Deggeller"/>
    <x v="1"/>
    <s v="United States"/>
    <x v="352"/>
    <x v="42"/>
    <x v="1"/>
    <s v="FUR-TA-10003473"/>
    <s v="Furniture"/>
    <x v="2"/>
    <s v="Bretford Rectangular Conference Table Tops"/>
    <n v="1128.3900000000001"/>
    <n v="3"/>
    <n v="259.52969999999999"/>
    <x v="2"/>
    <x v="4"/>
  </r>
  <r>
    <s v="CA-2017-126914"/>
    <x v="836"/>
    <d v="2017-06-19T00:00:00"/>
    <x v="1"/>
    <s v="JE-15715"/>
    <s v="Joe Elijah"/>
    <x v="0"/>
    <s v="United States"/>
    <x v="91"/>
    <x v="30"/>
    <x v="0"/>
    <s v="FUR-CH-10000847"/>
    <s v="Furniture"/>
    <x v="1"/>
    <s v="Global Executive Mid-Back Manager's Chair"/>
    <n v="698.35199999999998"/>
    <n v="3"/>
    <n v="52.376399999999997"/>
    <x v="4"/>
    <x v="2"/>
  </r>
  <r>
    <s v="CA-2017-126914"/>
    <x v="836"/>
    <d v="2017-06-19T00:00:00"/>
    <x v="1"/>
    <s v="JE-15715"/>
    <s v="Joe Elijah"/>
    <x v="0"/>
    <s v="United States"/>
    <x v="91"/>
    <x v="30"/>
    <x v="0"/>
    <s v="FUR-BO-10000468"/>
    <s v="Furniture"/>
    <x v="0"/>
    <s v="O'Sullivan 2-Shelf Heavy-Duty Bookcases"/>
    <n v="77.727999999999994"/>
    <n v="2"/>
    <n v="-3.8864000000000001"/>
    <x v="4"/>
    <x v="2"/>
  </r>
  <r>
    <s v="CA-2016-140935"/>
    <x v="480"/>
    <d v="2016-11-12T00:00:00"/>
    <x v="2"/>
    <s v="AB-10015"/>
    <s v="Aaron Bergman"/>
    <x v="0"/>
    <s v="United States"/>
    <x v="258"/>
    <x v="37"/>
    <x v="3"/>
    <s v="FUR-BO-10003966"/>
    <s v="Furniture"/>
    <x v="0"/>
    <s v="Sauder Facets Collection Library, Sky Alder Finish"/>
    <n v="341.96"/>
    <n v="2"/>
    <n v="54.7136"/>
    <x v="3"/>
    <x v="0"/>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x v="4"/>
  </r>
  <r>
    <s v="CA-2015-127754"/>
    <x v="155"/>
    <d v="2015-07-31T00:00:00"/>
    <x v="1"/>
    <s v="CK-12760"/>
    <s v="Cyma Kinney"/>
    <x v="1"/>
    <s v="United States"/>
    <x v="110"/>
    <x v="22"/>
    <x v="1"/>
    <s v="FUR-CH-10003199"/>
    <s v="Furniture"/>
    <x v="1"/>
    <s v="Office Star - Contemporary Task Swivel Chair"/>
    <n v="266.35199999999998"/>
    <n v="3"/>
    <n v="13.317600000000001"/>
    <x v="2"/>
    <x v="3"/>
  </r>
  <r>
    <s v="CA-2015-145324"/>
    <x v="840"/>
    <d v="2015-11-19T00:00:00"/>
    <x v="1"/>
    <s v="DH-13675"/>
    <s v="Duane Huffman"/>
    <x v="2"/>
    <s v="United States"/>
    <x v="95"/>
    <x v="25"/>
    <x v="0"/>
    <s v="FUR-FU-10002759"/>
    <s v="Furniture"/>
    <x v="3"/>
    <s v="12-1/2 Diameter Round Wall Clock"/>
    <n v="39.96"/>
    <n v="2"/>
    <n v="14.3856"/>
    <x v="4"/>
    <x v="0"/>
  </r>
  <r>
    <s v="CA-2015-140718"/>
    <x v="473"/>
    <d v="2015-07-04T00:00:00"/>
    <x v="2"/>
    <s v="FA-14230"/>
    <s v="Frank Atkinson"/>
    <x v="1"/>
    <s v="United States"/>
    <x v="168"/>
    <x v="30"/>
    <x v="0"/>
    <s v="FUR-FU-10000076"/>
    <s v="Furniture"/>
    <x v="3"/>
    <s v="24-Hour Round Wall Clock"/>
    <n v="159.84"/>
    <n v="10"/>
    <n v="45.954000000000001"/>
    <x v="3"/>
    <x v="3"/>
  </r>
  <r>
    <s v="CA-2015-125934"/>
    <x v="795"/>
    <d v="2015-09-18T00:00:00"/>
    <x v="1"/>
    <s v="SN-20560"/>
    <s v="Skye Norling"/>
    <x v="2"/>
    <s v="United States"/>
    <x v="309"/>
    <x v="18"/>
    <x v="2"/>
    <s v="FUR-FU-10002107"/>
    <s v="Furniture"/>
    <x v="3"/>
    <s v="Eldon Pizzaz Desk Accessories"/>
    <n v="8.92"/>
    <n v="4"/>
    <n v="3.9247999999999998"/>
    <x v="1"/>
    <x v="4"/>
  </r>
  <r>
    <s v="CA-2014-120411"/>
    <x v="23"/>
    <d v="2014-09-23T00:00:00"/>
    <x v="2"/>
    <s v="SB-20185"/>
    <s v="Sarah Brown"/>
    <x v="0"/>
    <s v="United States"/>
    <x v="9"/>
    <x v="8"/>
    <x v="3"/>
    <s v="FUR-BO-10004218"/>
    <s v="Furniture"/>
    <x v="0"/>
    <s v="Bush Heritage Pine Collection 5-Shelf Bookcase, Albany Pine Finish, *Special Order"/>
    <n v="493.43"/>
    <n v="5"/>
    <n v="-70.489999999999995"/>
    <x v="0"/>
    <x v="4"/>
  </r>
  <r>
    <s v="CA-2017-101805"/>
    <x v="451"/>
    <d v="2017-12-06T00:00:00"/>
    <x v="1"/>
    <s v="SH-19975"/>
    <s v="Sally Hughsby"/>
    <x v="1"/>
    <s v="United States"/>
    <x v="15"/>
    <x v="13"/>
    <x v="1"/>
    <s v="FUR-FU-10000023"/>
    <s v="Furniture"/>
    <x v="3"/>
    <s v="Eldon Wave Desk Accessories"/>
    <n v="70.680000000000007"/>
    <n v="12"/>
    <n v="31.0992"/>
    <x v="2"/>
    <x v="5"/>
  </r>
  <r>
    <s v="CA-2017-103968"/>
    <x v="451"/>
    <d v="2017-12-07T00:00:00"/>
    <x v="1"/>
    <s v="ML-17755"/>
    <s v="Max Ludwig"/>
    <x v="2"/>
    <s v="United States"/>
    <x v="354"/>
    <x v="2"/>
    <x v="1"/>
    <s v="FUR-FU-10003394"/>
    <s v="Furniture"/>
    <x v="3"/>
    <s v="Tenex &quot;The Solids&quot; Textured Chair Mats"/>
    <n v="629.64"/>
    <n v="9"/>
    <n v="107.03879999999999"/>
    <x v="6"/>
    <x v="5"/>
  </r>
  <r>
    <s v="CA-2016-162159"/>
    <x v="751"/>
    <d v="2016-09-18T00:00:00"/>
    <x v="2"/>
    <s v="CR-12625"/>
    <s v="Corey Roper"/>
    <x v="2"/>
    <s v="United States"/>
    <x v="29"/>
    <x v="24"/>
    <x v="0"/>
    <s v="FUR-CH-10001146"/>
    <s v="Furniture"/>
    <x v="1"/>
    <s v="Global Value Mid-Back Manager's Chair, Gray"/>
    <n v="121.78"/>
    <n v="2"/>
    <n v="30.445"/>
    <x v="3"/>
    <x v="4"/>
  </r>
  <r>
    <s v="CA-2015-111038"/>
    <x v="239"/>
    <d v="2015-12-06T00:00:00"/>
    <x v="1"/>
    <s v="LC-16960"/>
    <s v="Lindsay Castell"/>
    <x v="2"/>
    <s v="United States"/>
    <x v="53"/>
    <x v="2"/>
    <x v="1"/>
    <s v="FUR-CH-10003973"/>
    <s v="Furniture"/>
    <x v="1"/>
    <s v="GuestStacker Chair with Chrome Finish Legs"/>
    <n v="2676.672"/>
    <n v="9"/>
    <n v="267.66719999999998"/>
    <x v="2"/>
    <x v="5"/>
  </r>
  <r>
    <s v="CA-2014-124723"/>
    <x v="31"/>
    <d v="2014-08-12T00:00:00"/>
    <x v="1"/>
    <s v="GZ-14470"/>
    <s v="Gary Zandusky"/>
    <x v="0"/>
    <s v="United States"/>
    <x v="303"/>
    <x v="5"/>
    <x v="3"/>
    <s v="FUR-TA-10001307"/>
    <s v="Furniture"/>
    <x v="2"/>
    <s v="SAFCO PlanMaster Heigh-Adjustable Drafting Table Base, 43w x 30d x 30-37h, Black"/>
    <n v="489.23"/>
    <n v="2"/>
    <n v="41.933999999999997"/>
    <x v="1"/>
    <x v="10"/>
  </r>
  <r>
    <s v="CA-2016-167241"/>
    <x v="404"/>
    <d v="2016-08-22T00:00:00"/>
    <x v="1"/>
    <s v="BD-11320"/>
    <s v="Bill Donatelli"/>
    <x v="0"/>
    <s v="United States"/>
    <x v="2"/>
    <x v="2"/>
    <x v="1"/>
    <s v="FUR-FU-10004071"/>
    <s v="Furniture"/>
    <x v="3"/>
    <s v="Luxo Professional Magnifying Clamp-On Fluorescent Lamps"/>
    <n v="312.02999999999997"/>
    <n v="3"/>
    <n v="43.684199999999997"/>
    <x v="1"/>
    <x v="10"/>
  </r>
  <r>
    <s v="CA-2016-150483"/>
    <x v="841"/>
    <d v="2016-06-04T00:00:00"/>
    <x v="1"/>
    <s v="BP-11290"/>
    <s v="Beth Paige"/>
    <x v="0"/>
    <s v="United States"/>
    <x v="42"/>
    <x v="8"/>
    <x v="3"/>
    <s v="FUR-FU-10001379"/>
    <s v="Furniture"/>
    <x v="3"/>
    <s v="Executive Impressions 16-1/2&quot; Circular Wall Clock"/>
    <n v="32.064"/>
    <n v="3"/>
    <n v="-12.8256"/>
    <x v="4"/>
    <x v="7"/>
  </r>
  <r>
    <s v="CA-2016-150483"/>
    <x v="841"/>
    <d v="2016-06-04T00:00:00"/>
    <x v="1"/>
    <s v="BP-11290"/>
    <s v="Beth Paige"/>
    <x v="0"/>
    <s v="United States"/>
    <x v="42"/>
    <x v="8"/>
    <x v="3"/>
    <s v="FUR-CH-10000422"/>
    <s v="Furniture"/>
    <x v="1"/>
    <s v="Global Highback Leather Tilter in Burgundy"/>
    <n v="191.07900000000001"/>
    <n v="3"/>
    <n v="-38.215800000000002"/>
    <x v="4"/>
    <x v="7"/>
  </r>
  <r>
    <s v="CA-2014-160276"/>
    <x v="842"/>
    <d v="2014-04-08T00:00:00"/>
    <x v="1"/>
    <s v="AH-10690"/>
    <s v="Anna HŠberlin"/>
    <x v="1"/>
    <s v="United States"/>
    <x v="304"/>
    <x v="25"/>
    <x v="0"/>
    <s v="FUR-FU-10003192"/>
    <s v="Furniture"/>
    <x v="3"/>
    <s v="Luxo Adjustable Task Clamp Lamp"/>
    <n v="177.68"/>
    <n v="2"/>
    <n v="46.196800000000003"/>
    <x v="6"/>
    <x v="6"/>
  </r>
  <r>
    <s v="CA-2016-145709"/>
    <x v="803"/>
    <d v="2016-10-08T00:00:00"/>
    <x v="1"/>
    <s v="AH-10690"/>
    <s v="Anna HŠberlin"/>
    <x v="1"/>
    <s v="United States"/>
    <x v="355"/>
    <x v="1"/>
    <x v="0"/>
    <s v="FUR-FU-10002885"/>
    <s v="Furniture"/>
    <x v="3"/>
    <s v="Magna Visual Magnetic Picture Hangers"/>
    <n v="11.568"/>
    <n v="3"/>
    <n v="2.6027999999999998"/>
    <x v="4"/>
    <x v="1"/>
  </r>
  <r>
    <s v="CA-2016-168032"/>
    <x v="772"/>
    <d v="2016-02-03T00:00:00"/>
    <x v="1"/>
    <s v="DF-13135"/>
    <s v="David Flashing"/>
    <x v="0"/>
    <s v="United States"/>
    <x v="88"/>
    <x v="8"/>
    <x v="3"/>
    <s v="FUR-TA-10004256"/>
    <s v="Furniture"/>
    <x v="2"/>
    <s v="Bretford ÒJust In TimeÓ Height-Adjustable Multi-Task Work Tables"/>
    <n v="626.1"/>
    <n v="3"/>
    <n v="-538.44600000000003"/>
    <x v="4"/>
    <x v="8"/>
  </r>
  <r>
    <s v="US-2015-168704"/>
    <x v="315"/>
    <d v="2015-04-17T00:00:00"/>
    <x v="1"/>
    <s v="FP-14320"/>
    <s v="Frank Preis"/>
    <x v="0"/>
    <s v="United States"/>
    <x v="156"/>
    <x v="5"/>
    <x v="3"/>
    <s v="FUR-TA-10000688"/>
    <s v="Furniture"/>
    <x v="2"/>
    <s v="Chromcraft Bull-Nose Wood Round Conference Table Top, Wood Base"/>
    <n v="609.98"/>
    <n v="4"/>
    <n v="-113.282"/>
    <x v="4"/>
    <x v="6"/>
  </r>
  <r>
    <s v="US-2015-168704"/>
    <x v="315"/>
    <d v="2015-04-17T00:00:00"/>
    <x v="1"/>
    <s v="FP-14320"/>
    <s v="Frank Preis"/>
    <x v="0"/>
    <s v="United States"/>
    <x v="156"/>
    <x v="5"/>
    <x v="3"/>
    <s v="FUR-TA-10002530"/>
    <s v="Furniture"/>
    <x v="2"/>
    <s v="Iceberg OfficeWorks 42&quot; Round Tables"/>
    <n v="211.37200000000001"/>
    <n v="2"/>
    <n v="-45.293999999999997"/>
    <x v="4"/>
    <x v="6"/>
  </r>
  <r>
    <s v="CA-2017-143252"/>
    <x v="186"/>
    <d v="2017-12-24T00:00:00"/>
    <x v="1"/>
    <s v="HE-14800"/>
    <s v="Harold Engle"/>
    <x v="1"/>
    <s v="United States"/>
    <x v="79"/>
    <x v="16"/>
    <x v="3"/>
    <s v="FUR-FU-10001057"/>
    <s v="Furniture"/>
    <x v="3"/>
    <s v="Tensor Track Tree Floor Lamp"/>
    <n v="99.95"/>
    <n v="5"/>
    <n v="22.988499999999998"/>
    <x v="6"/>
    <x v="5"/>
  </r>
  <r>
    <s v="CA-2016-102134"/>
    <x v="269"/>
    <d v="2016-03-19T00:00:00"/>
    <x v="1"/>
    <s v="SP-20545"/>
    <s v="Sibella Parks"/>
    <x v="1"/>
    <s v="United States"/>
    <x v="356"/>
    <x v="16"/>
    <x v="3"/>
    <s v="FUR-FU-10003724"/>
    <s v="Furniture"/>
    <x v="3"/>
    <s v="Westinghouse Clip-On Gooseneck Lamps"/>
    <n v="16.739999999999998"/>
    <n v="2"/>
    <n v="4.3524000000000003"/>
    <x v="2"/>
    <x v="9"/>
  </r>
  <r>
    <s v="CA-2017-111717"/>
    <x v="843"/>
    <d v="2017-10-16T00:00:00"/>
    <x v="1"/>
    <s v="SW-20245"/>
    <s v="Scot Wooten"/>
    <x v="0"/>
    <s v="United States"/>
    <x v="14"/>
    <x v="8"/>
    <x v="3"/>
    <s v="FUR-CH-10001545"/>
    <s v="Furniture"/>
    <x v="1"/>
    <s v="Hon Comfortask Task/Swivel Chairs"/>
    <n v="239.358"/>
    <n v="3"/>
    <n v="-47.871600000000001"/>
    <x v="6"/>
    <x v="1"/>
  </r>
  <r>
    <s v="CA-2017-150910"/>
    <x v="313"/>
    <d v="2017-12-28T00:00:00"/>
    <x v="1"/>
    <s v="JL-15130"/>
    <s v="Jack Lebron"/>
    <x v="0"/>
    <s v="United States"/>
    <x v="38"/>
    <x v="9"/>
    <x v="0"/>
    <s v="FUR-TA-10002903"/>
    <s v="Furniture"/>
    <x v="2"/>
    <s v="Bevis Round Bullnose 29&quot; High Table Top"/>
    <n v="934.95600000000002"/>
    <n v="6"/>
    <n v="-249.32159999999999"/>
    <x v="6"/>
    <x v="5"/>
  </r>
  <r>
    <s v="CA-2014-156790"/>
    <x v="98"/>
    <d v="2014-08-10T00:00:00"/>
    <x v="0"/>
    <s v="VG-21790"/>
    <s v="Vivek Gonzalez"/>
    <x v="0"/>
    <s v="United States"/>
    <x v="51"/>
    <x v="1"/>
    <x v="0"/>
    <s v="FUR-BO-10000468"/>
    <s v="Furniture"/>
    <x v="0"/>
    <s v="O'Sullivan 2-Shelf Heavy-Duty Bookcases"/>
    <n v="155.45599999999999"/>
    <n v="4"/>
    <n v="-7.7728000000000002"/>
    <x v="3"/>
    <x v="10"/>
  </r>
  <r>
    <s v="CA-2017-105620"/>
    <x v="19"/>
    <d v="2017-12-28T00:00:00"/>
    <x v="2"/>
    <s v="JH-15430"/>
    <s v="Jennifer Halladay"/>
    <x v="0"/>
    <s v="United States"/>
    <x v="173"/>
    <x v="1"/>
    <x v="0"/>
    <s v="FUR-FU-10004963"/>
    <s v="Furniture"/>
    <x v="3"/>
    <s v="Eldon 400 Class Desk Accessories, Black Carbon"/>
    <n v="21"/>
    <n v="3"/>
    <n v="5.7750000000000004"/>
    <x v="0"/>
    <x v="5"/>
  </r>
  <r>
    <s v="CA-2017-150266"/>
    <x v="608"/>
    <d v="2017-11-30T00:00:00"/>
    <x v="1"/>
    <s v="RO-19780"/>
    <s v="Rose O'Brian"/>
    <x v="0"/>
    <s v="United States"/>
    <x v="6"/>
    <x v="5"/>
    <x v="3"/>
    <s v="FUR-CH-10002126"/>
    <s v="Furniture"/>
    <x v="1"/>
    <s v="Hon Deluxe Fabric Upholstered Stacking Chairs"/>
    <n v="853.93"/>
    <n v="5"/>
    <n v="-24.398"/>
    <x v="2"/>
    <x v="0"/>
  </r>
  <r>
    <s v="CA-2016-157280"/>
    <x v="541"/>
    <d v="2016-11-07T00:00:00"/>
    <x v="2"/>
    <s v="LW-17125"/>
    <s v="Liz Willingham"/>
    <x v="0"/>
    <s v="United States"/>
    <x v="304"/>
    <x v="25"/>
    <x v="0"/>
    <s v="FUR-FU-10004665"/>
    <s v="Furniture"/>
    <x v="3"/>
    <s v="3M Polarizing Task Lamp with Clamp Arm, Light Gray"/>
    <n v="273.95999999999998"/>
    <n v="2"/>
    <n v="71.229600000000005"/>
    <x v="3"/>
    <x v="0"/>
  </r>
  <r>
    <s v="CA-2016-157280"/>
    <x v="541"/>
    <d v="2016-11-07T00:00:00"/>
    <x v="2"/>
    <s v="LW-17125"/>
    <s v="Liz Willingham"/>
    <x v="0"/>
    <s v="United States"/>
    <x v="304"/>
    <x v="25"/>
    <x v="0"/>
    <s v="FUR-FU-10003806"/>
    <s v="Furniture"/>
    <x v="3"/>
    <s v="Tenex Chairmat w/ Average Lip, 45&quot; x 53&quot;"/>
    <n v="756.8"/>
    <n v="5"/>
    <n v="75.680000000000007"/>
    <x v="3"/>
    <x v="0"/>
  </r>
  <r>
    <s v="CA-2016-134180"/>
    <x v="361"/>
    <d v="2016-11-07T00:00:00"/>
    <x v="1"/>
    <s v="JP-16135"/>
    <s v="Julie Prescott"/>
    <x v="2"/>
    <s v="United States"/>
    <x v="3"/>
    <x v="3"/>
    <x v="2"/>
    <s v="FUR-CH-10004886"/>
    <s v="Furniture"/>
    <x v="1"/>
    <s v="Bevis Steel Folding Chairs"/>
    <n v="470.15499999999997"/>
    <n v="7"/>
    <n v="-13.433"/>
    <x v="4"/>
    <x v="0"/>
  </r>
  <r>
    <s v="CA-2017-122308"/>
    <x v="781"/>
    <d v="2017-03-28T00:00:00"/>
    <x v="1"/>
    <s v="MV-17485"/>
    <s v="Mark Van Huff"/>
    <x v="0"/>
    <s v="United States"/>
    <x v="13"/>
    <x v="7"/>
    <x v="2"/>
    <s v="FUR-CH-10000665"/>
    <s v="Furniture"/>
    <x v="1"/>
    <s v="Global Airflow Leather Mesh Back Chair, Black"/>
    <n v="271.76400000000001"/>
    <n v="2"/>
    <n v="60.392000000000003"/>
    <x v="4"/>
    <x v="9"/>
  </r>
  <r>
    <s v="CA-2017-159226"/>
    <x v="844"/>
    <d v="2017-04-27T00:00:00"/>
    <x v="0"/>
    <s v="RL-19615"/>
    <s v="Rob Lucas"/>
    <x v="0"/>
    <s v="United States"/>
    <x v="2"/>
    <x v="2"/>
    <x v="1"/>
    <s v="FUR-BO-10004709"/>
    <s v="Furniture"/>
    <x v="0"/>
    <s v="Bush Westfield Collection Bookcases, Medium Cherry Finish"/>
    <n v="344.98099999999999"/>
    <n v="7"/>
    <n v="28.4102"/>
    <x v="3"/>
    <x v="6"/>
  </r>
  <r>
    <s v="CA-2017-156622"/>
    <x v="68"/>
    <d v="2017-11-26T00:00:00"/>
    <x v="2"/>
    <s v="JP-15460"/>
    <s v="Jennifer Patt"/>
    <x v="1"/>
    <s v="United States"/>
    <x v="144"/>
    <x v="5"/>
    <x v="3"/>
    <s v="FUR-TA-10003008"/>
    <s v="Furniture"/>
    <x v="2"/>
    <s v="Lesro Round Back Collection Coffee Table, End Table"/>
    <n v="127.785"/>
    <n v="1"/>
    <n v="-31.0335"/>
    <x v="0"/>
    <x v="0"/>
  </r>
  <r>
    <s v="CA-2016-110898"/>
    <x v="845"/>
    <d v="2016-03-12T00:00:00"/>
    <x v="1"/>
    <s v="LC-16870"/>
    <s v="Lena Cacioppo"/>
    <x v="0"/>
    <s v="United States"/>
    <x v="9"/>
    <x v="8"/>
    <x v="3"/>
    <s v="FUR-FU-10003773"/>
    <s v="Furniture"/>
    <x v="3"/>
    <s v="Eldon Cleatmat Plus Chair Mats for High Pile Carpets"/>
    <n v="159.04"/>
    <n v="5"/>
    <n v="-194.82400000000001"/>
    <x v="6"/>
    <x v="9"/>
  </r>
  <r>
    <s v="CA-2016-110898"/>
    <x v="845"/>
    <d v="2016-03-12T00:00:00"/>
    <x v="1"/>
    <s v="LC-16870"/>
    <s v="Lena Cacioppo"/>
    <x v="0"/>
    <s v="United States"/>
    <x v="9"/>
    <x v="8"/>
    <x v="3"/>
    <s v="FUR-TA-10000849"/>
    <s v="Furniture"/>
    <x v="2"/>
    <s v="Bevis Rectangular Conference Tables"/>
    <n v="145.97999999999999"/>
    <n v="2"/>
    <n v="-99.266400000000004"/>
    <x v="6"/>
    <x v="9"/>
  </r>
  <r>
    <s v="CA-2015-123092"/>
    <x v="62"/>
    <d v="2015-12-07T00:00:00"/>
    <x v="1"/>
    <s v="JG-15115"/>
    <s v="Jack Garza"/>
    <x v="0"/>
    <s v="United States"/>
    <x v="51"/>
    <x v="30"/>
    <x v="0"/>
    <s v="FUR-FU-10000222"/>
    <s v="Furniture"/>
    <x v="3"/>
    <s v="Seth Thomas 16&quot; Steel Case Clock"/>
    <n v="77.951999999999998"/>
    <n v="3"/>
    <n v="12.667199999999999"/>
    <x v="4"/>
    <x v="5"/>
  </r>
  <r>
    <s v="US-2015-128587"/>
    <x v="37"/>
    <d v="2015-12-30T00:00:00"/>
    <x v="1"/>
    <s v="HM-14860"/>
    <s v="Harry Marie"/>
    <x v="1"/>
    <s v="United States"/>
    <x v="76"/>
    <x v="23"/>
    <x v="3"/>
    <s v="FUR-FU-10003026"/>
    <s v="Furniture"/>
    <x v="3"/>
    <s v="Eldon Regeneration Recycled Desk Accessories, Black"/>
    <n v="9.68"/>
    <n v="2"/>
    <n v="3.7751999999999999"/>
    <x v="6"/>
    <x v="5"/>
  </r>
  <r>
    <s v="CA-2017-159100"/>
    <x v="259"/>
    <d v="2017-10-21T00:00:00"/>
    <x v="1"/>
    <s v="VP-21760"/>
    <s v="Victoria Pisteka"/>
    <x v="1"/>
    <s v="United States"/>
    <x v="11"/>
    <x v="9"/>
    <x v="0"/>
    <s v="FUR-TA-10001950"/>
    <s v="Furniture"/>
    <x v="2"/>
    <s v="Balt Solid Wood Round Tables"/>
    <n v="1875.258"/>
    <n v="7"/>
    <n v="-968.88329999999996"/>
    <x v="2"/>
    <x v="1"/>
  </r>
  <r>
    <s v="CA-2017-137785"/>
    <x v="846"/>
    <d v="2017-05-17T00:00:00"/>
    <x v="1"/>
    <s v="MH-18115"/>
    <s v="Mick Hernandez"/>
    <x v="2"/>
    <s v="United States"/>
    <x v="3"/>
    <x v="3"/>
    <x v="2"/>
    <s v="FUR-CH-10001482"/>
    <s v="Furniture"/>
    <x v="1"/>
    <s v="Office Star - Mesh Screen back chair with Vinyl seat"/>
    <n v="458.43"/>
    <n v="5"/>
    <n v="-124.431"/>
    <x v="4"/>
    <x v="7"/>
  </r>
  <r>
    <s v="CA-2017-107825"/>
    <x v="414"/>
    <d v="2017-11-18T00:00:00"/>
    <x v="3"/>
    <s v="NB-18655"/>
    <s v="Nona Balk"/>
    <x v="1"/>
    <s v="United States"/>
    <x v="79"/>
    <x v="16"/>
    <x v="3"/>
    <s v="FUR-FU-10000206"/>
    <s v="Furniture"/>
    <x v="3"/>
    <s v="GE General Purpose, Extra Long Life, Showcase &amp; Floodlight Incandescent Bulbs"/>
    <n v="5.82"/>
    <n v="2"/>
    <n v="2.7353999999999998"/>
    <x v="7"/>
    <x v="0"/>
  </r>
  <r>
    <s v="CA-2016-121447"/>
    <x v="629"/>
    <d v="2016-02-22T00:00:00"/>
    <x v="2"/>
    <s v="EA-14035"/>
    <s v="Erin Ashbrook"/>
    <x v="1"/>
    <s v="United States"/>
    <x v="13"/>
    <x v="7"/>
    <x v="2"/>
    <s v="FUR-FU-10001861"/>
    <s v="Furniture"/>
    <x v="3"/>
    <s v="Floodlight Indoor Halogen Bulbs, 1 Bulb per Pack, 60 Watts"/>
    <n v="135.80000000000001"/>
    <n v="7"/>
    <n v="66.542000000000002"/>
    <x v="5"/>
    <x v="11"/>
  </r>
  <r>
    <s v="CA-2014-100706"/>
    <x v="439"/>
    <d v="2014-12-18T00:00:00"/>
    <x v="0"/>
    <s v="LE-16810"/>
    <s v="Laurel Elliston"/>
    <x v="0"/>
    <s v="United States"/>
    <x v="76"/>
    <x v="25"/>
    <x v="0"/>
    <s v="FUR-FU-10002268"/>
    <s v="Furniture"/>
    <x v="3"/>
    <s v="Ultra Door Push Plate"/>
    <n v="29.46"/>
    <n v="6"/>
    <n v="9.7218"/>
    <x v="3"/>
    <x v="5"/>
  </r>
  <r>
    <s v="US-2016-141880"/>
    <x v="847"/>
    <d v="2016-08-23T00:00:00"/>
    <x v="2"/>
    <s v="TC-21475"/>
    <s v="Tony Chapman"/>
    <x v="2"/>
    <s v="United States"/>
    <x v="200"/>
    <x v="12"/>
    <x v="1"/>
    <s v="FUR-FU-10001979"/>
    <s v="Furniture"/>
    <x v="3"/>
    <s v="Dana Halogen Swing-Arm Architect Lamp"/>
    <n v="98.328000000000003"/>
    <n v="3"/>
    <n v="9.8328000000000007"/>
    <x v="5"/>
    <x v="10"/>
  </r>
  <r>
    <s v="CA-2015-165799"/>
    <x v="330"/>
    <d v="2015-07-02T00:00:00"/>
    <x v="2"/>
    <s v="SG-20470"/>
    <s v="Sheri Gordon"/>
    <x v="0"/>
    <s v="United States"/>
    <x v="13"/>
    <x v="7"/>
    <x v="2"/>
    <s v="FUR-CH-10001482"/>
    <s v="Furniture"/>
    <x v="1"/>
    <s v="Office Star - Mesh Screen back chair with Vinyl seat"/>
    <n v="117.88200000000001"/>
    <n v="1"/>
    <n v="1.3098000000000001"/>
    <x v="0"/>
    <x v="2"/>
  </r>
  <r>
    <s v="CA-2016-102127"/>
    <x v="517"/>
    <d v="2016-07-02T00:00:00"/>
    <x v="1"/>
    <s v="VP-21760"/>
    <s v="Victoria Pisteka"/>
    <x v="1"/>
    <s v="United States"/>
    <x v="13"/>
    <x v="7"/>
    <x v="2"/>
    <s v="FUR-FU-10003976"/>
    <s v="Furniture"/>
    <x v="3"/>
    <s v="DAX Executive Solid Wood Document Frame, Desktop or Hang, Mahogany, 5 x 7"/>
    <n v="37.74"/>
    <n v="3"/>
    <n v="12.8316"/>
    <x v="6"/>
    <x v="2"/>
  </r>
  <r>
    <s v="US-2016-152415"/>
    <x v="334"/>
    <d v="2016-09-22T00:00:00"/>
    <x v="1"/>
    <s v="PO-18865"/>
    <s v="Patrick O'Donnell"/>
    <x v="0"/>
    <s v="United States"/>
    <x v="357"/>
    <x v="20"/>
    <x v="2"/>
    <s v="FUR-FU-10002597"/>
    <s v="Furniture"/>
    <x v="3"/>
    <s v="C-Line Magnetic Cubicle Keepers, Clear Polypropylene"/>
    <n v="14.82"/>
    <n v="3"/>
    <n v="6.2244000000000002"/>
    <x v="2"/>
    <x v="4"/>
  </r>
  <r>
    <s v="US-2016-152415"/>
    <x v="334"/>
    <d v="2016-09-22T00:00:00"/>
    <x v="1"/>
    <s v="PO-18865"/>
    <s v="Patrick O'Donnell"/>
    <x v="0"/>
    <s v="United States"/>
    <x v="357"/>
    <x v="20"/>
    <x v="2"/>
    <s v="FUR-FU-10004864"/>
    <s v="Furniture"/>
    <x v="3"/>
    <s v="Howard Miller 14-1/2&quot; Diameter Chrome Round Wall Clock"/>
    <n v="191.82"/>
    <n v="3"/>
    <n v="61.382399999999997"/>
    <x v="2"/>
    <x v="4"/>
  </r>
  <r>
    <s v="CA-2017-128041"/>
    <x v="449"/>
    <d v="2017-09-01T00:00:00"/>
    <x v="3"/>
    <s v="RW-19540"/>
    <s v="Rick Wilson"/>
    <x v="1"/>
    <s v="United States"/>
    <x v="15"/>
    <x v="13"/>
    <x v="1"/>
    <s v="FUR-TA-10002607"/>
    <s v="Furniture"/>
    <x v="2"/>
    <s v="KI Conference Tables"/>
    <n v="283.56"/>
    <n v="4"/>
    <n v="45.369599999999998"/>
    <x v="7"/>
    <x v="4"/>
  </r>
  <r>
    <s v="CA-2017-105823"/>
    <x v="848"/>
    <d v="2017-06-26T00:00:00"/>
    <x v="1"/>
    <s v="RB-19465"/>
    <s v="Rick Bensley"/>
    <x v="2"/>
    <s v="United States"/>
    <x v="25"/>
    <x v="17"/>
    <x v="3"/>
    <s v="FUR-CH-10000454"/>
    <s v="Furniture"/>
    <x v="1"/>
    <s v="Hon Deluxe Fabric Upholstered Stacking Chairs, Rounded Back"/>
    <n v="487.96"/>
    <n v="2"/>
    <n v="146.38800000000001"/>
    <x v="4"/>
    <x v="2"/>
  </r>
  <r>
    <s v="CA-2014-138177"/>
    <x v="539"/>
    <d v="2014-09-24T00:00:00"/>
    <x v="1"/>
    <s v="ND-18460"/>
    <s v="Neil Ducich"/>
    <x v="1"/>
    <s v="United States"/>
    <x v="262"/>
    <x v="22"/>
    <x v="1"/>
    <s v="FUR-TA-10004607"/>
    <s v="Furniture"/>
    <x v="2"/>
    <s v="Hon 2111 Invitation Series Straight Table"/>
    <n v="73.915000000000006"/>
    <n v="1"/>
    <n v="-45.827300000000001"/>
    <x v="2"/>
    <x v="4"/>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x v="4"/>
  </r>
  <r>
    <s v="CA-2015-160227"/>
    <x v="46"/>
    <d v="2015-11-04T00:00:00"/>
    <x v="2"/>
    <s v="ED-13885"/>
    <s v="Emily Ducich"/>
    <x v="2"/>
    <s v="United States"/>
    <x v="13"/>
    <x v="7"/>
    <x v="2"/>
    <s v="FUR-CH-10002073"/>
    <s v="Furniture"/>
    <x v="1"/>
    <s v="Hon Olson Stacker Chairs"/>
    <n v="2621.3220000000001"/>
    <n v="11"/>
    <n v="553.39020000000005"/>
    <x v="3"/>
    <x v="0"/>
  </r>
  <r>
    <s v="CA-2015-149097"/>
    <x v="798"/>
    <d v="2015-10-24T00:00:00"/>
    <x v="1"/>
    <s v="SV-20785"/>
    <s v="Stewart Visinsky"/>
    <x v="0"/>
    <s v="United States"/>
    <x v="2"/>
    <x v="2"/>
    <x v="1"/>
    <s v="FUR-FU-10003424"/>
    <s v="Furniture"/>
    <x v="3"/>
    <s v="Nu-Dell Oak Frame"/>
    <n v="74.760000000000005"/>
    <n v="7"/>
    <n v="23.923200000000001"/>
    <x v="4"/>
    <x v="1"/>
  </r>
  <r>
    <s v="CA-2015-149097"/>
    <x v="798"/>
    <d v="2015-10-24T00:00:00"/>
    <x v="1"/>
    <s v="SV-20785"/>
    <s v="Stewart Visinsky"/>
    <x v="0"/>
    <s v="United States"/>
    <x v="2"/>
    <x v="2"/>
    <x v="1"/>
    <s v="FUR-TA-10001086"/>
    <s v="Furniture"/>
    <x v="2"/>
    <s v="SAFCO PlanMaster Boards, 60w x 37-1/2d, White Melamine"/>
    <n v="364.77600000000001"/>
    <n v="3"/>
    <n v="27.3582"/>
    <x v="4"/>
    <x v="1"/>
  </r>
  <r>
    <s v="CA-2016-132304"/>
    <x v="184"/>
    <d v="2016-06-18T00:00:00"/>
    <x v="1"/>
    <s v="AR-10825"/>
    <s v="Anthony Rawles"/>
    <x v="1"/>
    <s v="United States"/>
    <x v="15"/>
    <x v="13"/>
    <x v="1"/>
    <s v="FUR-TA-10004619"/>
    <s v="Furniture"/>
    <x v="2"/>
    <s v="Hon Non-Folding Utility Tables"/>
    <n v="1115.17"/>
    <n v="7"/>
    <n v="334.55099999999999"/>
    <x v="4"/>
    <x v="2"/>
  </r>
  <r>
    <s v="CA-2016-106278"/>
    <x v="227"/>
    <d v="2016-09-05T00:00:00"/>
    <x v="0"/>
    <s v="BM-11140"/>
    <s v="Becky Martin"/>
    <x v="0"/>
    <s v="United States"/>
    <x v="67"/>
    <x v="13"/>
    <x v="1"/>
    <s v="FUR-CH-10003061"/>
    <s v="Furniture"/>
    <x v="1"/>
    <s v="Global Leather Task Chair, Black"/>
    <n v="215.976"/>
    <n v="3"/>
    <n v="-2.6997"/>
    <x v="0"/>
    <x v="4"/>
  </r>
  <r>
    <s v="CA-2017-147550"/>
    <x v="423"/>
    <d v="2017-12-05T00:00:00"/>
    <x v="2"/>
    <s v="KE-16420"/>
    <s v="Katrina Edelman"/>
    <x v="1"/>
    <s v="United States"/>
    <x v="3"/>
    <x v="3"/>
    <x v="2"/>
    <s v="FUR-FU-10001918"/>
    <s v="Furniture"/>
    <x v="3"/>
    <s v="C-Line Cubicle Keepers Polyproplyene Holder With Velcro Backings"/>
    <n v="11.352"/>
    <n v="3"/>
    <n v="2.6960999999999999"/>
    <x v="5"/>
    <x v="5"/>
  </r>
  <r>
    <s v="CA-2016-108105"/>
    <x v="285"/>
    <d v="2016-02-23T00:00:00"/>
    <x v="1"/>
    <s v="GW-14605"/>
    <s v="Giulietta Weimer"/>
    <x v="0"/>
    <s v="United States"/>
    <x v="0"/>
    <x v="0"/>
    <x v="0"/>
    <s v="FUR-FU-10003773"/>
    <s v="Furniture"/>
    <x v="3"/>
    <s v="Eldon Cleatmat Plus Chair Mats for High Pile Carpets"/>
    <n v="318.08"/>
    <n v="4"/>
    <n v="34.988799999999998"/>
    <x v="1"/>
    <x v="11"/>
  </r>
  <r>
    <s v="CA-2016-143406"/>
    <x v="73"/>
    <d v="2016-09-30T00:00:00"/>
    <x v="1"/>
    <s v="LR-17035"/>
    <s v="Lisa Ryan"/>
    <x v="1"/>
    <s v="United States"/>
    <x v="6"/>
    <x v="5"/>
    <x v="3"/>
    <s v="FUR-CH-10000513"/>
    <s v="Furniture"/>
    <x v="1"/>
    <s v="High-Back Leather Manager's Chair"/>
    <n v="454.96499999999997"/>
    <n v="5"/>
    <n v="-136.48949999999999"/>
    <x v="4"/>
    <x v="4"/>
  </r>
  <r>
    <s v="CA-2015-162950"/>
    <x v="741"/>
    <d v="2015-07-03T00:00:00"/>
    <x v="0"/>
    <s v="DW-13585"/>
    <s v="Dorothy Wardle"/>
    <x v="1"/>
    <s v="United States"/>
    <x v="8"/>
    <x v="15"/>
    <x v="2"/>
    <s v="FUR-BO-10001918"/>
    <s v="Furniture"/>
    <x v="0"/>
    <s v="Sauder Forest Hills Library with Doors, Woodland Oak Finish"/>
    <n v="482.94"/>
    <n v="6"/>
    <n v="-376.69319999999999"/>
    <x v="2"/>
    <x v="2"/>
  </r>
  <r>
    <s v="CA-2015-163181"/>
    <x v="86"/>
    <d v="2015-11-12T00:00:00"/>
    <x v="1"/>
    <s v="AB-10105"/>
    <s v="Adrian Barton"/>
    <x v="0"/>
    <s v="United States"/>
    <x v="6"/>
    <x v="5"/>
    <x v="3"/>
    <s v="FUR-FU-10000193"/>
    <s v="Furniture"/>
    <x v="3"/>
    <s v="Tenex Chairmats For Use with Hard Floors"/>
    <n v="64.959999999999994"/>
    <n v="5"/>
    <n v="-84.447999999999993"/>
    <x v="2"/>
    <x v="0"/>
  </r>
  <r>
    <s v="CA-2017-153045"/>
    <x v="850"/>
    <d v="2017-01-24T00:00:00"/>
    <x v="0"/>
    <s v="NS-18505"/>
    <s v="Neola Schneider"/>
    <x v="0"/>
    <s v="United States"/>
    <x v="3"/>
    <x v="3"/>
    <x v="2"/>
    <s v="FUR-FU-10002759"/>
    <s v="Furniture"/>
    <x v="3"/>
    <s v="12-1/2 Diameter Round Wall Clock"/>
    <n v="31.968"/>
    <n v="2"/>
    <n v="6.3936000000000002"/>
    <x v="2"/>
    <x v="8"/>
  </r>
  <r>
    <s v="CA-2017-153045"/>
    <x v="850"/>
    <d v="2017-01-24T00:00:00"/>
    <x v="0"/>
    <s v="NS-18505"/>
    <s v="Neola Schneider"/>
    <x v="0"/>
    <s v="United States"/>
    <x v="3"/>
    <x v="3"/>
    <x v="2"/>
    <s v="FUR-CH-10000309"/>
    <s v="Furniture"/>
    <x v="1"/>
    <s v="Global Comet Stacking Arm Chair"/>
    <n v="887.27099999999996"/>
    <n v="3"/>
    <n v="-63.3765"/>
    <x v="2"/>
    <x v="8"/>
  </r>
  <r>
    <s v="CA-2016-128916"/>
    <x v="851"/>
    <d v="2016-08-20T00:00:00"/>
    <x v="0"/>
    <s v="MA-17560"/>
    <s v="Matt Abelman"/>
    <x v="2"/>
    <s v="United States"/>
    <x v="6"/>
    <x v="5"/>
    <x v="3"/>
    <s v="FUR-FU-10001940"/>
    <s v="Furniture"/>
    <x v="3"/>
    <s v="Staple-based wall hangings"/>
    <n v="9.5519999999999996"/>
    <n v="3"/>
    <n v="-3.8208000000000002"/>
    <x v="3"/>
    <x v="10"/>
  </r>
  <r>
    <s v="CA-2016-128916"/>
    <x v="851"/>
    <d v="2016-08-20T00:00:00"/>
    <x v="0"/>
    <s v="MA-17560"/>
    <s v="Matt Abelman"/>
    <x v="2"/>
    <s v="United States"/>
    <x v="6"/>
    <x v="5"/>
    <x v="3"/>
    <s v="FUR-FU-10000320"/>
    <s v="Furniture"/>
    <x v="3"/>
    <s v="OIC Stacking Trays"/>
    <n v="5.3440000000000003"/>
    <n v="4"/>
    <n v="-2.1375999999999999"/>
    <x v="3"/>
    <x v="10"/>
  </r>
  <r>
    <s v="CA-2016-130911"/>
    <x v="852"/>
    <d v="2016-03-26T00:00:00"/>
    <x v="0"/>
    <s v="DC-12850"/>
    <s v="Dan Campbell"/>
    <x v="0"/>
    <s v="United States"/>
    <x v="59"/>
    <x v="15"/>
    <x v="2"/>
    <s v="FUR-BO-10004357"/>
    <s v="Furniture"/>
    <x v="0"/>
    <s v="O'Sullivan Living Dimensions 3-Shelf Bookcases"/>
    <n v="301.47000000000003"/>
    <n v="3"/>
    <n v="-241.17599999999999"/>
    <x v="3"/>
    <x v="9"/>
  </r>
  <r>
    <s v="CA-2017-100055"/>
    <x v="15"/>
    <d v="2017-06-01T00:00:00"/>
    <x v="1"/>
    <s v="MD-17860"/>
    <s v="Michael Dominguez"/>
    <x v="1"/>
    <s v="United States"/>
    <x v="359"/>
    <x v="32"/>
    <x v="2"/>
    <s v="FUR-FU-10001473"/>
    <s v="Furniture"/>
    <x v="3"/>
    <s v="DAX Wood Document Frame"/>
    <n v="27.46"/>
    <n v="2"/>
    <n v="9.8856000000000002"/>
    <x v="4"/>
    <x v="7"/>
  </r>
  <r>
    <s v="CA-2016-132990"/>
    <x v="853"/>
    <d v="2016-08-03T00:00:00"/>
    <x v="0"/>
    <s v="KM-16660"/>
    <s v="Khloe Miller"/>
    <x v="0"/>
    <s v="United States"/>
    <x v="3"/>
    <x v="3"/>
    <x v="2"/>
    <s v="FUR-FU-10004864"/>
    <s v="Furniture"/>
    <x v="3"/>
    <s v="Eldon 500 Class Desk Accessories"/>
    <n v="19.312000000000001"/>
    <n v="2"/>
    <n v="3.1381999999999999"/>
    <x v="3"/>
    <x v="10"/>
  </r>
  <r>
    <s v="CA-2016-160108"/>
    <x v="6"/>
    <d v="2016-12-12T00:00:00"/>
    <x v="1"/>
    <s v="AG-10900"/>
    <s v="Arthur Gainer"/>
    <x v="0"/>
    <s v="United States"/>
    <x v="360"/>
    <x v="16"/>
    <x v="3"/>
    <s v="FUR-BO-10003450"/>
    <s v="Furniture"/>
    <x v="0"/>
    <s v="Bush Westfield Collection Bookcases, Dark Cherry Finish"/>
    <n v="405.86"/>
    <n v="7"/>
    <n v="32.468800000000002"/>
    <x v="4"/>
    <x v="5"/>
  </r>
  <r>
    <s v="CA-2016-160108"/>
    <x v="6"/>
    <d v="2016-12-12T00:00:00"/>
    <x v="1"/>
    <s v="AG-10900"/>
    <s v="Arthur Gainer"/>
    <x v="0"/>
    <s v="United States"/>
    <x v="360"/>
    <x v="16"/>
    <x v="3"/>
    <s v="FUR-CH-10002335"/>
    <s v="Furniture"/>
    <x v="1"/>
    <s v="Hon GuestStacker Chair"/>
    <n v="680.01"/>
    <n v="3"/>
    <n v="176.80260000000001"/>
    <x v="4"/>
    <x v="5"/>
  </r>
  <r>
    <s v="US-2016-155768"/>
    <x v="193"/>
    <d v="2016-12-01T00:00:00"/>
    <x v="3"/>
    <s v="LB-16795"/>
    <s v="Laurel Beltran"/>
    <x v="2"/>
    <s v="United States"/>
    <x v="299"/>
    <x v="2"/>
    <x v="1"/>
    <s v="FUR-FU-10000448"/>
    <s v="Furniture"/>
    <x v="3"/>
    <s v="Tenex Chairmats For Use With Carpeted Floors"/>
    <n v="31.96"/>
    <n v="2"/>
    <n v="1.5980000000000001"/>
    <x v="7"/>
    <x v="5"/>
  </r>
  <r>
    <s v="CA-2017-156776"/>
    <x v="854"/>
    <d v="2017-08-11T00:00:00"/>
    <x v="1"/>
    <s v="JL-15505"/>
    <s v="Jeremy Lonsdale"/>
    <x v="0"/>
    <s v="United States"/>
    <x v="327"/>
    <x v="2"/>
    <x v="1"/>
    <s v="FUR-FU-10004848"/>
    <s v="Furniture"/>
    <x v="3"/>
    <s v="Howard Miller 13-3/4&quot; Diameter Brushed Chrome Round Wall Clock"/>
    <n v="51.75"/>
    <n v="1"/>
    <n v="15.525"/>
    <x v="4"/>
    <x v="10"/>
  </r>
  <r>
    <s v="CA-2017-156776"/>
    <x v="854"/>
    <d v="2017-08-11T00:00:00"/>
    <x v="1"/>
    <s v="JL-15505"/>
    <s v="Jeremy Lonsdale"/>
    <x v="0"/>
    <s v="United States"/>
    <x v="327"/>
    <x v="2"/>
    <x v="1"/>
    <s v="FUR-CH-10002317"/>
    <s v="Furniture"/>
    <x v="1"/>
    <s v="Global Enterprise Series Seating Low-Back Swivel/Tilt Chairs"/>
    <n v="207.184"/>
    <n v="1"/>
    <n v="25.898"/>
    <x v="4"/>
    <x v="10"/>
  </r>
  <r>
    <s v="CA-2014-103310"/>
    <x v="769"/>
    <d v="2014-05-15T00:00:00"/>
    <x v="1"/>
    <s v="GM-14680"/>
    <s v="Greg Matthias"/>
    <x v="0"/>
    <s v="United States"/>
    <x v="124"/>
    <x v="2"/>
    <x v="1"/>
    <s v="FUR-CH-10002320"/>
    <s v="Furniture"/>
    <x v="1"/>
    <s v="Hon Pagoda Stacking Chairs"/>
    <n v="256.78399999999999"/>
    <n v="1"/>
    <n v="32.097999999999999"/>
    <x v="2"/>
    <x v="7"/>
  </r>
  <r>
    <s v="CA-2016-152688"/>
    <x v="816"/>
    <d v="2016-10-20T00:00:00"/>
    <x v="2"/>
    <s v="NR-18550"/>
    <s v="Nick Radford"/>
    <x v="0"/>
    <s v="United States"/>
    <x v="361"/>
    <x v="18"/>
    <x v="2"/>
    <s v="FUR-BO-10001337"/>
    <s v="Furniture"/>
    <x v="0"/>
    <s v="O'Sullivan Living Dimensions 2-Shelf Bookcases"/>
    <n v="120.98"/>
    <n v="1"/>
    <n v="12.098000000000001"/>
    <x v="0"/>
    <x v="1"/>
  </r>
  <r>
    <s v="CA-2014-144071"/>
    <x v="489"/>
    <d v="2014-12-15T00:00:00"/>
    <x v="1"/>
    <s v="DJ-13420"/>
    <s v="Denny Joy"/>
    <x v="1"/>
    <s v="United States"/>
    <x v="28"/>
    <x v="2"/>
    <x v="1"/>
    <s v="FUR-FU-10000397"/>
    <s v="Furniture"/>
    <x v="3"/>
    <s v="Luxo Economy Swing Arm Lamp"/>
    <n v="39.880000000000003"/>
    <n v="2"/>
    <n v="11.166399999999999"/>
    <x v="1"/>
    <x v="5"/>
  </r>
  <r>
    <s v="CA-2014-144071"/>
    <x v="489"/>
    <d v="2014-12-15T00:00:00"/>
    <x v="1"/>
    <s v="DJ-13420"/>
    <s v="Denny Joy"/>
    <x v="1"/>
    <s v="United States"/>
    <x v="28"/>
    <x v="2"/>
    <x v="1"/>
    <s v="FUR-FU-10000758"/>
    <s v="Furniture"/>
    <x v="3"/>
    <s v="DAX Natural Wood-Tone Poster Frame"/>
    <n v="79.44"/>
    <n v="3"/>
    <n v="28.598400000000002"/>
    <x v="1"/>
    <x v="5"/>
  </r>
  <r>
    <s v="US-2015-164238"/>
    <x v="793"/>
    <d v="2015-08-20T00:00:00"/>
    <x v="1"/>
    <s v="JW-15955"/>
    <s v="Joni Wasserman"/>
    <x v="0"/>
    <s v="United States"/>
    <x v="3"/>
    <x v="3"/>
    <x v="2"/>
    <s v="FUR-BO-10000780"/>
    <s v="Furniture"/>
    <x v="0"/>
    <s v="O'Sullivan Plantations 2-Door Library in Landvery Oak"/>
    <n v="301.47000000000003"/>
    <n v="3"/>
    <n v="-204.99959999999999"/>
    <x v="4"/>
    <x v="10"/>
  </r>
  <r>
    <s v="CA-2017-103212"/>
    <x v="540"/>
    <d v="2017-10-14T00:00:00"/>
    <x v="2"/>
    <s v="MH-18025"/>
    <s v="Michelle Huthwaite"/>
    <x v="0"/>
    <s v="United States"/>
    <x v="120"/>
    <x v="35"/>
    <x v="0"/>
    <s v="FUR-TA-10003473"/>
    <s v="Furniture"/>
    <x v="2"/>
    <s v="Bretford Rectangular Conference Table Tops"/>
    <n v="1504.52"/>
    <n v="4"/>
    <n v="346.03960000000001"/>
    <x v="5"/>
    <x v="1"/>
  </r>
  <r>
    <s v="CA-2016-126732"/>
    <x v="227"/>
    <d v="2016-09-06T00:00:00"/>
    <x v="1"/>
    <s v="LR-16915"/>
    <s v="Lena Radford"/>
    <x v="0"/>
    <s v="United States"/>
    <x v="2"/>
    <x v="2"/>
    <x v="1"/>
    <s v="FUR-FU-10001889"/>
    <s v="Furniture"/>
    <x v="3"/>
    <s v="Ultra Door Pull Handle"/>
    <n v="94.68"/>
    <n v="9"/>
    <n v="31.244399999999999"/>
    <x v="4"/>
    <x v="4"/>
  </r>
  <r>
    <s v="CA-2016-126732"/>
    <x v="227"/>
    <d v="2016-09-06T00:00:00"/>
    <x v="1"/>
    <s v="LR-16915"/>
    <s v="Lena Radford"/>
    <x v="0"/>
    <s v="United States"/>
    <x v="2"/>
    <x v="2"/>
    <x v="1"/>
    <s v="FUR-TA-10001539"/>
    <s v="Furniture"/>
    <x v="2"/>
    <s v="Chromcraft Rectangular Conference Tables"/>
    <n v="568.72799999999995"/>
    <n v="3"/>
    <n v="28.436399999999999"/>
    <x v="4"/>
    <x v="4"/>
  </r>
  <r>
    <s v="CA-2017-138156"/>
    <x v="441"/>
    <d v="2017-02-14T00:00:00"/>
    <x v="2"/>
    <s v="MM-17260"/>
    <s v="Magdelene Morse"/>
    <x v="0"/>
    <s v="United States"/>
    <x v="29"/>
    <x v="15"/>
    <x v="2"/>
    <s v="FUR-FU-10003601"/>
    <s v="Furniture"/>
    <x v="3"/>
    <s v="Deflect-o RollaMat Studded, Beveled Mat for Medium Pile Carpeting"/>
    <n v="147.56800000000001"/>
    <n v="2"/>
    <n v="-3.6892"/>
    <x v="0"/>
    <x v="11"/>
  </r>
  <r>
    <s v="CA-2014-113271"/>
    <x v="855"/>
    <d v="2014-07-14T00:00:00"/>
    <x v="1"/>
    <s v="DS-13030"/>
    <s v="Darrin Sayre"/>
    <x v="2"/>
    <s v="United States"/>
    <x v="28"/>
    <x v="2"/>
    <x v="1"/>
    <s v="FUR-BO-10004218"/>
    <s v="Furniture"/>
    <x v="0"/>
    <s v="Bush Heritage Pine Collection 5-Shelf Bookcase, Albany Pine Finish, *Special Order"/>
    <n v="119.833"/>
    <n v="1"/>
    <n v="7.0490000000000004"/>
    <x v="2"/>
    <x v="3"/>
  </r>
  <r>
    <s v="CA-2014-168368"/>
    <x v="651"/>
    <d v="2014-02-15T00:00:00"/>
    <x v="0"/>
    <s v="GA-14725"/>
    <s v="Guy Armstrong"/>
    <x v="0"/>
    <s v="United States"/>
    <x v="11"/>
    <x v="23"/>
    <x v="3"/>
    <s v="FUR-CH-10001146"/>
    <s v="Furniture"/>
    <x v="1"/>
    <s v="Global Value Mid-Back Manager's Chair, Gray"/>
    <n v="60.89"/>
    <n v="1"/>
    <n v="15.2225"/>
    <x v="4"/>
    <x v="11"/>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s v="Furniture"/>
    <x v="1"/>
    <s v="Global Leather Task Chair, Black"/>
    <n v="215.976"/>
    <n v="3"/>
    <n v="-2.6997"/>
    <x v="7"/>
    <x v="4"/>
  </r>
  <r>
    <s v="CA-2015-124499"/>
    <x v="856"/>
    <d v="2015-10-13T00:00:00"/>
    <x v="1"/>
    <s v="FM-14380"/>
    <s v="Fred McMath"/>
    <x v="0"/>
    <s v="United States"/>
    <x v="25"/>
    <x v="17"/>
    <x v="3"/>
    <s v="FUR-CH-10000513"/>
    <s v="Furniture"/>
    <x v="1"/>
    <s v="High-Back Leather Manager's Chair"/>
    <n v="389.97"/>
    <n v="3"/>
    <n v="35.097299999999997"/>
    <x v="4"/>
    <x v="1"/>
  </r>
  <r>
    <s v="CA-2014-125759"/>
    <x v="857"/>
    <d v="2014-02-09T00:00:00"/>
    <x v="2"/>
    <s v="NM-18445"/>
    <s v="Nathan Mautz"/>
    <x v="2"/>
    <s v="United States"/>
    <x v="111"/>
    <x v="34"/>
    <x v="1"/>
    <s v="FUR-FU-10002111"/>
    <s v="Furniture"/>
    <x v="3"/>
    <s v="Master Caster Door Stop, Large Brown"/>
    <n v="14.56"/>
    <n v="2"/>
    <n v="5.5327999999999999"/>
    <x v="5"/>
    <x v="11"/>
  </r>
  <r>
    <s v="CA-2015-151869"/>
    <x v="4"/>
    <d v="2015-09-25T00:00:00"/>
    <x v="3"/>
    <s v="CS-11950"/>
    <s v="Carlos Soltero"/>
    <x v="0"/>
    <s v="United States"/>
    <x v="234"/>
    <x v="7"/>
    <x v="2"/>
    <s v="FUR-CH-10001545"/>
    <s v="Furniture"/>
    <x v="1"/>
    <s v="Hon Comfortask Task/Swivel Chairs"/>
    <n v="102.58199999999999"/>
    <n v="1"/>
    <n v="6.8388"/>
    <x v="7"/>
    <x v="4"/>
  </r>
  <r>
    <s v="CA-2016-100510"/>
    <x v="858"/>
    <d v="2016-05-17T00:00:00"/>
    <x v="1"/>
    <s v="HM-14860"/>
    <s v="Harry Marie"/>
    <x v="1"/>
    <s v="United States"/>
    <x v="13"/>
    <x v="7"/>
    <x v="2"/>
    <s v="FUR-FU-10000320"/>
    <s v="Furniture"/>
    <x v="3"/>
    <s v="OIC Stacking Trays"/>
    <n v="10.02"/>
    <n v="3"/>
    <n v="4.4088000000000003"/>
    <x v="2"/>
    <x v="7"/>
  </r>
  <r>
    <s v="CA-2017-122539"/>
    <x v="451"/>
    <d v="2017-12-05T00:00:00"/>
    <x v="1"/>
    <s v="SC-20305"/>
    <s v="Sean Christensen"/>
    <x v="0"/>
    <s v="United States"/>
    <x v="3"/>
    <x v="3"/>
    <x v="2"/>
    <s v="FUR-CH-10003379"/>
    <s v="Furniture"/>
    <x v="1"/>
    <s v="Global Commerce Series High-Back Swivel/Tilt Chairs"/>
    <n v="398.97199999999998"/>
    <n v="2"/>
    <n v="-28.498000000000001"/>
    <x v="4"/>
    <x v="5"/>
  </r>
  <r>
    <s v="CA-2016-166772"/>
    <x v="649"/>
    <d v="2016-09-24T00:00:00"/>
    <x v="1"/>
    <s v="HJ-14875"/>
    <s v="Heather Jas"/>
    <x v="2"/>
    <s v="United States"/>
    <x v="15"/>
    <x v="13"/>
    <x v="1"/>
    <s v="FUR-BO-10002853"/>
    <s v="Furniture"/>
    <x v="0"/>
    <s v="O'Sullivan 5-Shelf Heavy-Duty Bookcases"/>
    <n v="163.88"/>
    <n v="2"/>
    <n v="40.97"/>
    <x v="4"/>
    <x v="4"/>
  </r>
  <r>
    <s v="CA-2014-161032"/>
    <x v="356"/>
    <d v="2014-11-23T00:00:00"/>
    <x v="1"/>
    <s v="MK-17905"/>
    <s v="Michael Kennedy"/>
    <x v="1"/>
    <s v="United States"/>
    <x v="20"/>
    <x v="16"/>
    <x v="3"/>
    <s v="FUR-CH-10001482"/>
    <s v="Furniture"/>
    <x v="1"/>
    <s v="Office Star - Mesh Screen back chair with Vinyl seat"/>
    <n v="392.94"/>
    <n v="3"/>
    <n v="43.223399999999998"/>
    <x v="2"/>
    <x v="0"/>
  </r>
  <r>
    <s v="CA-2015-102778"/>
    <x v="32"/>
    <d v="2015-11-24T00:00:00"/>
    <x v="2"/>
    <s v="JH-15820"/>
    <s v="John Huston"/>
    <x v="0"/>
    <s v="United States"/>
    <x v="91"/>
    <x v="30"/>
    <x v="0"/>
    <s v="FUR-FU-10000087"/>
    <s v="Furniture"/>
    <x v="3"/>
    <s v="Executive Impressions 14&quot; Two-Color Numerals Wall Clock"/>
    <n v="18.175999999999998"/>
    <n v="1"/>
    <n v="4.7712000000000003"/>
    <x v="0"/>
    <x v="0"/>
  </r>
  <r>
    <s v="CA-2017-154011"/>
    <x v="744"/>
    <d v="2017-06-26T00:00:00"/>
    <x v="1"/>
    <s v="DB-13270"/>
    <s v="Deborah Brumfield"/>
    <x v="2"/>
    <s v="United States"/>
    <x v="144"/>
    <x v="5"/>
    <x v="3"/>
    <s v="FUR-TA-10000688"/>
    <s v="Furniture"/>
    <x v="2"/>
    <s v="Chromcraft Bull-Nose Wood Round Conference Table Top, Wood Base"/>
    <n v="457.48500000000001"/>
    <n v="3"/>
    <n v="-84.961500000000001"/>
    <x v="1"/>
    <x v="2"/>
  </r>
  <r>
    <s v="US-2017-165456"/>
    <x v="147"/>
    <d v="2017-12-03T00:00:00"/>
    <x v="2"/>
    <s v="TB-21625"/>
    <s v="Trudy Brown"/>
    <x v="0"/>
    <s v="United States"/>
    <x v="3"/>
    <x v="3"/>
    <x v="2"/>
    <s v="FUR-CH-10003981"/>
    <s v="Furniture"/>
    <x v="1"/>
    <s v="Global Commerce Series Low-Back Swivel/Tilt Chairs"/>
    <n v="1079.316"/>
    <n v="6"/>
    <n v="-15.418799999999999"/>
    <x v="0"/>
    <x v="0"/>
  </r>
  <r>
    <s v="CA-2017-161340"/>
    <x v="15"/>
    <d v="2017-06-01T00:00:00"/>
    <x v="1"/>
    <s v="AM-10360"/>
    <s v="Alice McCarthy"/>
    <x v="1"/>
    <s v="United States"/>
    <x v="59"/>
    <x v="15"/>
    <x v="2"/>
    <s v="FUR-BO-10004709"/>
    <s v="Furniture"/>
    <x v="0"/>
    <s v="Bush Westfield Collection Bookcases, Medium Cherry Finish"/>
    <n v="115.96"/>
    <n v="4"/>
    <n v="-64.937600000000003"/>
    <x v="4"/>
    <x v="7"/>
  </r>
  <r>
    <s v="US-2015-163433"/>
    <x v="8"/>
    <d v="2015-04-22T00:00:00"/>
    <x v="0"/>
    <s v="MP-17965"/>
    <s v="Michael Paige"/>
    <x v="1"/>
    <s v="United States"/>
    <x v="362"/>
    <x v="5"/>
    <x v="3"/>
    <s v="FUR-CH-10000225"/>
    <s v="Furniture"/>
    <x v="1"/>
    <s v="Global Geo Office Task Chair, Gray"/>
    <n v="56.686"/>
    <n v="1"/>
    <n v="-20.245000000000001"/>
    <x v="4"/>
    <x v="6"/>
  </r>
  <r>
    <s v="US-2017-108343"/>
    <x v="96"/>
    <d v="2017-07-25T00:00:00"/>
    <x v="1"/>
    <s v="AR-10825"/>
    <s v="Anthony Rawles"/>
    <x v="1"/>
    <s v="United States"/>
    <x v="13"/>
    <x v="7"/>
    <x v="2"/>
    <s v="FUR-CH-10002780"/>
    <s v="Furniture"/>
    <x v="1"/>
    <s v="Office Star - Task Chair with Contemporary Loop Arms"/>
    <n v="163.76400000000001"/>
    <n v="2"/>
    <n v="25.474399999999999"/>
    <x v="2"/>
    <x v="3"/>
  </r>
  <r>
    <s v="US-2017-108343"/>
    <x v="96"/>
    <d v="2017-07-25T00:00:00"/>
    <x v="1"/>
    <s v="AR-10825"/>
    <s v="Anthony Rawles"/>
    <x v="1"/>
    <s v="United States"/>
    <x v="13"/>
    <x v="7"/>
    <x v="2"/>
    <s v="FUR-FU-10000747"/>
    <s v="Furniture"/>
    <x v="3"/>
    <s v="Tenex B1-RE Series Chair Mats for Low Pile Carpets"/>
    <n v="183.92"/>
    <n v="4"/>
    <n v="31.266400000000001"/>
    <x v="2"/>
    <x v="3"/>
  </r>
  <r>
    <s v="US-2016-111563"/>
    <x v="114"/>
    <d v="2016-11-08T00:00:00"/>
    <x v="1"/>
    <s v="SM-20005"/>
    <s v="Sally Matthias"/>
    <x v="0"/>
    <s v="United States"/>
    <x v="6"/>
    <x v="5"/>
    <x v="3"/>
    <s v="FUR-FU-10002445"/>
    <s v="Furniture"/>
    <x v="3"/>
    <s v="DAX Two-Tone Rosewood/Black Document Frame, Desktop, 5 x 7"/>
    <n v="11.375999999999999"/>
    <n v="3"/>
    <n v="-5.6879999999999997"/>
    <x v="4"/>
    <x v="0"/>
  </r>
  <r>
    <s v="US-2016-111563"/>
    <x v="114"/>
    <d v="2016-11-08T00:00:00"/>
    <x v="1"/>
    <s v="SM-20005"/>
    <s v="Sally Matthias"/>
    <x v="0"/>
    <s v="United States"/>
    <x v="6"/>
    <x v="5"/>
    <x v="3"/>
    <s v="FUR-FU-10000723"/>
    <s v="Furniture"/>
    <x v="3"/>
    <s v="Deflect-o EconoMat Studded, No Bevel Mat for Low Pile Carpeting"/>
    <n v="66.111999999999995"/>
    <n v="4"/>
    <n v="-84.2928"/>
    <x v="4"/>
    <x v="0"/>
  </r>
  <r>
    <s v="CA-2017-121853"/>
    <x v="204"/>
    <d v="2017-09-29T00:00:00"/>
    <x v="1"/>
    <s v="DB-13660"/>
    <s v="Duane Benoit"/>
    <x v="0"/>
    <s v="United States"/>
    <x v="2"/>
    <x v="2"/>
    <x v="1"/>
    <s v="FUR-CH-10003973"/>
    <s v="Furniture"/>
    <x v="1"/>
    <s v="GuestStacker Chair with Chrome Finish Legs"/>
    <n v="594.81600000000003"/>
    <n v="2"/>
    <n v="59.4816"/>
    <x v="6"/>
    <x v="4"/>
  </r>
  <r>
    <s v="US-2017-130687"/>
    <x v="87"/>
    <d v="2017-09-10T00:00:00"/>
    <x v="2"/>
    <s v="PF-19225"/>
    <s v="Phillip Flathmann"/>
    <x v="0"/>
    <s v="United States"/>
    <x v="71"/>
    <x v="13"/>
    <x v="1"/>
    <s v="FUR-FU-10004053"/>
    <s v="Furniture"/>
    <x v="3"/>
    <s v="DAX Two-Tone Silver Metal Document Frame"/>
    <n v="80.959999999999994"/>
    <n v="4"/>
    <n v="34.812800000000003"/>
    <x v="0"/>
    <x v="4"/>
  </r>
  <r>
    <s v="CA-2017-110198"/>
    <x v="806"/>
    <d v="2017-05-02T00:00:00"/>
    <x v="2"/>
    <s v="AG-10900"/>
    <s v="Arthur Gainer"/>
    <x v="0"/>
    <s v="United States"/>
    <x v="97"/>
    <x v="1"/>
    <x v="0"/>
    <s v="FUR-BO-10001798"/>
    <s v="Furniture"/>
    <x v="0"/>
    <s v="Bush Somerset Collection Bookcase"/>
    <n v="314.35199999999998"/>
    <n v="3"/>
    <n v="-15.717599999999999"/>
    <x v="5"/>
    <x v="7"/>
  </r>
  <r>
    <s v="CA-2017-109085"/>
    <x v="506"/>
    <d v="2017-02-20T00:00:00"/>
    <x v="2"/>
    <s v="CK-12325"/>
    <s v="Christine Kargatis"/>
    <x v="2"/>
    <s v="United States"/>
    <x v="8"/>
    <x v="15"/>
    <x v="2"/>
    <s v="FUR-TA-10001086"/>
    <s v="Furniture"/>
    <x v="2"/>
    <s v="SAFCO PlanMaster Boards, 60w x 37-1/2d, White Melamine"/>
    <n v="455.97"/>
    <n v="5"/>
    <n v="-106.393"/>
    <x v="0"/>
    <x v="11"/>
  </r>
  <r>
    <s v="CA-2017-109085"/>
    <x v="506"/>
    <d v="2017-02-20T00:00:00"/>
    <x v="2"/>
    <s v="CK-12325"/>
    <s v="Christine Kargatis"/>
    <x v="2"/>
    <s v="United States"/>
    <x v="8"/>
    <x v="15"/>
    <x v="2"/>
    <s v="FUR-FU-10004973"/>
    <s v="Furniture"/>
    <x v="3"/>
    <s v="Flat Face Poster Frame"/>
    <n v="30.143999999999998"/>
    <n v="2"/>
    <n v="8.2896000000000001"/>
    <x v="0"/>
    <x v="11"/>
  </r>
  <r>
    <s v="CA-2017-109085"/>
    <x v="506"/>
    <d v="2017-02-20T00:00:00"/>
    <x v="2"/>
    <s v="CK-12325"/>
    <s v="Christine Kargatis"/>
    <x v="2"/>
    <s v="United States"/>
    <x v="8"/>
    <x v="15"/>
    <x v="2"/>
    <s v="FUR-CH-10003981"/>
    <s v="Furniture"/>
    <x v="1"/>
    <s v="Global Commerce Series Low-Back Swivel/Tilt Chairs"/>
    <n v="899.43"/>
    <n v="5"/>
    <n v="-12.849"/>
    <x v="0"/>
    <x v="11"/>
  </r>
  <r>
    <s v="CA-2016-114860"/>
    <x v="286"/>
    <d v="2016-12-28T00:00:00"/>
    <x v="1"/>
    <s v="DN-13690"/>
    <s v="Duane Noonan"/>
    <x v="0"/>
    <s v="United States"/>
    <x v="363"/>
    <x v="2"/>
    <x v="1"/>
    <s v="FUR-FU-10000277"/>
    <s v="Furniture"/>
    <x v="3"/>
    <s v="Deflect-o DuraMat Antistatic Studded Beveled Mat for Medium Pile Carpeting"/>
    <n v="842.72"/>
    <n v="8"/>
    <n v="202.25280000000001"/>
    <x v="6"/>
    <x v="5"/>
  </r>
  <r>
    <s v="CA-2016-114860"/>
    <x v="286"/>
    <d v="2016-12-28T00:00:00"/>
    <x v="1"/>
    <s v="DN-13690"/>
    <s v="Duane Noonan"/>
    <x v="0"/>
    <s v="United States"/>
    <x v="363"/>
    <x v="2"/>
    <x v="1"/>
    <s v="FUR-FU-10001934"/>
    <s v="Furniture"/>
    <x v="3"/>
    <s v="Magnifier Swing Arm Lamp"/>
    <n v="41.96"/>
    <n v="2"/>
    <n v="10.909599999999999"/>
    <x v="6"/>
    <x v="5"/>
  </r>
  <r>
    <s v="CA-2016-159009"/>
    <x v="348"/>
    <d v="2016-09-27T00:00:00"/>
    <x v="1"/>
    <s v="DP-13105"/>
    <s v="Dave Poirier"/>
    <x v="1"/>
    <s v="United States"/>
    <x v="15"/>
    <x v="13"/>
    <x v="1"/>
    <s v="FUR-CH-10003396"/>
    <s v="Furniture"/>
    <x v="1"/>
    <s v="Global Deluxe Steno Chair"/>
    <n v="184.75200000000001"/>
    <n v="3"/>
    <n v="-20.784600000000001"/>
    <x v="4"/>
    <x v="4"/>
  </r>
  <r>
    <s v="CA-2017-148411"/>
    <x v="118"/>
    <d v="2017-09-26T00:00:00"/>
    <x v="2"/>
    <s v="RO-19780"/>
    <s v="Rose O'Brian"/>
    <x v="0"/>
    <s v="United States"/>
    <x v="9"/>
    <x v="8"/>
    <x v="3"/>
    <s v="FUR-CH-10003973"/>
    <s v="Furniture"/>
    <x v="1"/>
    <s v="GuestStacker Chair with Chrome Finish Legs"/>
    <n v="520.46400000000006"/>
    <n v="2"/>
    <n v="-14.8704"/>
    <x v="3"/>
    <x v="4"/>
  </r>
  <r>
    <s v="CA-2016-168046"/>
    <x v="859"/>
    <d v="2016-01-28T00:00:00"/>
    <x v="0"/>
    <s v="JD-15895"/>
    <s v="Jonathan Doherty"/>
    <x v="1"/>
    <s v="United States"/>
    <x v="13"/>
    <x v="7"/>
    <x v="2"/>
    <s v="FUR-TA-10001095"/>
    <s v="Furniture"/>
    <x v="2"/>
    <s v="Chromcraft Round Conference Tables"/>
    <n v="313.72199999999998"/>
    <n v="3"/>
    <n v="-99.345299999999995"/>
    <x v="0"/>
    <x v="8"/>
  </r>
  <r>
    <s v="CA-2016-168046"/>
    <x v="859"/>
    <d v="2016-01-28T00:00:00"/>
    <x v="0"/>
    <s v="JD-15895"/>
    <s v="Jonathan Doherty"/>
    <x v="1"/>
    <s v="United States"/>
    <x v="13"/>
    <x v="7"/>
    <x v="2"/>
    <s v="FUR-FU-10000747"/>
    <s v="Furniture"/>
    <x v="3"/>
    <s v="Tenex B1-RE Series Chair Mats for Low Pile Carpets"/>
    <n v="45.98"/>
    <n v="1"/>
    <n v="7.8166000000000002"/>
    <x v="0"/>
    <x v="8"/>
  </r>
  <r>
    <s v="CA-2017-111591"/>
    <x v="555"/>
    <d v="2017-03-25T00:00:00"/>
    <x v="1"/>
    <s v="PS-18970"/>
    <s v="Paul Stevenson"/>
    <x v="2"/>
    <s v="United States"/>
    <x v="15"/>
    <x v="13"/>
    <x v="1"/>
    <s v="FUR-FU-10002364"/>
    <s v="Furniture"/>
    <x v="3"/>
    <s v="Eldon Expressions Wood Desk Accessories, Oak"/>
    <n v="22.14"/>
    <n v="3"/>
    <n v="6.4206000000000003"/>
    <x v="4"/>
    <x v="9"/>
  </r>
  <r>
    <s v="CA-2017-113460"/>
    <x v="388"/>
    <d v="2017-11-09T00:00:00"/>
    <x v="0"/>
    <s v="KN-16390"/>
    <s v="Katherine Nockton"/>
    <x v="1"/>
    <s v="United States"/>
    <x v="218"/>
    <x v="32"/>
    <x v="2"/>
    <s v="FUR-CH-10000422"/>
    <s v="Furniture"/>
    <x v="1"/>
    <s v="Global Highback Leather Tilter in Burgundy"/>
    <n v="272.97000000000003"/>
    <n v="3"/>
    <n v="43.675199999999997"/>
    <x v="3"/>
    <x v="0"/>
  </r>
  <r>
    <s v="CA-2015-111339"/>
    <x v="860"/>
    <d v="2015-05-31T00:00:00"/>
    <x v="2"/>
    <s v="VP-21760"/>
    <s v="Victoria Pisteka"/>
    <x v="1"/>
    <s v="United States"/>
    <x v="29"/>
    <x v="15"/>
    <x v="2"/>
    <s v="FUR-FU-10002506"/>
    <s v="Furniture"/>
    <x v="3"/>
    <s v="Tensor &quot;Hersey Kiss&quot; Styled Floor Lamp"/>
    <n v="41.567999999999998"/>
    <n v="4"/>
    <n v="-4.1567999999999996"/>
    <x v="3"/>
    <x v="7"/>
  </r>
  <r>
    <s v="CA-2015-111339"/>
    <x v="860"/>
    <d v="2015-05-31T00:00:00"/>
    <x v="2"/>
    <s v="VP-21760"/>
    <s v="Victoria Pisteka"/>
    <x v="1"/>
    <s v="United States"/>
    <x v="29"/>
    <x v="15"/>
    <x v="2"/>
    <s v="FUR-CH-10000863"/>
    <s v="Furniture"/>
    <x v="1"/>
    <s v="Novimex Swivel Fabric Task Chair"/>
    <n v="317.05799999999999"/>
    <n v="3"/>
    <n v="-86.058599999999998"/>
    <x v="3"/>
    <x v="7"/>
  </r>
  <r>
    <s v="CA-2014-154158"/>
    <x v="520"/>
    <d v="2014-12-27T00:00:00"/>
    <x v="0"/>
    <s v="CC-12670"/>
    <s v="Craig Carreira"/>
    <x v="0"/>
    <s v="United States"/>
    <x v="26"/>
    <x v="1"/>
    <x v="0"/>
    <s v="FUR-CH-10004698"/>
    <s v="Furniture"/>
    <x v="1"/>
    <s v="Padded Folding Chairs, Black, 4/Carton"/>
    <n v="64.784000000000006"/>
    <n v="1"/>
    <n v="6.4783999999999997"/>
    <x v="4"/>
    <x v="5"/>
  </r>
  <r>
    <s v="CA-2017-163097"/>
    <x v="60"/>
    <d v="2017-08-31T00:00:00"/>
    <x v="1"/>
    <s v="SF-20200"/>
    <s v="Sarah Foster"/>
    <x v="0"/>
    <s v="United States"/>
    <x v="81"/>
    <x v="22"/>
    <x v="1"/>
    <s v="FUR-FU-10004973"/>
    <s v="Furniture"/>
    <x v="3"/>
    <s v="Flat Face Poster Frame"/>
    <n v="120.57599999999999"/>
    <n v="8"/>
    <n v="33.1584"/>
    <x v="4"/>
    <x v="10"/>
  </r>
  <r>
    <s v="CA-2015-130848"/>
    <x v="551"/>
    <d v="2015-10-25T00:00:00"/>
    <x v="3"/>
    <s v="DG-13300"/>
    <s v="Deirdre Greer"/>
    <x v="1"/>
    <s v="United States"/>
    <x v="22"/>
    <x v="12"/>
    <x v="1"/>
    <s v="FUR-CH-10000422"/>
    <s v="Furniture"/>
    <x v="1"/>
    <s v="Global Highback Leather Tilter in Burgundy"/>
    <n v="582.33600000000001"/>
    <n v="8"/>
    <n v="-29.116800000000001"/>
    <x v="7"/>
    <x v="1"/>
  </r>
  <r>
    <s v="CA-2014-125997"/>
    <x v="23"/>
    <d v="2014-09-23T00:00:00"/>
    <x v="2"/>
    <s v="MW-18220"/>
    <s v="Mitch Webber"/>
    <x v="0"/>
    <s v="United States"/>
    <x v="13"/>
    <x v="7"/>
    <x v="2"/>
    <s v="FUR-CH-10001394"/>
    <s v="Furniture"/>
    <x v="1"/>
    <s v="Global Leather Executive Chair"/>
    <n v="631.78200000000004"/>
    <n v="2"/>
    <n v="140.39599999999999"/>
    <x v="0"/>
    <x v="4"/>
  </r>
  <r>
    <s v="CA-2014-125997"/>
    <x v="23"/>
    <d v="2014-09-23T00:00:00"/>
    <x v="2"/>
    <s v="MW-18220"/>
    <s v="Mitch Webber"/>
    <x v="0"/>
    <s v="United States"/>
    <x v="13"/>
    <x v="7"/>
    <x v="2"/>
    <s v="FUR-BO-10002213"/>
    <s v="Furniture"/>
    <x v="0"/>
    <s v="DMI Eclipse Executive Suite Bookcases"/>
    <n v="801.56799999999998"/>
    <n v="2"/>
    <n v="-10.019600000000001"/>
    <x v="0"/>
    <x v="4"/>
  </r>
  <r>
    <s v="CA-2014-159814"/>
    <x v="861"/>
    <d v="2014-06-28T00:00:00"/>
    <x v="1"/>
    <s v="LP-17080"/>
    <s v="Liz Pelletier"/>
    <x v="0"/>
    <s v="United States"/>
    <x v="104"/>
    <x v="22"/>
    <x v="1"/>
    <s v="FUR-FU-10001731"/>
    <s v="Furniture"/>
    <x v="3"/>
    <s v="Acrylic Self-Standing Desk Frames"/>
    <n v="4.2720000000000002"/>
    <n v="2"/>
    <n v="0.96120000000000005"/>
    <x v="4"/>
    <x v="2"/>
  </r>
  <r>
    <s v="CA-2016-105459"/>
    <x v="577"/>
    <d v="2016-08-17T00:00:00"/>
    <x v="0"/>
    <s v="NP-18700"/>
    <s v="Nora Preis"/>
    <x v="0"/>
    <s v="United States"/>
    <x v="13"/>
    <x v="7"/>
    <x v="2"/>
    <s v="FUR-TA-10001095"/>
    <s v="Furniture"/>
    <x v="2"/>
    <s v="Chromcraft Round Conference Tables"/>
    <n v="209.148"/>
    <n v="2"/>
    <n v="-66.230199999999996"/>
    <x v="2"/>
    <x v="10"/>
  </r>
  <r>
    <s v="CA-2017-162789"/>
    <x v="320"/>
    <d v="2017-09-24T00:00:00"/>
    <x v="0"/>
    <s v="LC-17140"/>
    <s v="Logan Currie"/>
    <x v="0"/>
    <s v="United States"/>
    <x v="13"/>
    <x v="7"/>
    <x v="2"/>
    <s v="FUR-FU-10004864"/>
    <s v="Furniture"/>
    <x v="3"/>
    <s v="Eldon 500 Class Desk Accessories"/>
    <n v="12.07"/>
    <n v="1"/>
    <n v="3.9830999999999999"/>
    <x v="3"/>
    <x v="4"/>
  </r>
  <r>
    <s v="US-2017-110149"/>
    <x v="247"/>
    <d v="2017-12-13T00:00:00"/>
    <x v="2"/>
    <s v="WB-21850"/>
    <s v="William Brown"/>
    <x v="0"/>
    <s v="United States"/>
    <x v="3"/>
    <x v="3"/>
    <x v="2"/>
    <s v="FUR-FU-10001475"/>
    <s v="Furniture"/>
    <x v="3"/>
    <s v="Contract Clock, 14&quot;, Brown"/>
    <n v="87.92"/>
    <n v="5"/>
    <n v="15.385999999999999"/>
    <x v="0"/>
    <x v="5"/>
  </r>
  <r>
    <s v="CA-2015-164777"/>
    <x v="369"/>
    <d v="2015-01-29T00:00:00"/>
    <x v="2"/>
    <s v="SC-20305"/>
    <s v="Sean Christensen"/>
    <x v="0"/>
    <s v="United States"/>
    <x v="2"/>
    <x v="2"/>
    <x v="1"/>
    <s v="FUR-CH-10002024"/>
    <s v="Furniture"/>
    <x v="1"/>
    <s v="HON 5400 Series Task Chairs for Big and Tall"/>
    <n v="2803.92"/>
    <n v="5"/>
    <n v="0"/>
    <x v="3"/>
    <x v="8"/>
  </r>
  <r>
    <s v="CA-2015-127824"/>
    <x v="862"/>
    <d v="2015-10-22T00:00:00"/>
    <x v="1"/>
    <s v="JC-15775"/>
    <s v="John Castell"/>
    <x v="0"/>
    <s v="United States"/>
    <x v="15"/>
    <x v="13"/>
    <x v="1"/>
    <s v="FUR-FU-10002505"/>
    <s v="Furniture"/>
    <x v="3"/>
    <s v="Eldon 100 Class Desk Accessories"/>
    <n v="10.11"/>
    <n v="3"/>
    <n v="3.2351999999999999"/>
    <x v="4"/>
    <x v="1"/>
  </r>
  <r>
    <s v="CA-2014-116246"/>
    <x v="639"/>
    <d v="2014-09-17T00:00:00"/>
    <x v="0"/>
    <s v="LW-17215"/>
    <s v="Luke Weiss"/>
    <x v="0"/>
    <s v="United States"/>
    <x v="13"/>
    <x v="7"/>
    <x v="2"/>
    <s v="FUR-CH-10002024"/>
    <s v="Furniture"/>
    <x v="1"/>
    <s v="HON 5400 Series Task Chairs for Big and Tall"/>
    <n v="3785.2919999999999"/>
    <n v="6"/>
    <n v="420.58800000000002"/>
    <x v="2"/>
    <x v="4"/>
  </r>
  <r>
    <s v="CA-2014-167486"/>
    <x v="863"/>
    <d v="2014-12-01T00:00:00"/>
    <x v="1"/>
    <s v="JO-15145"/>
    <s v="Jack O'Briant"/>
    <x v="1"/>
    <s v="United States"/>
    <x v="252"/>
    <x v="7"/>
    <x v="2"/>
    <s v="FUR-FU-10003268"/>
    <s v="Furniture"/>
    <x v="3"/>
    <s v="Eldon Radial Chair Mat for Low to Medium Pile Carpets"/>
    <n v="199.9"/>
    <n v="5"/>
    <n v="39.979999999999997"/>
    <x v="4"/>
    <x v="0"/>
  </r>
  <r>
    <s v="CA-2014-152100"/>
    <x v="89"/>
    <d v="2014-05-16T00:00:00"/>
    <x v="1"/>
    <s v="VW-21775"/>
    <s v="Victoria Wilson"/>
    <x v="1"/>
    <s v="United States"/>
    <x v="156"/>
    <x v="5"/>
    <x v="3"/>
    <s v="FUR-CH-10000015"/>
    <s v="Furniture"/>
    <x v="1"/>
    <s v="Hon Multipurpose Stacking Arm Chairs"/>
    <n v="1212.96"/>
    <n v="8"/>
    <n v="-69.311999999999998"/>
    <x v="2"/>
    <x v="7"/>
  </r>
  <r>
    <s v="CA-2015-166219"/>
    <x v="797"/>
    <d v="2015-09-01T00:00:00"/>
    <x v="1"/>
    <s v="BP-11185"/>
    <s v="Ben Peterman"/>
    <x v="1"/>
    <s v="United States"/>
    <x v="144"/>
    <x v="5"/>
    <x v="3"/>
    <s v="FUR-TA-10004607"/>
    <s v="Furniture"/>
    <x v="2"/>
    <s v="Hon 2111 Invitation Series Straight Table"/>
    <n v="103.48099999999999"/>
    <n v="1"/>
    <n v="-16.261299999999999"/>
    <x v="4"/>
    <x v="10"/>
  </r>
  <r>
    <s v="CA-2017-136882"/>
    <x v="706"/>
    <d v="2017-06-03T00:00:00"/>
    <x v="1"/>
    <s v="DN-13690"/>
    <s v="Duane Noonan"/>
    <x v="0"/>
    <s v="United States"/>
    <x v="169"/>
    <x v="37"/>
    <x v="3"/>
    <s v="FUR-FU-10003664"/>
    <s v="Furniture"/>
    <x v="3"/>
    <s v="Electrix Architect's Clamp-On Swing Arm Lamp, Black"/>
    <n v="477.3"/>
    <n v="5"/>
    <n v="138.417"/>
    <x v="1"/>
    <x v="7"/>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x v="0"/>
  </r>
  <r>
    <s v="CA-2016-126858"/>
    <x v="185"/>
    <d v="2016-11-23T00:00:00"/>
    <x v="1"/>
    <s v="JM-15265"/>
    <s v="Janet Molinari"/>
    <x v="1"/>
    <s v="United States"/>
    <x v="15"/>
    <x v="13"/>
    <x v="1"/>
    <s v="FUR-FU-10000448"/>
    <s v="Furniture"/>
    <x v="3"/>
    <s v="Tenex Chairmats For Use With Carpeted Floors"/>
    <n v="31.96"/>
    <n v="2"/>
    <n v="1.5980000000000001"/>
    <x v="4"/>
    <x v="0"/>
  </r>
  <r>
    <s v="CA-2017-102925"/>
    <x v="864"/>
    <d v="2017-11-10T00:00:00"/>
    <x v="0"/>
    <s v="CD-12280"/>
    <s v="Christina DeMoss"/>
    <x v="0"/>
    <s v="United States"/>
    <x v="13"/>
    <x v="7"/>
    <x v="2"/>
    <s v="FUR-TA-10003469"/>
    <s v="Furniture"/>
    <x v="2"/>
    <s v="Balt Split Level Computer Training Table"/>
    <n v="166.5"/>
    <n v="2"/>
    <n v="-66.599999999999994"/>
    <x v="2"/>
    <x v="0"/>
  </r>
  <r>
    <s v="CA-2017-102925"/>
    <x v="864"/>
    <d v="2017-11-10T00:00:00"/>
    <x v="0"/>
    <s v="CD-12280"/>
    <s v="Christina DeMoss"/>
    <x v="0"/>
    <s v="United States"/>
    <x v="13"/>
    <x v="7"/>
    <x v="2"/>
    <s v="FUR-CH-10004875"/>
    <s v="Furniture"/>
    <x v="1"/>
    <s v="Harbour Creations 67200 Series Stacking Chairs"/>
    <n v="128.124"/>
    <n v="2"/>
    <n v="24.2012"/>
    <x v="2"/>
    <x v="0"/>
  </r>
  <r>
    <s v="CA-2017-102925"/>
    <x v="864"/>
    <d v="2017-11-10T00:00:00"/>
    <x v="0"/>
    <s v="CD-12280"/>
    <s v="Christina DeMoss"/>
    <x v="0"/>
    <s v="United States"/>
    <x v="13"/>
    <x v="7"/>
    <x v="2"/>
    <s v="FUR-FU-10004245"/>
    <s v="Furniture"/>
    <x v="3"/>
    <s v="Career Cubicle Clock, 8 1/4&quot;, Black"/>
    <n v="101.4"/>
    <n v="5"/>
    <n v="38.531999999999996"/>
    <x v="2"/>
    <x v="0"/>
  </r>
  <r>
    <s v="CA-2015-100818"/>
    <x v="151"/>
    <d v="2015-06-05T00:00:00"/>
    <x v="0"/>
    <s v="JM-15265"/>
    <s v="Janet Molinari"/>
    <x v="1"/>
    <s v="United States"/>
    <x v="9"/>
    <x v="8"/>
    <x v="3"/>
    <s v="FUR-FU-10002703"/>
    <s v="Furniture"/>
    <x v="3"/>
    <s v="Tenex Traditional Chairmats for Hard Floors, Average Lip, 36&quot; x 48&quot;"/>
    <n v="51.56"/>
    <n v="2"/>
    <n v="-61.872"/>
    <x v="2"/>
    <x v="7"/>
  </r>
  <r>
    <s v="CA-2016-164770"/>
    <x v="674"/>
    <d v="2016-12-04T00:00:00"/>
    <x v="0"/>
    <s v="MY-18295"/>
    <s v="Muhammed Yedwab"/>
    <x v="1"/>
    <s v="United States"/>
    <x v="6"/>
    <x v="5"/>
    <x v="3"/>
    <s v="FUR-BO-10003893"/>
    <s v="Furniture"/>
    <x v="0"/>
    <s v="Sauder Camden County Collection Library"/>
    <n v="781.86400000000003"/>
    <n v="10"/>
    <n v="-137.976"/>
    <x v="3"/>
    <x v="5"/>
  </r>
  <r>
    <s v="CA-2017-130505"/>
    <x v="176"/>
    <d v="2017-10-12T00:00:00"/>
    <x v="3"/>
    <s v="NF-18385"/>
    <s v="Natalie Fritzler"/>
    <x v="0"/>
    <s v="United States"/>
    <x v="167"/>
    <x v="47"/>
    <x v="2"/>
    <s v="FUR-TA-10001932"/>
    <s v="Furniture"/>
    <x v="2"/>
    <s v="Chromcraft 48&quot; x 96&quot; Racetrack Double Pedestal Table"/>
    <n v="673.34400000000005"/>
    <n v="3"/>
    <n v="-76.953599999999994"/>
    <x v="7"/>
    <x v="1"/>
  </r>
  <r>
    <s v="CA-2016-105207"/>
    <x v="865"/>
    <d v="2016-01-08T00:00:00"/>
    <x v="1"/>
    <s v="BO-11350"/>
    <s v="Bill Overfelt"/>
    <x v="1"/>
    <s v="United States"/>
    <x v="364"/>
    <x v="37"/>
    <x v="3"/>
    <s v="FUR-TA-10000617"/>
    <s v="Furniture"/>
    <x v="2"/>
    <s v="Hon Practical Foundations 30 x 60 Training Table, Light Gray/Charcoal"/>
    <n v="1592.85"/>
    <n v="7"/>
    <n v="350.42700000000002"/>
    <x v="2"/>
    <x v="8"/>
  </r>
  <r>
    <s v="CA-2016-149237"/>
    <x v="205"/>
    <d v="2016-05-30T00:00:00"/>
    <x v="1"/>
    <s v="CM-12235"/>
    <s v="Chris McAfee"/>
    <x v="0"/>
    <s v="United States"/>
    <x v="79"/>
    <x v="16"/>
    <x v="3"/>
    <s v="FUR-FU-10002088"/>
    <s v="Furniture"/>
    <x v="3"/>
    <s v="Nu-Dell Float Frame 11 x 14 1/2"/>
    <n v="26.94"/>
    <n v="3"/>
    <n v="11.3148"/>
    <x v="4"/>
    <x v="7"/>
  </r>
  <r>
    <s v="US-2015-158589"/>
    <x v="141"/>
    <d v="2015-11-24T00:00:00"/>
    <x v="1"/>
    <s v="KW-16570"/>
    <s v="Kelly Williams"/>
    <x v="0"/>
    <s v="United States"/>
    <x v="28"/>
    <x v="2"/>
    <x v="1"/>
    <s v="FUR-FU-10001546"/>
    <s v="Furniture"/>
    <x v="3"/>
    <s v="Dana Swing-Arm Lamps"/>
    <n v="32.04"/>
    <n v="3"/>
    <n v="8.01"/>
    <x v="4"/>
    <x v="0"/>
  </r>
  <r>
    <s v="CA-2017-142461"/>
    <x v="703"/>
    <d v="2017-06-03T00:00:00"/>
    <x v="0"/>
    <s v="KT-16480"/>
    <s v="Kean Thornton"/>
    <x v="0"/>
    <s v="United States"/>
    <x v="144"/>
    <x v="5"/>
    <x v="3"/>
    <s v="FUR-BO-10001811"/>
    <s v="Furniture"/>
    <x v="0"/>
    <s v="Atlantic Metals Mobile 5-Shelf Bookcases, Custom Colors"/>
    <n v="204.66640000000001"/>
    <n v="1"/>
    <n v="-6.0195999999999996"/>
    <x v="4"/>
    <x v="7"/>
  </r>
  <r>
    <s v="CA-2017-156958"/>
    <x v="446"/>
    <d v="2017-12-06T00:00:00"/>
    <x v="2"/>
    <s v="PB-18805"/>
    <s v="Patrick Bzostek"/>
    <x v="2"/>
    <s v="United States"/>
    <x v="15"/>
    <x v="13"/>
    <x v="1"/>
    <s v="FUR-FU-10003268"/>
    <s v="Furniture"/>
    <x v="3"/>
    <s v="Eldon Radial Chair Mat for Low to Medium Pile Carpets"/>
    <n v="199.9"/>
    <n v="5"/>
    <n v="39.979999999999997"/>
    <x v="5"/>
    <x v="5"/>
  </r>
  <r>
    <s v="CA-2016-116596"/>
    <x v="78"/>
    <d v="2016-10-31T00:00:00"/>
    <x v="1"/>
    <s v="BW-11200"/>
    <s v="Ben Wallace"/>
    <x v="0"/>
    <s v="United States"/>
    <x v="13"/>
    <x v="7"/>
    <x v="2"/>
    <s v="FUR-CH-10000553"/>
    <s v="Furniture"/>
    <x v="1"/>
    <s v="Metal Folding Chairs, Beige, 4/Carton"/>
    <n v="427.64400000000001"/>
    <n v="14"/>
    <n v="80.777199999999993"/>
    <x v="4"/>
    <x v="1"/>
  </r>
  <r>
    <s v="CA-2017-124191"/>
    <x v="235"/>
    <d v="2017-06-14T00:00:00"/>
    <x v="0"/>
    <s v="TS-21610"/>
    <s v="Troy Staebel"/>
    <x v="0"/>
    <s v="United States"/>
    <x v="9"/>
    <x v="8"/>
    <x v="3"/>
    <s v="FUR-FU-10002364"/>
    <s v="Furniture"/>
    <x v="3"/>
    <s v="Eldon Expressions Wood Desk Accessories, Oak"/>
    <n v="8.8559999999999999"/>
    <n v="3"/>
    <n v="-6.8634000000000004"/>
    <x v="3"/>
    <x v="2"/>
  </r>
  <r>
    <s v="CA-2016-148747"/>
    <x v="228"/>
    <d v="2016-09-27T00:00:00"/>
    <x v="2"/>
    <s v="AS-10045"/>
    <s v="Aaron Smayling"/>
    <x v="1"/>
    <s v="United States"/>
    <x v="28"/>
    <x v="2"/>
    <x v="1"/>
    <s v="FUR-BO-10002613"/>
    <s v="Furniture"/>
    <x v="0"/>
    <s v="Atlantic Metals Mobile 4-Shelf Bookcases, Custom Colors"/>
    <n v="477.666"/>
    <n v="2"/>
    <n v="84.293999999999997"/>
    <x v="3"/>
    <x v="4"/>
  </r>
  <r>
    <s v="CA-2015-135727"/>
    <x v="866"/>
    <d v="2015-05-16T00:00:00"/>
    <x v="0"/>
    <s v="PS-18970"/>
    <s v="Paul Stevenson"/>
    <x v="2"/>
    <s v="United States"/>
    <x v="43"/>
    <x v="22"/>
    <x v="1"/>
    <s v="FUR-CH-10004540"/>
    <s v="Furniture"/>
    <x v="1"/>
    <s v="Global Chrome Stack Chair"/>
    <n v="191.96799999999999"/>
    <n v="7"/>
    <n v="16.7972"/>
    <x v="2"/>
    <x v="7"/>
  </r>
  <r>
    <s v="CA-2015-135251"/>
    <x v="867"/>
    <d v="2015-08-10T00:00:00"/>
    <x v="1"/>
    <s v="RP-19270"/>
    <s v="Rachel Payne"/>
    <x v="1"/>
    <s v="United States"/>
    <x v="6"/>
    <x v="5"/>
    <x v="3"/>
    <s v="FUR-BO-10003965"/>
    <s v="Furniture"/>
    <x v="0"/>
    <s v="O'Sullivan Manor Hill 2-Door Library in Brianna Oak"/>
    <n v="369.19920000000002"/>
    <n v="3"/>
    <n v="-114.01739999999999"/>
    <x v="4"/>
    <x v="10"/>
  </r>
  <r>
    <s v="CA-2016-125724"/>
    <x v="710"/>
    <d v="2016-09-27T00:00:00"/>
    <x v="1"/>
    <s v="SM-20950"/>
    <s v="Suzanne McNair"/>
    <x v="1"/>
    <s v="United States"/>
    <x v="131"/>
    <x v="12"/>
    <x v="1"/>
    <s v="FUR-FU-10000246"/>
    <s v="Furniture"/>
    <x v="3"/>
    <s v="Aluminum Document Frame"/>
    <n v="68.432000000000002"/>
    <n v="7"/>
    <n v="8.5540000000000003"/>
    <x v="2"/>
    <x v="4"/>
  </r>
  <r>
    <s v="CA-2015-111612"/>
    <x v="44"/>
    <d v="2015-12-02T00:00:00"/>
    <x v="1"/>
    <s v="EB-14110"/>
    <s v="Eugene Barchas"/>
    <x v="0"/>
    <s v="United States"/>
    <x v="29"/>
    <x v="15"/>
    <x v="2"/>
    <s v="FUR-FU-10003799"/>
    <s v="Furniture"/>
    <x v="3"/>
    <s v="Seth Thomas 13 1/2&quot; Wall Clock"/>
    <n v="71.12"/>
    <n v="5"/>
    <n v="9.7789999999999999"/>
    <x v="4"/>
    <x v="0"/>
  </r>
  <r>
    <s v="CA-2014-103086"/>
    <x v="868"/>
    <d v="2014-10-19T00:00:00"/>
    <x v="0"/>
    <s v="EB-14170"/>
    <s v="Evan Bailliet"/>
    <x v="0"/>
    <s v="United States"/>
    <x v="6"/>
    <x v="5"/>
    <x v="3"/>
    <s v="FUR-FU-10004586"/>
    <s v="Furniture"/>
    <x v="3"/>
    <s v="G.E. Longer-Life Indoor Recessed Floodlight Bulbs"/>
    <n v="5.3120000000000003"/>
    <n v="2"/>
    <n v="-1.5935999999999999"/>
    <x v="3"/>
    <x v="1"/>
  </r>
  <r>
    <s v="CA-2016-129280"/>
    <x v="869"/>
    <d v="2016-05-05T00:00:00"/>
    <x v="2"/>
    <s v="SM-20905"/>
    <s v="Susan MacKendrick"/>
    <x v="0"/>
    <s v="United States"/>
    <x v="19"/>
    <x v="15"/>
    <x v="2"/>
    <s v="FUR-FU-10001876"/>
    <s v="Furniture"/>
    <x v="3"/>
    <s v="Computer Room Manger, 14&quot;"/>
    <n v="51.968000000000004"/>
    <n v="2"/>
    <n v="10.393599999999999"/>
    <x v="3"/>
    <x v="7"/>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s v="Furniture"/>
    <x v="3"/>
    <s v="Ultra Door Pull Handle"/>
    <n v="31.56"/>
    <n v="3"/>
    <n v="10.4148"/>
    <x v="7"/>
    <x v="10"/>
  </r>
  <r>
    <s v="CA-2015-143147"/>
    <x v="753"/>
    <d v="2015-05-28T00:00:00"/>
    <x v="0"/>
    <s v="PS-18760"/>
    <s v="Pamela Stobb"/>
    <x v="0"/>
    <s v="United States"/>
    <x v="21"/>
    <x v="5"/>
    <x v="3"/>
    <s v="FUR-CH-10000863"/>
    <s v="Furniture"/>
    <x v="1"/>
    <s v="Novimex Swivel Fabric Task Chair"/>
    <n v="105.68600000000001"/>
    <n v="1"/>
    <n v="-28.686199999999999"/>
    <x v="3"/>
    <x v="7"/>
  </r>
  <r>
    <s v="CA-2015-143147"/>
    <x v="753"/>
    <d v="2015-05-28T00:00:00"/>
    <x v="0"/>
    <s v="PS-18760"/>
    <s v="Pamela Stobb"/>
    <x v="0"/>
    <s v="United States"/>
    <x v="21"/>
    <x v="5"/>
    <x v="3"/>
    <s v="FUR-CH-10004754"/>
    <s v="Furniture"/>
    <x v="1"/>
    <s v="Global Stack Chair with Arms, Black"/>
    <n v="104.93"/>
    <n v="5"/>
    <n v="-4.4969999999999999"/>
    <x v="3"/>
    <x v="7"/>
  </r>
  <r>
    <s v="CA-2017-152975"/>
    <x v="732"/>
    <d v="2017-09-16T00:00:00"/>
    <x v="2"/>
    <s v="RB-19705"/>
    <s v="Roger Barcio"/>
    <x v="2"/>
    <s v="United States"/>
    <x v="13"/>
    <x v="7"/>
    <x v="2"/>
    <s v="FUR-CH-10003298"/>
    <s v="Furniture"/>
    <x v="1"/>
    <s v="Office Star - Contemporary Task Swivel chair with Loop Arms, Charcoal"/>
    <n v="589.41"/>
    <n v="5"/>
    <n v="-6.5490000000000004"/>
    <x v="3"/>
    <x v="4"/>
  </r>
  <r>
    <s v="CA-2017-116127"/>
    <x v="542"/>
    <d v="2017-06-27T00:00:00"/>
    <x v="0"/>
    <s v="SB-20185"/>
    <s v="Sarah Brown"/>
    <x v="0"/>
    <s v="United States"/>
    <x v="13"/>
    <x v="7"/>
    <x v="2"/>
    <s v="FUR-BO-10002213"/>
    <s v="Furniture"/>
    <x v="0"/>
    <s v="DMI Eclipse Executive Suite Bookcases"/>
    <n v="400.78399999999999"/>
    <n v="1"/>
    <n v="-5.0098000000000003"/>
    <x v="3"/>
    <x v="2"/>
  </r>
  <r>
    <s v="US-2016-105452"/>
    <x v="830"/>
    <d v="2016-08-01T00:00:00"/>
    <x v="1"/>
    <s v="BF-11005"/>
    <s v="Barry Franz"/>
    <x v="2"/>
    <s v="United States"/>
    <x v="102"/>
    <x v="5"/>
    <x v="3"/>
    <s v="FUR-FU-10003691"/>
    <s v="Furniture"/>
    <x v="3"/>
    <s v="Eldon Image Series Desk Accessories, Ebony"/>
    <n v="24.7"/>
    <n v="5"/>
    <n v="-9.8800000000000008"/>
    <x v="4"/>
    <x v="3"/>
  </r>
  <r>
    <s v="US-2016-105452"/>
    <x v="830"/>
    <d v="2016-08-01T00:00:00"/>
    <x v="1"/>
    <s v="BF-11005"/>
    <s v="Barry Franz"/>
    <x v="2"/>
    <s v="United States"/>
    <x v="102"/>
    <x v="5"/>
    <x v="3"/>
    <s v="FUR-FU-10003806"/>
    <s v="Furniture"/>
    <x v="3"/>
    <s v="Tenex Chairmat w/ Average Lip, 45&quot; x 53&quot;"/>
    <n v="302.72000000000003"/>
    <n v="5"/>
    <n v="-378.4"/>
    <x v="4"/>
    <x v="3"/>
  </r>
  <r>
    <s v="CA-2015-149517"/>
    <x v="208"/>
    <d v="2015-09-23T00:00:00"/>
    <x v="1"/>
    <s v="FC-14245"/>
    <s v="Frank Carlisle"/>
    <x v="2"/>
    <s v="United States"/>
    <x v="155"/>
    <x v="2"/>
    <x v="1"/>
    <s v="FUR-FU-10003464"/>
    <s v="Furniture"/>
    <x v="3"/>
    <s v="Seth Thomas 8 1/2&quot; Cubicle Clock"/>
    <n v="60.84"/>
    <n v="3"/>
    <n v="19.468800000000002"/>
    <x v="4"/>
    <x v="4"/>
  </r>
  <r>
    <s v="CA-2016-129861"/>
    <x v="9"/>
    <d v="2016-06-23T00:00:00"/>
    <x v="1"/>
    <s v="DM-13345"/>
    <s v="Denise Monton"/>
    <x v="1"/>
    <s v="United States"/>
    <x v="77"/>
    <x v="7"/>
    <x v="2"/>
    <s v="FUR-TA-10003715"/>
    <s v="Furniture"/>
    <x v="2"/>
    <s v="Hon 2111 Invitation Series Corner Table"/>
    <n v="376.86599999999999"/>
    <n v="3"/>
    <n v="-213.5574"/>
    <x v="6"/>
    <x v="2"/>
  </r>
  <r>
    <s v="CA-2016-130638"/>
    <x v="872"/>
    <d v="2016-05-19T00:00:00"/>
    <x v="0"/>
    <s v="SC-20095"/>
    <s v="Sanjit Chand"/>
    <x v="0"/>
    <s v="United States"/>
    <x v="2"/>
    <x v="2"/>
    <x v="1"/>
    <s v="FUR-FU-10002116"/>
    <s v="Furniture"/>
    <x v="3"/>
    <s v="Tenex Carpeted, Granite-Look or Clear Contemporary Contour Shape Chair Mats"/>
    <n v="282.83999999999997"/>
    <n v="4"/>
    <n v="19.7988"/>
    <x v="0"/>
    <x v="7"/>
  </r>
  <r>
    <s v="CA-2017-137449"/>
    <x v="656"/>
    <d v="2017-06-30T00:00:00"/>
    <x v="2"/>
    <s v="ME-17725"/>
    <s v="Max Engle"/>
    <x v="0"/>
    <s v="United States"/>
    <x v="144"/>
    <x v="5"/>
    <x v="3"/>
    <s v="FUR-TA-10002855"/>
    <s v="Furniture"/>
    <x v="2"/>
    <s v="Bevis Round Conference Table Top &amp; Single Column Base"/>
    <n v="307.31400000000002"/>
    <n v="3"/>
    <n v="-39.511800000000001"/>
    <x v="5"/>
    <x v="2"/>
  </r>
  <r>
    <s v="CA-2017-137449"/>
    <x v="656"/>
    <d v="2017-06-30T00:00:00"/>
    <x v="2"/>
    <s v="ME-17725"/>
    <s v="Max Engle"/>
    <x v="0"/>
    <s v="United States"/>
    <x v="144"/>
    <x v="5"/>
    <x v="3"/>
    <s v="FUR-BO-10000780"/>
    <s v="Furniture"/>
    <x v="0"/>
    <s v="O'Sullivan Plantations 2-Door Library in Landvery Oak"/>
    <n v="409.99919999999997"/>
    <n v="3"/>
    <n v="-96.470399999999998"/>
    <x v="5"/>
    <x v="2"/>
  </r>
  <r>
    <s v="CA-2014-151330"/>
    <x v="873"/>
    <d v="2014-10-17T00:00:00"/>
    <x v="2"/>
    <s v="TC-21295"/>
    <s v="Toby Carlisle"/>
    <x v="0"/>
    <s v="United States"/>
    <x v="114"/>
    <x v="20"/>
    <x v="2"/>
    <s v="FUR-CH-10000749"/>
    <s v="Furniture"/>
    <x v="1"/>
    <s v="Office Star - Ergonomic Mid Back Chair with 2-Way Adjustable Arms"/>
    <n v="1628.82"/>
    <n v="9"/>
    <n v="260.6112"/>
    <x v="0"/>
    <x v="1"/>
  </r>
  <r>
    <s v="CA-2014-124702"/>
    <x v="356"/>
    <d v="2014-11-25T00:00:00"/>
    <x v="1"/>
    <s v="MH-17785"/>
    <s v="Maya Herman"/>
    <x v="1"/>
    <s v="United States"/>
    <x v="15"/>
    <x v="13"/>
    <x v="1"/>
    <s v="FUR-FU-10003553"/>
    <s v="Furniture"/>
    <x v="3"/>
    <s v="Howard Miller 13-1/2&quot; Diameter Rosebrook Wall Clock"/>
    <n v="137.54"/>
    <n v="2"/>
    <n v="55.015999999999998"/>
    <x v="1"/>
    <x v="0"/>
  </r>
  <r>
    <s v="CA-2014-124702"/>
    <x v="356"/>
    <d v="2014-11-25T00:00:00"/>
    <x v="1"/>
    <s v="MH-17785"/>
    <s v="Maya Herman"/>
    <x v="1"/>
    <s v="United States"/>
    <x v="15"/>
    <x v="13"/>
    <x v="1"/>
    <s v="FUR-TA-10003008"/>
    <s v="Furniture"/>
    <x v="2"/>
    <s v="Lesro Round Back Collection Coffee Table, End Table"/>
    <n v="730.2"/>
    <n v="4"/>
    <n v="94.926000000000002"/>
    <x v="1"/>
    <x v="0"/>
  </r>
  <r>
    <s v="CA-2015-116638"/>
    <x v="874"/>
    <d v="2015-01-31T00:00:00"/>
    <x v="0"/>
    <s v="JH-15985"/>
    <s v="Joseph Holt"/>
    <x v="0"/>
    <s v="United States"/>
    <x v="41"/>
    <x v="30"/>
    <x v="0"/>
    <s v="FUR-TA-10000198"/>
    <s v="Furniture"/>
    <x v="2"/>
    <s v="Chromcraft Bull-Nose Wood Oval Conference Tables &amp; Bases"/>
    <n v="4297.6440000000002"/>
    <n v="13"/>
    <n v="-1862.3124"/>
    <x v="0"/>
    <x v="8"/>
  </r>
  <r>
    <s v="CA-2014-104563"/>
    <x v="600"/>
    <d v="2014-03-12T00:00:00"/>
    <x v="1"/>
    <s v="CM-12715"/>
    <s v="Craig Molinari"/>
    <x v="1"/>
    <s v="United States"/>
    <x v="15"/>
    <x v="13"/>
    <x v="1"/>
    <s v="FUR-CH-10002780"/>
    <s v="Furniture"/>
    <x v="1"/>
    <s v="Office Star - Task Chair with Contemporary Loop Arms"/>
    <n v="436.70400000000001"/>
    <n v="6"/>
    <n v="21.8352"/>
    <x v="2"/>
    <x v="9"/>
  </r>
  <r>
    <s v="CA-2014-104563"/>
    <x v="600"/>
    <d v="2014-03-12T00:00:00"/>
    <x v="1"/>
    <s v="CM-12715"/>
    <s v="Craig Molinari"/>
    <x v="1"/>
    <s v="United States"/>
    <x v="15"/>
    <x v="13"/>
    <x v="1"/>
    <s v="FUR-CH-10004495"/>
    <s v="Furniture"/>
    <x v="1"/>
    <s v="Global Leather and Oak Executive Chair, Black"/>
    <n v="481.56799999999998"/>
    <n v="2"/>
    <n v="54.176400000000001"/>
    <x v="2"/>
    <x v="9"/>
  </r>
  <r>
    <s v="CA-2016-107104"/>
    <x v="675"/>
    <d v="2016-11-30T00:00:00"/>
    <x v="1"/>
    <s v="MS-17365"/>
    <s v="Maribeth Schnelling"/>
    <x v="0"/>
    <s v="United States"/>
    <x v="2"/>
    <x v="2"/>
    <x v="1"/>
    <s v="FUR-BO-10002213"/>
    <s v="Furniture"/>
    <x v="0"/>
    <s v="DMI Eclipse Executive Suite Bookcases"/>
    <n v="3406.6640000000002"/>
    <n v="8"/>
    <n v="160.31360000000001"/>
    <x v="4"/>
    <x v="0"/>
  </r>
  <r>
    <s v="CA-2016-107104"/>
    <x v="675"/>
    <d v="2016-11-30T00:00:00"/>
    <x v="1"/>
    <s v="MS-17365"/>
    <s v="Maribeth Schnelling"/>
    <x v="0"/>
    <s v="United States"/>
    <x v="2"/>
    <x v="2"/>
    <x v="1"/>
    <s v="FUR-FU-10002937"/>
    <s v="Furniture"/>
    <x v="3"/>
    <s v="GE 48&quot; Fluorescent Tube, Cool White Energy Saver, 34 Watts, 30/Box"/>
    <n v="595.38"/>
    <n v="6"/>
    <n v="297.69"/>
    <x v="4"/>
    <x v="0"/>
  </r>
  <r>
    <s v="CA-2014-156160"/>
    <x v="875"/>
    <d v="2014-09-29T00:00:00"/>
    <x v="1"/>
    <s v="AS-10090"/>
    <s v="Adam Shillingsburg"/>
    <x v="0"/>
    <s v="United States"/>
    <x v="13"/>
    <x v="7"/>
    <x v="2"/>
    <s v="FUR-FU-10001876"/>
    <s v="Furniture"/>
    <x v="3"/>
    <s v="Computer Room Manger, 14&quot;"/>
    <n v="97.44"/>
    <n v="3"/>
    <n v="35.078400000000002"/>
    <x v="1"/>
    <x v="4"/>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s v="Furniture"/>
    <x v="3"/>
    <s v="Eldon Radial Chair Mat for Low to Medium Pile Carpets"/>
    <n v="119.94"/>
    <n v="3"/>
    <n v="23.988"/>
    <x v="4"/>
    <x v="0"/>
  </r>
  <r>
    <s v="CA-2017-157448"/>
    <x v="716"/>
    <d v="2017-11-20T00:00:00"/>
    <x v="1"/>
    <s v="LC-16885"/>
    <s v="Lena Creighton"/>
    <x v="0"/>
    <s v="United States"/>
    <x v="2"/>
    <x v="2"/>
    <x v="1"/>
    <s v="FUR-FU-10001847"/>
    <s v="Furniture"/>
    <x v="3"/>
    <s v="Eldon Image Series Black Desk Accessories"/>
    <n v="12.42"/>
    <n v="3"/>
    <n v="4.4711999999999996"/>
    <x v="4"/>
    <x v="0"/>
  </r>
  <r>
    <s v="CA-2016-137393"/>
    <x v="349"/>
    <d v="2016-05-10T00:00:00"/>
    <x v="1"/>
    <s v="GM-14500"/>
    <s v="Gene McClure"/>
    <x v="0"/>
    <s v="United States"/>
    <x v="175"/>
    <x v="2"/>
    <x v="1"/>
    <s v="FUR-FU-10001617"/>
    <s v="Furniture"/>
    <x v="3"/>
    <s v="Executive Impressions 8-1/2&quot; Career Panel/Partition Cubicle Clock"/>
    <n v="41.6"/>
    <n v="4"/>
    <n v="14.144"/>
    <x v="4"/>
    <x v="7"/>
  </r>
  <r>
    <s v="CA-2017-122770"/>
    <x v="838"/>
    <d v="2017-12-18T00:00:00"/>
    <x v="1"/>
    <s v="EP-13915"/>
    <s v="Emily Phan"/>
    <x v="0"/>
    <s v="United States"/>
    <x v="28"/>
    <x v="2"/>
    <x v="1"/>
    <s v="FUR-FU-10001473"/>
    <s v="Furniture"/>
    <x v="3"/>
    <s v="Eldon Executive Woodline II Desk Accessories, Mahogany"/>
    <n v="201.04"/>
    <n v="8"/>
    <n v="54.280799999999999"/>
    <x v="2"/>
    <x v="5"/>
  </r>
  <r>
    <s v="CA-2015-130183"/>
    <x v="18"/>
    <d v="2015-11-17T00:00:00"/>
    <x v="1"/>
    <s v="PO-18850"/>
    <s v="Patrick O'Brill"/>
    <x v="0"/>
    <s v="United States"/>
    <x v="6"/>
    <x v="5"/>
    <x v="3"/>
    <s v="FUR-BO-10001811"/>
    <s v="Furniture"/>
    <x v="0"/>
    <s v="Atlantic Metals Mobile 5-Shelf Bookcases, Custom Colors"/>
    <n v="613.99919999999997"/>
    <n v="3"/>
    <n v="-18.058800000000002"/>
    <x v="4"/>
    <x v="0"/>
  </r>
  <r>
    <s v="CA-2016-122511"/>
    <x v="237"/>
    <d v="2016-03-11T00:00:00"/>
    <x v="3"/>
    <s v="BT-11485"/>
    <s v="Brad Thomas"/>
    <x v="2"/>
    <s v="United States"/>
    <x v="3"/>
    <x v="3"/>
    <x v="2"/>
    <s v="FUR-FU-10001037"/>
    <s v="Furniture"/>
    <x v="3"/>
    <s v="DAX Charcoal/Nickel-Tone Document Frame, 5 x 7"/>
    <n v="30.335999999999999"/>
    <n v="4"/>
    <n v="9.48"/>
    <x v="7"/>
    <x v="9"/>
  </r>
  <r>
    <s v="CA-2016-161746"/>
    <x v="59"/>
    <d v="2016-10-27T00:00:00"/>
    <x v="1"/>
    <s v="CS-11950"/>
    <s v="Carlos Soltero"/>
    <x v="0"/>
    <s v="United States"/>
    <x v="2"/>
    <x v="2"/>
    <x v="1"/>
    <s v="FUR-CH-10004626"/>
    <s v="Furniture"/>
    <x v="1"/>
    <s v="Office Star Flex Back Scooter Chair with Aluminum Finish Frame"/>
    <n v="242.136"/>
    <n v="3"/>
    <n v="12.1068"/>
    <x v="6"/>
    <x v="1"/>
  </r>
  <r>
    <s v="CA-2016-161746"/>
    <x v="59"/>
    <d v="2016-10-27T00:00:00"/>
    <x v="1"/>
    <s v="CS-11950"/>
    <s v="Carlos Soltero"/>
    <x v="0"/>
    <s v="United States"/>
    <x v="2"/>
    <x v="2"/>
    <x v="1"/>
    <s v="FUR-FU-10003731"/>
    <s v="Furniture"/>
    <x v="3"/>
    <s v="Eldon Expressions Wood and Plastic Desk Accessories, Oak"/>
    <n v="19.96"/>
    <n v="2"/>
    <n v="5.5888"/>
    <x v="6"/>
    <x v="1"/>
  </r>
  <r>
    <s v="CA-2014-114251"/>
    <x v="726"/>
    <d v="2014-11-10T00:00:00"/>
    <x v="1"/>
    <s v="MD-17350"/>
    <s v="Maribeth Dona"/>
    <x v="0"/>
    <s v="United States"/>
    <x v="3"/>
    <x v="3"/>
    <x v="2"/>
    <s v="FUR-FU-10001468"/>
    <s v="Furniture"/>
    <x v="3"/>
    <s v="Tenex Antistatic Computer Chair Mats"/>
    <n v="273.56799999999998"/>
    <n v="2"/>
    <n v="-34.195999999999998"/>
    <x v="2"/>
    <x v="0"/>
  </r>
  <r>
    <s v="CA-2016-119641"/>
    <x v="710"/>
    <d v="2016-09-26T00:00:00"/>
    <x v="1"/>
    <s v="CS-12250"/>
    <s v="Chris Selesnick"/>
    <x v="1"/>
    <s v="United States"/>
    <x v="356"/>
    <x v="16"/>
    <x v="3"/>
    <s v="FUR-FU-10002445"/>
    <s v="Furniture"/>
    <x v="3"/>
    <s v="DAX Two-Tone Rosewood/Black Document Frame, Desktop, 5 x 7"/>
    <n v="18.96"/>
    <n v="2"/>
    <n v="7.5839999999999996"/>
    <x v="4"/>
    <x v="4"/>
  </r>
  <r>
    <s v="CA-2016-105781"/>
    <x v="285"/>
    <d v="2016-02-20T00:00:00"/>
    <x v="1"/>
    <s v="JF-15565"/>
    <s v="Jill Fjeld"/>
    <x v="0"/>
    <s v="United States"/>
    <x v="13"/>
    <x v="7"/>
    <x v="2"/>
    <s v="FUR-CH-10001802"/>
    <s v="Furniture"/>
    <x v="1"/>
    <s v="Hon Every-Day Chair Series Swivel Task Chairs"/>
    <n v="326.64600000000002"/>
    <n v="3"/>
    <n v="39.923400000000001"/>
    <x v="4"/>
    <x v="11"/>
  </r>
  <r>
    <s v="CA-2014-114321"/>
    <x v="663"/>
    <d v="2014-08-25T00:00:00"/>
    <x v="1"/>
    <s v="NC-18535"/>
    <s v="Nick Crebassa"/>
    <x v="1"/>
    <s v="United States"/>
    <x v="247"/>
    <x v="25"/>
    <x v="0"/>
    <s v="FUR-CH-10001797"/>
    <s v="Furniture"/>
    <x v="1"/>
    <s v="Safco Chair Connectors, 6/Carton"/>
    <n v="500.24"/>
    <n v="13"/>
    <n v="145.06960000000001"/>
    <x v="2"/>
    <x v="10"/>
  </r>
  <r>
    <s v="CA-2015-117086"/>
    <x v="428"/>
    <d v="2015-11-12T00:00:00"/>
    <x v="1"/>
    <s v="QJ-19255"/>
    <s v="Quincy Jones"/>
    <x v="1"/>
    <s v="United States"/>
    <x v="259"/>
    <x v="43"/>
    <x v="2"/>
    <s v="FUR-BO-10004834"/>
    <s v="Furniture"/>
    <x v="0"/>
    <s v="Riverside Palais Royal Lawyers Bookcase, Royale Cherry Finish"/>
    <n v="4404.8999999999996"/>
    <n v="5"/>
    <n v="1013.127"/>
    <x v="4"/>
    <x v="0"/>
  </r>
  <r>
    <s v="CA-2017-137505"/>
    <x v="241"/>
    <d v="2017-11-24T00:00:00"/>
    <x v="3"/>
    <s v="BP-11290"/>
    <s v="Beth Paige"/>
    <x v="0"/>
    <s v="United States"/>
    <x v="2"/>
    <x v="2"/>
    <x v="1"/>
    <s v="FUR-TA-10000617"/>
    <s v="Furniture"/>
    <x v="2"/>
    <s v="Hon Practical Foundations 30 x 60 Training Table, Light Gray/Charcoal"/>
    <n v="364.08"/>
    <n v="2"/>
    <n v="9.1020000000000003"/>
    <x v="7"/>
    <x v="0"/>
  </r>
  <r>
    <s v="CA-2017-137505"/>
    <x v="241"/>
    <d v="2017-11-24T00:00:00"/>
    <x v="3"/>
    <s v="BP-11290"/>
    <s v="Beth Paige"/>
    <x v="0"/>
    <s v="United States"/>
    <x v="2"/>
    <x v="2"/>
    <x v="1"/>
    <s v="FUR-TA-10001676"/>
    <s v="Furniture"/>
    <x v="2"/>
    <s v="Hon 61000 Series Interactive Training Tables"/>
    <n v="71.087999999999994"/>
    <n v="2"/>
    <n v="-1.7771999999999999"/>
    <x v="7"/>
    <x v="0"/>
  </r>
  <r>
    <s v="US-2014-140914"/>
    <x v="163"/>
    <d v="2014-11-15T00:00:00"/>
    <x v="1"/>
    <s v="BH-11710"/>
    <s v="Brosina Hoffman"/>
    <x v="0"/>
    <s v="United States"/>
    <x v="9"/>
    <x v="8"/>
    <x v="3"/>
    <s v="FUR-FU-10000175"/>
    <s v="Furniture"/>
    <x v="3"/>
    <s v="DAX Wood Document Frame."/>
    <n v="10.984"/>
    <n v="2"/>
    <n v="-7.9634"/>
    <x v="4"/>
    <x v="0"/>
  </r>
  <r>
    <s v="US-2014-140914"/>
    <x v="163"/>
    <d v="2014-11-15T00:00:00"/>
    <x v="1"/>
    <s v="BH-11710"/>
    <s v="Brosina Hoffman"/>
    <x v="0"/>
    <s v="United States"/>
    <x v="9"/>
    <x v="8"/>
    <x v="3"/>
    <s v="FUR-CH-10003379"/>
    <s v="Furniture"/>
    <x v="1"/>
    <s v="Global Commerce Series High-Back Swivel/Tilt Chairs"/>
    <n v="797.94399999999996"/>
    <n v="4"/>
    <n v="-56.996000000000002"/>
    <x v="4"/>
    <x v="0"/>
  </r>
  <r>
    <s v="CA-2017-113705"/>
    <x v="582"/>
    <d v="2017-03-29T00:00:00"/>
    <x v="0"/>
    <s v="LC-16870"/>
    <s v="Lena Cacioppo"/>
    <x v="0"/>
    <s v="United States"/>
    <x v="52"/>
    <x v="25"/>
    <x v="0"/>
    <s v="FUR-TA-10002533"/>
    <s v="Furniture"/>
    <x v="2"/>
    <s v="BPI Conference Tables"/>
    <n v="292.10000000000002"/>
    <n v="2"/>
    <n v="58.42"/>
    <x v="3"/>
    <x v="9"/>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s v="Furniture"/>
    <x v="0"/>
    <s v="O'Sullivan Cherrywood Estates Traditional Bookcase"/>
    <n v="339.92"/>
    <n v="5"/>
    <n v="8.4979999999999993"/>
    <x v="6"/>
    <x v="0"/>
  </r>
  <r>
    <s v="CA-2014-169019"/>
    <x v="503"/>
    <d v="2014-07-30T00:00:00"/>
    <x v="1"/>
    <s v="LF-17185"/>
    <s v="Luke Foster"/>
    <x v="0"/>
    <s v="United States"/>
    <x v="21"/>
    <x v="5"/>
    <x v="3"/>
    <s v="FUR-FU-10004666"/>
    <s v="Furniture"/>
    <x v="3"/>
    <s v="DAX Clear Channel Poster Frame"/>
    <n v="17.495999999999999"/>
    <n v="3"/>
    <n v="-10.0602"/>
    <x v="4"/>
    <x v="3"/>
  </r>
  <r>
    <s v="CA-2015-149748"/>
    <x v="151"/>
    <d v="2015-06-02T00:00:00"/>
    <x v="0"/>
    <s v="EM-13825"/>
    <s v="Elizabeth Moffitt"/>
    <x v="1"/>
    <s v="United States"/>
    <x v="309"/>
    <x v="18"/>
    <x v="2"/>
    <s v="FUR-FU-10001847"/>
    <s v="Furniture"/>
    <x v="3"/>
    <s v="Eldon Image Series Black Desk Accessories"/>
    <n v="8.2799999999999994"/>
    <n v="2"/>
    <n v="2.9807999999999999"/>
    <x v="3"/>
    <x v="7"/>
  </r>
  <r>
    <s v="US-2014-114377"/>
    <x v="726"/>
    <d v="2014-11-05T00:00:00"/>
    <x v="3"/>
    <s v="BG-11035"/>
    <s v="Barry Gonzalez"/>
    <x v="0"/>
    <s v="United States"/>
    <x v="247"/>
    <x v="25"/>
    <x v="0"/>
    <s v="FUR-CH-10004754"/>
    <s v="Furniture"/>
    <x v="1"/>
    <s v="Global Stack Chair with Arms, Black"/>
    <n v="149.9"/>
    <n v="5"/>
    <n v="40.472999999999999"/>
    <x v="7"/>
    <x v="0"/>
  </r>
  <r>
    <s v="CA-2017-144491"/>
    <x v="582"/>
    <d v="2017-04-01T00:00:00"/>
    <x v="1"/>
    <s v="CJ-12010"/>
    <s v="Caroline Jumper"/>
    <x v="0"/>
    <s v="United States"/>
    <x v="6"/>
    <x v="5"/>
    <x v="3"/>
    <s v="FUR-BO-10001811"/>
    <s v="Furniture"/>
    <x v="0"/>
    <s v="Atlantic Metals Mobile 5-Shelf Bookcases, Custom Colors"/>
    <n v="1023.332"/>
    <n v="5"/>
    <n v="-30.097999999999999"/>
    <x v="2"/>
    <x v="9"/>
  </r>
  <r>
    <s v="CA-2017-144491"/>
    <x v="582"/>
    <d v="2017-04-01T00:00:00"/>
    <x v="1"/>
    <s v="CJ-12010"/>
    <s v="Caroline Jumper"/>
    <x v="0"/>
    <s v="United States"/>
    <x v="6"/>
    <x v="5"/>
    <x v="3"/>
    <s v="FUR-CH-10004063"/>
    <s v="Furniture"/>
    <x v="1"/>
    <s v="Global Deluxe High-Back Manager's Chair"/>
    <n v="600.55799999999999"/>
    <n v="3"/>
    <n v="-8.5793999999999997"/>
    <x v="2"/>
    <x v="9"/>
  </r>
  <r>
    <s v="CA-2017-144491"/>
    <x v="582"/>
    <d v="2017-04-01T00:00:00"/>
    <x v="1"/>
    <s v="CJ-12010"/>
    <s v="Caroline Jumper"/>
    <x v="0"/>
    <s v="United States"/>
    <x v="6"/>
    <x v="5"/>
    <x v="3"/>
    <s v="FUR-CH-10001714"/>
    <s v="Furniture"/>
    <x v="1"/>
    <s v="Global Leather &amp; Oak Executive Chair, Burgundy"/>
    <n v="211.24600000000001"/>
    <n v="2"/>
    <n v="-66.391599999999997"/>
    <x v="2"/>
    <x v="9"/>
  </r>
  <r>
    <s v="CA-2014-127166"/>
    <x v="876"/>
    <d v="2014-05-23T00:00:00"/>
    <x v="0"/>
    <s v="KH-16360"/>
    <s v="Katherine Hughes"/>
    <x v="0"/>
    <s v="United States"/>
    <x v="6"/>
    <x v="5"/>
    <x v="3"/>
    <s v="FUR-CH-10003396"/>
    <s v="Furniture"/>
    <x v="1"/>
    <s v="Global Deluxe Steno Chair"/>
    <n v="107.77200000000001"/>
    <n v="2"/>
    <n v="-29.252400000000002"/>
    <x v="3"/>
    <x v="7"/>
  </r>
  <r>
    <s v="CA-2015-122973"/>
    <x v="877"/>
    <d v="2015-07-20T00:00:00"/>
    <x v="0"/>
    <s v="PJ-19015"/>
    <s v="Pauline Johnson"/>
    <x v="0"/>
    <s v="United States"/>
    <x v="13"/>
    <x v="7"/>
    <x v="2"/>
    <s v="FUR-FU-10002364"/>
    <s v="Furniture"/>
    <x v="3"/>
    <s v="Eldon Expressions Wood Desk Accessories, Oak"/>
    <n v="7.38"/>
    <n v="1"/>
    <n v="2.1402000000000001"/>
    <x v="3"/>
    <x v="3"/>
  </r>
  <r>
    <s v="CA-2016-136322"/>
    <x v="59"/>
    <d v="2016-10-26T00:00:00"/>
    <x v="1"/>
    <s v="AP-10720"/>
    <s v="Anne Pryor"/>
    <x v="2"/>
    <s v="United States"/>
    <x v="1"/>
    <x v="1"/>
    <x v="0"/>
    <s v="FUR-FU-10002878"/>
    <s v="Furniture"/>
    <x v="3"/>
    <s v="Seth Thomas 14&quot; Day/Date Wall Clock"/>
    <n v="45.567999999999998"/>
    <n v="2"/>
    <n v="9.6831999999999994"/>
    <x v="2"/>
    <x v="1"/>
  </r>
  <r>
    <s v="CA-2017-107209"/>
    <x v="534"/>
    <d v="2017-08-01T00:00:00"/>
    <x v="0"/>
    <s v="JW-15955"/>
    <s v="Joni Wasserman"/>
    <x v="0"/>
    <s v="United States"/>
    <x v="168"/>
    <x v="30"/>
    <x v="0"/>
    <s v="FUR-CH-10001146"/>
    <s v="Furniture"/>
    <x v="1"/>
    <s v="Global Value Mid-Back Manager's Chair, Gray"/>
    <n v="194.84800000000001"/>
    <n v="4"/>
    <n v="12.178000000000001"/>
    <x v="2"/>
    <x v="3"/>
  </r>
  <r>
    <s v="CA-2015-162201"/>
    <x v="878"/>
    <d v="2015-06-12T00:00:00"/>
    <x v="1"/>
    <s v="AG-10495"/>
    <s v="Andrew Gjertsen"/>
    <x v="1"/>
    <s v="United States"/>
    <x v="66"/>
    <x v="1"/>
    <x v="0"/>
    <s v="FUR-FU-10001185"/>
    <s v="Furniture"/>
    <x v="3"/>
    <s v="Advantus Employee of the Month Certificate Frame, 11 x 13-1/2"/>
    <n v="173.208"/>
    <n v="7"/>
    <n v="45.467100000000002"/>
    <x v="4"/>
    <x v="2"/>
  </r>
  <r>
    <s v="US-2014-164406"/>
    <x v="879"/>
    <d v="2014-08-19T00:00:00"/>
    <x v="1"/>
    <s v="BD-11605"/>
    <s v="Brian Dahlen"/>
    <x v="0"/>
    <s v="United States"/>
    <x v="28"/>
    <x v="2"/>
    <x v="1"/>
    <s v="FUR-CH-10003833"/>
    <s v="Furniture"/>
    <x v="1"/>
    <s v="Novimex Fabric Task Chair"/>
    <n v="195.136"/>
    <n v="4"/>
    <n v="-12.196"/>
    <x v="4"/>
    <x v="10"/>
  </r>
  <r>
    <s v="US-2017-152842"/>
    <x v="3"/>
    <d v="2017-07-23T00:00:00"/>
    <x v="1"/>
    <s v="NF-18385"/>
    <s v="Natalie Fritzler"/>
    <x v="0"/>
    <s v="United States"/>
    <x v="127"/>
    <x v="30"/>
    <x v="0"/>
    <s v="FUR-CH-10004218"/>
    <s v="Furniture"/>
    <x v="1"/>
    <s v="Global Fabric Manager's Chair, Dark Gray"/>
    <n v="242.352"/>
    <n v="3"/>
    <n v="15.147"/>
    <x v="1"/>
    <x v="3"/>
  </r>
  <r>
    <s v="CA-2014-113257"/>
    <x v="439"/>
    <d v="2014-12-18T00:00:00"/>
    <x v="0"/>
    <s v="SC-20305"/>
    <s v="Sean Christensen"/>
    <x v="0"/>
    <s v="United States"/>
    <x v="365"/>
    <x v="5"/>
    <x v="3"/>
    <s v="FUR-FU-10001706"/>
    <s v="Furniture"/>
    <x v="3"/>
    <s v="Longer-Life Soft White Bulbs"/>
    <n v="8.6240000000000006"/>
    <n v="7"/>
    <n v="-2.5872000000000002"/>
    <x v="3"/>
    <x v="5"/>
  </r>
  <r>
    <s v="CA-2016-126627"/>
    <x v="792"/>
    <d v="2016-10-12T00:00:00"/>
    <x v="2"/>
    <s v="WB-21850"/>
    <s v="William Brown"/>
    <x v="0"/>
    <s v="United States"/>
    <x v="101"/>
    <x v="5"/>
    <x v="3"/>
    <s v="FUR-FU-10004963"/>
    <s v="Furniture"/>
    <x v="3"/>
    <s v="Eldon 400 Class Desk Accessories, Black Carbon"/>
    <n v="14"/>
    <n v="4"/>
    <n v="-6.3"/>
    <x v="3"/>
    <x v="1"/>
  </r>
  <r>
    <s v="US-2016-125402"/>
    <x v="228"/>
    <d v="2016-10-01T00:00:00"/>
    <x v="1"/>
    <s v="DL-12865"/>
    <s v="Dan Lawera"/>
    <x v="0"/>
    <s v="United States"/>
    <x v="62"/>
    <x v="2"/>
    <x v="1"/>
    <s v="FUR-CH-10000665"/>
    <s v="Furniture"/>
    <x v="1"/>
    <s v="Global Airflow Leather Mesh Back Chair, Black"/>
    <n v="483.13600000000002"/>
    <n v="4"/>
    <n v="60.392000000000003"/>
    <x v="6"/>
    <x v="4"/>
  </r>
  <r>
    <s v="CA-2014-163867"/>
    <x v="270"/>
    <d v="2014-06-06T00:00:00"/>
    <x v="2"/>
    <s v="RE-19450"/>
    <s v="Richard Eichhorn"/>
    <x v="0"/>
    <s v="United States"/>
    <x v="42"/>
    <x v="8"/>
    <x v="3"/>
    <s v="FUR-FU-10001475"/>
    <s v="Furniture"/>
    <x v="3"/>
    <s v="Contract Clock, 14&quot;, Brown"/>
    <n v="61.543999999999997"/>
    <n v="7"/>
    <n v="-40.003599999999999"/>
    <x v="0"/>
    <x v="2"/>
  </r>
  <r>
    <s v="CA-2017-169327"/>
    <x v="113"/>
    <d v="2017-09-04T00:00:00"/>
    <x v="0"/>
    <s v="MH-17290"/>
    <s v="Marc Harrigan"/>
    <x v="2"/>
    <s v="United States"/>
    <x v="2"/>
    <x v="2"/>
    <x v="1"/>
    <s v="FUR-FU-10004188"/>
    <s v="Furniture"/>
    <x v="3"/>
    <s v="Luxo Professional Combination Clamp-On Lamps"/>
    <n v="511.5"/>
    <n v="5"/>
    <n v="132.99"/>
    <x v="3"/>
    <x v="4"/>
  </r>
  <r>
    <s v="CA-2016-158155"/>
    <x v="630"/>
    <d v="2016-05-06T00:00:00"/>
    <x v="1"/>
    <s v="EH-13765"/>
    <s v="Edward Hooks"/>
    <x v="1"/>
    <s v="United States"/>
    <x v="13"/>
    <x v="7"/>
    <x v="2"/>
    <s v="FUR-FU-10000732"/>
    <s v="Furniture"/>
    <x v="3"/>
    <s v="Eldon 200 Class Desk Accessories"/>
    <n v="12.56"/>
    <n v="2"/>
    <n v="4.0191999999999997"/>
    <x v="4"/>
    <x v="7"/>
  </r>
  <r>
    <s v="CA-2016-158155"/>
    <x v="630"/>
    <d v="2016-05-06T00:00:00"/>
    <x v="1"/>
    <s v="EH-13765"/>
    <s v="Edward Hooks"/>
    <x v="1"/>
    <s v="United States"/>
    <x v="13"/>
    <x v="7"/>
    <x v="2"/>
    <s v="FUR-FU-10002253"/>
    <s v="Furniture"/>
    <x v="3"/>
    <s v="Howard Miller 13&quot; Diameter Pewter Finish Round Wall Clock"/>
    <n v="214.7"/>
    <n v="5"/>
    <n v="83.733000000000004"/>
    <x v="4"/>
    <x v="7"/>
  </r>
  <r>
    <s v="CA-2017-138870"/>
    <x v="744"/>
    <d v="2017-06-23T00:00:00"/>
    <x v="1"/>
    <s v="GA-14515"/>
    <s v="George Ashbrook"/>
    <x v="0"/>
    <s v="United States"/>
    <x v="28"/>
    <x v="2"/>
    <x v="1"/>
    <s v="FUR-FU-10002396"/>
    <s v="Furniture"/>
    <x v="3"/>
    <s v="DAX Copper Panel Document Frame, 5 x 7 Size"/>
    <n v="50.32"/>
    <n v="4"/>
    <n v="21.134399999999999"/>
    <x v="4"/>
    <x v="2"/>
  </r>
  <r>
    <s v="CA-2015-164301"/>
    <x v="880"/>
    <d v="2015-03-30T00:00:00"/>
    <x v="1"/>
    <s v="EB-13840"/>
    <s v="Ellis Ballard"/>
    <x v="1"/>
    <s v="United States"/>
    <x v="15"/>
    <x v="13"/>
    <x v="1"/>
    <s v="FUR-TA-10001889"/>
    <s v="Furniture"/>
    <x v="2"/>
    <s v="Bush Advantage Collection Racetrack Conference Table"/>
    <n v="3393.68"/>
    <n v="8"/>
    <n v="610.86239999999998"/>
    <x v="4"/>
    <x v="9"/>
  </r>
  <r>
    <s v="CA-2017-113278"/>
    <x v="881"/>
    <d v="2017-01-20T00:00:00"/>
    <x v="1"/>
    <s v="HR-14770"/>
    <s v="Hallie Redmond"/>
    <x v="2"/>
    <s v="United States"/>
    <x v="52"/>
    <x v="6"/>
    <x v="3"/>
    <s v="FUR-FU-10001037"/>
    <s v="Furniture"/>
    <x v="3"/>
    <s v="DAX Charcoal/Nickel-Tone Document Frame, 5 x 7"/>
    <n v="18.96"/>
    <n v="2"/>
    <n v="8.532"/>
    <x v="6"/>
    <x v="8"/>
  </r>
  <r>
    <s v="CA-2014-114195"/>
    <x v="770"/>
    <d v="2014-11-03T00:00:00"/>
    <x v="2"/>
    <s v="EA-14035"/>
    <s v="Erin Ashbrook"/>
    <x v="1"/>
    <s v="United States"/>
    <x v="366"/>
    <x v="15"/>
    <x v="2"/>
    <s v="FUR-FU-10002253"/>
    <s v="Furniture"/>
    <x v="3"/>
    <s v="Howard Miller 13&quot; Diameter Pewter Finish Round Wall Clock"/>
    <n v="68.703999999999994"/>
    <n v="2"/>
    <n v="16.3172"/>
    <x v="3"/>
    <x v="0"/>
  </r>
  <r>
    <s v="CA-2016-122581"/>
    <x v="650"/>
    <d v="2016-08-25T00:00:00"/>
    <x v="1"/>
    <s v="JK-15370"/>
    <s v="Jay Kimmel"/>
    <x v="0"/>
    <s v="United States"/>
    <x v="13"/>
    <x v="7"/>
    <x v="2"/>
    <s v="FUR-CH-10002961"/>
    <s v="Furniture"/>
    <x v="1"/>
    <s v="Leather Task Chair, Black"/>
    <n v="573.17399999999998"/>
    <n v="7"/>
    <n v="63.686"/>
    <x v="4"/>
    <x v="10"/>
  </r>
  <r>
    <s v="US-2016-115441"/>
    <x v="81"/>
    <d v="2016-07-28T00:00:00"/>
    <x v="0"/>
    <s v="SH-19975"/>
    <s v="Sally Hughsby"/>
    <x v="1"/>
    <s v="United States"/>
    <x v="79"/>
    <x v="16"/>
    <x v="3"/>
    <s v="FUR-CH-10004626"/>
    <s v="Furniture"/>
    <x v="1"/>
    <s v="Office Star Flex Back Scooter Chair with Aluminum Finish Frame"/>
    <n v="403.56"/>
    <n v="4"/>
    <n v="96.854399999999998"/>
    <x v="0"/>
    <x v="3"/>
  </r>
  <r>
    <s v="US-2016-115441"/>
    <x v="81"/>
    <d v="2016-07-28T00:00:00"/>
    <x v="0"/>
    <s v="SH-19975"/>
    <s v="Sally Hughsby"/>
    <x v="1"/>
    <s v="United States"/>
    <x v="79"/>
    <x v="16"/>
    <x v="3"/>
    <s v="FUR-FU-10001756"/>
    <s v="Furniture"/>
    <x v="3"/>
    <s v="Eldon Expressions Desk Accessory, Wood Photo Frame, Mahogany"/>
    <n v="95.2"/>
    <n v="5"/>
    <n v="27.608000000000001"/>
    <x v="0"/>
    <x v="3"/>
  </r>
  <r>
    <s v="CA-2016-112830"/>
    <x v="882"/>
    <d v="2016-06-10T00:00:00"/>
    <x v="1"/>
    <s v="LP-17095"/>
    <s v="Liz Preis"/>
    <x v="0"/>
    <s v="United States"/>
    <x v="130"/>
    <x v="15"/>
    <x v="2"/>
    <s v="FUR-FU-10004306"/>
    <s v="Furniture"/>
    <x v="3"/>
    <s v="Electrix Halogen Magnifier Lamp"/>
    <n v="466.32"/>
    <n v="3"/>
    <n v="34.973999999999997"/>
    <x v="4"/>
    <x v="2"/>
  </r>
  <r>
    <s v="CA-2016-112830"/>
    <x v="882"/>
    <d v="2016-06-10T00:00:00"/>
    <x v="1"/>
    <s v="LP-17095"/>
    <s v="Liz Preis"/>
    <x v="0"/>
    <s v="United States"/>
    <x v="130"/>
    <x v="15"/>
    <x v="2"/>
    <s v="FUR-FU-10004845"/>
    <s v="Furniture"/>
    <x v="3"/>
    <s v="Deflect-o EconoMat Nonstudded, No Bevel Mat"/>
    <n v="82.64"/>
    <n v="2"/>
    <n v="0"/>
    <x v="4"/>
    <x v="2"/>
  </r>
  <r>
    <s v="US-2014-117380"/>
    <x v="786"/>
    <d v="2014-04-03T00:00:00"/>
    <x v="1"/>
    <s v="MP-18175"/>
    <s v="Mike Pelletier"/>
    <x v="2"/>
    <s v="United States"/>
    <x v="76"/>
    <x v="15"/>
    <x v="2"/>
    <s v="FUR-TA-10000198"/>
    <s v="Furniture"/>
    <x v="2"/>
    <s v="Chromcraft Bull-Nose Wood Oval Conference Tables &amp; Bases"/>
    <n v="330.58800000000002"/>
    <n v="1"/>
    <n v="-143.25479999999999"/>
    <x v="6"/>
    <x v="9"/>
  </r>
  <r>
    <s v="CA-2017-117646"/>
    <x v="67"/>
    <d v="2017-08-25T00:00:00"/>
    <x v="1"/>
    <s v="SC-20845"/>
    <s v="Sung Chung"/>
    <x v="0"/>
    <s v="United States"/>
    <x v="74"/>
    <x v="12"/>
    <x v="1"/>
    <s v="FUR-FU-10001037"/>
    <s v="Furniture"/>
    <x v="3"/>
    <s v="DAX Charcoal/Nickel-Tone Document Frame, 5 x 7"/>
    <n v="22.751999999999999"/>
    <n v="3"/>
    <n v="7.11"/>
    <x v="4"/>
    <x v="10"/>
  </r>
  <r>
    <s v="CA-2014-122609"/>
    <x v="352"/>
    <d v="2014-11-18T00:00:00"/>
    <x v="1"/>
    <s v="DP-13000"/>
    <s v="Darren Powers"/>
    <x v="0"/>
    <s v="United States"/>
    <x v="118"/>
    <x v="5"/>
    <x v="3"/>
    <s v="FUR-FU-10004587"/>
    <s v="Furniture"/>
    <x v="3"/>
    <s v="GE General Use Halogen Bulbs, 100 Watts, 1 Bulb per Pack"/>
    <n v="25.128"/>
    <n v="3"/>
    <n v="-6.9101999999999997"/>
    <x v="6"/>
    <x v="0"/>
  </r>
  <r>
    <s v="US-2015-129007"/>
    <x v="615"/>
    <d v="2015-09-15T00:00:00"/>
    <x v="2"/>
    <s v="KD-16615"/>
    <s v="Ken Dana"/>
    <x v="1"/>
    <s v="United States"/>
    <x v="261"/>
    <x v="2"/>
    <x v="1"/>
    <s v="FUR-FU-10004973"/>
    <s v="Furniture"/>
    <x v="3"/>
    <s v="Flat Face Poster Frame"/>
    <n v="131.88"/>
    <n v="7"/>
    <n v="55.389600000000002"/>
    <x v="3"/>
    <x v="4"/>
  </r>
  <r>
    <s v="US-2015-129007"/>
    <x v="615"/>
    <d v="2015-09-15T00:00:00"/>
    <x v="2"/>
    <s v="KD-16615"/>
    <s v="Ken Dana"/>
    <x v="1"/>
    <s v="United States"/>
    <x v="261"/>
    <x v="2"/>
    <x v="1"/>
    <s v="FUR-CH-10000155"/>
    <s v="Furniture"/>
    <x v="1"/>
    <s v="Global Comet Stacking Armless Chair"/>
    <n v="717.72"/>
    <n v="3"/>
    <n v="71.772000000000006"/>
    <x v="3"/>
    <x v="4"/>
  </r>
  <r>
    <s v="US-2015-129007"/>
    <x v="615"/>
    <d v="2015-09-15T00:00:00"/>
    <x v="2"/>
    <s v="KD-16615"/>
    <s v="Ken Dana"/>
    <x v="1"/>
    <s v="United States"/>
    <x v="261"/>
    <x v="2"/>
    <x v="1"/>
    <s v="FUR-FU-10002379"/>
    <s v="Furniture"/>
    <x v="3"/>
    <s v="Eldon Econocleat Chair Mats for Low Pile Carpets"/>
    <n v="207.35"/>
    <n v="5"/>
    <n v="24.882000000000001"/>
    <x v="3"/>
    <x v="4"/>
  </r>
  <r>
    <s v="US-2015-129007"/>
    <x v="615"/>
    <d v="2015-09-15T00:00:00"/>
    <x v="2"/>
    <s v="KD-16615"/>
    <s v="Ken Dana"/>
    <x v="1"/>
    <s v="United States"/>
    <x v="261"/>
    <x v="2"/>
    <x v="1"/>
    <s v="FUR-FU-10004018"/>
    <s v="Furniture"/>
    <x v="3"/>
    <s v="Tensor Computer Mounted Lamp"/>
    <n v="44.67"/>
    <n v="3"/>
    <n v="12.0609"/>
    <x v="3"/>
    <x v="4"/>
  </r>
  <r>
    <s v="CA-2015-132388"/>
    <x v="883"/>
    <d v="2015-10-12T00:00:00"/>
    <x v="2"/>
    <s v="KN-16390"/>
    <s v="Katherine Nockton"/>
    <x v="1"/>
    <s v="United States"/>
    <x v="367"/>
    <x v="2"/>
    <x v="1"/>
    <s v="FUR-CH-10001714"/>
    <s v="Furniture"/>
    <x v="1"/>
    <s v="Global Leather &amp; Oak Executive Chair, Burgundy"/>
    <n v="362.13600000000002"/>
    <n v="3"/>
    <n v="-54.320399999999999"/>
    <x v="3"/>
    <x v="1"/>
  </r>
  <r>
    <s v="CA-2017-160927"/>
    <x v="884"/>
    <d v="2017-01-31T00:00:00"/>
    <x v="0"/>
    <s v="TM-21010"/>
    <s v="Tamara Manning"/>
    <x v="0"/>
    <s v="United States"/>
    <x v="149"/>
    <x v="26"/>
    <x v="3"/>
    <s v="FUR-FU-10000010"/>
    <s v="Furniture"/>
    <x v="3"/>
    <s v="DAX Value U-Channel Document Frames, Easel Back"/>
    <n v="14.91"/>
    <n v="3"/>
    <n v="4.6220999999999997"/>
    <x v="3"/>
    <x v="8"/>
  </r>
  <r>
    <s v="CA-2016-149272"/>
    <x v="775"/>
    <d v="2016-03-19T00:00:00"/>
    <x v="1"/>
    <s v="MY-18295"/>
    <s v="Muhammed Yedwab"/>
    <x v="1"/>
    <s v="United States"/>
    <x v="368"/>
    <x v="5"/>
    <x v="3"/>
    <s v="FUR-CH-10000863"/>
    <s v="Furniture"/>
    <x v="1"/>
    <s v="Novimex Swivel Fabric Task Chair"/>
    <n v="528.42999999999995"/>
    <n v="5"/>
    <n v="-143.43100000000001"/>
    <x v="4"/>
    <x v="9"/>
  </r>
  <r>
    <s v="CA-2016-129630"/>
    <x v="631"/>
    <d v="2016-09-04T00:00:00"/>
    <x v="3"/>
    <s v="IM-15055"/>
    <s v="Ionia McGrath"/>
    <x v="0"/>
    <s v="United States"/>
    <x v="28"/>
    <x v="2"/>
    <x v="1"/>
    <s v="FUR-FU-10000260"/>
    <s v="Furniture"/>
    <x v="3"/>
    <s v="6&quot; Cubicle Wall Clock, Black"/>
    <n v="24.27"/>
    <n v="3"/>
    <n v="8.7371999999999996"/>
    <x v="7"/>
    <x v="4"/>
  </r>
  <r>
    <s v="CA-2015-104948"/>
    <x v="18"/>
    <d v="2015-11-17T00:00:00"/>
    <x v="1"/>
    <s v="KH-16510"/>
    <s v="Keith Herrera"/>
    <x v="0"/>
    <s v="United States"/>
    <x v="369"/>
    <x v="2"/>
    <x v="1"/>
    <s v="FUR-BO-10004357"/>
    <s v="Furniture"/>
    <x v="0"/>
    <s v="O'Sullivan Living Dimensions 3-Shelf Bookcases"/>
    <n v="683.33199999999999"/>
    <n v="4"/>
    <n v="-40.195999999999998"/>
    <x v="4"/>
    <x v="0"/>
  </r>
  <r>
    <s v="CA-2016-164889"/>
    <x v="885"/>
    <d v="2016-06-06T00:00:00"/>
    <x v="0"/>
    <s v="CP-12340"/>
    <s v="Christine Phan"/>
    <x v="1"/>
    <s v="United States"/>
    <x v="2"/>
    <x v="2"/>
    <x v="1"/>
    <s v="FUR-TA-10001676"/>
    <s v="Furniture"/>
    <x v="2"/>
    <s v="Hon 61000 Series Interactive Training Tables"/>
    <n v="71.087999999999994"/>
    <n v="2"/>
    <n v="-1.7771999999999999"/>
    <x v="0"/>
    <x v="2"/>
  </r>
  <r>
    <s v="CA-2016-169824"/>
    <x v="574"/>
    <d v="2016-12-17T00:00:00"/>
    <x v="1"/>
    <s v="NS-18640"/>
    <s v="Noel Staavos"/>
    <x v="1"/>
    <s v="United States"/>
    <x v="13"/>
    <x v="7"/>
    <x v="2"/>
    <s v="FUR-FU-10004864"/>
    <s v="Furniture"/>
    <x v="3"/>
    <s v="Eldon 500 Class Desk Accessories"/>
    <n v="60.35"/>
    <n v="5"/>
    <n v="19.915500000000002"/>
    <x v="2"/>
    <x v="5"/>
  </r>
  <r>
    <s v="CA-2017-121559"/>
    <x v="886"/>
    <d v="2017-06-03T00:00:00"/>
    <x v="0"/>
    <s v="HW-14935"/>
    <s v="Helen Wasserman"/>
    <x v="1"/>
    <s v="United States"/>
    <x v="370"/>
    <x v="6"/>
    <x v="3"/>
    <s v="FUR-CH-10003746"/>
    <s v="Furniture"/>
    <x v="1"/>
    <s v="Hon 4070 Series Pagoda Round Back Stacking Chairs"/>
    <n v="1925.88"/>
    <n v="6"/>
    <n v="539.24639999999999"/>
    <x v="3"/>
    <x v="2"/>
  </r>
  <r>
    <s v="CA-2015-141593"/>
    <x v="646"/>
    <d v="2015-12-16T00:00:00"/>
    <x v="0"/>
    <s v="DB-12970"/>
    <s v="Darren Budd"/>
    <x v="1"/>
    <s v="United States"/>
    <x v="2"/>
    <x v="2"/>
    <x v="1"/>
    <s v="FUR-TA-10002622"/>
    <s v="Furniture"/>
    <x v="2"/>
    <s v="Bush Andora Conference Table, Maple/Graphite Gray Finish"/>
    <n v="273.56799999999998"/>
    <n v="2"/>
    <n v="10.258800000000001"/>
    <x v="3"/>
    <x v="5"/>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x v="9"/>
  </r>
  <r>
    <s v="CA-2016-146374"/>
    <x v="28"/>
    <d v="2016-12-10T00:00:00"/>
    <x v="0"/>
    <s v="HE-14800"/>
    <s v="Harold Engle"/>
    <x v="1"/>
    <s v="United States"/>
    <x v="19"/>
    <x v="14"/>
    <x v="2"/>
    <s v="FUR-FU-10002671"/>
    <s v="Furniture"/>
    <x v="3"/>
    <s v="Electrix 20W Halogen Replacement Bulb for Zoom-In Desk Lamp"/>
    <n v="13.4"/>
    <n v="1"/>
    <n v="6.4320000000000004"/>
    <x v="2"/>
    <x v="5"/>
  </r>
  <r>
    <s v="US-2015-151435"/>
    <x v="329"/>
    <d v="2015-09-09T00:00:00"/>
    <x v="0"/>
    <s v="SW-20455"/>
    <s v="Shaun Weien"/>
    <x v="0"/>
    <s v="United States"/>
    <x v="120"/>
    <x v="35"/>
    <x v="0"/>
    <s v="FUR-TA-10001039"/>
    <s v="Furniture"/>
    <x v="2"/>
    <s v="KI Adjustable-Height Table"/>
    <n v="85.98"/>
    <n v="1"/>
    <n v="22.354800000000001"/>
    <x v="0"/>
    <x v="4"/>
  </r>
  <r>
    <s v="CA-2014-110422"/>
    <x v="888"/>
    <d v="2014-01-23T00:00:00"/>
    <x v="0"/>
    <s v="TB-21400"/>
    <s v="Tom Boeckenhauer"/>
    <x v="0"/>
    <s v="United States"/>
    <x v="89"/>
    <x v="1"/>
    <x v="0"/>
    <s v="FUR-FU-10001889"/>
    <s v="Furniture"/>
    <x v="3"/>
    <s v="Ultra Door Pull Handle"/>
    <n v="25.248000000000001"/>
    <n v="3"/>
    <n v="4.1028000000000002"/>
    <x v="3"/>
    <x v="8"/>
  </r>
  <r>
    <s v="CA-2017-121258"/>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0EAFC-5422-42C6-91FD-38E8E5F8CEA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2:I57"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5">
    <format dxfId="1964">
      <pivotArea type="all" dataOnly="0" outline="0" fieldPosition="0"/>
    </format>
    <format dxfId="1963">
      <pivotArea field="8" type="button" dataOnly="0" labelOnly="1" outline="0"/>
    </format>
    <format dxfId="1962">
      <pivotArea dataOnly="0" labelOnly="1" grandRow="1" outline="0" fieldPosition="0"/>
    </format>
    <format dxfId="1961">
      <pivotArea dataOnly="0" labelOnly="1" outline="0" axis="axisValues" fieldPosition="0"/>
    </format>
    <format dxfId="19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534DEF-5EF5-44A7-80D3-9B770D879A7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42:I4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6">
    <format dxfId="1970">
      <pivotArea type="all" dataOnly="0" outline="0" fieldPosition="0"/>
    </format>
    <format dxfId="1969">
      <pivotArea field="8" type="button" dataOnly="0" labelOnly="1" outline="0"/>
    </format>
    <format dxfId="1968">
      <pivotArea dataOnly="0" labelOnly="1" grandRow="1" outline="0" fieldPosition="0"/>
    </format>
    <format dxfId="1967">
      <pivotArea dataOnly="0" labelOnly="1" outline="0" axis="axisValues" fieldPosition="0"/>
    </format>
    <format dxfId="1966">
      <pivotArea outline="0" fieldPosition="0">
        <references count="1">
          <reference field="4294967294" count="1">
            <x v="0"/>
          </reference>
        </references>
      </pivotArea>
    </format>
    <format dxfId="1965">
      <pivotArea outline="0" collapsedLevelsAreSubtotals="1" fieldPosition="0"/>
    </format>
  </formats>
  <chartFormats count="5">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1BD8D3-0EF0-4D70-B010-EBAF9E12EF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19:D3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1971">
      <pivotArea outline="0" collapsedLevelsAreSubtotals="1" fieldPosition="0"/>
    </format>
  </formats>
  <chartFormats count="2">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B1E1B1-2F0F-49DE-A4F4-E2CBF85415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E6"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E39F0B-0A14-418E-ACD1-EC199D8BBAE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29:I38"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6">
    <format dxfId="1977">
      <pivotArea type="all" dataOnly="0" outline="0" fieldPosition="0"/>
    </format>
    <format dxfId="1976">
      <pivotArea field="8" type="button" dataOnly="0" labelOnly="1" outline="0"/>
    </format>
    <format dxfId="1975">
      <pivotArea dataOnly="0" labelOnly="1" grandRow="1" outline="0" fieldPosition="0"/>
    </format>
    <format dxfId="1974">
      <pivotArea dataOnly="0" labelOnly="1" outline="0" axis="axisValues" fieldPosition="0"/>
    </format>
    <format dxfId="1973">
      <pivotArea outline="0" fieldPosition="0">
        <references count="1">
          <reference field="4294967294" count="1">
            <x v="0"/>
          </reference>
        </references>
      </pivotArea>
    </format>
    <format dxfId="1972">
      <pivotArea outline="0" collapsedLevelsAreSubtotals="1" fieldPosition="0"/>
    </format>
  </format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8" count="1" selected="0">
            <x v="4"/>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FEA001-BEA0-4508-9507-1529BDA1928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8:D87"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1">
    <format dxfId="19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9FD8D2-BD60-41F9-9227-D6A587B48C1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9:I2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4"/>
  </dataFields>
  <formats count="1">
    <format dxfId="1979">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6BC969-FFD6-4A5A-93C3-33B9497738C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0:F15"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FF478E-43B8-44B2-9532-C8AA673AF786}"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02B4C4-E000-4E26-89F7-1E841A7B547B}" sourceName="Region">
  <pivotTables>
    <pivotTable tabId="1" name="PivotTable4"/>
    <pivotTable tabId="1" name="PivotTable1"/>
    <pivotTable tabId="1" name="PivotTable2"/>
    <pivotTable tabId="1" name="PivotTable3"/>
    <pivotTable tabId="1" name="PivotTable5"/>
    <pivotTable tabId="1" name="PivotTable7"/>
    <pivotTable tabId="1" name="PivotTable8"/>
    <pivotTable tabId="1" name="PivotTable9"/>
  </pivotTables>
  <data>
    <tabular pivotCacheId="1464911435">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8C48AF96-1BC7-4695-93CD-9E0D4BFC18FD}" sourceName="Segment">
  <pivotTables>
    <pivotTable tabId="1" name="PivotTable4"/>
    <pivotTable tabId="1" name="PivotTable1"/>
    <pivotTable tabId="1" name="PivotTable2"/>
    <pivotTable tabId="1" name="PivotTable3"/>
    <pivotTable tabId="1" name="PivotTable5"/>
    <pivotTable tabId="1" name="PivotTable7"/>
    <pivotTable tabId="1" name="PivotTable8"/>
    <pivotTable tabId="1" name="PivotTable9"/>
  </pivotTables>
  <data>
    <tabular pivotCacheId="146491143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01E2D98-110E-4F12-9741-0B27EA4A07CD}" cache="Slicer_Region" caption="Region" columnCount="4" showCaption="0" style="SlicerStyleLight1 2" rowHeight="234950"/>
  <slicer name="Segment" xr10:uid="{1C5994F5-E656-4681-8307-8FDA7C4243B3}" cache="Slicer_Segment" caption="Segment" columnCount="3" showCaption="0" style="SlicerStyleLight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429786-5495-4215-A487-E47F97A3328E}" name="Furniture_Sales" displayName="Furniture_Sales" ref="A1:T2122" tableType="queryTable" totalsRowShown="0">
  <autoFilter ref="A1:T2122" xr:uid="{36429786-5495-4215-A487-E47F97A3328E}"/>
  <tableColumns count="20">
    <tableColumn id="1" xr3:uid="{23EEC976-100E-4D94-9B3C-A849E5DEBC9F}" uniqueName="1" name="Order ID" queryTableFieldId="1" dataDxfId="1996"/>
    <tableColumn id="2" xr3:uid="{2C9D2E3C-2314-4CD6-9863-C7398826B37D}" uniqueName="2" name="Order Date" queryTableFieldId="2" dataDxfId="1995"/>
    <tableColumn id="3" xr3:uid="{665CA52C-1241-47AC-BAF2-6194F8B2E053}" uniqueName="3" name="Ship Date" queryTableFieldId="3" dataDxfId="1994"/>
    <tableColumn id="4" xr3:uid="{8AF1F869-B4DB-4F48-8D9F-86686C56F0FF}" uniqueName="4" name="Ship Mode" queryTableFieldId="4" dataDxfId="1993"/>
    <tableColumn id="5" xr3:uid="{EC8E35DE-382A-4A8F-8B31-206A94038FC0}" uniqueName="5" name="Customer ID" queryTableFieldId="5" dataDxfId="1992"/>
    <tableColumn id="6" xr3:uid="{4E5F7150-1047-4DD4-B303-BB26A1F89F7D}" uniqueName="6" name="Customer Name" queryTableFieldId="6" dataDxfId="1991"/>
    <tableColumn id="7" xr3:uid="{128A9D24-14E3-44B4-BBAA-1CF96B0212EC}" uniqueName="7" name="Segment" queryTableFieldId="7" dataDxfId="1990"/>
    <tableColumn id="8" xr3:uid="{EEE17ED9-6902-450D-A11C-842DE42D964C}" uniqueName="8" name="Country" queryTableFieldId="8" dataDxfId="1989"/>
    <tableColumn id="9" xr3:uid="{DF19D6A9-A3BD-4FD4-B538-56D1F3518DDE}" uniqueName="9" name="City" queryTableFieldId="9" dataDxfId="1988"/>
    <tableColumn id="10" xr3:uid="{6BBE0907-A044-49FC-804B-709B6AB65975}" uniqueName="10" name="State" queryTableFieldId="10" dataDxfId="1987"/>
    <tableColumn id="11" xr3:uid="{50104582-F897-4B97-945C-590471A83725}" uniqueName="11" name="Region" queryTableFieldId="11" dataDxfId="1986"/>
    <tableColumn id="12" xr3:uid="{E43F08C5-E973-45FB-AC2E-43E71E94D49D}" uniqueName="12" name="Product ID" queryTableFieldId="12" dataDxfId="1985"/>
    <tableColumn id="13" xr3:uid="{18261CBA-C23E-45B0-AB35-1DADC951265D}" uniqueName="13" name="Category" queryTableFieldId="13" dataDxfId="1984"/>
    <tableColumn id="14" xr3:uid="{DED4B669-5E35-4A33-BBB0-DDE28C0FEC06}" uniqueName="14" name="Sub-Category" queryTableFieldId="14" dataDxfId="1983"/>
    <tableColumn id="15" xr3:uid="{BEEBCCA4-B2EF-4A12-B4AB-38E8032F8A88}" uniqueName="15" name="Product Name" queryTableFieldId="15" dataDxfId="1982"/>
    <tableColumn id="16" xr3:uid="{F4734F55-96EE-45B4-AAF7-AC12861E8AA0}" uniqueName="16" name="Sales" queryTableFieldId="16"/>
    <tableColumn id="17" xr3:uid="{66411E16-1896-4C48-9B56-38EE75865E63}" uniqueName="17" name="Quantity" queryTableFieldId="17"/>
    <tableColumn id="18" xr3:uid="{31CDAABD-795F-4485-9EA3-9951842F6AF3}" uniqueName="18" name="Profit" queryTableFieldId="18"/>
    <tableColumn id="19" xr3:uid="{EFDCE108-1831-40A8-AED4-16134F35AC0A}" uniqueName="19" name="Duration" queryTableFieldId="19" dataDxfId="1981"/>
    <tableColumn id="20" xr3:uid="{0CECAB4F-3B5B-463E-8C82-6E0791C775AE}" uniqueName="20" name="Month" queryTableFieldId="20" dataDxfId="198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4A250-6C03-4FD0-A545-E92AE61BC5DE}">
  <dimension ref="A1:T2122"/>
  <sheetViews>
    <sheetView workbookViewId="0"/>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B02E-AAB9-4982-80ED-1FF44980FB69}">
  <dimension ref="C5:M87"/>
  <sheetViews>
    <sheetView topLeftCell="A36" zoomScale="80" zoomScaleNormal="80" workbookViewId="0">
      <selection activeCell="C39" sqref="C39"/>
    </sheetView>
  </sheetViews>
  <sheetFormatPr defaultRowHeight="14.4" x14ac:dyDescent="0.3"/>
  <cols>
    <col min="3" max="3" width="13.33203125" bestFit="1" customWidth="1"/>
    <col min="4" max="4" width="11.77734375" bestFit="1" customWidth="1"/>
    <col min="5" max="5" width="15" bestFit="1" customWidth="1"/>
    <col min="6" max="6" width="12.21875" bestFit="1" customWidth="1"/>
    <col min="8" max="8" width="13.33203125" bestFit="1" customWidth="1"/>
    <col min="9" max="9" width="11.77734375" bestFit="1" customWidth="1"/>
    <col min="10" max="10" width="11.6640625" bestFit="1" customWidth="1"/>
    <col min="11" max="11" width="12.44140625" bestFit="1" customWidth="1"/>
    <col min="12" max="12" width="11" bestFit="1" customWidth="1"/>
    <col min="13" max="13" width="10" bestFit="1" customWidth="1"/>
  </cols>
  <sheetData>
    <row r="5" spans="3:13" x14ac:dyDescent="0.3">
      <c r="C5" t="s">
        <v>4408</v>
      </c>
      <c r="D5" t="s">
        <v>4409</v>
      </c>
      <c r="E5" t="s">
        <v>4410</v>
      </c>
      <c r="H5" s="10" t="s">
        <v>4417</v>
      </c>
      <c r="I5" s="10"/>
      <c r="J5" s="10"/>
      <c r="K5" s="10"/>
      <c r="L5" s="10"/>
    </row>
    <row r="6" spans="3:13" x14ac:dyDescent="0.3">
      <c r="C6" s="11">
        <v>741999.79529999977</v>
      </c>
      <c r="D6" s="11">
        <v>8028</v>
      </c>
      <c r="E6" s="11">
        <v>18451.272799999999</v>
      </c>
      <c r="I6" t="s">
        <v>4421</v>
      </c>
      <c r="J6" t="s">
        <v>4418</v>
      </c>
      <c r="K6" t="s">
        <v>4419</v>
      </c>
      <c r="L6" t="s">
        <v>4420</v>
      </c>
    </row>
    <row r="7" spans="3:13" x14ac:dyDescent="0.3">
      <c r="H7" t="s">
        <v>15</v>
      </c>
      <c r="I7" s="5">
        <f>GETPIVOTDATA("Sum of Sales",$C$5)</f>
        <v>741999.79529999977</v>
      </c>
      <c r="J7" s="5">
        <f>GETPIVOTDATA("Sum of Sales",$C$10,"Years (Order Date)",2017)</f>
        <v>215387.26920000004</v>
      </c>
      <c r="K7" s="5">
        <f>GETPIVOTDATA("Sum of Sales",$C$10,"Years (Order Date)",2016)</f>
        <v>198901.43600000019</v>
      </c>
      <c r="L7" s="4">
        <f>(J7-K7)/K7</f>
        <v>8.2884435283814811E-2</v>
      </c>
      <c r="M7" t="str">
        <f>IF(L7&gt;0,"▲","▼")&amp;TEXT(ABS(L7),"0%")&amp;" YoY"</f>
        <v>▲8% YoY</v>
      </c>
    </row>
    <row r="8" spans="3:13" x14ac:dyDescent="0.3">
      <c r="H8" t="s">
        <v>16</v>
      </c>
      <c r="I8" s="5">
        <f>GETPIVOTDATA("Sum of Quantity",$C$5)</f>
        <v>8028</v>
      </c>
      <c r="J8" s="5">
        <f>GETPIVOTDATA("Sum of Quantity",$C$10,"Years (Order Date)",2017)</f>
        <v>2437</v>
      </c>
      <c r="K8" s="5">
        <f>GETPIVOTDATA("Sum of Quantity",$C$10,"Years (Order Date)",2016)</f>
        <v>2193</v>
      </c>
      <c r="L8" s="4">
        <f t="shared" ref="L8:L9" si="0">(J8-K8)/K8</f>
        <v>0.11126310989512084</v>
      </c>
      <c r="M8" t="str">
        <f t="shared" ref="M8:M9" si="1">IF(L8&gt;0,"▲","▼")&amp;TEXT(ABS(L8),"0%")&amp;" YoY"</f>
        <v>▲11% YoY</v>
      </c>
    </row>
    <row r="9" spans="3:13" x14ac:dyDescent="0.3">
      <c r="H9" t="s">
        <v>17</v>
      </c>
      <c r="I9" s="5">
        <f>GETPIVOTDATA("Sum of Profit",$C$5)</f>
        <v>18451.272799999999</v>
      </c>
      <c r="J9" s="5">
        <f>GETPIVOTDATA("Sum of Profit",$C$10,"Years (Order Date)",2017)</f>
        <v>3018.3912999999957</v>
      </c>
      <c r="K9" s="5">
        <f>GETPIVOTDATA("Sum of Profit",$C$10,"Years (Order Date)",2016)</f>
        <v>6959.9530999999979</v>
      </c>
      <c r="L9" s="4">
        <f t="shared" si="0"/>
        <v>-0.56632016672641128</v>
      </c>
      <c r="M9" t="str">
        <f t="shared" si="1"/>
        <v>▼57% YoY</v>
      </c>
    </row>
    <row r="10" spans="3:13" x14ac:dyDescent="0.3">
      <c r="C10" s="2" t="s">
        <v>4411</v>
      </c>
      <c r="D10" t="s">
        <v>4408</v>
      </c>
      <c r="E10" t="s">
        <v>4409</v>
      </c>
      <c r="F10" t="s">
        <v>4410</v>
      </c>
    </row>
    <row r="11" spans="3:13" x14ac:dyDescent="0.3">
      <c r="C11" s="3" t="s">
        <v>4413</v>
      </c>
      <c r="D11" s="11">
        <v>157192.85310000001</v>
      </c>
      <c r="E11" s="11">
        <v>1623</v>
      </c>
      <c r="F11" s="11">
        <v>5457.7255000000059</v>
      </c>
    </row>
    <row r="12" spans="3:13" x14ac:dyDescent="0.3">
      <c r="C12" s="3" t="s">
        <v>4414</v>
      </c>
      <c r="D12" s="11">
        <v>170518.23700000011</v>
      </c>
      <c r="E12" s="11">
        <v>1775</v>
      </c>
      <c r="F12" s="11">
        <v>3015.2028999999993</v>
      </c>
    </row>
    <row r="13" spans="3:13" x14ac:dyDescent="0.3">
      <c r="C13" s="3" t="s">
        <v>4415</v>
      </c>
      <c r="D13" s="11">
        <v>198901.43600000019</v>
      </c>
      <c r="E13" s="11">
        <v>2193</v>
      </c>
      <c r="F13" s="11">
        <v>6959.9530999999979</v>
      </c>
    </row>
    <row r="14" spans="3:13" x14ac:dyDescent="0.3">
      <c r="C14" s="3" t="s">
        <v>4416</v>
      </c>
      <c r="D14" s="11">
        <v>215387.26920000004</v>
      </c>
      <c r="E14" s="11">
        <v>2437</v>
      </c>
      <c r="F14" s="11">
        <v>3018.3912999999957</v>
      </c>
    </row>
    <row r="15" spans="3:13" x14ac:dyDescent="0.3">
      <c r="C15" s="3" t="s">
        <v>4412</v>
      </c>
      <c r="D15" s="11">
        <v>741999.79530000035</v>
      </c>
      <c r="E15" s="11">
        <v>8028</v>
      </c>
      <c r="F15" s="11">
        <v>18451.272799999999</v>
      </c>
    </row>
    <row r="17" spans="3:12" x14ac:dyDescent="0.3">
      <c r="C17" s="3" t="s">
        <v>4422</v>
      </c>
      <c r="H17" t="s">
        <v>4424</v>
      </c>
    </row>
    <row r="18" spans="3:12" x14ac:dyDescent="0.3">
      <c r="C18" t="str">
        <f>"Peak Sales Month: " &amp; INDEX(C20:C31, MATCH(MAX(D20:D31),D20:D31,0)) &amp;" with " &amp; TEXT(MAX(D20:D31),"$#,##0") &amp; " in Sales"</f>
        <v>Peak Sales Month: Dec with $1,21,818 in Sales</v>
      </c>
      <c r="H18" t="str">
        <f>"Top Selling City: " &amp; INDEX(H20:H24, MATCH(MAX(I20:I24), I20:I24, 0)) &amp; " (" &amp; TEXT(MAX(I20:I24),"#,##0") &amp; ")"</f>
        <v>Top Selling City: New York City (75,691)</v>
      </c>
    </row>
    <row r="19" spans="3:12" x14ac:dyDescent="0.3">
      <c r="C19" s="2" t="s">
        <v>4411</v>
      </c>
      <c r="D19" t="s">
        <v>4408</v>
      </c>
      <c r="H19" s="2" t="s">
        <v>4411</v>
      </c>
      <c r="I19" t="s">
        <v>4408</v>
      </c>
      <c r="L19" s="5">
        <f>MAX(K20:K24)*1.2</f>
        <v>90829.258800000011</v>
      </c>
    </row>
    <row r="20" spans="3:12" x14ac:dyDescent="0.3">
      <c r="C20" s="3" t="s">
        <v>169</v>
      </c>
      <c r="D20" s="5">
        <v>31569.241599999998</v>
      </c>
      <c r="H20" s="3" t="s">
        <v>52</v>
      </c>
      <c r="I20" s="5">
        <v>54000.040999999976</v>
      </c>
      <c r="J20" t="str" cm="1">
        <f t="array" ref="J20:K24">H20:I24</f>
        <v>Los Angeles</v>
      </c>
      <c r="K20" s="5">
        <v>54000.040999999976</v>
      </c>
      <c r="L20" s="5">
        <f>$L$19-K20</f>
        <v>36829.217800000035</v>
      </c>
    </row>
    <row r="21" spans="3:12" x14ac:dyDescent="0.3">
      <c r="C21" s="3" t="s">
        <v>297</v>
      </c>
      <c r="D21" s="5">
        <v>15765.920399999994</v>
      </c>
      <c r="H21" s="3" t="s">
        <v>173</v>
      </c>
      <c r="I21" s="5">
        <v>75691.049000000014</v>
      </c>
      <c r="J21" t="str">
        <v>New York City</v>
      </c>
      <c r="K21" s="5">
        <v>75691.049000000014</v>
      </c>
      <c r="L21" s="5">
        <f t="shared" ref="L21:L24" si="2">$L$19-K21</f>
        <v>15138.209799999997</v>
      </c>
    </row>
    <row r="22" spans="3:12" x14ac:dyDescent="0.3">
      <c r="C22" s="3" t="s">
        <v>195</v>
      </c>
      <c r="D22" s="5">
        <v>50768.275799999996</v>
      </c>
      <c r="H22" s="3" t="s">
        <v>65</v>
      </c>
      <c r="I22" s="5">
        <v>36495.541000000012</v>
      </c>
      <c r="J22" t="str">
        <v>Philadelphia</v>
      </c>
      <c r="K22" s="5">
        <v>36495.541000000012</v>
      </c>
      <c r="L22" s="5">
        <f t="shared" si="2"/>
        <v>54333.717799999999</v>
      </c>
    </row>
    <row r="23" spans="3:12" x14ac:dyDescent="0.3">
      <c r="C23" s="3" t="s">
        <v>113</v>
      </c>
      <c r="D23" s="5">
        <v>40698.583600000013</v>
      </c>
      <c r="H23" s="3" t="s">
        <v>328</v>
      </c>
      <c r="I23" s="5">
        <v>36357.307999999997</v>
      </c>
      <c r="J23" t="str">
        <v>San Francisco</v>
      </c>
      <c r="K23" s="5">
        <v>36357.307999999997</v>
      </c>
      <c r="L23" s="5">
        <f t="shared" si="2"/>
        <v>54471.950800000013</v>
      </c>
    </row>
    <row r="24" spans="3:12" x14ac:dyDescent="0.3">
      <c r="C24" s="3" t="s">
        <v>161</v>
      </c>
      <c r="D24" s="5">
        <v>48365.130699999951</v>
      </c>
      <c r="H24" s="3" t="s">
        <v>191</v>
      </c>
      <c r="I24" s="5">
        <v>40995.877999999997</v>
      </c>
      <c r="J24" t="str">
        <v>Seattle</v>
      </c>
      <c r="K24" s="5">
        <v>40995.877999999997</v>
      </c>
      <c r="L24" s="5">
        <f t="shared" si="2"/>
        <v>49833.380800000014</v>
      </c>
    </row>
    <row r="25" spans="3:12" x14ac:dyDescent="0.3">
      <c r="C25" s="3" t="s">
        <v>59</v>
      </c>
      <c r="D25" s="5">
        <v>52999.463299999974</v>
      </c>
      <c r="H25" s="3" t="s">
        <v>4412</v>
      </c>
      <c r="I25" s="5">
        <v>243539.81699999998</v>
      </c>
    </row>
    <row r="26" spans="3:12" x14ac:dyDescent="0.3">
      <c r="C26" s="3" t="s">
        <v>71</v>
      </c>
      <c r="D26" s="5">
        <v>49377.011999999966</v>
      </c>
    </row>
    <row r="27" spans="3:12" x14ac:dyDescent="0.3">
      <c r="C27" s="3" t="s">
        <v>253</v>
      </c>
      <c r="D27" s="5">
        <v>44884.044999999991</v>
      </c>
      <c r="H27" s="3" t="s">
        <v>4426</v>
      </c>
    </row>
    <row r="28" spans="3:12" x14ac:dyDescent="0.3">
      <c r="C28" s="3" t="s">
        <v>77</v>
      </c>
      <c r="D28" s="5">
        <v>106380.59069999997</v>
      </c>
      <c r="H28" t="str">
        <f>"Most Orders (" &amp; TEXT(MAX(I30:I37), "0%") &amp; ") were delivered in " &amp; INDEX(H30:H37,MATCH(MAX(I30:I37), I30:I37, 0)) &amp; "."</f>
        <v>Most Orders (28%) were delivered in 4- days.</v>
      </c>
    </row>
    <row r="29" spans="3:12" x14ac:dyDescent="0.3">
      <c r="C29" s="3" t="s">
        <v>48</v>
      </c>
      <c r="D29" s="5">
        <v>58087.515699999982</v>
      </c>
      <c r="H29" s="6" t="s">
        <v>4411</v>
      </c>
      <c r="I29" s="7" t="s">
        <v>4425</v>
      </c>
    </row>
    <row r="30" spans="3:12" x14ac:dyDescent="0.3">
      <c r="C30" s="3" t="s">
        <v>34</v>
      </c>
      <c r="D30" s="5">
        <v>121286.04899999996</v>
      </c>
      <c r="H30" s="8" t="s">
        <v>430</v>
      </c>
      <c r="I30" s="9">
        <v>5.469118340405469E-2</v>
      </c>
    </row>
    <row r="31" spans="3:12" x14ac:dyDescent="0.3">
      <c r="C31" s="3" t="s">
        <v>96</v>
      </c>
      <c r="D31" s="5">
        <v>121817.96749999993</v>
      </c>
      <c r="H31" s="8" t="s">
        <v>123</v>
      </c>
      <c r="I31" s="9">
        <v>3.6303630363036306E-2</v>
      </c>
    </row>
    <row r="32" spans="3:12" x14ac:dyDescent="0.3">
      <c r="C32" s="3" t="s">
        <v>4412</v>
      </c>
      <c r="D32" s="5">
        <v>741999.79529999977</v>
      </c>
      <c r="H32" s="8" t="s">
        <v>70</v>
      </c>
      <c r="I32" s="9">
        <v>0.14615747289014616</v>
      </c>
    </row>
    <row r="33" spans="3:9" x14ac:dyDescent="0.3">
      <c r="H33" s="8" t="s">
        <v>33</v>
      </c>
      <c r="I33" s="9">
        <v>8.7694483734087697E-2</v>
      </c>
    </row>
    <row r="34" spans="3:9" x14ac:dyDescent="0.3">
      <c r="H34" s="8" t="s">
        <v>83</v>
      </c>
      <c r="I34" s="9">
        <v>0.28335690711928335</v>
      </c>
    </row>
    <row r="35" spans="3:9" x14ac:dyDescent="0.3">
      <c r="H35" s="8" t="s">
        <v>58</v>
      </c>
      <c r="I35" s="9">
        <v>0.2197076850542197</v>
      </c>
    </row>
    <row r="36" spans="3:9" x14ac:dyDescent="0.3">
      <c r="H36" s="8" t="s">
        <v>129</v>
      </c>
      <c r="I36" s="9">
        <v>0.11126826968411127</v>
      </c>
    </row>
    <row r="37" spans="3:9" x14ac:dyDescent="0.3">
      <c r="C37" t="s">
        <v>4423</v>
      </c>
      <c r="H37" s="8" t="s">
        <v>47</v>
      </c>
      <c r="I37" s="9">
        <v>6.0820367751060818E-2</v>
      </c>
    </row>
    <row r="38" spans="3:9" x14ac:dyDescent="0.3">
      <c r="C38" s="2" t="s">
        <v>4411</v>
      </c>
      <c r="D38" t="s">
        <v>4408</v>
      </c>
      <c r="E38" t="s">
        <v>4429</v>
      </c>
      <c r="F38" t="s">
        <v>15</v>
      </c>
      <c r="H38" s="8" t="s">
        <v>4412</v>
      </c>
      <c r="I38" s="9">
        <v>1</v>
      </c>
    </row>
    <row r="39" spans="3:9" x14ac:dyDescent="0.3">
      <c r="C39" s="3" t="s">
        <v>1276</v>
      </c>
      <c r="D39" s="5">
        <v>6332.48</v>
      </c>
      <c r="E39" t="str" cm="1">
        <f t="array" ref="E39:E86">C39:C86</f>
        <v>Alabama</v>
      </c>
      <c r="F39" s="5" cm="1">
        <f t="array" ref="F39:F86">D39:D86</f>
        <v>6332.48</v>
      </c>
    </row>
    <row r="40" spans="3:9" x14ac:dyDescent="0.3">
      <c r="C40" s="3" t="s">
        <v>520</v>
      </c>
      <c r="D40" s="5">
        <v>13525.291000000001</v>
      </c>
      <c r="E40" t="str">
        <v>Arizona</v>
      </c>
      <c r="F40" s="5">
        <v>13525.291000000001</v>
      </c>
      <c r="H40" s="8" t="s">
        <v>4427</v>
      </c>
    </row>
    <row r="41" spans="3:9" x14ac:dyDescent="0.3">
      <c r="C41" s="3" t="s">
        <v>1058</v>
      </c>
      <c r="D41" s="5">
        <v>3187.55</v>
      </c>
      <c r="E41" t="str">
        <v>Arkansas</v>
      </c>
      <c r="F41" s="5">
        <v>3187.55</v>
      </c>
      <c r="H41" t="str">
        <f>"Most orders used " &amp; INDEX(H43:H46,MATCH(MAX(I43:I46), I43:I46, 0)) &amp; " (" &amp; TEXT(MAX(I43:I46), "0%") &amp; ")"</f>
        <v>Most orders used Standard Class (59%)</v>
      </c>
    </row>
    <row r="42" spans="3:9" x14ac:dyDescent="0.3">
      <c r="C42" s="3" t="s">
        <v>53</v>
      </c>
      <c r="D42" s="5">
        <v>156064.60149999999</v>
      </c>
      <c r="E42" t="str">
        <v>California</v>
      </c>
      <c r="F42" s="5">
        <v>156064.60149999999</v>
      </c>
      <c r="H42" s="6" t="s">
        <v>4411</v>
      </c>
      <c r="I42" s="7" t="s">
        <v>4425</v>
      </c>
    </row>
    <row r="43" spans="3:9" x14ac:dyDescent="0.3">
      <c r="C43" s="3" t="s">
        <v>180</v>
      </c>
      <c r="D43" s="5">
        <v>13243.037</v>
      </c>
      <c r="E43" t="str">
        <v>Colorado</v>
      </c>
      <c r="F43" s="5">
        <v>13243.037</v>
      </c>
      <c r="H43" s="8" t="s">
        <v>87</v>
      </c>
      <c r="I43" s="9">
        <v>0.15417256011315417</v>
      </c>
    </row>
    <row r="44" spans="3:9" x14ac:dyDescent="0.3">
      <c r="C44" s="3" t="s">
        <v>429</v>
      </c>
      <c r="D44" s="5">
        <v>5174.9870000000001</v>
      </c>
      <c r="E44" t="str">
        <v>Connecticut</v>
      </c>
      <c r="F44" s="5">
        <v>5174.9870000000001</v>
      </c>
      <c r="H44" s="8" t="s">
        <v>425</v>
      </c>
      <c r="I44" s="9">
        <v>5.6105610561056105E-2</v>
      </c>
    </row>
    <row r="45" spans="3:9" x14ac:dyDescent="0.3">
      <c r="C45" s="3" t="s">
        <v>200</v>
      </c>
      <c r="D45" s="5">
        <v>4759.3189999999995</v>
      </c>
      <c r="E45" t="str">
        <v>Delaware</v>
      </c>
      <c r="F45" s="5">
        <v>4759.3189999999995</v>
      </c>
      <c r="H45" s="8" t="s">
        <v>21</v>
      </c>
      <c r="I45" s="9">
        <v>0.20132013201320131</v>
      </c>
    </row>
    <row r="46" spans="3:9" x14ac:dyDescent="0.3">
      <c r="C46" s="3" t="s">
        <v>980</v>
      </c>
      <c r="D46" s="5">
        <v>1346.58</v>
      </c>
      <c r="E46" t="str">
        <v>District of Columbia</v>
      </c>
      <c r="F46" s="5">
        <v>1346.58</v>
      </c>
      <c r="H46" s="8" t="s">
        <v>39</v>
      </c>
      <c r="I46" s="9">
        <v>0.5884016973125884</v>
      </c>
    </row>
    <row r="47" spans="3:9" x14ac:dyDescent="0.3">
      <c r="C47" s="3" t="s">
        <v>43</v>
      </c>
      <c r="D47" s="5">
        <v>22987.03799999999</v>
      </c>
      <c r="E47" t="str">
        <v>Florida</v>
      </c>
      <c r="F47" s="5">
        <v>22987.03799999999</v>
      </c>
      <c r="H47" s="8" t="s">
        <v>4412</v>
      </c>
      <c r="I47" s="9">
        <v>1</v>
      </c>
    </row>
    <row r="48" spans="3:9" x14ac:dyDescent="0.3">
      <c r="C48" s="3" t="s">
        <v>667</v>
      </c>
      <c r="D48" s="5">
        <v>8321.48</v>
      </c>
      <c r="E48" t="str">
        <v>Georgia</v>
      </c>
      <c r="F48" s="5">
        <v>8321.48</v>
      </c>
    </row>
    <row r="49" spans="3:12" x14ac:dyDescent="0.3">
      <c r="C49" s="3" t="s">
        <v>2280</v>
      </c>
      <c r="D49" s="5">
        <v>2595.482</v>
      </c>
      <c r="E49" t="str">
        <v>Idaho</v>
      </c>
      <c r="F49" s="5">
        <v>2595.482</v>
      </c>
    </row>
    <row r="50" spans="3:12" x14ac:dyDescent="0.3">
      <c r="C50" s="3" t="s">
        <v>134</v>
      </c>
      <c r="D50" s="5">
        <v>28274.522000000008</v>
      </c>
      <c r="E50" t="str">
        <v>Illinois</v>
      </c>
      <c r="F50" s="5">
        <v>28274.522000000008</v>
      </c>
      <c r="H50" s="8" t="s">
        <v>4428</v>
      </c>
    </row>
    <row r="51" spans="3:12" x14ac:dyDescent="0.3">
      <c r="C51" s="3" t="s">
        <v>110</v>
      </c>
      <c r="D51" s="5">
        <v>11496.71</v>
      </c>
      <c r="E51" t="str">
        <v>Indiana</v>
      </c>
      <c r="F51" s="5">
        <v>11496.71</v>
      </c>
      <c r="H51" t="str">
        <f>"Highest Sales by Sub Category: " &amp; INDEX(H53:H56, MATCH(MAX(I53:I56), I53:I56, 0)) &amp; " (" &amp; TEXT(MAX(I53:I56), "$#,##0") &amp; ")"</f>
        <v>Highest Sales by Sub Category: Chairs ($3,28,449)</v>
      </c>
    </row>
    <row r="52" spans="3:12" x14ac:dyDescent="0.3">
      <c r="C52" s="3" t="s">
        <v>801</v>
      </c>
      <c r="D52" s="5">
        <v>2642.3099999999995</v>
      </c>
      <c r="E52" t="str">
        <v>Iowa</v>
      </c>
      <c r="F52" s="5">
        <v>2642.3099999999995</v>
      </c>
      <c r="H52" s="6" t="s">
        <v>4411</v>
      </c>
      <c r="I52" s="7" t="s">
        <v>4408</v>
      </c>
      <c r="L52" s="5">
        <f>MAX(K53:K56)*1.2</f>
        <v>394138.92360000091</v>
      </c>
    </row>
    <row r="53" spans="3:12" x14ac:dyDescent="0.3">
      <c r="C53" s="3" t="s">
        <v>3135</v>
      </c>
      <c r="D53" s="5">
        <v>111.12</v>
      </c>
      <c r="E53" t="str">
        <v>Kansas</v>
      </c>
      <c r="F53" s="5">
        <v>111.12</v>
      </c>
      <c r="H53" s="8" t="s">
        <v>31</v>
      </c>
      <c r="I53" s="5">
        <v>114879.99629999997</v>
      </c>
      <c r="J53" s="7" t="str" cm="1">
        <f t="array" ref="J53:K56">H53:I56</f>
        <v>Bookcases</v>
      </c>
      <c r="K53" s="5">
        <v>114879.99629999997</v>
      </c>
      <c r="L53" s="5">
        <f>$L$52-K53</f>
        <v>279258.92730000091</v>
      </c>
    </row>
    <row r="54" spans="3:12" x14ac:dyDescent="0.3">
      <c r="C54" s="3" t="s">
        <v>27</v>
      </c>
      <c r="D54" s="5">
        <v>12126.84</v>
      </c>
      <c r="E54" t="str">
        <v>Kentucky</v>
      </c>
      <c r="F54" s="5">
        <v>12126.84</v>
      </c>
      <c r="H54" s="8" t="s">
        <v>36</v>
      </c>
      <c r="I54" s="5">
        <v>328449.10300000076</v>
      </c>
      <c r="J54" t="str">
        <v>Chairs</v>
      </c>
      <c r="K54" s="5">
        <v>328449.10300000076</v>
      </c>
      <c r="L54" s="5">
        <f t="shared" ref="L54:L56" si="3">$L$52-K54</f>
        <v>65689.820600000152</v>
      </c>
    </row>
    <row r="55" spans="3:12" x14ac:dyDescent="0.3">
      <c r="C55" s="3" t="s">
        <v>1406</v>
      </c>
      <c r="D55" s="5">
        <v>2963.03</v>
      </c>
      <c r="E55" t="str">
        <v>Louisiana</v>
      </c>
      <c r="F55" s="5">
        <v>2963.03</v>
      </c>
      <c r="H55" s="8" t="s">
        <v>56</v>
      </c>
      <c r="I55" s="5">
        <v>91705.164000000048</v>
      </c>
      <c r="J55" t="str">
        <v>Furnishings</v>
      </c>
      <c r="K55" s="5">
        <v>91705.164000000048</v>
      </c>
      <c r="L55" s="5">
        <f t="shared" si="3"/>
        <v>302433.75960000086</v>
      </c>
    </row>
    <row r="56" spans="3:12" x14ac:dyDescent="0.3">
      <c r="C56" s="3" t="s">
        <v>1788</v>
      </c>
      <c r="D56" s="5">
        <v>109.48</v>
      </c>
      <c r="E56" t="str">
        <v>Maine</v>
      </c>
      <c r="F56" s="5">
        <v>109.48</v>
      </c>
      <c r="H56" s="8" t="s">
        <v>45</v>
      </c>
      <c r="I56" s="5">
        <v>206965.53200000009</v>
      </c>
      <c r="J56" t="str">
        <v>Tables</v>
      </c>
      <c r="K56" s="5">
        <v>206965.53200000009</v>
      </c>
      <c r="L56" s="5">
        <f t="shared" si="3"/>
        <v>187173.39160000082</v>
      </c>
    </row>
    <row r="57" spans="3:12" x14ac:dyDescent="0.3">
      <c r="C57" s="3" t="s">
        <v>1089</v>
      </c>
      <c r="D57" s="5">
        <v>9149.2529999999988</v>
      </c>
      <c r="E57" t="str">
        <v>Maryland</v>
      </c>
      <c r="F57" s="5">
        <v>9149.2529999999988</v>
      </c>
      <c r="H57" s="8" t="s">
        <v>4412</v>
      </c>
      <c r="I57" s="5">
        <v>741999.79530000081</v>
      </c>
    </row>
    <row r="58" spans="3:12" x14ac:dyDescent="0.3">
      <c r="C58" s="3" t="s">
        <v>434</v>
      </c>
      <c r="D58" s="5">
        <v>10919.063999999997</v>
      </c>
      <c r="E58" t="str">
        <v>Massachusetts</v>
      </c>
      <c r="F58" s="5">
        <v>10919.063999999997</v>
      </c>
    </row>
    <row r="59" spans="3:12" x14ac:dyDescent="0.3">
      <c r="C59" s="3" t="s">
        <v>289</v>
      </c>
      <c r="D59" s="5">
        <v>22321.099999999995</v>
      </c>
      <c r="E59" t="str">
        <v>Michigan</v>
      </c>
      <c r="F59" s="5">
        <v>22321.099999999995</v>
      </c>
    </row>
    <row r="60" spans="3:12" x14ac:dyDescent="0.3">
      <c r="C60" s="3" t="s">
        <v>166</v>
      </c>
      <c r="D60" s="5">
        <v>7611.35</v>
      </c>
      <c r="E60" t="str">
        <v>Minnesota</v>
      </c>
      <c r="F60" s="5">
        <v>7611.35</v>
      </c>
    </row>
    <row r="61" spans="3:12" x14ac:dyDescent="0.3">
      <c r="C61" s="3" t="s">
        <v>478</v>
      </c>
      <c r="D61" s="5">
        <v>4317.8499999999995</v>
      </c>
      <c r="E61" t="str">
        <v>Mississippi</v>
      </c>
      <c r="F61" s="5">
        <v>4317.8499999999995</v>
      </c>
    </row>
    <row r="62" spans="3:12" x14ac:dyDescent="0.3">
      <c r="C62" s="3" t="s">
        <v>565</v>
      </c>
      <c r="D62" s="5">
        <v>2936.45</v>
      </c>
      <c r="E62" t="str">
        <v>Missouri</v>
      </c>
      <c r="F62" s="5">
        <v>2936.45</v>
      </c>
    </row>
    <row r="63" spans="3:12" x14ac:dyDescent="0.3">
      <c r="C63" s="3" t="s">
        <v>3701</v>
      </c>
      <c r="D63" s="5">
        <v>63.98</v>
      </c>
      <c r="E63" t="str">
        <v>Montana</v>
      </c>
      <c r="F63" s="5">
        <v>63.98</v>
      </c>
    </row>
    <row r="64" spans="3:12" x14ac:dyDescent="0.3">
      <c r="C64" s="3" t="s">
        <v>841</v>
      </c>
      <c r="D64" s="5">
        <v>1944.7</v>
      </c>
      <c r="E64" t="str">
        <v>Nebraska</v>
      </c>
      <c r="F64" s="5">
        <v>1944.7</v>
      </c>
    </row>
    <row r="65" spans="3:6" x14ac:dyDescent="0.3">
      <c r="C65" s="3" t="s">
        <v>1340</v>
      </c>
      <c r="D65" s="5">
        <v>4635.1720000000005</v>
      </c>
      <c r="E65" t="str">
        <v>Nevada</v>
      </c>
      <c r="F65" s="5">
        <v>4635.1720000000005</v>
      </c>
    </row>
    <row r="66" spans="3:6" x14ac:dyDescent="0.3">
      <c r="C66" s="3" t="s">
        <v>884</v>
      </c>
      <c r="D66" s="5">
        <v>1886.4739999999999</v>
      </c>
      <c r="E66" t="str">
        <v>New Hampshire</v>
      </c>
      <c r="F66" s="5">
        <v>1886.4739999999999</v>
      </c>
    </row>
    <row r="67" spans="3:6" x14ac:dyDescent="0.3">
      <c r="C67" s="3" t="s">
        <v>362</v>
      </c>
      <c r="D67" s="5">
        <v>6307.0419999999995</v>
      </c>
      <c r="E67" t="str">
        <v>New Jersey</v>
      </c>
      <c r="F67" s="5">
        <v>6307.0419999999995</v>
      </c>
    </row>
    <row r="68" spans="3:6" x14ac:dyDescent="0.3">
      <c r="C68" s="3" t="s">
        <v>1896</v>
      </c>
      <c r="D68" s="5">
        <v>1701.412</v>
      </c>
      <c r="E68" t="str">
        <v>New Mexico</v>
      </c>
      <c r="F68" s="5">
        <v>1701.412</v>
      </c>
    </row>
    <row r="69" spans="3:6" x14ac:dyDescent="0.3">
      <c r="C69" s="3" t="s">
        <v>120</v>
      </c>
      <c r="D69" s="5">
        <v>93372.728999999978</v>
      </c>
      <c r="E69" t="str">
        <v>New York</v>
      </c>
      <c r="F69" s="5">
        <v>93372.728999999978</v>
      </c>
    </row>
    <row r="70" spans="3:6" x14ac:dyDescent="0.3">
      <c r="C70" s="3" t="s">
        <v>1036</v>
      </c>
      <c r="D70" s="5">
        <v>15155.483999999999</v>
      </c>
      <c r="E70" t="str">
        <v>North Carolina</v>
      </c>
      <c r="F70" s="5">
        <v>15155.483999999999</v>
      </c>
    </row>
    <row r="71" spans="3:6" x14ac:dyDescent="0.3">
      <c r="C71" s="3" t="s">
        <v>231</v>
      </c>
      <c r="D71" s="5">
        <v>24199.144999999993</v>
      </c>
      <c r="E71" t="str">
        <v>Ohio</v>
      </c>
      <c r="F71" s="5">
        <v>24199.144999999993</v>
      </c>
    </row>
    <row r="72" spans="3:6" x14ac:dyDescent="0.3">
      <c r="C72" s="3" t="s">
        <v>1522</v>
      </c>
      <c r="D72" s="5">
        <v>8284.1</v>
      </c>
      <c r="E72" t="str">
        <v>Oklahoma</v>
      </c>
      <c r="F72" s="5">
        <v>8284.1</v>
      </c>
    </row>
    <row r="73" spans="3:6" x14ac:dyDescent="0.3">
      <c r="C73" s="3" t="s">
        <v>1517</v>
      </c>
      <c r="D73" s="5">
        <v>6338.1299999999992</v>
      </c>
      <c r="E73" t="str">
        <v>Oregon</v>
      </c>
      <c r="F73" s="5">
        <v>6338.1299999999992</v>
      </c>
    </row>
    <row r="74" spans="3:6" x14ac:dyDescent="0.3">
      <c r="C74" s="3" t="s">
        <v>66</v>
      </c>
      <c r="D74" s="5">
        <v>39354.931000000004</v>
      </c>
      <c r="E74" t="str">
        <v>Pennsylvania</v>
      </c>
      <c r="F74" s="5">
        <v>39354.931000000004</v>
      </c>
    </row>
    <row r="75" spans="3:6" x14ac:dyDescent="0.3">
      <c r="C75" s="3" t="s">
        <v>1645</v>
      </c>
      <c r="D75" s="5">
        <v>5918.7560000000003</v>
      </c>
      <c r="E75" t="str">
        <v>Rhode Island</v>
      </c>
      <c r="F75" s="5">
        <v>5918.7560000000003</v>
      </c>
    </row>
    <row r="76" spans="3:6" x14ac:dyDescent="0.3">
      <c r="C76" s="3" t="s">
        <v>158</v>
      </c>
      <c r="D76" s="5">
        <v>3078.25</v>
      </c>
      <c r="E76" t="str">
        <v>South Carolina</v>
      </c>
      <c r="F76" s="5">
        <v>3078.25</v>
      </c>
    </row>
    <row r="77" spans="3:6" x14ac:dyDescent="0.3">
      <c r="C77" s="3" t="s">
        <v>1826</v>
      </c>
      <c r="D77" s="5">
        <v>324.89999999999998</v>
      </c>
      <c r="E77" t="str">
        <v>South Dakota</v>
      </c>
      <c r="F77" s="5">
        <v>324.89999999999998</v>
      </c>
    </row>
    <row r="78" spans="3:6" x14ac:dyDescent="0.3">
      <c r="C78" s="3" t="s">
        <v>141</v>
      </c>
      <c r="D78" s="5">
        <v>13506.732</v>
      </c>
      <c r="E78" t="str">
        <v>Tennessee</v>
      </c>
      <c r="F78" s="5">
        <v>13506.732</v>
      </c>
    </row>
    <row r="79" spans="3:6" x14ac:dyDescent="0.3">
      <c r="C79" s="3" t="s">
        <v>92</v>
      </c>
      <c r="D79" s="5">
        <v>60593.291799999992</v>
      </c>
      <c r="E79" t="str">
        <v>Texas</v>
      </c>
      <c r="F79" s="5">
        <v>60593.291799999992</v>
      </c>
    </row>
    <row r="80" spans="3:6" x14ac:dyDescent="0.3">
      <c r="C80" s="3" t="s">
        <v>76</v>
      </c>
      <c r="D80" s="5">
        <v>4822.3499999999995</v>
      </c>
      <c r="E80" t="str">
        <v>Utah</v>
      </c>
      <c r="F80" s="5">
        <v>4822.3499999999995</v>
      </c>
    </row>
    <row r="81" spans="3:6" x14ac:dyDescent="0.3">
      <c r="C81" s="3" t="s">
        <v>3106</v>
      </c>
      <c r="D81" s="5">
        <v>5120.0999999999995</v>
      </c>
      <c r="E81" t="str">
        <v>Vermont</v>
      </c>
      <c r="F81" s="5">
        <v>5120.0999999999995</v>
      </c>
    </row>
    <row r="82" spans="3:6" x14ac:dyDescent="0.3">
      <c r="C82" s="3" t="s">
        <v>716</v>
      </c>
      <c r="D82" s="5">
        <v>25321.949999999993</v>
      </c>
      <c r="E82" t="str">
        <v>Virginia</v>
      </c>
      <c r="F82" s="5">
        <v>25321.949999999993</v>
      </c>
    </row>
    <row r="83" spans="3:6" x14ac:dyDescent="0.3">
      <c r="C83" s="3" t="s">
        <v>192</v>
      </c>
      <c r="D83" s="5">
        <v>48020.151999999973</v>
      </c>
      <c r="E83" t="str">
        <v>Washington</v>
      </c>
      <c r="F83" s="5">
        <v>48020.151999999973</v>
      </c>
    </row>
    <row r="84" spans="3:6" x14ac:dyDescent="0.3">
      <c r="C84" s="3" t="s">
        <v>4286</v>
      </c>
      <c r="D84" s="5">
        <v>673.34400000000005</v>
      </c>
      <c r="E84" t="str">
        <v>West Virginia</v>
      </c>
      <c r="F84" s="5">
        <v>673.34400000000005</v>
      </c>
    </row>
    <row r="85" spans="3:6" x14ac:dyDescent="0.3">
      <c r="C85" s="3" t="s">
        <v>238</v>
      </c>
      <c r="D85" s="5">
        <v>17256.609999999997</v>
      </c>
      <c r="E85" t="str">
        <v>Wisconsin</v>
      </c>
      <c r="F85" s="5">
        <v>17256.609999999997</v>
      </c>
    </row>
    <row r="86" spans="3:6" x14ac:dyDescent="0.3">
      <c r="C86" s="3" t="s">
        <v>3311</v>
      </c>
      <c r="D86" s="5">
        <v>1603.136</v>
      </c>
      <c r="E86" t="str">
        <v>Wyoming</v>
      </c>
      <c r="F86" s="5">
        <v>1603.136</v>
      </c>
    </row>
    <row r="87" spans="3:6" x14ac:dyDescent="0.3">
      <c r="C87" s="3" t="s">
        <v>4412</v>
      </c>
      <c r="D87" s="5">
        <v>741999.79530000011</v>
      </c>
    </row>
  </sheetData>
  <mergeCells count="1">
    <mergeCell ref="H5:L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80546-10E9-40E8-9935-24576F72DACE}">
  <dimension ref="A1"/>
  <sheetViews>
    <sheetView showGridLines="0" tabSelected="1" topLeftCell="B1" zoomScale="72" zoomScaleNormal="72" workbookViewId="0">
      <selection activeCell="AF18" sqref="AF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EB2B16-8754-4BB2-B8EB-B4B3369E65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Calculations</vt:lpstr>
      <vt:lpstr>Dashboard</vt:lpstr>
      <vt:lpstr>highsalesbysubcategory</vt:lpstr>
      <vt:lpstr>Profit</vt:lpstr>
      <vt:lpstr>Profityoy</vt:lpstr>
      <vt:lpstr>Quantity</vt:lpstr>
      <vt:lpstr>Quantityyoy</vt:lpstr>
      <vt:lpstr>Sales</vt:lpstr>
      <vt:lpstr>Salestrend</vt:lpstr>
      <vt:lpstr>Salesyoy</vt:lpstr>
      <vt:lpstr>Shipmode</vt:lpstr>
      <vt:lpstr>Shippingduration</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Lekhi</dc:creator>
  <cp:lastModifiedBy>Ayush Lekhi</cp:lastModifiedBy>
  <dcterms:created xsi:type="dcterms:W3CDTF">2025-06-17T08:58:12Z</dcterms:created>
  <dcterms:modified xsi:type="dcterms:W3CDTF">2025-06-18T20:14:45Z</dcterms:modified>
</cp:coreProperties>
</file>