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CC99391-25A8-4DB7-A90E-E2E31A0EC8A8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summary" sheetId="80" r:id="rId1"/>
    <sheet name="pivottable" sheetId="77" r:id="rId2"/>
    <sheet name="Volume Data" sheetId="72" r:id="rId3"/>
    <sheet name="Geo Data" sheetId="71" r:id="rId4"/>
    <sheet name="original client geo data" sheetId="81" r:id="rId5"/>
    <sheet name="original client volume data" sheetId="82" r:id="rId6"/>
    <sheet name="Email" sheetId="73" r:id="rId7"/>
    <sheet name="Sheet3 (OR)" sheetId="74" state="hidden" r:id="rId8"/>
    <sheet name="EXT0070122021 (OR)" sheetId="75" state="hidden" r:id="rId9"/>
  </sheets>
  <calcPr calcId="191029"/>
  <pivotCaches>
    <pivotCache cacheId="0" r:id="rId10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80" l="1"/>
  <c r="G34" i="80"/>
  <c r="F34" i="80"/>
  <c r="E34" i="80"/>
  <c r="D34" i="80"/>
  <c r="C34" i="80"/>
  <c r="H33" i="80"/>
  <c r="G33" i="80"/>
  <c r="F33" i="80"/>
  <c r="E33" i="80"/>
  <c r="D33" i="80"/>
  <c r="C33" i="80"/>
  <c r="H32" i="80"/>
  <c r="G32" i="80"/>
  <c r="F32" i="80"/>
  <c r="E32" i="80"/>
  <c r="D32" i="80"/>
  <c r="C32" i="80"/>
  <c r="H31" i="80"/>
  <c r="H35" i="80" s="1"/>
  <c r="G31" i="80"/>
  <c r="F31" i="80"/>
  <c r="F35" i="80" s="1"/>
  <c r="E31" i="80"/>
  <c r="E35" i="80" s="1"/>
  <c r="D31" i="80"/>
  <c r="D35" i="80" s="1"/>
  <c r="G7" i="80" s="1"/>
  <c r="C31" i="80"/>
  <c r="C35" i="80" s="1"/>
  <c r="H25" i="80"/>
  <c r="H43" i="80" s="1"/>
  <c r="G25" i="80"/>
  <c r="F25" i="80"/>
  <c r="F43" i="80" s="1"/>
  <c r="E25" i="80"/>
  <c r="E43" i="80" s="1"/>
  <c r="D25" i="80"/>
  <c r="D43" i="80" s="1"/>
  <c r="C25" i="80"/>
  <c r="C43" i="80" s="1"/>
  <c r="M24" i="80"/>
  <c r="H24" i="80"/>
  <c r="H42" i="80" s="1"/>
  <c r="G24" i="80"/>
  <c r="F24" i="80"/>
  <c r="F42" i="80" s="1"/>
  <c r="E24" i="80"/>
  <c r="E42" i="80" s="1"/>
  <c r="D24" i="80"/>
  <c r="D42" i="80" s="1"/>
  <c r="C24" i="80"/>
  <c r="C42" i="80" s="1"/>
  <c r="H23" i="80"/>
  <c r="H41" i="80" s="1"/>
  <c r="G23" i="80"/>
  <c r="G41" i="80" s="1"/>
  <c r="F23" i="80"/>
  <c r="F41" i="80" s="1"/>
  <c r="E23" i="80"/>
  <c r="E41" i="80" s="1"/>
  <c r="D23" i="80"/>
  <c r="D41" i="80" s="1"/>
  <c r="C23" i="80"/>
  <c r="C41" i="80" s="1"/>
  <c r="H22" i="80"/>
  <c r="H40" i="80" s="1"/>
  <c r="G22" i="80"/>
  <c r="G40" i="80" s="1"/>
  <c r="F22" i="80"/>
  <c r="F40" i="80" s="1"/>
  <c r="E22" i="80"/>
  <c r="E40" i="80" s="1"/>
  <c r="D22" i="80"/>
  <c r="D40" i="80" s="1"/>
  <c r="C22" i="80"/>
  <c r="C40" i="80" s="1"/>
  <c r="C44" i="80" s="1"/>
  <c r="G5" i="80"/>
  <c r="J141" i="77"/>
  <c r="J142" i="77"/>
  <c r="J143" i="77"/>
  <c r="J144" i="77"/>
  <c r="D141" i="77"/>
  <c r="I142" i="77"/>
  <c r="I143" i="77"/>
  <c r="I144" i="77"/>
  <c r="I141" i="77"/>
  <c r="D144" i="77"/>
  <c r="D143" i="77"/>
  <c r="D142" i="77"/>
  <c r="L67" i="77"/>
  <c r="L66" i="77"/>
  <c r="L65" i="77"/>
  <c r="L64" i="77"/>
  <c r="L87" i="77"/>
  <c r="L86" i="77"/>
  <c r="L85" i="77"/>
  <c r="L84" i="77"/>
  <c r="L97" i="77"/>
  <c r="L96" i="77"/>
  <c r="L95" i="77"/>
  <c r="L94" i="77"/>
  <c r="L109" i="77"/>
  <c r="L110" i="77"/>
  <c r="L111" i="77"/>
  <c r="L108" i="77"/>
  <c r="K135" i="77"/>
  <c r="K136" i="77"/>
  <c r="K137" i="77"/>
  <c r="K138" i="77"/>
  <c r="K134" i="77"/>
  <c r="I138" i="77"/>
  <c r="I137" i="77"/>
  <c r="I136" i="77"/>
  <c r="I135" i="77"/>
  <c r="I134" i="77"/>
  <c r="H135" i="77"/>
  <c r="H136" i="77"/>
  <c r="H137" i="77"/>
  <c r="H138" i="77"/>
  <c r="H134" i="77"/>
  <c r="F138" i="77"/>
  <c r="E138" i="77"/>
  <c r="D138" i="77"/>
  <c r="C138" i="77"/>
  <c r="F137" i="77"/>
  <c r="E137" i="77"/>
  <c r="D137" i="77"/>
  <c r="C137" i="77"/>
  <c r="F136" i="77"/>
  <c r="E136" i="77"/>
  <c r="D136" i="77"/>
  <c r="C136" i="77"/>
  <c r="F135" i="77"/>
  <c r="E135" i="77"/>
  <c r="D135" i="77"/>
  <c r="C135" i="77"/>
  <c r="F134" i="77"/>
  <c r="E134" i="77"/>
  <c r="D134" i="77"/>
  <c r="C134" i="77"/>
  <c r="K127" i="77"/>
  <c r="K128" i="77"/>
  <c r="K129" i="77"/>
  <c r="K130" i="77"/>
  <c r="K126" i="77"/>
  <c r="D130" i="77"/>
  <c r="E130" i="77"/>
  <c r="F130" i="77"/>
  <c r="H130" i="77"/>
  <c r="I130" i="77"/>
  <c r="C130" i="77"/>
  <c r="I129" i="77"/>
  <c r="H129" i="77"/>
  <c r="F129" i="77"/>
  <c r="E129" i="77"/>
  <c r="D129" i="77"/>
  <c r="C129" i="77"/>
  <c r="I128" i="77"/>
  <c r="H128" i="77"/>
  <c r="F128" i="77"/>
  <c r="E128" i="77"/>
  <c r="D128" i="77"/>
  <c r="C128" i="77"/>
  <c r="I127" i="77"/>
  <c r="H127" i="77"/>
  <c r="F127" i="77"/>
  <c r="E127" i="77"/>
  <c r="D127" i="77"/>
  <c r="C127" i="77"/>
  <c r="I126" i="77"/>
  <c r="H126" i="77"/>
  <c r="F126" i="77"/>
  <c r="E126" i="77"/>
  <c r="D126" i="77"/>
  <c r="C126" i="77"/>
  <c r="E51" i="77"/>
  <c r="E52" i="77"/>
  <c r="E53" i="77"/>
  <c r="E54" i="77"/>
  <c r="E50" i="77"/>
  <c r="D51" i="77"/>
  <c r="D52" i="77"/>
  <c r="D53" i="77"/>
  <c r="D54" i="77"/>
  <c r="D50" i="77"/>
  <c r="B51" i="77"/>
  <c r="H51" i="77" s="1"/>
  <c r="B52" i="77"/>
  <c r="H52" i="77" s="1"/>
  <c r="I52" i="77" s="1"/>
  <c r="B53" i="77"/>
  <c r="H53" i="77" s="1"/>
  <c r="B54" i="77"/>
  <c r="H54" i="77" s="1"/>
  <c r="B50" i="77"/>
  <c r="G50" i="77" s="1"/>
  <c r="A51" i="77"/>
  <c r="A52" i="77"/>
  <c r="A53" i="77"/>
  <c r="A54" i="77"/>
  <c r="A50" i="77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D2" i="72"/>
  <c r="E2" i="71"/>
  <c r="E864" i="72" s="1"/>
  <c r="F864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F2" i="71" s="1"/>
  <c r="D3" i="71"/>
  <c r="F3" i="71" s="1"/>
  <c r="D4" i="71"/>
  <c r="D5" i="71"/>
  <c r="D6" i="71"/>
  <c r="F6" i="71" s="1"/>
  <c r="D7" i="71"/>
  <c r="F7" i="71" s="1"/>
  <c r="D8" i="71"/>
  <c r="D9" i="71"/>
  <c r="F9" i="71" s="1"/>
  <c r="D10" i="71"/>
  <c r="F10" i="71" s="1"/>
  <c r="D11" i="71"/>
  <c r="F11" i="71" s="1"/>
  <c r="D12" i="71"/>
  <c r="D13" i="71"/>
  <c r="F13" i="71" s="1"/>
  <c r="D14" i="71"/>
  <c r="F14" i="71" s="1"/>
  <c r="D15" i="71"/>
  <c r="F15" i="71" s="1"/>
  <c r="D16" i="71"/>
  <c r="D17" i="71"/>
  <c r="F17" i="71" s="1"/>
  <c r="D18" i="71"/>
  <c r="F18" i="71" s="1"/>
  <c r="D19" i="71"/>
  <c r="F19" i="71" s="1"/>
  <c r="D20" i="71"/>
  <c r="D21" i="71"/>
  <c r="F21" i="71" s="1"/>
  <c r="D22" i="71"/>
  <c r="F22" i="71" s="1"/>
  <c r="D23" i="71"/>
  <c r="F23" i="71" s="1"/>
  <c r="D24" i="71"/>
  <c r="D25" i="71"/>
  <c r="F25" i="71" s="1"/>
  <c r="D26" i="71"/>
  <c r="F26" i="71" s="1"/>
  <c r="D27" i="71"/>
  <c r="F27" i="71" s="1"/>
  <c r="D28" i="71"/>
  <c r="D29" i="71"/>
  <c r="F29" i="71" s="1"/>
  <c r="D30" i="71"/>
  <c r="F30" i="71" s="1"/>
  <c r="D31" i="71"/>
  <c r="F31" i="71" s="1"/>
  <c r="D32" i="71"/>
  <c r="D33" i="71"/>
  <c r="F33" i="71" s="1"/>
  <c r="D34" i="71"/>
  <c r="F34" i="71" s="1"/>
  <c r="D35" i="71"/>
  <c r="F35" i="71" s="1"/>
  <c r="D36" i="71"/>
  <c r="D37" i="71"/>
  <c r="F37" i="71" s="1"/>
  <c r="D38" i="71"/>
  <c r="F38" i="71" s="1"/>
  <c r="D39" i="71"/>
  <c r="F39" i="71" s="1"/>
  <c r="D40" i="71"/>
  <c r="D41" i="71"/>
  <c r="F41" i="71" s="1"/>
  <c r="D42" i="71"/>
  <c r="F42" i="71" s="1"/>
  <c r="D43" i="71"/>
  <c r="F43" i="71" s="1"/>
  <c r="D44" i="71"/>
  <c r="D45" i="71"/>
  <c r="F45" i="71" s="1"/>
  <c r="D46" i="71"/>
  <c r="F46" i="71" s="1"/>
  <c r="D47" i="71"/>
  <c r="F47" i="71" s="1"/>
  <c r="D48" i="71"/>
  <c r="D49" i="71"/>
  <c r="F49" i="71" s="1"/>
  <c r="D50" i="71"/>
  <c r="F50" i="71" s="1"/>
  <c r="D51" i="71"/>
  <c r="F51" i="71" s="1"/>
  <c r="D52" i="7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B7" i="80"/>
  <c r="B5" i="80"/>
  <c r="M25" i="80" l="1"/>
  <c r="P32" i="80"/>
  <c r="N33" i="80"/>
  <c r="P31" i="80"/>
  <c r="N32" i="80"/>
  <c r="M33" i="80"/>
  <c r="M22" i="80"/>
  <c r="M23" i="80"/>
  <c r="P25" i="80"/>
  <c r="M32" i="80"/>
  <c r="P34" i="80"/>
  <c r="N22" i="80"/>
  <c r="P24" i="80"/>
  <c r="M31" i="80"/>
  <c r="P33" i="80"/>
  <c r="N34" i="80"/>
  <c r="C7" i="80"/>
  <c r="D44" i="80"/>
  <c r="H44" i="80"/>
  <c r="N40" i="80"/>
  <c r="M40" i="80"/>
  <c r="N41" i="80"/>
  <c r="M41" i="80"/>
  <c r="P40" i="80"/>
  <c r="J40" i="80"/>
  <c r="Q40" i="80"/>
  <c r="K40" i="80"/>
  <c r="P41" i="80"/>
  <c r="J41" i="80"/>
  <c r="Q41" i="80"/>
  <c r="K41" i="80"/>
  <c r="N42" i="80"/>
  <c r="M42" i="80"/>
  <c r="E44" i="80"/>
  <c r="N35" i="80"/>
  <c r="M35" i="80"/>
  <c r="H7" i="80"/>
  <c r="F44" i="80"/>
  <c r="N43" i="80"/>
  <c r="M43" i="80"/>
  <c r="N23" i="80"/>
  <c r="J22" i="80"/>
  <c r="P22" i="80"/>
  <c r="J23" i="80"/>
  <c r="P23" i="80"/>
  <c r="K22" i="80"/>
  <c r="Q22" i="80"/>
  <c r="K23" i="80"/>
  <c r="Q23" i="80"/>
  <c r="K24" i="80"/>
  <c r="Q24" i="80"/>
  <c r="K25" i="80"/>
  <c r="Q25" i="80"/>
  <c r="F26" i="80"/>
  <c r="K31" i="80"/>
  <c r="Q31" i="80"/>
  <c r="K32" i="80"/>
  <c r="Q32" i="80"/>
  <c r="K33" i="80"/>
  <c r="Q33" i="80"/>
  <c r="K34" i="80"/>
  <c r="Q34" i="80"/>
  <c r="C26" i="80"/>
  <c r="G26" i="80"/>
  <c r="M34" i="80"/>
  <c r="G35" i="80"/>
  <c r="G42" i="80"/>
  <c r="G44" i="80" s="1"/>
  <c r="G43" i="80"/>
  <c r="N24" i="80"/>
  <c r="N25" i="80"/>
  <c r="D26" i="80"/>
  <c r="H26" i="80"/>
  <c r="N31" i="80"/>
  <c r="J24" i="80"/>
  <c r="J25" i="80"/>
  <c r="E26" i="80"/>
  <c r="J31" i="80"/>
  <c r="J32" i="80"/>
  <c r="J33" i="80"/>
  <c r="J34" i="80"/>
  <c r="J54" i="77"/>
  <c r="K54" i="77" s="1"/>
  <c r="I54" i="77"/>
  <c r="J51" i="77"/>
  <c r="I51" i="77"/>
  <c r="I53" i="77"/>
  <c r="J53" i="77"/>
  <c r="K53" i="77" s="1"/>
  <c r="G53" i="77"/>
  <c r="H50" i="77"/>
  <c r="I50" i="77" s="1"/>
  <c r="G52" i="77"/>
  <c r="G51" i="77"/>
  <c r="G54" i="77"/>
  <c r="J52" i="77"/>
  <c r="K52" i="77" s="1"/>
  <c r="F5" i="71"/>
  <c r="E876" i="72"/>
  <c r="F876" i="72" s="1"/>
  <c r="E860" i="72"/>
  <c r="F860" i="72" s="1"/>
  <c r="F52" i="71"/>
  <c r="F48" i="71"/>
  <c r="F44" i="71"/>
  <c r="F40" i="71"/>
  <c r="F36" i="71"/>
  <c r="F32" i="71"/>
  <c r="F28" i="71"/>
  <c r="F24" i="71"/>
  <c r="F20" i="71"/>
  <c r="F16" i="71"/>
  <c r="F12" i="71"/>
  <c r="F8" i="71"/>
  <c r="E484" i="72"/>
  <c r="F484" i="72" s="1"/>
  <c r="E872" i="72"/>
  <c r="F872" i="72" s="1"/>
  <c r="E532" i="72"/>
  <c r="F532" i="72" s="1"/>
  <c r="E868" i="72"/>
  <c r="F868" i="72" s="1"/>
  <c r="E892" i="72"/>
  <c r="F892" i="72" s="1"/>
  <c r="E844" i="72"/>
  <c r="F844" i="72" s="1"/>
  <c r="E812" i="72"/>
  <c r="F812" i="72" s="1"/>
  <c r="E780" i="72"/>
  <c r="F780" i="72" s="1"/>
  <c r="E748" i="72"/>
  <c r="F748" i="72" s="1"/>
  <c r="E716" i="72"/>
  <c r="F716" i="72" s="1"/>
  <c r="E684" i="72"/>
  <c r="F684" i="72" s="1"/>
  <c r="E628" i="72"/>
  <c r="F628" i="72" s="1"/>
  <c r="E564" i="72"/>
  <c r="F564" i="72" s="1"/>
  <c r="E904" i="72"/>
  <c r="F904" i="72" s="1"/>
  <c r="E888" i="72"/>
  <c r="F888" i="72" s="1"/>
  <c r="E856" i="72"/>
  <c r="F856" i="72" s="1"/>
  <c r="E840" i="72"/>
  <c r="F840" i="72" s="1"/>
  <c r="E824" i="72"/>
  <c r="F824" i="72" s="1"/>
  <c r="E808" i="72"/>
  <c r="F808" i="72" s="1"/>
  <c r="E792" i="72"/>
  <c r="F792" i="72" s="1"/>
  <c r="E776" i="72"/>
  <c r="F776" i="72" s="1"/>
  <c r="E760" i="72"/>
  <c r="F760" i="72" s="1"/>
  <c r="E744" i="72"/>
  <c r="F744" i="72" s="1"/>
  <c r="E728" i="72"/>
  <c r="F728" i="72" s="1"/>
  <c r="E712" i="72"/>
  <c r="F712" i="72" s="1"/>
  <c r="E696" i="72"/>
  <c r="F696" i="72" s="1"/>
  <c r="E680" i="72"/>
  <c r="F680" i="72" s="1"/>
  <c r="E656" i="72"/>
  <c r="F656" i="72" s="1"/>
  <c r="E612" i="72"/>
  <c r="F612" i="72" s="1"/>
  <c r="E548" i="72"/>
  <c r="F548" i="72" s="1"/>
  <c r="F4" i="71"/>
  <c r="E356" i="72"/>
  <c r="F356" i="72" s="1"/>
  <c r="E388" i="72"/>
  <c r="F388" i="72" s="1"/>
  <c r="E436" i="72"/>
  <c r="F436" i="72" s="1"/>
  <c r="E372" i="72"/>
  <c r="F372" i="72" s="1"/>
  <c r="E404" i="72"/>
  <c r="F404" i="72" s="1"/>
  <c r="E420" i="72"/>
  <c r="F420" i="72" s="1"/>
  <c r="E908" i="72"/>
  <c r="F908" i="72" s="1"/>
  <c r="E828" i="72"/>
  <c r="F828" i="72" s="1"/>
  <c r="E796" i="72"/>
  <c r="F796" i="72" s="1"/>
  <c r="E764" i="72"/>
  <c r="F764" i="72" s="1"/>
  <c r="E732" i="72"/>
  <c r="F732" i="72" s="1"/>
  <c r="E700" i="72"/>
  <c r="F700" i="72" s="1"/>
  <c r="E664" i="72"/>
  <c r="F664" i="72" s="1"/>
  <c r="E500" i="72"/>
  <c r="F500" i="72" s="1"/>
  <c r="E352" i="72"/>
  <c r="F352" i="72" s="1"/>
  <c r="E900" i="72"/>
  <c r="F900" i="72" s="1"/>
  <c r="E884" i="72"/>
  <c r="F884" i="72" s="1"/>
  <c r="E852" i="72"/>
  <c r="F852" i="72" s="1"/>
  <c r="E836" i="72"/>
  <c r="F836" i="72" s="1"/>
  <c r="E820" i="72"/>
  <c r="F820" i="72" s="1"/>
  <c r="E804" i="72"/>
  <c r="F804" i="72" s="1"/>
  <c r="E788" i="72"/>
  <c r="F788" i="72" s="1"/>
  <c r="E772" i="72"/>
  <c r="F772" i="72" s="1"/>
  <c r="E756" i="72"/>
  <c r="F756" i="72" s="1"/>
  <c r="E740" i="72"/>
  <c r="F740" i="72" s="1"/>
  <c r="E724" i="72"/>
  <c r="F724" i="72" s="1"/>
  <c r="E708" i="72"/>
  <c r="F708" i="72" s="1"/>
  <c r="E692" i="72"/>
  <c r="F692" i="72" s="1"/>
  <c r="E675" i="72"/>
  <c r="F675" i="72" s="1"/>
  <c r="E648" i="72"/>
  <c r="F648" i="72" s="1"/>
  <c r="E596" i="72"/>
  <c r="F596" i="72" s="1"/>
  <c r="E468" i="72"/>
  <c r="F468" i="72" s="1"/>
  <c r="E896" i="72"/>
  <c r="F896" i="72" s="1"/>
  <c r="E880" i="72"/>
  <c r="F880" i="72" s="1"/>
  <c r="E848" i="72"/>
  <c r="F848" i="72" s="1"/>
  <c r="E832" i="72"/>
  <c r="F832" i="72" s="1"/>
  <c r="E816" i="72"/>
  <c r="F816" i="72" s="1"/>
  <c r="E800" i="72"/>
  <c r="F800" i="72" s="1"/>
  <c r="E784" i="72"/>
  <c r="F784" i="72" s="1"/>
  <c r="E768" i="72"/>
  <c r="F768" i="72" s="1"/>
  <c r="E752" i="72"/>
  <c r="F752" i="72" s="1"/>
  <c r="E736" i="72"/>
  <c r="F736" i="72" s="1"/>
  <c r="E720" i="72"/>
  <c r="F720" i="72" s="1"/>
  <c r="E704" i="72"/>
  <c r="F704" i="72" s="1"/>
  <c r="E688" i="72"/>
  <c r="F688" i="72" s="1"/>
  <c r="E670" i="72"/>
  <c r="F670" i="72" s="1"/>
  <c r="E640" i="72"/>
  <c r="F640" i="72" s="1"/>
  <c r="E580" i="72"/>
  <c r="F580" i="72" s="1"/>
  <c r="E516" i="72"/>
  <c r="F516" i="72" s="1"/>
  <c r="E452" i="72"/>
  <c r="F452" i="72" s="1"/>
  <c r="E907" i="72"/>
  <c r="F907" i="72" s="1"/>
  <c r="E903" i="72"/>
  <c r="F903" i="72" s="1"/>
  <c r="E899" i="72"/>
  <c r="F899" i="72" s="1"/>
  <c r="E895" i="72"/>
  <c r="F895" i="72" s="1"/>
  <c r="E891" i="72"/>
  <c r="F891" i="72" s="1"/>
  <c r="E887" i="72"/>
  <c r="F887" i="72" s="1"/>
  <c r="E883" i="72"/>
  <c r="F883" i="72" s="1"/>
  <c r="E879" i="72"/>
  <c r="F879" i="72" s="1"/>
  <c r="E875" i="72"/>
  <c r="F875" i="72" s="1"/>
  <c r="E871" i="72"/>
  <c r="F871" i="72" s="1"/>
  <c r="E867" i="72"/>
  <c r="F867" i="72" s="1"/>
  <c r="E863" i="72"/>
  <c r="F863" i="72" s="1"/>
  <c r="E859" i="72"/>
  <c r="F859" i="72" s="1"/>
  <c r="E855" i="72"/>
  <c r="F855" i="72" s="1"/>
  <c r="E851" i="72"/>
  <c r="F851" i="72" s="1"/>
  <c r="E847" i="72"/>
  <c r="F847" i="72" s="1"/>
  <c r="E843" i="72"/>
  <c r="F843" i="72" s="1"/>
  <c r="E839" i="72"/>
  <c r="F839" i="72" s="1"/>
  <c r="E835" i="72"/>
  <c r="F835" i="72" s="1"/>
  <c r="E831" i="72"/>
  <c r="F831" i="72" s="1"/>
  <c r="E827" i="72"/>
  <c r="F827" i="72" s="1"/>
  <c r="E823" i="72"/>
  <c r="F823" i="72" s="1"/>
  <c r="E819" i="72"/>
  <c r="F819" i="72" s="1"/>
  <c r="E815" i="72"/>
  <c r="F815" i="72" s="1"/>
  <c r="E811" i="72"/>
  <c r="F811" i="72" s="1"/>
  <c r="E807" i="72"/>
  <c r="F807" i="72" s="1"/>
  <c r="E803" i="72"/>
  <c r="F803" i="72" s="1"/>
  <c r="E799" i="72"/>
  <c r="F799" i="72" s="1"/>
  <c r="E795" i="72"/>
  <c r="F795" i="72" s="1"/>
  <c r="E791" i="72"/>
  <c r="F791" i="72" s="1"/>
  <c r="E787" i="72"/>
  <c r="F787" i="72" s="1"/>
  <c r="E783" i="72"/>
  <c r="F783" i="72" s="1"/>
  <c r="E779" i="72"/>
  <c r="F779" i="72" s="1"/>
  <c r="E775" i="72"/>
  <c r="F775" i="72" s="1"/>
  <c r="E771" i="72"/>
  <c r="F771" i="72" s="1"/>
  <c r="E767" i="72"/>
  <c r="F767" i="72" s="1"/>
  <c r="E763" i="72"/>
  <c r="F763" i="72" s="1"/>
  <c r="E759" i="72"/>
  <c r="F759" i="72" s="1"/>
  <c r="E755" i="72"/>
  <c r="F755" i="72" s="1"/>
  <c r="E751" i="72"/>
  <c r="F751" i="72" s="1"/>
  <c r="E747" i="72"/>
  <c r="F747" i="72" s="1"/>
  <c r="E743" i="72"/>
  <c r="F743" i="72" s="1"/>
  <c r="E739" i="72"/>
  <c r="F739" i="72" s="1"/>
  <c r="E735" i="72"/>
  <c r="F735" i="72" s="1"/>
  <c r="E731" i="72"/>
  <c r="F731" i="72" s="1"/>
  <c r="E727" i="72"/>
  <c r="F727" i="72" s="1"/>
  <c r="E723" i="72"/>
  <c r="F723" i="72" s="1"/>
  <c r="E719" i="72"/>
  <c r="F719" i="72" s="1"/>
  <c r="E715" i="72"/>
  <c r="F715" i="72" s="1"/>
  <c r="E711" i="72"/>
  <c r="F711" i="72" s="1"/>
  <c r="E707" i="72"/>
  <c r="F707" i="72" s="1"/>
  <c r="E703" i="72"/>
  <c r="F703" i="72" s="1"/>
  <c r="E699" i="72"/>
  <c r="F699" i="72" s="1"/>
  <c r="E695" i="72"/>
  <c r="F695" i="72" s="1"/>
  <c r="E691" i="72"/>
  <c r="F691" i="72" s="1"/>
  <c r="E687" i="72"/>
  <c r="F687" i="72" s="1"/>
  <c r="E683" i="72"/>
  <c r="F683" i="72" s="1"/>
  <c r="E679" i="72"/>
  <c r="F679" i="72" s="1"/>
  <c r="E674" i="72"/>
  <c r="F674" i="72" s="1"/>
  <c r="E668" i="72"/>
  <c r="F668" i="72" s="1"/>
  <c r="E663" i="72"/>
  <c r="F663" i="72" s="1"/>
  <c r="E655" i="72"/>
  <c r="F655" i="72" s="1"/>
  <c r="E647" i="72"/>
  <c r="F647" i="72" s="1"/>
  <c r="E639" i="72"/>
  <c r="F639" i="72" s="1"/>
  <c r="E624" i="72"/>
  <c r="F624" i="72" s="1"/>
  <c r="E608" i="72"/>
  <c r="F608" i="72" s="1"/>
  <c r="E592" i="72"/>
  <c r="F592" i="72" s="1"/>
  <c r="E576" i="72"/>
  <c r="F576" i="72" s="1"/>
  <c r="E560" i="72"/>
  <c r="F560" i="72" s="1"/>
  <c r="E544" i="72"/>
  <c r="F544" i="72" s="1"/>
  <c r="E528" i="72"/>
  <c r="F528" i="72" s="1"/>
  <c r="E512" i="72"/>
  <c r="F512" i="72" s="1"/>
  <c r="E496" i="72"/>
  <c r="F496" i="72" s="1"/>
  <c r="E480" i="72"/>
  <c r="F480" i="72" s="1"/>
  <c r="E464" i="72"/>
  <c r="F464" i="72" s="1"/>
  <c r="E448" i="72"/>
  <c r="F448" i="72" s="1"/>
  <c r="E432" i="72"/>
  <c r="F432" i="72" s="1"/>
  <c r="E416" i="72"/>
  <c r="F416" i="72" s="1"/>
  <c r="E400" i="72"/>
  <c r="F400" i="72" s="1"/>
  <c r="E384" i="72"/>
  <c r="F384" i="72" s="1"/>
  <c r="E368" i="72"/>
  <c r="F368" i="72" s="1"/>
  <c r="E2" i="72"/>
  <c r="F2" i="72" s="1"/>
  <c r="E6" i="72"/>
  <c r="F6" i="72" s="1"/>
  <c r="E10" i="72"/>
  <c r="F10" i="72" s="1"/>
  <c r="E14" i="72"/>
  <c r="F14" i="72" s="1"/>
  <c r="E18" i="72"/>
  <c r="F18" i="72" s="1"/>
  <c r="E22" i="72"/>
  <c r="F22" i="72" s="1"/>
  <c r="E26" i="72"/>
  <c r="F26" i="72" s="1"/>
  <c r="E30" i="72"/>
  <c r="F30" i="72" s="1"/>
  <c r="E34" i="72"/>
  <c r="F34" i="72" s="1"/>
  <c r="E38" i="72"/>
  <c r="F38" i="72" s="1"/>
  <c r="E42" i="72"/>
  <c r="F42" i="72" s="1"/>
  <c r="E46" i="72"/>
  <c r="F46" i="72" s="1"/>
  <c r="E50" i="72"/>
  <c r="F50" i="72" s="1"/>
  <c r="E54" i="72"/>
  <c r="F54" i="72" s="1"/>
  <c r="E58" i="72"/>
  <c r="F58" i="72" s="1"/>
  <c r="E62" i="72"/>
  <c r="F62" i="72" s="1"/>
  <c r="E66" i="72"/>
  <c r="F66" i="72" s="1"/>
  <c r="E70" i="72"/>
  <c r="F70" i="72" s="1"/>
  <c r="E74" i="72"/>
  <c r="F74" i="72" s="1"/>
  <c r="E78" i="72"/>
  <c r="F78" i="72" s="1"/>
  <c r="E82" i="72"/>
  <c r="F82" i="72" s="1"/>
  <c r="E86" i="72"/>
  <c r="F86" i="72" s="1"/>
  <c r="E90" i="72"/>
  <c r="F90" i="72" s="1"/>
  <c r="E94" i="72"/>
  <c r="F94" i="72" s="1"/>
  <c r="E98" i="72"/>
  <c r="F98" i="72" s="1"/>
  <c r="E102" i="72"/>
  <c r="F102" i="72" s="1"/>
  <c r="E106" i="72"/>
  <c r="F106" i="72" s="1"/>
  <c r="E110" i="72"/>
  <c r="F110" i="72" s="1"/>
  <c r="E114" i="72"/>
  <c r="F114" i="72" s="1"/>
  <c r="E118" i="72"/>
  <c r="F118" i="72" s="1"/>
  <c r="E122" i="72"/>
  <c r="F122" i="72" s="1"/>
  <c r="E126" i="72"/>
  <c r="F126" i="72" s="1"/>
  <c r="E130" i="72"/>
  <c r="F130" i="72" s="1"/>
  <c r="E134" i="72"/>
  <c r="F134" i="72" s="1"/>
  <c r="E138" i="72"/>
  <c r="F138" i="72" s="1"/>
  <c r="E142" i="72"/>
  <c r="F142" i="72" s="1"/>
  <c r="E146" i="72"/>
  <c r="F146" i="72" s="1"/>
  <c r="E150" i="72"/>
  <c r="F150" i="72" s="1"/>
  <c r="E154" i="72"/>
  <c r="F154" i="72" s="1"/>
  <c r="E158" i="72"/>
  <c r="F158" i="72" s="1"/>
  <c r="E162" i="72"/>
  <c r="F162" i="72" s="1"/>
  <c r="E166" i="72"/>
  <c r="F166" i="72" s="1"/>
  <c r="E170" i="72"/>
  <c r="F170" i="72" s="1"/>
  <c r="E174" i="72"/>
  <c r="F174" i="72" s="1"/>
  <c r="E178" i="72"/>
  <c r="F178" i="72" s="1"/>
  <c r="E182" i="72"/>
  <c r="F182" i="72" s="1"/>
  <c r="E186" i="72"/>
  <c r="F186" i="72" s="1"/>
  <c r="E190" i="72"/>
  <c r="F190" i="72" s="1"/>
  <c r="E194" i="72"/>
  <c r="F194" i="72" s="1"/>
  <c r="E198" i="72"/>
  <c r="F198" i="72" s="1"/>
  <c r="E202" i="72"/>
  <c r="F202" i="72" s="1"/>
  <c r="E206" i="72"/>
  <c r="F206" i="72" s="1"/>
  <c r="E210" i="72"/>
  <c r="F210" i="72" s="1"/>
  <c r="E214" i="72"/>
  <c r="F214" i="72" s="1"/>
  <c r="E218" i="72"/>
  <c r="F218" i="72" s="1"/>
  <c r="E222" i="72"/>
  <c r="F222" i="72" s="1"/>
  <c r="E226" i="72"/>
  <c r="F226" i="72" s="1"/>
  <c r="E230" i="72"/>
  <c r="F230" i="72" s="1"/>
  <c r="E234" i="72"/>
  <c r="F234" i="72" s="1"/>
  <c r="E238" i="72"/>
  <c r="F238" i="72" s="1"/>
  <c r="E242" i="72"/>
  <c r="F242" i="72" s="1"/>
  <c r="E246" i="72"/>
  <c r="F246" i="72" s="1"/>
  <c r="E250" i="72"/>
  <c r="F250" i="72" s="1"/>
  <c r="E254" i="72"/>
  <c r="F254" i="72" s="1"/>
  <c r="E258" i="72"/>
  <c r="F258" i="72" s="1"/>
  <c r="E262" i="72"/>
  <c r="F262" i="72" s="1"/>
  <c r="E266" i="72"/>
  <c r="F266" i="72" s="1"/>
  <c r="E270" i="72"/>
  <c r="F270" i="72" s="1"/>
  <c r="E274" i="72"/>
  <c r="F274" i="72" s="1"/>
  <c r="E278" i="72"/>
  <c r="F278" i="72" s="1"/>
  <c r="E282" i="72"/>
  <c r="F282" i="72" s="1"/>
  <c r="E286" i="72"/>
  <c r="F286" i="72" s="1"/>
  <c r="E290" i="72"/>
  <c r="F290" i="72" s="1"/>
  <c r="E294" i="72"/>
  <c r="F294" i="72" s="1"/>
  <c r="E298" i="72"/>
  <c r="F298" i="72" s="1"/>
  <c r="E302" i="72"/>
  <c r="F302" i="72" s="1"/>
  <c r="E306" i="72"/>
  <c r="F306" i="72" s="1"/>
  <c r="E310" i="72"/>
  <c r="F310" i="72" s="1"/>
  <c r="E314" i="72"/>
  <c r="F314" i="72" s="1"/>
  <c r="E318" i="72"/>
  <c r="F318" i="72" s="1"/>
  <c r="E322" i="72"/>
  <c r="F322" i="72" s="1"/>
  <c r="E326" i="72"/>
  <c r="F326" i="72" s="1"/>
  <c r="E330" i="72"/>
  <c r="F330" i="72" s="1"/>
  <c r="E334" i="72"/>
  <c r="F334" i="72" s="1"/>
  <c r="E338" i="72"/>
  <c r="F338" i="72" s="1"/>
  <c r="E3" i="72"/>
  <c r="F3" i="72" s="1"/>
  <c r="E7" i="72"/>
  <c r="F7" i="72" s="1"/>
  <c r="E11" i="72"/>
  <c r="F11" i="72" s="1"/>
  <c r="E15" i="72"/>
  <c r="F15" i="72" s="1"/>
  <c r="E19" i="72"/>
  <c r="F19" i="72" s="1"/>
  <c r="E23" i="72"/>
  <c r="F23" i="72" s="1"/>
  <c r="E27" i="72"/>
  <c r="F27" i="72" s="1"/>
  <c r="E31" i="72"/>
  <c r="F31" i="72" s="1"/>
  <c r="E35" i="72"/>
  <c r="F35" i="72" s="1"/>
  <c r="E39" i="72"/>
  <c r="F39" i="72" s="1"/>
  <c r="E43" i="72"/>
  <c r="F43" i="72" s="1"/>
  <c r="E47" i="72"/>
  <c r="F47" i="72" s="1"/>
  <c r="E51" i="72"/>
  <c r="F51" i="72" s="1"/>
  <c r="E55" i="72"/>
  <c r="F55" i="72" s="1"/>
  <c r="E59" i="72"/>
  <c r="F59" i="72" s="1"/>
  <c r="E63" i="72"/>
  <c r="F63" i="72" s="1"/>
  <c r="E67" i="72"/>
  <c r="F67" i="72" s="1"/>
  <c r="E71" i="72"/>
  <c r="F71" i="72" s="1"/>
  <c r="E75" i="72"/>
  <c r="F75" i="72" s="1"/>
  <c r="E79" i="72"/>
  <c r="F79" i="72" s="1"/>
  <c r="E83" i="72"/>
  <c r="F83" i="72" s="1"/>
  <c r="E87" i="72"/>
  <c r="F87" i="72" s="1"/>
  <c r="E91" i="72"/>
  <c r="F91" i="72" s="1"/>
  <c r="E95" i="72"/>
  <c r="F95" i="72" s="1"/>
  <c r="E99" i="72"/>
  <c r="F99" i="72" s="1"/>
  <c r="E103" i="72"/>
  <c r="F103" i="72" s="1"/>
  <c r="E107" i="72"/>
  <c r="F107" i="72" s="1"/>
  <c r="E111" i="72"/>
  <c r="F111" i="72" s="1"/>
  <c r="E115" i="72"/>
  <c r="F115" i="72" s="1"/>
  <c r="E119" i="72"/>
  <c r="F119" i="72" s="1"/>
  <c r="E123" i="72"/>
  <c r="F123" i="72" s="1"/>
  <c r="E127" i="72"/>
  <c r="F127" i="72" s="1"/>
  <c r="E131" i="72"/>
  <c r="F131" i="72" s="1"/>
  <c r="E135" i="72"/>
  <c r="F135" i="72" s="1"/>
  <c r="E139" i="72"/>
  <c r="F139" i="72" s="1"/>
  <c r="E143" i="72"/>
  <c r="F143" i="72" s="1"/>
  <c r="E147" i="72"/>
  <c r="F147" i="72" s="1"/>
  <c r="E151" i="72"/>
  <c r="F151" i="72" s="1"/>
  <c r="E155" i="72"/>
  <c r="F155" i="72" s="1"/>
  <c r="E159" i="72"/>
  <c r="F159" i="72" s="1"/>
  <c r="E163" i="72"/>
  <c r="F163" i="72" s="1"/>
  <c r="E167" i="72"/>
  <c r="F167" i="72" s="1"/>
  <c r="E171" i="72"/>
  <c r="F171" i="72" s="1"/>
  <c r="E175" i="72"/>
  <c r="F175" i="72" s="1"/>
  <c r="E179" i="72"/>
  <c r="F179" i="72" s="1"/>
  <c r="E183" i="72"/>
  <c r="F183" i="72" s="1"/>
  <c r="E187" i="72"/>
  <c r="F187" i="72" s="1"/>
  <c r="E191" i="72"/>
  <c r="F191" i="72" s="1"/>
  <c r="E195" i="72"/>
  <c r="F195" i="72" s="1"/>
  <c r="E199" i="72"/>
  <c r="F199" i="72" s="1"/>
  <c r="E203" i="72"/>
  <c r="F203" i="72" s="1"/>
  <c r="E207" i="72"/>
  <c r="F207" i="72" s="1"/>
  <c r="E211" i="72"/>
  <c r="F211" i="72" s="1"/>
  <c r="E215" i="72"/>
  <c r="F215" i="72" s="1"/>
  <c r="E219" i="72"/>
  <c r="F219" i="72" s="1"/>
  <c r="E223" i="72"/>
  <c r="F223" i="72" s="1"/>
  <c r="E227" i="72"/>
  <c r="F227" i="72" s="1"/>
  <c r="E231" i="72"/>
  <c r="F231" i="72" s="1"/>
  <c r="E235" i="72"/>
  <c r="F235" i="72" s="1"/>
  <c r="E239" i="72"/>
  <c r="F239" i="72" s="1"/>
  <c r="E243" i="72"/>
  <c r="F243" i="72" s="1"/>
  <c r="E247" i="72"/>
  <c r="F247" i="72" s="1"/>
  <c r="E251" i="72"/>
  <c r="F251" i="72" s="1"/>
  <c r="E255" i="72"/>
  <c r="F255" i="72" s="1"/>
  <c r="E259" i="72"/>
  <c r="F259" i="72" s="1"/>
  <c r="E263" i="72"/>
  <c r="F263" i="72" s="1"/>
  <c r="E267" i="72"/>
  <c r="F267" i="72" s="1"/>
  <c r="E271" i="72"/>
  <c r="F271" i="72" s="1"/>
  <c r="E275" i="72"/>
  <c r="F275" i="72" s="1"/>
  <c r="E279" i="72"/>
  <c r="F279" i="72" s="1"/>
  <c r="E283" i="72"/>
  <c r="F283" i="72" s="1"/>
  <c r="E287" i="72"/>
  <c r="F287" i="72" s="1"/>
  <c r="E291" i="72"/>
  <c r="F291" i="72" s="1"/>
  <c r="E295" i="72"/>
  <c r="F295" i="72" s="1"/>
  <c r="E299" i="72"/>
  <c r="F299" i="72" s="1"/>
  <c r="E303" i="72"/>
  <c r="F303" i="72" s="1"/>
  <c r="E307" i="72"/>
  <c r="F307" i="72" s="1"/>
  <c r="E311" i="72"/>
  <c r="F311" i="72" s="1"/>
  <c r="E315" i="72"/>
  <c r="F315" i="72" s="1"/>
  <c r="E319" i="72"/>
  <c r="F319" i="72" s="1"/>
  <c r="E323" i="72"/>
  <c r="F323" i="72" s="1"/>
  <c r="E327" i="72"/>
  <c r="F327" i="72" s="1"/>
  <c r="E331" i="72"/>
  <c r="F331" i="72" s="1"/>
  <c r="E335" i="72"/>
  <c r="F335" i="72" s="1"/>
  <c r="E339" i="72"/>
  <c r="F339" i="72" s="1"/>
  <c r="E4" i="72"/>
  <c r="F4" i="72" s="1"/>
  <c r="E8" i="72"/>
  <c r="F8" i="72" s="1"/>
  <c r="E12" i="72"/>
  <c r="F12" i="72" s="1"/>
  <c r="E16" i="72"/>
  <c r="F16" i="72" s="1"/>
  <c r="E20" i="72"/>
  <c r="F20" i="72" s="1"/>
  <c r="E24" i="72"/>
  <c r="F24" i="72" s="1"/>
  <c r="E28" i="72"/>
  <c r="F28" i="72" s="1"/>
  <c r="E32" i="72"/>
  <c r="F32" i="72" s="1"/>
  <c r="E36" i="72"/>
  <c r="F36" i="72" s="1"/>
  <c r="E40" i="72"/>
  <c r="F40" i="72" s="1"/>
  <c r="E44" i="72"/>
  <c r="F44" i="72" s="1"/>
  <c r="E48" i="72"/>
  <c r="F48" i="72" s="1"/>
  <c r="E52" i="72"/>
  <c r="F52" i="72" s="1"/>
  <c r="E56" i="72"/>
  <c r="F56" i="72" s="1"/>
  <c r="E60" i="72"/>
  <c r="F60" i="72" s="1"/>
  <c r="E64" i="72"/>
  <c r="F64" i="72" s="1"/>
  <c r="E68" i="72"/>
  <c r="F68" i="72" s="1"/>
  <c r="E72" i="72"/>
  <c r="F72" i="72" s="1"/>
  <c r="E76" i="72"/>
  <c r="F76" i="72" s="1"/>
  <c r="E80" i="72"/>
  <c r="F80" i="72" s="1"/>
  <c r="E84" i="72"/>
  <c r="F84" i="72" s="1"/>
  <c r="E88" i="72"/>
  <c r="F88" i="72" s="1"/>
  <c r="E92" i="72"/>
  <c r="F92" i="72" s="1"/>
  <c r="E96" i="72"/>
  <c r="F96" i="72" s="1"/>
  <c r="E100" i="72"/>
  <c r="F100" i="72" s="1"/>
  <c r="E104" i="72"/>
  <c r="F104" i="72" s="1"/>
  <c r="E108" i="72"/>
  <c r="F108" i="72" s="1"/>
  <c r="E112" i="72"/>
  <c r="F112" i="72" s="1"/>
  <c r="E116" i="72"/>
  <c r="F116" i="72" s="1"/>
  <c r="E120" i="72"/>
  <c r="F120" i="72" s="1"/>
  <c r="E124" i="72"/>
  <c r="F124" i="72" s="1"/>
  <c r="E128" i="72"/>
  <c r="F128" i="72" s="1"/>
  <c r="E132" i="72"/>
  <c r="F132" i="72" s="1"/>
  <c r="E136" i="72"/>
  <c r="F136" i="72" s="1"/>
  <c r="E140" i="72"/>
  <c r="F140" i="72" s="1"/>
  <c r="E144" i="72"/>
  <c r="F144" i="72" s="1"/>
  <c r="E148" i="72"/>
  <c r="F148" i="72" s="1"/>
  <c r="E152" i="72"/>
  <c r="F152" i="72" s="1"/>
  <c r="E156" i="72"/>
  <c r="F156" i="72" s="1"/>
  <c r="E160" i="72"/>
  <c r="F160" i="72" s="1"/>
  <c r="E164" i="72"/>
  <c r="F164" i="72" s="1"/>
  <c r="E168" i="72"/>
  <c r="F168" i="72" s="1"/>
  <c r="E172" i="72"/>
  <c r="F172" i="72" s="1"/>
  <c r="E176" i="72"/>
  <c r="F176" i="72" s="1"/>
  <c r="E180" i="72"/>
  <c r="F180" i="72" s="1"/>
  <c r="E184" i="72"/>
  <c r="F184" i="72" s="1"/>
  <c r="E188" i="72"/>
  <c r="F188" i="72" s="1"/>
  <c r="E192" i="72"/>
  <c r="F192" i="72" s="1"/>
  <c r="E196" i="72"/>
  <c r="F196" i="72" s="1"/>
  <c r="E200" i="72"/>
  <c r="F200" i="72" s="1"/>
  <c r="E204" i="72"/>
  <c r="F204" i="72" s="1"/>
  <c r="E208" i="72"/>
  <c r="F208" i="72" s="1"/>
  <c r="E212" i="72"/>
  <c r="F212" i="72" s="1"/>
  <c r="E216" i="72"/>
  <c r="F216" i="72" s="1"/>
  <c r="E220" i="72"/>
  <c r="F220" i="72" s="1"/>
  <c r="E224" i="72"/>
  <c r="F224" i="72" s="1"/>
  <c r="E228" i="72"/>
  <c r="F228" i="72" s="1"/>
  <c r="E232" i="72"/>
  <c r="F232" i="72" s="1"/>
  <c r="E236" i="72"/>
  <c r="F236" i="72" s="1"/>
  <c r="E240" i="72"/>
  <c r="F240" i="72" s="1"/>
  <c r="E244" i="72"/>
  <c r="F244" i="72" s="1"/>
  <c r="E248" i="72"/>
  <c r="F248" i="72" s="1"/>
  <c r="E252" i="72"/>
  <c r="F252" i="72" s="1"/>
  <c r="E256" i="72"/>
  <c r="F256" i="72" s="1"/>
  <c r="E260" i="72"/>
  <c r="F260" i="72" s="1"/>
  <c r="E264" i="72"/>
  <c r="F264" i="72" s="1"/>
  <c r="E268" i="72"/>
  <c r="F268" i="72" s="1"/>
  <c r="E272" i="72"/>
  <c r="F272" i="72" s="1"/>
  <c r="E276" i="72"/>
  <c r="F276" i="72" s="1"/>
  <c r="E280" i="72"/>
  <c r="F280" i="72" s="1"/>
  <c r="E284" i="72"/>
  <c r="F284" i="72" s="1"/>
  <c r="E288" i="72"/>
  <c r="F288" i="72" s="1"/>
  <c r="E292" i="72"/>
  <c r="F292" i="72" s="1"/>
  <c r="E296" i="72"/>
  <c r="F296" i="72" s="1"/>
  <c r="E300" i="72"/>
  <c r="F300" i="72" s="1"/>
  <c r="E304" i="72"/>
  <c r="F304" i="72" s="1"/>
  <c r="E308" i="72"/>
  <c r="F308" i="72" s="1"/>
  <c r="E312" i="72"/>
  <c r="F312" i="72" s="1"/>
  <c r="E316" i="72"/>
  <c r="F316" i="72" s="1"/>
  <c r="E320" i="72"/>
  <c r="F320" i="72" s="1"/>
  <c r="E324" i="72"/>
  <c r="F324" i="72" s="1"/>
  <c r="E328" i="72"/>
  <c r="F328" i="72" s="1"/>
  <c r="E332" i="72"/>
  <c r="F332" i="72" s="1"/>
  <c r="E336" i="72"/>
  <c r="F336" i="72" s="1"/>
  <c r="E5" i="72"/>
  <c r="F5" i="72" s="1"/>
  <c r="E9" i="72"/>
  <c r="F9" i="72" s="1"/>
  <c r="E13" i="72"/>
  <c r="F13" i="72" s="1"/>
  <c r="E17" i="72"/>
  <c r="F17" i="72" s="1"/>
  <c r="E21" i="72"/>
  <c r="F21" i="72" s="1"/>
  <c r="E25" i="72"/>
  <c r="F25" i="72" s="1"/>
  <c r="E29" i="72"/>
  <c r="F29" i="72" s="1"/>
  <c r="E33" i="72"/>
  <c r="F33" i="72" s="1"/>
  <c r="E37" i="72"/>
  <c r="F37" i="72" s="1"/>
  <c r="E41" i="72"/>
  <c r="F41" i="72" s="1"/>
  <c r="E45" i="72"/>
  <c r="F45" i="72" s="1"/>
  <c r="E49" i="72"/>
  <c r="F49" i="72" s="1"/>
  <c r="E53" i="72"/>
  <c r="F53" i="72" s="1"/>
  <c r="E57" i="72"/>
  <c r="F57" i="72" s="1"/>
  <c r="E61" i="72"/>
  <c r="F61" i="72" s="1"/>
  <c r="E65" i="72"/>
  <c r="F65" i="72" s="1"/>
  <c r="E69" i="72"/>
  <c r="F69" i="72" s="1"/>
  <c r="E73" i="72"/>
  <c r="F73" i="72" s="1"/>
  <c r="E77" i="72"/>
  <c r="F77" i="72" s="1"/>
  <c r="E81" i="72"/>
  <c r="F81" i="72" s="1"/>
  <c r="E85" i="72"/>
  <c r="F85" i="72" s="1"/>
  <c r="E89" i="72"/>
  <c r="F89" i="72" s="1"/>
  <c r="E93" i="72"/>
  <c r="F93" i="72" s="1"/>
  <c r="E97" i="72"/>
  <c r="F97" i="72" s="1"/>
  <c r="E101" i="72"/>
  <c r="F101" i="72" s="1"/>
  <c r="E105" i="72"/>
  <c r="F105" i="72" s="1"/>
  <c r="E109" i="72"/>
  <c r="F109" i="72" s="1"/>
  <c r="E113" i="72"/>
  <c r="F113" i="72" s="1"/>
  <c r="E117" i="72"/>
  <c r="F117" i="72" s="1"/>
  <c r="E121" i="72"/>
  <c r="F121" i="72" s="1"/>
  <c r="E125" i="72"/>
  <c r="F125" i="72" s="1"/>
  <c r="E129" i="72"/>
  <c r="F129" i="72" s="1"/>
  <c r="E133" i="72"/>
  <c r="F133" i="72" s="1"/>
  <c r="E137" i="72"/>
  <c r="F137" i="72" s="1"/>
  <c r="E141" i="72"/>
  <c r="F141" i="72" s="1"/>
  <c r="E145" i="72"/>
  <c r="F145" i="72" s="1"/>
  <c r="E149" i="72"/>
  <c r="F149" i="72" s="1"/>
  <c r="E153" i="72"/>
  <c r="F153" i="72" s="1"/>
  <c r="E157" i="72"/>
  <c r="F157" i="72" s="1"/>
  <c r="E161" i="72"/>
  <c r="F161" i="72" s="1"/>
  <c r="E165" i="72"/>
  <c r="F165" i="72" s="1"/>
  <c r="E169" i="72"/>
  <c r="F169" i="72" s="1"/>
  <c r="E173" i="72"/>
  <c r="F173" i="72" s="1"/>
  <c r="E177" i="72"/>
  <c r="F177" i="72" s="1"/>
  <c r="E181" i="72"/>
  <c r="F181" i="72" s="1"/>
  <c r="E185" i="72"/>
  <c r="F185" i="72" s="1"/>
  <c r="E189" i="72"/>
  <c r="F189" i="72" s="1"/>
  <c r="E193" i="72"/>
  <c r="F193" i="72" s="1"/>
  <c r="E197" i="72"/>
  <c r="F197" i="72" s="1"/>
  <c r="E201" i="72"/>
  <c r="F201" i="72" s="1"/>
  <c r="E205" i="72"/>
  <c r="F205" i="72" s="1"/>
  <c r="E209" i="72"/>
  <c r="F209" i="72" s="1"/>
  <c r="E213" i="72"/>
  <c r="F213" i="72" s="1"/>
  <c r="E217" i="72"/>
  <c r="F217" i="72" s="1"/>
  <c r="E221" i="72"/>
  <c r="F221" i="72" s="1"/>
  <c r="E225" i="72"/>
  <c r="F225" i="72" s="1"/>
  <c r="E229" i="72"/>
  <c r="F229" i="72" s="1"/>
  <c r="E233" i="72"/>
  <c r="F233" i="72" s="1"/>
  <c r="E237" i="72"/>
  <c r="F237" i="72" s="1"/>
  <c r="E241" i="72"/>
  <c r="F241" i="72" s="1"/>
  <c r="E245" i="72"/>
  <c r="F245" i="72" s="1"/>
  <c r="E249" i="72"/>
  <c r="F249" i="72" s="1"/>
  <c r="E253" i="72"/>
  <c r="F253" i="72" s="1"/>
  <c r="E257" i="72"/>
  <c r="F257" i="72" s="1"/>
  <c r="E261" i="72"/>
  <c r="F261" i="72" s="1"/>
  <c r="E265" i="72"/>
  <c r="F265" i="72" s="1"/>
  <c r="E269" i="72"/>
  <c r="F269" i="72" s="1"/>
  <c r="E273" i="72"/>
  <c r="F273" i="72" s="1"/>
  <c r="E277" i="72"/>
  <c r="F277" i="72" s="1"/>
  <c r="E281" i="72"/>
  <c r="F281" i="72" s="1"/>
  <c r="E285" i="72"/>
  <c r="F285" i="72" s="1"/>
  <c r="E289" i="72"/>
  <c r="F289" i="72" s="1"/>
  <c r="E293" i="72"/>
  <c r="F293" i="72" s="1"/>
  <c r="E297" i="72"/>
  <c r="F297" i="72" s="1"/>
  <c r="E301" i="72"/>
  <c r="F301" i="72" s="1"/>
  <c r="E305" i="72"/>
  <c r="F305" i="72" s="1"/>
  <c r="E309" i="72"/>
  <c r="F309" i="72" s="1"/>
  <c r="E313" i="72"/>
  <c r="F313" i="72" s="1"/>
  <c r="E317" i="72"/>
  <c r="F317" i="72" s="1"/>
  <c r="E321" i="72"/>
  <c r="F321" i="72" s="1"/>
  <c r="E325" i="72"/>
  <c r="F325" i="72" s="1"/>
  <c r="E329" i="72"/>
  <c r="F329" i="72" s="1"/>
  <c r="E333" i="72"/>
  <c r="F333" i="72" s="1"/>
  <c r="E337" i="72"/>
  <c r="F337" i="72" s="1"/>
  <c r="E341" i="72"/>
  <c r="F341" i="72" s="1"/>
  <c r="E340" i="72"/>
  <c r="F340" i="72" s="1"/>
  <c r="E345" i="72"/>
  <c r="F345" i="72" s="1"/>
  <c r="E349" i="72"/>
  <c r="F349" i="72" s="1"/>
  <c r="E353" i="72"/>
  <c r="F353" i="72" s="1"/>
  <c r="E357" i="72"/>
  <c r="F357" i="72" s="1"/>
  <c r="E361" i="72"/>
  <c r="F361" i="72" s="1"/>
  <c r="E365" i="72"/>
  <c r="F365" i="72" s="1"/>
  <c r="E369" i="72"/>
  <c r="F369" i="72" s="1"/>
  <c r="E373" i="72"/>
  <c r="F373" i="72" s="1"/>
  <c r="E377" i="72"/>
  <c r="F377" i="72" s="1"/>
  <c r="E381" i="72"/>
  <c r="F381" i="72" s="1"/>
  <c r="E385" i="72"/>
  <c r="F385" i="72" s="1"/>
  <c r="E389" i="72"/>
  <c r="F389" i="72" s="1"/>
  <c r="E393" i="72"/>
  <c r="F393" i="72" s="1"/>
  <c r="E397" i="72"/>
  <c r="F397" i="72" s="1"/>
  <c r="E401" i="72"/>
  <c r="F401" i="72" s="1"/>
  <c r="E405" i="72"/>
  <c r="F405" i="72" s="1"/>
  <c r="E409" i="72"/>
  <c r="F409" i="72" s="1"/>
  <c r="E413" i="72"/>
  <c r="F413" i="72" s="1"/>
  <c r="E417" i="72"/>
  <c r="F417" i="72" s="1"/>
  <c r="E421" i="72"/>
  <c r="F421" i="72" s="1"/>
  <c r="E425" i="72"/>
  <c r="F425" i="72" s="1"/>
  <c r="E429" i="72"/>
  <c r="F429" i="72" s="1"/>
  <c r="E433" i="72"/>
  <c r="F433" i="72" s="1"/>
  <c r="E437" i="72"/>
  <c r="F437" i="72" s="1"/>
  <c r="E441" i="72"/>
  <c r="F441" i="72" s="1"/>
  <c r="E445" i="72"/>
  <c r="F445" i="72" s="1"/>
  <c r="E449" i="72"/>
  <c r="F449" i="72" s="1"/>
  <c r="E453" i="72"/>
  <c r="F453" i="72" s="1"/>
  <c r="E457" i="72"/>
  <c r="F457" i="72" s="1"/>
  <c r="E461" i="72"/>
  <c r="F461" i="72" s="1"/>
  <c r="E465" i="72"/>
  <c r="F465" i="72" s="1"/>
  <c r="E469" i="72"/>
  <c r="F469" i="72" s="1"/>
  <c r="E473" i="72"/>
  <c r="F473" i="72" s="1"/>
  <c r="E477" i="72"/>
  <c r="F477" i="72" s="1"/>
  <c r="E481" i="72"/>
  <c r="F481" i="72" s="1"/>
  <c r="E485" i="72"/>
  <c r="F485" i="72" s="1"/>
  <c r="E489" i="72"/>
  <c r="F489" i="72" s="1"/>
  <c r="E493" i="72"/>
  <c r="F493" i="72" s="1"/>
  <c r="E497" i="72"/>
  <c r="F497" i="72" s="1"/>
  <c r="E501" i="72"/>
  <c r="F501" i="72" s="1"/>
  <c r="E505" i="72"/>
  <c r="F505" i="72" s="1"/>
  <c r="E509" i="72"/>
  <c r="F509" i="72" s="1"/>
  <c r="E513" i="72"/>
  <c r="F513" i="72" s="1"/>
  <c r="E517" i="72"/>
  <c r="F517" i="72" s="1"/>
  <c r="E521" i="72"/>
  <c r="F521" i="72" s="1"/>
  <c r="E525" i="72"/>
  <c r="F525" i="72" s="1"/>
  <c r="E529" i="72"/>
  <c r="F529" i="72" s="1"/>
  <c r="E533" i="72"/>
  <c r="F533" i="72" s="1"/>
  <c r="E537" i="72"/>
  <c r="F537" i="72" s="1"/>
  <c r="E541" i="72"/>
  <c r="F541" i="72" s="1"/>
  <c r="E545" i="72"/>
  <c r="F545" i="72" s="1"/>
  <c r="E549" i="72"/>
  <c r="F549" i="72" s="1"/>
  <c r="E553" i="72"/>
  <c r="F553" i="72" s="1"/>
  <c r="E557" i="72"/>
  <c r="F557" i="72" s="1"/>
  <c r="E561" i="72"/>
  <c r="F561" i="72" s="1"/>
  <c r="E565" i="72"/>
  <c r="F565" i="72" s="1"/>
  <c r="E569" i="72"/>
  <c r="F569" i="72" s="1"/>
  <c r="E573" i="72"/>
  <c r="F573" i="72" s="1"/>
  <c r="E577" i="72"/>
  <c r="F577" i="72" s="1"/>
  <c r="E581" i="72"/>
  <c r="F581" i="72" s="1"/>
  <c r="E585" i="72"/>
  <c r="F585" i="72" s="1"/>
  <c r="E589" i="72"/>
  <c r="F589" i="72" s="1"/>
  <c r="E593" i="72"/>
  <c r="F593" i="72" s="1"/>
  <c r="E597" i="72"/>
  <c r="F597" i="72" s="1"/>
  <c r="E601" i="72"/>
  <c r="F601" i="72" s="1"/>
  <c r="E605" i="72"/>
  <c r="F605" i="72" s="1"/>
  <c r="E609" i="72"/>
  <c r="F609" i="72" s="1"/>
  <c r="E613" i="72"/>
  <c r="F613" i="72" s="1"/>
  <c r="E617" i="72"/>
  <c r="F617" i="72" s="1"/>
  <c r="E621" i="72"/>
  <c r="F621" i="72" s="1"/>
  <c r="E625" i="72"/>
  <c r="F625" i="72" s="1"/>
  <c r="E629" i="72"/>
  <c r="F629" i="72" s="1"/>
  <c r="E633" i="72"/>
  <c r="F633" i="72" s="1"/>
  <c r="E637" i="72"/>
  <c r="F637" i="72" s="1"/>
  <c r="E641" i="72"/>
  <c r="F641" i="72" s="1"/>
  <c r="E645" i="72"/>
  <c r="F645" i="72" s="1"/>
  <c r="E649" i="72"/>
  <c r="F649" i="72" s="1"/>
  <c r="E653" i="72"/>
  <c r="F653" i="72" s="1"/>
  <c r="E657" i="72"/>
  <c r="F657" i="72" s="1"/>
  <c r="E661" i="72"/>
  <c r="F661" i="72" s="1"/>
  <c r="E665" i="72"/>
  <c r="F665" i="72" s="1"/>
  <c r="E669" i="72"/>
  <c r="F669" i="72" s="1"/>
  <c r="E673" i="72"/>
  <c r="F673" i="72" s="1"/>
  <c r="E677" i="72"/>
  <c r="F677" i="72" s="1"/>
  <c r="E342" i="72"/>
  <c r="F342" i="72" s="1"/>
  <c r="E346" i="72"/>
  <c r="F346" i="72" s="1"/>
  <c r="E350" i="72"/>
  <c r="F350" i="72" s="1"/>
  <c r="E354" i="72"/>
  <c r="F354" i="72" s="1"/>
  <c r="E358" i="72"/>
  <c r="F358" i="72" s="1"/>
  <c r="E362" i="72"/>
  <c r="F362" i="72" s="1"/>
  <c r="E366" i="72"/>
  <c r="F366" i="72" s="1"/>
  <c r="E370" i="72"/>
  <c r="F370" i="72" s="1"/>
  <c r="E374" i="72"/>
  <c r="F374" i="72" s="1"/>
  <c r="E378" i="72"/>
  <c r="F378" i="72" s="1"/>
  <c r="E382" i="72"/>
  <c r="F382" i="72" s="1"/>
  <c r="E386" i="72"/>
  <c r="F386" i="72" s="1"/>
  <c r="E390" i="72"/>
  <c r="F390" i="72" s="1"/>
  <c r="E394" i="72"/>
  <c r="F394" i="72" s="1"/>
  <c r="E398" i="72"/>
  <c r="F398" i="72" s="1"/>
  <c r="E402" i="72"/>
  <c r="F402" i="72" s="1"/>
  <c r="E406" i="72"/>
  <c r="F406" i="72" s="1"/>
  <c r="E410" i="72"/>
  <c r="F410" i="72" s="1"/>
  <c r="E414" i="72"/>
  <c r="F414" i="72" s="1"/>
  <c r="E418" i="72"/>
  <c r="F418" i="72" s="1"/>
  <c r="E422" i="72"/>
  <c r="F422" i="72" s="1"/>
  <c r="E426" i="72"/>
  <c r="F426" i="72" s="1"/>
  <c r="E430" i="72"/>
  <c r="F430" i="72" s="1"/>
  <c r="E434" i="72"/>
  <c r="F434" i="72" s="1"/>
  <c r="E438" i="72"/>
  <c r="F438" i="72" s="1"/>
  <c r="E442" i="72"/>
  <c r="F442" i="72" s="1"/>
  <c r="E446" i="72"/>
  <c r="F446" i="72" s="1"/>
  <c r="E450" i="72"/>
  <c r="F450" i="72" s="1"/>
  <c r="E454" i="72"/>
  <c r="F454" i="72" s="1"/>
  <c r="E458" i="72"/>
  <c r="F458" i="72" s="1"/>
  <c r="E462" i="72"/>
  <c r="F462" i="72" s="1"/>
  <c r="E466" i="72"/>
  <c r="F466" i="72" s="1"/>
  <c r="E470" i="72"/>
  <c r="F470" i="72" s="1"/>
  <c r="E474" i="72"/>
  <c r="F474" i="72" s="1"/>
  <c r="E478" i="72"/>
  <c r="F478" i="72" s="1"/>
  <c r="E482" i="72"/>
  <c r="F482" i="72" s="1"/>
  <c r="E486" i="72"/>
  <c r="F486" i="72" s="1"/>
  <c r="E490" i="72"/>
  <c r="F490" i="72" s="1"/>
  <c r="E494" i="72"/>
  <c r="F494" i="72" s="1"/>
  <c r="E498" i="72"/>
  <c r="F498" i="72" s="1"/>
  <c r="E502" i="72"/>
  <c r="F502" i="72" s="1"/>
  <c r="E506" i="72"/>
  <c r="F506" i="72" s="1"/>
  <c r="E510" i="72"/>
  <c r="F510" i="72" s="1"/>
  <c r="E514" i="72"/>
  <c r="F514" i="72" s="1"/>
  <c r="E518" i="72"/>
  <c r="F518" i="72" s="1"/>
  <c r="E522" i="72"/>
  <c r="F522" i="72" s="1"/>
  <c r="E526" i="72"/>
  <c r="F526" i="72" s="1"/>
  <c r="E530" i="72"/>
  <c r="F530" i="72" s="1"/>
  <c r="E534" i="72"/>
  <c r="F534" i="72" s="1"/>
  <c r="E538" i="72"/>
  <c r="F538" i="72" s="1"/>
  <c r="E542" i="72"/>
  <c r="F542" i="72" s="1"/>
  <c r="E546" i="72"/>
  <c r="F546" i="72" s="1"/>
  <c r="E550" i="72"/>
  <c r="F550" i="72" s="1"/>
  <c r="E554" i="72"/>
  <c r="F554" i="72" s="1"/>
  <c r="E558" i="72"/>
  <c r="F558" i="72" s="1"/>
  <c r="E562" i="72"/>
  <c r="F562" i="72" s="1"/>
  <c r="E566" i="72"/>
  <c r="F566" i="72" s="1"/>
  <c r="E570" i="72"/>
  <c r="F570" i="72" s="1"/>
  <c r="E574" i="72"/>
  <c r="F574" i="72" s="1"/>
  <c r="E578" i="72"/>
  <c r="F578" i="72" s="1"/>
  <c r="E582" i="72"/>
  <c r="F582" i="72" s="1"/>
  <c r="E586" i="72"/>
  <c r="F586" i="72" s="1"/>
  <c r="E590" i="72"/>
  <c r="F590" i="72" s="1"/>
  <c r="E594" i="72"/>
  <c r="F594" i="72" s="1"/>
  <c r="E598" i="72"/>
  <c r="F598" i="72" s="1"/>
  <c r="E602" i="72"/>
  <c r="F602" i="72" s="1"/>
  <c r="E606" i="72"/>
  <c r="F606" i="72" s="1"/>
  <c r="E610" i="72"/>
  <c r="F610" i="72" s="1"/>
  <c r="E614" i="72"/>
  <c r="F614" i="72" s="1"/>
  <c r="E618" i="72"/>
  <c r="F618" i="72" s="1"/>
  <c r="E622" i="72"/>
  <c r="F622" i="72" s="1"/>
  <c r="E626" i="72"/>
  <c r="F626" i="72" s="1"/>
  <c r="E630" i="72"/>
  <c r="F630" i="72" s="1"/>
  <c r="E634" i="72"/>
  <c r="F634" i="72" s="1"/>
  <c r="E638" i="72"/>
  <c r="F638" i="72" s="1"/>
  <c r="E642" i="72"/>
  <c r="F642" i="72" s="1"/>
  <c r="E646" i="72"/>
  <c r="F646" i="72" s="1"/>
  <c r="E650" i="72"/>
  <c r="F650" i="72" s="1"/>
  <c r="E654" i="72"/>
  <c r="F654" i="72" s="1"/>
  <c r="E658" i="72"/>
  <c r="F658" i="72" s="1"/>
  <c r="E662" i="72"/>
  <c r="F662" i="72" s="1"/>
  <c r="E343" i="72"/>
  <c r="F343" i="72" s="1"/>
  <c r="E347" i="72"/>
  <c r="F347" i="72" s="1"/>
  <c r="E351" i="72"/>
  <c r="F351" i="72" s="1"/>
  <c r="E355" i="72"/>
  <c r="F355" i="72" s="1"/>
  <c r="E359" i="72"/>
  <c r="F359" i="72" s="1"/>
  <c r="E363" i="72"/>
  <c r="F363" i="72" s="1"/>
  <c r="E367" i="72"/>
  <c r="F367" i="72" s="1"/>
  <c r="E371" i="72"/>
  <c r="F371" i="72" s="1"/>
  <c r="E375" i="72"/>
  <c r="F375" i="72" s="1"/>
  <c r="E379" i="72"/>
  <c r="F379" i="72" s="1"/>
  <c r="E383" i="72"/>
  <c r="F383" i="72" s="1"/>
  <c r="E387" i="72"/>
  <c r="F387" i="72" s="1"/>
  <c r="E391" i="72"/>
  <c r="F391" i="72" s="1"/>
  <c r="E395" i="72"/>
  <c r="F395" i="72" s="1"/>
  <c r="E399" i="72"/>
  <c r="F399" i="72" s="1"/>
  <c r="E403" i="72"/>
  <c r="F403" i="72" s="1"/>
  <c r="E407" i="72"/>
  <c r="F407" i="72" s="1"/>
  <c r="E411" i="72"/>
  <c r="F411" i="72" s="1"/>
  <c r="E415" i="72"/>
  <c r="F415" i="72" s="1"/>
  <c r="E419" i="72"/>
  <c r="F419" i="72" s="1"/>
  <c r="E423" i="72"/>
  <c r="F423" i="72" s="1"/>
  <c r="E427" i="72"/>
  <c r="F427" i="72" s="1"/>
  <c r="E431" i="72"/>
  <c r="F431" i="72" s="1"/>
  <c r="E435" i="72"/>
  <c r="F435" i="72" s="1"/>
  <c r="E439" i="72"/>
  <c r="F439" i="72" s="1"/>
  <c r="E443" i="72"/>
  <c r="F443" i="72" s="1"/>
  <c r="E447" i="72"/>
  <c r="F447" i="72" s="1"/>
  <c r="E451" i="72"/>
  <c r="F451" i="72" s="1"/>
  <c r="E455" i="72"/>
  <c r="F455" i="72" s="1"/>
  <c r="E459" i="72"/>
  <c r="F459" i="72" s="1"/>
  <c r="E463" i="72"/>
  <c r="F463" i="72" s="1"/>
  <c r="E467" i="72"/>
  <c r="F467" i="72" s="1"/>
  <c r="E471" i="72"/>
  <c r="F471" i="72" s="1"/>
  <c r="E475" i="72"/>
  <c r="F475" i="72" s="1"/>
  <c r="E479" i="72"/>
  <c r="F479" i="72" s="1"/>
  <c r="E483" i="72"/>
  <c r="F483" i="72" s="1"/>
  <c r="E487" i="72"/>
  <c r="F487" i="72" s="1"/>
  <c r="E491" i="72"/>
  <c r="F491" i="72" s="1"/>
  <c r="E495" i="72"/>
  <c r="F495" i="72" s="1"/>
  <c r="E499" i="72"/>
  <c r="F499" i="72" s="1"/>
  <c r="E503" i="72"/>
  <c r="F503" i="72" s="1"/>
  <c r="E507" i="72"/>
  <c r="F507" i="72" s="1"/>
  <c r="E511" i="72"/>
  <c r="F511" i="72" s="1"/>
  <c r="E515" i="72"/>
  <c r="F515" i="72" s="1"/>
  <c r="E519" i="72"/>
  <c r="F519" i="72" s="1"/>
  <c r="E523" i="72"/>
  <c r="F523" i="72" s="1"/>
  <c r="E527" i="72"/>
  <c r="F527" i="72" s="1"/>
  <c r="E531" i="72"/>
  <c r="F531" i="72" s="1"/>
  <c r="E535" i="72"/>
  <c r="F535" i="72" s="1"/>
  <c r="E539" i="72"/>
  <c r="F539" i="72" s="1"/>
  <c r="E543" i="72"/>
  <c r="F543" i="72" s="1"/>
  <c r="E547" i="72"/>
  <c r="F547" i="72" s="1"/>
  <c r="E551" i="72"/>
  <c r="F551" i="72" s="1"/>
  <c r="E555" i="72"/>
  <c r="F555" i="72" s="1"/>
  <c r="E559" i="72"/>
  <c r="F559" i="72" s="1"/>
  <c r="E563" i="72"/>
  <c r="F563" i="72" s="1"/>
  <c r="E567" i="72"/>
  <c r="F567" i="72" s="1"/>
  <c r="E571" i="72"/>
  <c r="F571" i="72" s="1"/>
  <c r="E575" i="72"/>
  <c r="F575" i="72" s="1"/>
  <c r="E579" i="72"/>
  <c r="F579" i="72" s="1"/>
  <c r="E583" i="72"/>
  <c r="F583" i="72" s="1"/>
  <c r="E587" i="72"/>
  <c r="F587" i="72" s="1"/>
  <c r="E591" i="72"/>
  <c r="F591" i="72" s="1"/>
  <c r="E595" i="72"/>
  <c r="F595" i="72" s="1"/>
  <c r="E599" i="72"/>
  <c r="F599" i="72" s="1"/>
  <c r="E603" i="72"/>
  <c r="F603" i="72" s="1"/>
  <c r="E607" i="72"/>
  <c r="F607" i="72" s="1"/>
  <c r="E611" i="72"/>
  <c r="F611" i="72" s="1"/>
  <c r="E615" i="72"/>
  <c r="F615" i="72" s="1"/>
  <c r="E619" i="72"/>
  <c r="F619" i="72" s="1"/>
  <c r="E623" i="72"/>
  <c r="F623" i="72" s="1"/>
  <c r="E627" i="72"/>
  <c r="F627" i="72" s="1"/>
  <c r="E631" i="72"/>
  <c r="F631" i="72" s="1"/>
  <c r="E635" i="72"/>
  <c r="F635" i="72" s="1"/>
  <c r="E906" i="72"/>
  <c r="F906" i="72" s="1"/>
  <c r="E902" i="72"/>
  <c r="F902" i="72" s="1"/>
  <c r="E898" i="72"/>
  <c r="F898" i="72" s="1"/>
  <c r="E894" i="72"/>
  <c r="F894" i="72" s="1"/>
  <c r="E890" i="72"/>
  <c r="F890" i="72" s="1"/>
  <c r="E886" i="72"/>
  <c r="F886" i="72" s="1"/>
  <c r="E882" i="72"/>
  <c r="F882" i="72" s="1"/>
  <c r="E878" i="72"/>
  <c r="F878" i="72" s="1"/>
  <c r="E874" i="72"/>
  <c r="F874" i="72" s="1"/>
  <c r="E870" i="72"/>
  <c r="F870" i="72" s="1"/>
  <c r="E866" i="72"/>
  <c r="F866" i="72" s="1"/>
  <c r="E862" i="72"/>
  <c r="F862" i="72" s="1"/>
  <c r="E858" i="72"/>
  <c r="F858" i="72" s="1"/>
  <c r="E854" i="72"/>
  <c r="F854" i="72" s="1"/>
  <c r="E850" i="72"/>
  <c r="F850" i="72" s="1"/>
  <c r="E846" i="72"/>
  <c r="F846" i="72" s="1"/>
  <c r="E842" i="72"/>
  <c r="F842" i="72" s="1"/>
  <c r="E838" i="72"/>
  <c r="F838" i="72" s="1"/>
  <c r="E834" i="72"/>
  <c r="F834" i="72" s="1"/>
  <c r="E830" i="72"/>
  <c r="F830" i="72" s="1"/>
  <c r="E826" i="72"/>
  <c r="F826" i="72" s="1"/>
  <c r="E822" i="72"/>
  <c r="F822" i="72" s="1"/>
  <c r="E818" i="72"/>
  <c r="F818" i="72" s="1"/>
  <c r="E814" i="72"/>
  <c r="F814" i="72" s="1"/>
  <c r="E810" i="72"/>
  <c r="F810" i="72" s="1"/>
  <c r="E806" i="72"/>
  <c r="F806" i="72" s="1"/>
  <c r="E802" i="72"/>
  <c r="F802" i="72" s="1"/>
  <c r="E798" i="72"/>
  <c r="F798" i="72" s="1"/>
  <c r="E794" i="72"/>
  <c r="F794" i="72" s="1"/>
  <c r="E790" i="72"/>
  <c r="F790" i="72" s="1"/>
  <c r="E786" i="72"/>
  <c r="F786" i="72" s="1"/>
  <c r="E782" i="72"/>
  <c r="F782" i="72" s="1"/>
  <c r="E778" i="72"/>
  <c r="F778" i="72" s="1"/>
  <c r="E774" i="72"/>
  <c r="F774" i="72" s="1"/>
  <c r="E770" i="72"/>
  <c r="F770" i="72" s="1"/>
  <c r="E766" i="72"/>
  <c r="F766" i="72" s="1"/>
  <c r="E762" i="72"/>
  <c r="F762" i="72" s="1"/>
  <c r="E758" i="72"/>
  <c r="F758" i="72" s="1"/>
  <c r="E754" i="72"/>
  <c r="F754" i="72" s="1"/>
  <c r="E750" i="72"/>
  <c r="F750" i="72" s="1"/>
  <c r="E746" i="72"/>
  <c r="F746" i="72" s="1"/>
  <c r="E742" i="72"/>
  <c r="F742" i="72" s="1"/>
  <c r="E738" i="72"/>
  <c r="F738" i="72" s="1"/>
  <c r="E734" i="72"/>
  <c r="F734" i="72" s="1"/>
  <c r="E730" i="72"/>
  <c r="F730" i="72" s="1"/>
  <c r="E726" i="72"/>
  <c r="F726" i="72" s="1"/>
  <c r="E722" i="72"/>
  <c r="F722" i="72" s="1"/>
  <c r="E718" i="72"/>
  <c r="F718" i="72" s="1"/>
  <c r="E714" i="72"/>
  <c r="F714" i="72" s="1"/>
  <c r="E710" i="72"/>
  <c r="F710" i="72" s="1"/>
  <c r="E706" i="72"/>
  <c r="F706" i="72" s="1"/>
  <c r="E702" i="72"/>
  <c r="F702" i="72" s="1"/>
  <c r="E698" i="72"/>
  <c r="F698" i="72" s="1"/>
  <c r="E694" i="72"/>
  <c r="F694" i="72" s="1"/>
  <c r="E690" i="72"/>
  <c r="F690" i="72" s="1"/>
  <c r="E686" i="72"/>
  <c r="F686" i="72" s="1"/>
  <c r="E682" i="72"/>
  <c r="F682" i="72" s="1"/>
  <c r="E678" i="72"/>
  <c r="F678" i="72" s="1"/>
  <c r="E672" i="72"/>
  <c r="F672" i="72" s="1"/>
  <c r="E667" i="72"/>
  <c r="F667" i="72" s="1"/>
  <c r="E660" i="72"/>
  <c r="F660" i="72" s="1"/>
  <c r="E652" i="72"/>
  <c r="F652" i="72" s="1"/>
  <c r="E644" i="72"/>
  <c r="F644" i="72" s="1"/>
  <c r="E636" i="72"/>
  <c r="F636" i="72" s="1"/>
  <c r="E620" i="72"/>
  <c r="F620" i="72" s="1"/>
  <c r="E604" i="72"/>
  <c r="F604" i="72" s="1"/>
  <c r="E588" i="72"/>
  <c r="F588" i="72" s="1"/>
  <c r="E572" i="72"/>
  <c r="F572" i="72" s="1"/>
  <c r="E556" i="72"/>
  <c r="F556" i="72" s="1"/>
  <c r="E540" i="72"/>
  <c r="F540" i="72" s="1"/>
  <c r="E524" i="72"/>
  <c r="F524" i="72" s="1"/>
  <c r="E508" i="72"/>
  <c r="F508" i="72" s="1"/>
  <c r="E492" i="72"/>
  <c r="F492" i="72" s="1"/>
  <c r="E476" i="72"/>
  <c r="F476" i="72" s="1"/>
  <c r="E460" i="72"/>
  <c r="F460" i="72" s="1"/>
  <c r="E444" i="72"/>
  <c r="F444" i="72" s="1"/>
  <c r="E428" i="72"/>
  <c r="F428" i="72" s="1"/>
  <c r="E412" i="72"/>
  <c r="F412" i="72" s="1"/>
  <c r="E396" i="72"/>
  <c r="F396" i="72" s="1"/>
  <c r="E380" i="72"/>
  <c r="F380" i="72" s="1"/>
  <c r="E364" i="72"/>
  <c r="F364" i="72" s="1"/>
  <c r="E348" i="72"/>
  <c r="F348" i="72" s="1"/>
  <c r="E905" i="72"/>
  <c r="F905" i="72" s="1"/>
  <c r="E901" i="72"/>
  <c r="F901" i="72" s="1"/>
  <c r="E897" i="72"/>
  <c r="F897" i="72" s="1"/>
  <c r="E893" i="72"/>
  <c r="F893" i="72" s="1"/>
  <c r="E889" i="72"/>
  <c r="F889" i="72" s="1"/>
  <c r="E885" i="72"/>
  <c r="F885" i="72" s="1"/>
  <c r="E881" i="72"/>
  <c r="F881" i="72" s="1"/>
  <c r="E877" i="72"/>
  <c r="F877" i="72" s="1"/>
  <c r="E873" i="72"/>
  <c r="F873" i="72" s="1"/>
  <c r="E869" i="72"/>
  <c r="F869" i="72" s="1"/>
  <c r="E865" i="72"/>
  <c r="F865" i="72" s="1"/>
  <c r="E861" i="72"/>
  <c r="F861" i="72" s="1"/>
  <c r="E857" i="72"/>
  <c r="F857" i="72" s="1"/>
  <c r="E853" i="72"/>
  <c r="F853" i="72" s="1"/>
  <c r="E849" i="72"/>
  <c r="F849" i="72" s="1"/>
  <c r="E845" i="72"/>
  <c r="F845" i="72" s="1"/>
  <c r="E841" i="72"/>
  <c r="F841" i="72" s="1"/>
  <c r="E837" i="72"/>
  <c r="F837" i="72" s="1"/>
  <c r="E833" i="72"/>
  <c r="F833" i="72" s="1"/>
  <c r="E829" i="72"/>
  <c r="F829" i="72" s="1"/>
  <c r="E825" i="72"/>
  <c r="F825" i="72" s="1"/>
  <c r="E821" i="72"/>
  <c r="F821" i="72" s="1"/>
  <c r="E817" i="72"/>
  <c r="F817" i="72" s="1"/>
  <c r="E813" i="72"/>
  <c r="F813" i="72" s="1"/>
  <c r="E809" i="72"/>
  <c r="F809" i="72" s="1"/>
  <c r="E805" i="72"/>
  <c r="F805" i="72" s="1"/>
  <c r="E801" i="72"/>
  <c r="F801" i="72" s="1"/>
  <c r="E797" i="72"/>
  <c r="F797" i="72" s="1"/>
  <c r="E793" i="72"/>
  <c r="F793" i="72" s="1"/>
  <c r="E789" i="72"/>
  <c r="F789" i="72" s="1"/>
  <c r="E785" i="72"/>
  <c r="F785" i="72" s="1"/>
  <c r="E781" i="72"/>
  <c r="F781" i="72" s="1"/>
  <c r="E777" i="72"/>
  <c r="F777" i="72" s="1"/>
  <c r="E773" i="72"/>
  <c r="F773" i="72" s="1"/>
  <c r="E769" i="72"/>
  <c r="F769" i="72" s="1"/>
  <c r="E765" i="72"/>
  <c r="F765" i="72" s="1"/>
  <c r="E761" i="72"/>
  <c r="F761" i="72" s="1"/>
  <c r="E757" i="72"/>
  <c r="F757" i="72" s="1"/>
  <c r="E753" i="72"/>
  <c r="F753" i="72" s="1"/>
  <c r="E749" i="72"/>
  <c r="F749" i="72" s="1"/>
  <c r="E745" i="72"/>
  <c r="F745" i="72" s="1"/>
  <c r="E741" i="72"/>
  <c r="F741" i="72" s="1"/>
  <c r="E737" i="72"/>
  <c r="F737" i="72" s="1"/>
  <c r="E733" i="72"/>
  <c r="F733" i="72" s="1"/>
  <c r="E729" i="72"/>
  <c r="F729" i="72" s="1"/>
  <c r="E725" i="72"/>
  <c r="F725" i="72" s="1"/>
  <c r="E721" i="72"/>
  <c r="F721" i="72" s="1"/>
  <c r="E717" i="72"/>
  <c r="F717" i="72" s="1"/>
  <c r="E713" i="72"/>
  <c r="F713" i="72" s="1"/>
  <c r="E709" i="72"/>
  <c r="F709" i="72" s="1"/>
  <c r="E705" i="72"/>
  <c r="F705" i="72" s="1"/>
  <c r="E701" i="72"/>
  <c r="F701" i="72" s="1"/>
  <c r="E697" i="72"/>
  <c r="F697" i="72" s="1"/>
  <c r="E693" i="72"/>
  <c r="F693" i="72" s="1"/>
  <c r="E689" i="72"/>
  <c r="F689" i="72" s="1"/>
  <c r="E685" i="72"/>
  <c r="F685" i="72" s="1"/>
  <c r="E681" i="72"/>
  <c r="F681" i="72" s="1"/>
  <c r="E676" i="72"/>
  <c r="F676" i="72" s="1"/>
  <c r="E671" i="72"/>
  <c r="F671" i="72" s="1"/>
  <c r="E666" i="72"/>
  <c r="F666" i="72" s="1"/>
  <c r="E659" i="72"/>
  <c r="F659" i="72" s="1"/>
  <c r="E651" i="72"/>
  <c r="F651" i="72" s="1"/>
  <c r="E643" i="72"/>
  <c r="F643" i="72" s="1"/>
  <c r="E632" i="72"/>
  <c r="F632" i="72" s="1"/>
  <c r="E616" i="72"/>
  <c r="F616" i="72" s="1"/>
  <c r="E600" i="72"/>
  <c r="F600" i="72" s="1"/>
  <c r="E584" i="72"/>
  <c r="F584" i="72" s="1"/>
  <c r="E568" i="72"/>
  <c r="F568" i="72" s="1"/>
  <c r="E552" i="72"/>
  <c r="F552" i="72" s="1"/>
  <c r="E536" i="72"/>
  <c r="F536" i="72" s="1"/>
  <c r="E520" i="72"/>
  <c r="F520" i="72" s="1"/>
  <c r="E504" i="72"/>
  <c r="F504" i="72" s="1"/>
  <c r="E488" i="72"/>
  <c r="F488" i="72" s="1"/>
  <c r="E472" i="72"/>
  <c r="F472" i="72" s="1"/>
  <c r="E456" i="72"/>
  <c r="F456" i="72" s="1"/>
  <c r="E440" i="72"/>
  <c r="F440" i="72" s="1"/>
  <c r="E424" i="72"/>
  <c r="F424" i="72" s="1"/>
  <c r="E408" i="72"/>
  <c r="F408" i="72" s="1"/>
  <c r="E392" i="72"/>
  <c r="F392" i="72" s="1"/>
  <c r="E376" i="72"/>
  <c r="F376" i="72" s="1"/>
  <c r="E360" i="72"/>
  <c r="F360" i="72" s="1"/>
  <c r="E344" i="72"/>
  <c r="F344" i="72" s="1"/>
  <c r="P44" i="80" l="1"/>
  <c r="J44" i="80"/>
  <c r="Q44" i="80"/>
  <c r="K44" i="80"/>
  <c r="P35" i="80"/>
  <c r="J35" i="80"/>
  <c r="Q35" i="80"/>
  <c r="K35" i="80"/>
  <c r="N44" i="80"/>
  <c r="M44" i="80"/>
  <c r="P42" i="80"/>
  <c r="J42" i="80"/>
  <c r="Q42" i="80"/>
  <c r="K42" i="80"/>
  <c r="N26" i="80"/>
  <c r="M26" i="80"/>
  <c r="P43" i="80"/>
  <c r="J43" i="80"/>
  <c r="Q43" i="80"/>
  <c r="K43" i="80"/>
  <c r="P26" i="80"/>
  <c r="J26" i="80"/>
  <c r="Q26" i="80"/>
  <c r="K26" i="80"/>
  <c r="K51" i="77"/>
  <c r="J50" i="77"/>
  <c r="K50" i="77" s="1"/>
  <c r="L3" i="71"/>
  <c r="L2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<sst xmlns="http://schemas.openxmlformats.org/spreadsheetml/2006/main" count="5285" uniqueCount="965">
  <si>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</si>
  <si>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</si>
  <si>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</si>
  <si>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</si>
  <si>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</si>
  <si>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</si>
  <si>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</si>
  <si>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</si>
  <si>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</si>
  <si>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</si>
  <si>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</si>
  <si>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</si>
  <si>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</si>
  <si>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</si>
  <si>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</si>
  <si>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</si>
  <si>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</si>
  <si>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</si>
  <si>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</si>
  <si>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</si>
  <si>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</si>
  <si>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</si>
  <si>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</si>
  <si>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</si>
  <si>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</si>
  <si>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</si>
  <si>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</si>
  <si>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</si>
  <si>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</si>
  <si>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</si>
  <si>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</si>
  <si>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</si>
  <si>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</si>
  <si>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</si>
  <si>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</si>
  <si>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</si>
  <si>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</si>
  <si>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</si>
  <si>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</si>
  <si>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</si>
  <si>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</si>
  <si>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</si>
  <si>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</si>
  <si>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</si>
  <si>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</si>
  <si>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</si>
  <si>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</si>
  <si>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</si>
  <si>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</si>
  <si>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</si>
  <si>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</si>
  <si>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</si>
  <si>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</si>
  <si>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</si>
  <si>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</si>
  <si>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</si>
  <si>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</si>
  <si>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</si>
  <si>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</si>
  <si>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</si>
  <si>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</si>
  <si>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</si>
  <si>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</si>
  <si>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</si>
  <si>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</si>
  <si>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</si>
  <si>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</si>
  <si>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</si>
  <si>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</si>
  <si>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</si>
  <si>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</si>
  <si>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</si>
  <si>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</si>
  <si>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</si>
  <si>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</si>
  <si>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</si>
  <si>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</si>
  <si>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</si>
  <si>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</si>
  <si>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</si>
  <si>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</si>
  <si>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</si>
  <si>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</si>
  <si>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</si>
  <si>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</si>
  <si>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</si>
  <si>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</si>
  <si>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</si>
  <si>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</si>
  <si>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</si>
  <si>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</si>
  <si>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</si>
  <si>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</si>
  <si>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</si>
  <si>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</si>
  <si>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</si>
  <si>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</si>
  <si>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</si>
  <si>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</si>
  <si>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</si>
  <si>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</si>
  <si>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</si>
  <si>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</si>
  <si>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</si>
  <si>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</si>
  <si>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</si>
  <si>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</si>
  <si>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</si>
  <si>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</si>
  <si>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</si>
  <si>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</si>
  <si>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</si>
  <si>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</si>
  <si>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</si>
  <si>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</si>
  <si>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</si>
  <si>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</si>
  <si>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</si>
  <si>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</si>
  <si>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</si>
  <si>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</si>
  <si>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</si>
  <si>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</si>
  <si>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</si>
  <si>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</si>
  <si>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</si>
  <si>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</si>
  <si>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</si>
  <si>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</si>
  <si>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</si>
  <si>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</si>
  <si>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</si>
  <si>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</si>
  <si>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</si>
  <si>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</si>
  <si>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</si>
  <si>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</si>
  <si>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</si>
  <si>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</si>
  <si>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</si>
  <si>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</si>
  <si>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</si>
  <si>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</si>
  <si>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</si>
  <si>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</si>
  <si>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</si>
  <si>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</si>
  <si>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</si>
  <si>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</si>
  <si>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</si>
  <si>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</si>
  <si>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</si>
  <si>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</si>
  <si>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</si>
  <si>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</si>
  <si>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</si>
  <si>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</si>
  <si>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</si>
  <si>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</si>
  <si>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</si>
  <si>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</si>
  <si>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</si>
  <si>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</si>
  <si>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</si>
  <si>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</si>
  <si>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</si>
  <si>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</si>
  <si>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</si>
  <si>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</si>
  <si>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</si>
  <si>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</si>
  <si>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</si>
  <si>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</si>
  <si>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</si>
  <si>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</si>
  <si>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</si>
  <si>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</si>
  <si>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</si>
  <si>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</si>
  <si>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</si>
  <si>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</si>
  <si>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</si>
  <si>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</si>
  <si>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</si>
  <si>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</si>
  <si>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</si>
  <si>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</si>
  <si>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</si>
  <si>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</si>
  <si>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</si>
  <si>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</si>
  <si>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</si>
  <si>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</si>
  <si>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</si>
  <si>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</si>
  <si>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</si>
  <si>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</si>
  <si>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</si>
  <si>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</si>
  <si>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</si>
  <si>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</si>
  <si>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</si>
  <si>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</si>
  <si>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</si>
  <si>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</si>
  <si>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</si>
  <si>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</si>
  <si>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</si>
  <si>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</si>
  <si>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</si>
  <si>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</si>
  <si>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</si>
  <si>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</si>
  <si>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</si>
  <si>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</si>
  <si>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</si>
  <si>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</si>
  <si>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</si>
  <si>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</si>
  <si>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</si>
  <si>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</si>
  <si>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</si>
  <si>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</si>
  <si>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</si>
  <si>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</si>
  <si>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</si>
  <si>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</si>
  <si>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</si>
  <si>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</si>
  <si>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</si>
  <si>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</si>
  <si>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</si>
  <si>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</si>
  <si>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</si>
  <si>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</si>
  <si>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</si>
  <si>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</si>
  <si>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</si>
  <si>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</si>
  <si>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</si>
  <si>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</si>
  <si>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</si>
  <si>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</si>
  <si>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</si>
  <si>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</si>
  <si>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</si>
  <si>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</si>
  <si>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</si>
  <si>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</si>
  <si>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</si>
  <si>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</si>
  <si>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</si>
  <si>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</si>
  <si>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</si>
  <si>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</si>
  <si>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</si>
  <si>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</si>
  <si>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</si>
  <si>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</si>
  <si>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</si>
  <si>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</si>
  <si>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</si>
  <si>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</si>
  <si>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</si>
  <si>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</si>
  <si>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</si>
  <si>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</si>
  <si>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</si>
  <si>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</si>
  <si>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</si>
  <si>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</si>
  <si>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</si>
  <si>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</si>
  <si>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</si>
  <si>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</si>
  <si>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</si>
  <si>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</si>
  <si>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</si>
  <si>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</si>
  <si>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</si>
  <si>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</si>
  <si>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</si>
  <si>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</si>
  <si>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</si>
  <si>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</si>
  <si>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</si>
  <si>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</si>
  <si>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</si>
  <si>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</si>
  <si>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</si>
  <si>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</si>
  <si>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</si>
  <si>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</si>
  <si>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</si>
  <si>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</si>
  <si>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</si>
  <si>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</si>
  <si>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</si>
  <si>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</si>
  <si>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</si>
  <si>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</si>
  <si>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</si>
  <si>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</si>
  <si>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</si>
  <si>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</si>
  <si>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</si>
  <si>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</si>
  <si>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</si>
  <si>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</si>
  <si>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</si>
  <si>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</si>
  <si>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</si>
  <si>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</si>
  <si>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</si>
  <si>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</si>
  <si>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</si>
  <si>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</si>
  <si>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</si>
  <si>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</si>
  <si>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</si>
  <si>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</si>
  <si>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</si>
  <si>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</si>
  <si>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</si>
  <si>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</si>
  <si>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</si>
  <si>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</si>
  <si>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</si>
  <si>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</si>
  <si>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</si>
  <si>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</si>
  <si>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</si>
  <si>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</si>
  <si>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</si>
  <si>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</si>
  <si>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</si>
  <si>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</si>
  <si>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</si>
  <si>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</si>
  <si>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</si>
  <si>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</si>
  <si>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</si>
  <si>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</si>
  <si>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</si>
  <si>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</si>
  <si>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</si>
  <si>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</si>
  <si>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</si>
  <si>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</si>
  <si>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</si>
  <si>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</si>
  <si>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</si>
  <si>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</si>
  <si>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</si>
  <si>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</si>
  <si>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</si>
  <si>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</si>
  <si>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</si>
  <si>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</si>
  <si>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</si>
  <si>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</si>
  <si>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</si>
  <si>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</si>
  <si>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</si>
  <si>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</si>
  <si>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</si>
  <si>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</si>
  <si>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</si>
  <si>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</si>
  <si>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</si>
  <si>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</si>
  <si>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</si>
  <si>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</si>
  <si>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</si>
  <si>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</si>
  <si>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</si>
  <si>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</si>
  <si>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</si>
  <si>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</si>
  <si>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</si>
  <si>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</si>
  <si>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</si>
  <si>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</si>
  <si>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</si>
  <si>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</si>
  <si>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</si>
  <si>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</si>
  <si>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</si>
  <si>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</si>
  <si>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</si>
  <si>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</si>
  <si>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</si>
  <si>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</si>
  <si>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</si>
  <si>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</si>
  <si>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</si>
  <si>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</si>
  <si>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</si>
  <si>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</si>
  <si>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</si>
  <si>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</si>
  <si>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</si>
  <si>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</si>
  <si>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</si>
  <si>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</si>
  <si>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</si>
  <si>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</si>
  <si>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</si>
  <si>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</si>
  <si>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</si>
  <si>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</si>
  <si>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</si>
  <si>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</si>
  <si>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</si>
  <si>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</si>
  <si>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</si>
  <si>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</si>
  <si>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</si>
  <si>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</si>
  <si>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</si>
  <si>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</si>
  <si>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</si>
  <si>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</si>
  <si>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</si>
  <si>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</si>
  <si>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</si>
  <si>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</si>
  <si>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</si>
  <si>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</si>
  <si>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</si>
  <si>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</si>
  <si>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</si>
  <si>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</si>
  <si>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</si>
  <si>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</si>
  <si>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</si>
  <si>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</si>
  <si>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</si>
  <si>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</si>
  <si>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</si>
  <si>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</si>
  <si>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</si>
  <si>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</si>
  <si>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</si>
  <si>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</si>
  <si>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</si>
  <si>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</si>
  <si>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</si>
  <si>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</si>
  <si>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</si>
  <si>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</si>
  <si>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</si>
  <si>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</si>
  <si>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</si>
  <si>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</si>
  <si>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</si>
  <si>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</si>
  <si>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</si>
  <si>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</si>
  <si>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</si>
  <si>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</si>
  <si>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</si>
  <si>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</si>
  <si>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</si>
  <si>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</si>
  <si>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</si>
  <si>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</si>
  <si>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</si>
  <si>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</si>
  <si>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</si>
  <si>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</si>
  <si>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</si>
  <si>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</si>
  <si>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</si>
  <si>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</si>
  <si>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</si>
  <si>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</si>
  <si>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</si>
  <si>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</si>
  <si>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</si>
  <si>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</si>
  <si>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</si>
  <si>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</si>
  <si>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</si>
  <si>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</si>
  <si>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</si>
  <si>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</si>
  <si>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</si>
  <si>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</si>
  <si>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</si>
  <si>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</si>
  <si>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</si>
  <si>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</si>
  <si>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</si>
  <si>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</si>
  <si>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</si>
  <si>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</si>
  <si>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</si>
  <si>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</si>
  <si>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</si>
  <si>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</si>
  <si>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</si>
  <si>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</si>
  <si>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</si>
  <si>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</si>
  <si>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</si>
  <si>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</si>
  <si>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</si>
  <si>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</si>
  <si>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</si>
  <si>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</si>
  <si>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</si>
  <si>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</si>
  <si>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</si>
  <si>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</si>
  <si>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</si>
  <si>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</si>
  <si>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</si>
  <si>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</si>
  <si>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</si>
  <si>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</si>
  <si>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</si>
  <si>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</si>
  <si>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</si>
  <si>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</si>
  <si>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</si>
  <si>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</si>
  <si>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</si>
  <si>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</si>
  <si>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</si>
  <si>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</si>
  <si>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</si>
  <si>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</si>
  <si>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</si>
  <si>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</si>
  <si>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</si>
  <si>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</si>
  <si>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</si>
  <si>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</si>
  <si>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</si>
  <si>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</si>
  <si>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</si>
  <si>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</si>
  <si>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</si>
  <si>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</si>
  <si>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</si>
  <si>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</si>
  <si>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</si>
  <si>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</si>
  <si>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</si>
  <si>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</si>
  <si>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</si>
  <si>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</si>
  <si>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</si>
  <si>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</si>
  <si>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</si>
  <si>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</si>
  <si>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</si>
  <si>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</si>
  <si>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</si>
  <si>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</si>
  <si>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</si>
  <si>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</si>
  <si>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</si>
  <si>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</si>
  <si>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</si>
  <si>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</si>
  <si>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</si>
  <si>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</si>
  <si>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</si>
  <si>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</si>
  <si>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</si>
  <si>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</si>
  <si>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</si>
  <si>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</si>
  <si>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</si>
  <si>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</si>
  <si>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</si>
  <si>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</si>
  <si>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</si>
  <si>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</si>
  <si>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</si>
  <si>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</si>
  <si>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</si>
  <si>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</si>
  <si>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</si>
  <si>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</si>
  <si>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</si>
  <si>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</si>
  <si>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</si>
  <si>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</si>
  <si>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</si>
  <si>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</si>
  <si>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</si>
  <si>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</si>
  <si>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</si>
  <si>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</si>
  <si>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</si>
  <si>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</si>
  <si>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</si>
  <si>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</si>
  <si>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</si>
  <si>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</si>
  <si>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</si>
  <si>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</si>
  <si>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</si>
  <si>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</si>
  <si>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</si>
  <si>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</si>
  <si>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</si>
  <si>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</si>
  <si>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</si>
  <si>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</si>
  <si>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</si>
  <si>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</si>
  <si>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</si>
  <si>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</si>
  <si>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</si>
  <si>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</si>
  <si>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</si>
  <si>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</si>
  <si>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</si>
  <si>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</si>
  <si>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</si>
  <si>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</si>
  <si>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</si>
  <si>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</si>
  <si>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</si>
  <si>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</si>
  <si>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</si>
  <si>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</si>
  <si>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</si>
  <si>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</si>
  <si>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</si>
  <si>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</si>
  <si>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</si>
  <si>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</si>
  <si>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</si>
  <si>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</si>
  <si>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</si>
  <si>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</si>
  <si>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</si>
  <si>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</si>
  <si>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</si>
  <si>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</si>
  <si>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</si>
  <si>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</si>
  <si>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</si>
  <si>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</si>
  <si>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</si>
  <si>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</si>
  <si>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</si>
  <si>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</si>
  <si>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</si>
  <si>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</si>
  <si>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</si>
  <si>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</si>
  <si>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</si>
  <si>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</si>
  <si>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</si>
  <si>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</si>
  <si>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</si>
  <si>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</si>
  <si>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</si>
  <si>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</si>
  <si>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</si>
  <si>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</si>
  <si>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</si>
  <si>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</si>
  <si>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</si>
  <si>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</si>
  <si>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</si>
  <si>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</si>
  <si>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</si>
  <si>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</si>
  <si>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</si>
  <si>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</si>
  <si>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</si>
  <si>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</si>
  <si>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</si>
  <si>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</si>
  <si>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</si>
  <si>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</si>
  <si>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</si>
  <si>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</si>
  <si>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</si>
  <si>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</si>
  <si>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</si>
  <si>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</si>
  <si>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</si>
  <si>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</si>
  <si>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</si>
  <si>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</si>
  <si>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</si>
  <si>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</si>
  <si>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</si>
  <si>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</si>
  <si>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</si>
  <si>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</si>
  <si>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</si>
  <si>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</si>
  <si>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</si>
  <si>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</si>
  <si>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</si>
  <si>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</si>
  <si>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</si>
  <si>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</si>
  <si>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</si>
  <si>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</si>
  <si>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</si>
  <si>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</si>
  <si>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</si>
  <si>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</si>
  <si>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</si>
  <si>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</si>
  <si>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</si>
  <si>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</si>
  <si>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</si>
  <si>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</si>
  <si>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</si>
  <si>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</si>
  <si>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</si>
  <si>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</si>
  <si>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</si>
  <si>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</si>
  <si>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</si>
  <si>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</si>
  <si>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</si>
  <si>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</si>
  <si>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</si>
  <si>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</si>
  <si>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</si>
  <si>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</si>
  <si>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</si>
  <si>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</si>
  <si>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</si>
  <si>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</si>
  <si>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</si>
  <si>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</si>
  <si>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</si>
  <si>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</si>
  <si>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</si>
  <si>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</si>
  <si>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</si>
  <si>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</si>
  <si>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</si>
  <si>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</si>
  <si>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</si>
  <si>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</si>
  <si>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</si>
  <si>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</si>
  <si>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</si>
  <si>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</si>
  <si>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</si>
  <si>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</si>
  <si>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</si>
  <si>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</si>
  <si>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</si>
  <si>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</si>
  <si>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</si>
  <si>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</si>
  <si>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</si>
  <si>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</si>
  <si>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</si>
  <si>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</si>
  <si>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</si>
  <si>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</si>
  <si>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</si>
  <si>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</si>
  <si>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</si>
  <si>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</si>
  <si>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</si>
  <si>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</si>
  <si>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</si>
  <si>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</si>
  <si>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</si>
  <si>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</si>
  <si>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</si>
  <si>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</si>
  <si>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</si>
  <si>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</si>
  <si>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</si>
  <si>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</si>
  <si>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</si>
  <si>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</si>
  <si>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</si>
  <si>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</si>
  <si>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</si>
  <si>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</si>
  <si>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</si>
  <si>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</si>
  <si>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</si>
  <si>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</si>
  <si>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</si>
  <si>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</si>
  <si>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</si>
  <si>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</si>
  <si>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</si>
  <si>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</si>
  <si>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</si>
  <si>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</si>
  <si>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</si>
  <si>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</si>
  <si>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</si>
  <si>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</si>
  <si>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</si>
  <si>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</si>
  <si>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</si>
  <si>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</si>
  <si>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</si>
  <si>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</si>
  <si>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</si>
  <si>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</si>
  <si>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</si>
  <si>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</si>
  <si>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</si>
  <si>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</si>
  <si>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</si>
  <si>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</si>
  <si>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</si>
  <si>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</si>
  <si>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</si>
  <si>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</si>
  <si>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</si>
  <si>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</si>
  <si>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</si>
  <si>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</si>
  <si>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</si>
  <si>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</si>
  <si>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</si>
  <si>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</si>
  <si>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</si>
  <si>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</si>
  <si>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</si>
  <si>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</si>
  <si>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</si>
  <si>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</si>
  <si>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</si>
  <si>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</si>
  <si>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</si>
  <si>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</si>
  <si>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</si>
  <si>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</si>
  <si>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</si>
  <si>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</si>
  <si>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</si>
  <si>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</si>
  <si>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</si>
  <si>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</si>
  <si>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</si>
  <si>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</si>
  <si>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</si>
  <si>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</si>
  <si>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</si>
  <si>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</si>
  <si>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</si>
  <si>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</si>
  <si>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</si>
  <si>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</si>
  <si>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</si>
  <si>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</si>
  <si>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</si>
  <si>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</si>
  <si>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</si>
  <si>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</si>
  <si>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</si>
  <si>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</si>
  <si>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</si>
  <si>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</si>
  <si>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</si>
  <si>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</si>
  <si>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</si>
  <si>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</si>
  <si>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</si>
  <si>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</si>
  <si>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</si>
  <si>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</si>
  <si>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</si>
  <si>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</si>
  <si>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</si>
  <si>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</si>
  <si>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</si>
  <si>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</si>
  <si>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</si>
  <si>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</si>
  <si>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</si>
  <si>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</si>
  <si>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</si>
  <si>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</si>
  <si>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</si>
  <si>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</si>
  <si>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</si>
  <si>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</si>
  <si>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</si>
  <si>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</si>
  <si>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</si>
  <si>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</si>
  <si>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</si>
  <si>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</si>
  <si>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</si>
  <si>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</si>
  <si>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Row Labels</t>
  </si>
  <si>
    <t>Grand Total</t>
  </si>
  <si>
    <t>len</t>
  </si>
  <si>
    <t>Mid</t>
  </si>
  <si>
    <t>Right</t>
  </si>
  <si>
    <t>test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</si>
  <si>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</si>
  <si>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</si>
  <si>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</si>
  <si>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</si>
  <si>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</si>
  <si>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</si>
  <si>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</si>
  <si>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</si>
  <si>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</si>
  <si>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</si>
  <si>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</si>
  <si>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</si>
  <si>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</si>
  <si>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</si>
  <si>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</si>
  <si>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9/31/2020</t>
  </si>
  <si>
    <t>Quarter by Vlookup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</si>
  <si>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</si>
  <si>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</si>
  <si>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</si>
  <si>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</si>
  <si>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</si>
  <si>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</si>
  <si>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</si>
  <si>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</si>
  <si>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#</t>
  </si>
  <si>
    <t>%</t>
  </si>
  <si>
    <t>Q1 YoY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</si>
  <si>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</si>
  <si>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</si>
  <si>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</si>
  <si>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</si>
  <si>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</si>
  <si>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</si>
  <si>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</si>
  <si>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</si>
  <si>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</si>
  <si>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</si>
  <si>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</si>
  <si>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 taking about 7k in volume away</t>
  </si>
  <si>
    <t>Q2 YoY growth slowed from Q1 growth of 4% down to 2.7% primarily driven by:</t>
  </si>
  <si>
    <t>7 k volume decline from loss of two customers in LATAM driving overall growth of region slower than expected in q2 vs q1 YoY,comprising majority of remaining variance</t>
  </si>
  <si>
    <t>-NAM client onboarding in Q2 2020 anniversaried in Q2 2021, slowing perceived growth</t>
  </si>
  <si>
    <t>Q2 2021 Widget Inc. Overview</t>
  </si>
  <si>
    <t xml:space="preserve">  </t>
  </si>
  <si>
    <t>Prior Year</t>
  </si>
  <si>
    <t>%Change</t>
  </si>
  <si>
    <t>Volume</t>
  </si>
  <si>
    <t>Regions</t>
  </si>
  <si>
    <t>Customers</t>
  </si>
  <si>
    <t>H2 YoY</t>
  </si>
  <si>
    <t>Average Volume Per Customer</t>
  </si>
  <si>
    <t>Q2 Volume</t>
  </si>
  <si>
    <t>Q2  Customers</t>
  </si>
  <si>
    <t>Key Notes</t>
  </si>
  <si>
    <t>Q2 YoY growth slowed from Q1 growth of 4% down to 2.7% or ~13k volume, primarily driven by:</t>
  </si>
  <si>
    <t>7k volume, or 55% of the total decline from loss of two customers in LATAM, driving overall growth for region down from 9% in Q1 to flat in Q2 YoY</t>
  </si>
  <si>
    <t>NAM client onboarding in Q2 2020 anniversaried in Q2 2021, slowing perceived growth and amplifying Q1 growth by approximately 5k units, or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</si>
</sst>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0" fillId="0" borderId="0" xfId="0" applyNumberFormat="1" applyAlignment="1"/>
    <xf numFmtId="14" fontId="1" fillId="0" borderId="0" xfId="0" applyNumberFormat="1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left" wrapText="1"/>
    </xf>
    <xf numFmtId="43" fontId="0" fillId="0" borderId="0" xfId="0" applyNumberFormat="1">
      <alignment wrapText="1"/>
    </xf>
    <xf numFmtId="164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1" fillId="0" borderId="0" xfId="0" applyFont="1">
      <alignment wrapText="1"/>
    </xf>
    <xf numFmtId="165" fontId="0" fillId="0" borderId="0" xfId="3" applyNumberFormat="1" applyFont="1" applyAlignment="1"/>
    <xf numFmtId="9" fontId="0" fillId="0" borderId="0" xfId="3" applyFont="1" applyAlignment="1">
      <alignment horizontal="left" wrapText="1"/>
    </xf>
    <xf numFmtId="164" fontId="0" fillId="0" borderId="0" xfId="0" pivotButton="1" applyNumberFormat="1" applyAlignme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0" applyNumberFormat="1" applyAlignment="1">
      <alignment horizontal="left" wrapText="1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0" fontId="1" fillId="0" borderId="0" xfId="0" quotePrefix="1" applyFont="1" applyAlignment="1"/>
    <xf numFmtId="0" fontId="5" fillId="0" borderId="0" xfId="0" applyFont="1">
      <alignment wrapText="1"/>
    </xf>
    <xf numFmtId="0" fontId="5" fillId="2" borderId="0" xfId="0" applyFont="1" applyFill="1" applyAlignment="1">
      <alignment horizontal="centerContinuous" wrapText="1"/>
    </xf>
    <xf numFmtId="0" fontId="5" fillId="2" borderId="0" xfId="0" applyFont="1" applyFill="1" applyAlignment="1"/>
    <xf numFmtId="0" fontId="5" fillId="2" borderId="0" xfId="0" applyFont="1" applyFill="1">
      <alignment wrapText="1"/>
    </xf>
    <xf numFmtId="0" fontId="6" fillId="2" borderId="0" xfId="0" applyFont="1" applyFill="1" applyAlignment="1">
      <alignment horizontal="centerContinuous" wrapText="1"/>
    </xf>
    <xf numFmtId="166" fontId="6" fillId="2" borderId="0" xfId="0" applyNumberFormat="1" applyFont="1" applyFill="1" applyAlignment="1">
      <alignment horizontal="centerContinuous" wrapText="1"/>
    </xf>
    <xf numFmtId="165" fontId="5" fillId="2" borderId="0" xfId="3" applyNumberFormat="1" applyFont="1" applyFill="1" applyAlignment="1">
      <alignment horizontal="center" wrapText="1"/>
    </xf>
    <xf numFmtId="166" fontId="5" fillId="2" borderId="0" xfId="0" applyNumberFormat="1" applyFont="1" applyFill="1" applyAlignment="1">
      <alignment horizontal="centerContinuous" wrapText="1"/>
    </xf>
    <xf numFmtId="0" fontId="1" fillId="0" borderId="0" xfId="0" applyFont="1" applyAlignment="1">
      <alignment horizontal="left" wrapText="1" indent="1"/>
    </xf>
    <xf numFmtId="0" fontId="5" fillId="0" borderId="1" xfId="0" applyFont="1" applyBorder="1">
      <alignment wrapText="1"/>
    </xf>
    <xf numFmtId="164" fontId="0" fillId="0" borderId="0" xfId="2" applyNumberFormat="1" applyFont="1" applyAlignment="1">
      <alignment wrapText="1"/>
    </xf>
    <xf numFmtId="164" fontId="5" fillId="0" borderId="1" xfId="0" applyNumberFormat="1" applyFont="1" applyBorder="1">
      <alignment wrapText="1"/>
    </xf>
    <xf numFmtId="165" fontId="5" fillId="3" borderId="0" xfId="3" applyNumberFormat="1" applyFont="1" applyFill="1" applyAlignment="1">
      <alignment horizontal="center" wrapText="1"/>
    </xf>
    <xf numFmtId="165" fontId="1" fillId="3" borderId="0" xfId="3" applyNumberFormat="1" applyFont="1" applyFill="1" applyAlignment="1">
      <alignment horizontal="center" wrapText="1"/>
    </xf>
    <xf numFmtId="165" fontId="5" fillId="3" borderId="1" xfId="3" applyNumberFormat="1" applyFont="1" applyFill="1" applyBorder="1" applyAlignment="1">
      <alignment horizontal="center" wrapText="1"/>
    </xf>
    <xf numFmtId="0" fontId="8" fillId="2" borderId="0" xfId="0" applyFont="1" applyFill="1">
      <alignment wrapText="1"/>
    </xf>
    <xf numFmtId="0" fontId="7" fillId="2" borderId="0" xfId="0" applyFont="1" applyFill="1">
      <alignment wrapText="1"/>
    </xf>
    <xf numFmtId="0" fontId="8" fillId="2" borderId="0" xfId="0" applyFont="1" applyFill="1" applyAlignment="1">
      <alignment horizontal="centerContinuous" wrapText="1"/>
    </xf>
    <xf numFmtId="0" fontId="5" fillId="4" borderId="0" xfId="0" applyFont="1" applyFill="1" applyAlignment="1">
      <alignment wrapText="1"/>
    </xf>
    <xf numFmtId="0" fontId="5" fillId="4" borderId="0" xfId="0" applyFont="1" applyFill="1">
      <alignment wrapText="1"/>
    </xf>
    <xf numFmtId="0" fontId="5" fillId="4" borderId="0" xfId="0" applyFont="1" applyFill="1" applyAlignment="1">
      <alignment horizontal="center" wrapText="1"/>
    </xf>
    <xf numFmtId="164" fontId="5" fillId="0" borderId="0" xfId="0" applyNumberFormat="1" applyFont="1">
      <alignment wrapText="1"/>
    </xf>
    <xf numFmtId="164" fontId="5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8" fillId="2" borderId="0" xfId="0" quotePrefix="1" applyFont="1" applyFill="1" applyAlignment="1">
      <alignment wrapText="1"/>
    </xf>
    <xf numFmtId="0" fontId="8" fillId="2" borderId="0" xfId="0" quotePrefix="1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2" borderId="0" xfId="0" applyFont="1" applyFill="1" applyAlignment="1">
      <alignment horizontal="centerContinuous"/>
    </xf>
    <xf numFmtId="9" fontId="1" fillId="0" borderId="0" xfId="3" applyFont="1" applyAlignment="1">
      <alignment wrapTex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A-4625-9E05-B0E3BECEAD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A-4625-9E05-B0E3BECEAD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AA-4625-9E05-B0E3BECEAD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AA-4625-9E05-B0E3BECEADA9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AA-4625-9E05-B0E3BECE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6DAA-4625-9E05-B0E3BECEA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6DAA-4625-9E05-B0E3BECEAD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6DAA-4625-9E05-B0E3BECEAD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6DAA-4625-9E05-B0E3BECEADA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DAA-4625-9E05-B0E3BECEAD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6DAA-4625-9E05-B0E3BECEA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DAA-4625-9E05-B0E3BECEAD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DAA-4625-9E05-B0E3BECEAD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6DAA-4625-9E05-B0E3BECEAD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DAA-4625-9E05-B0E3BECEAD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6DAA-4625-9E05-B0E3BECEA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6DAA-4625-9E05-B0E3BECEAD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6DAA-4625-9E05-B0E3BECEAD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6DAA-4625-9E05-B0E3BECEAD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DAA-4625-9E05-B0E3BECEADA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6DAA-4625-9E05-B0E3BECEA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6DAA-4625-9E05-B0E3BECEAD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6DAA-4625-9E05-B0E3BECEAD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6DAA-4625-9E05-B0E3BECEAD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DAA-4625-9E05-B0E3BECEADA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6DAA-4625-9E05-B0E3BECEA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6DAA-4625-9E05-B0E3BECEAD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6DAA-4625-9E05-B0E3BECEAD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6DAA-4625-9E05-B0E3BECEADA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DAA-4625-9E05-B0E3BECEADA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18620425255828"/>
          <c:y val="0.26041564476571577"/>
          <c:w val="0.22547681539807524"/>
          <c:h val="0.3958355205599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6-4633-A35D-C0E89BD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6-4633-A35D-C0E89BD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6-4633-A35D-C0E89BD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6-4633-A35D-C0E89BDD484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16-4633-A35D-C0E89BD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3316-4633-A35D-C0E89BD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316-4633-A35D-C0E89BDD48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316-4633-A35D-C0E89BDD48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316-4633-A35D-C0E89BDD484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3316-4633-A35D-C0E89BDD484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3316-4633-A35D-C0E89BD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3316-4633-A35D-C0E89BDD48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316-4633-A35D-C0E89BDD48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316-4633-A35D-C0E89BDD484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316-4633-A35D-C0E89BDD484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3316-4633-A35D-C0E89BD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3316-4633-A35D-C0E89BDD48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3316-4633-A35D-C0E89BDD48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3316-4633-A35D-C0E89BDD484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316-4633-A35D-C0E89BDD484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316-4633-A35D-C0E89BD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316-4633-A35D-C0E89BDD48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316-4633-A35D-C0E89BDD48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316-4633-A35D-C0E89BDD484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316-4633-A35D-C0E89BDD484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3316-4633-A35D-C0E89BD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3316-4633-A35D-C0E89BDD484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3316-4633-A35D-C0E89BDD484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3316-4633-A35D-C0E89BDD484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316-4633-A35D-C0E89BDD484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summary!$D$21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2-4922-827D-74E2EE55B0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2-4922-827D-74E2EE55B0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2-4922-827D-74E2EE55B0F8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summary!$D$22:$D$25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2-4922-827D-74E2EE55B0F8}"/>
            </c:ext>
          </c:extLst>
        </c:ser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422-4922-827D-74E2EE55B0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422-4922-827D-74E2EE55B0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422-4922-827D-74E2EE55B0F8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22-4922-827D-74E2EE55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axId val="638878632"/>
        <c:axId val="63887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422-4922-827D-74E2EE55B0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422-4922-827D-74E2EE55B0F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422-4922-827D-74E2EE55B0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422-4922-827D-74E2EE55B0F8}"/>
                  </c:ext>
                </c:extLst>
              </c15:ser>
            </c15:filteredBarSeries>
          </c:ext>
        </c:extLst>
      </c:barChart>
      <c:catAx>
        <c:axId val="638878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8960"/>
        <c:crosses val="autoZero"/>
        <c:auto val="1"/>
        <c:lblAlgn val="ctr"/>
        <c:lblOffset val="100"/>
        <c:noMultiLvlLbl val="0"/>
      </c:catAx>
      <c:valAx>
        <c:axId val="6388789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38878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84580420664311"/>
          <c:y val="0.1250639263312425"/>
          <c:w val="0.14660159787718843"/>
          <c:h val="0.4197465551181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 presentation.xlsx]pivottable!PivotTable1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96937882764658E-2"/>
          <c:y val="6.8052233495062814E-2"/>
          <c:w val="0.81102012248468947"/>
          <c:h val="0.70366268927635633"/>
        </c:manualLayout>
      </c:layout>
      <c:lineChart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pivottable!$B$5:$B$13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A-45CE-ACCE-64D2461B9C43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pivottable!$C$5:$C$13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A-45CE-ACCE-64D2461B9C43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pivottable!$D$5:$D$13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A-45CE-ACCE-64D2461B9C43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pivottable!$E$5:$E$13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A-45CE-ACCE-64D2461B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88032"/>
        <c:axId val="491186720"/>
      </c:lineChart>
      <c:catAx>
        <c:axId val="4911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6720"/>
        <c:crosses val="autoZero"/>
        <c:auto val="1"/>
        <c:lblAlgn val="ctr"/>
        <c:lblOffset val="100"/>
        <c:noMultiLvlLbl val="0"/>
      </c:catAx>
      <c:valAx>
        <c:axId val="491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6</xdr:row>
      <xdr:rowOff>161924</xdr:rowOff>
    </xdr:from>
    <xdr:to>
      <xdr:col>5</xdr:col>
      <xdr:colOff>590550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3ADC7-0126-475B-8299-A1C421DE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6</xdr:row>
      <xdr:rowOff>133350</xdr:rowOff>
    </xdr:from>
    <xdr:to>
      <xdr:col>9</xdr:col>
      <xdr:colOff>438150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D3789-EED7-4AF3-9950-681607E3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2</xdr:row>
      <xdr:rowOff>66674</xdr:rowOff>
    </xdr:from>
    <xdr:to>
      <xdr:col>16</xdr:col>
      <xdr:colOff>466725</xdr:colOff>
      <xdr:row>17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5604D-1F0B-45D7-B0B6-D1F80DDE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57150</xdr:rowOff>
    </xdr:from>
    <xdr:to>
      <xdr:col>14</xdr:col>
      <xdr:colOff>323850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0AD2C-04DF-22F1-BEF9-058E9FAB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9.821662268521" createdVersion="8" refreshedVersion="8" minRefreshableVersion="3" recordCount="907" xr:uid="{FDF9A18A-95BB-49CA-A00B-9F6AD4F5AE1F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14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  <s v="Q1 2020"/>
  </r>
  <r>
    <x v="0"/>
    <x v="1"/>
    <n v="886"/>
    <n v="7"/>
    <s v="GEO1004"/>
    <x v="0"/>
    <s v="Q2 2020"/>
    <s v="Q2 2020"/>
  </r>
  <r>
    <x v="0"/>
    <x v="2"/>
    <n v="968"/>
    <n v="7"/>
    <s v="GEO1004"/>
    <x v="0"/>
    <s v="Q2 2020"/>
    <s v="Q2 2020"/>
  </r>
  <r>
    <x v="0"/>
    <x v="3"/>
    <n v="564"/>
    <n v="7"/>
    <s v="GEO1004"/>
    <x v="0"/>
    <s v="Q2 2020"/>
    <s v="Q2 2020"/>
  </r>
  <r>
    <x v="0"/>
    <x v="4"/>
    <n v="648"/>
    <n v="7"/>
    <s v="GEO1004"/>
    <x v="0"/>
    <s v="Q3 2020"/>
    <s v="Q3 2020"/>
  </r>
  <r>
    <x v="0"/>
    <x v="5"/>
    <n v="406"/>
    <n v="7"/>
    <s v="GEO1004"/>
    <x v="0"/>
    <s v="Q3 2020"/>
    <s v="Q3 2020"/>
  </r>
  <r>
    <x v="0"/>
    <x v="6"/>
    <n v="569"/>
    <n v="7"/>
    <s v="GEO1004"/>
    <x v="0"/>
    <s v="Q3 2020"/>
    <s v="Q3 2020"/>
  </r>
  <r>
    <x v="0"/>
    <x v="7"/>
    <n v="487"/>
    <n v="7"/>
    <s v="GEO1004"/>
    <x v="0"/>
    <s v="Q4 2020"/>
    <s v="Q4 2020"/>
  </r>
  <r>
    <x v="0"/>
    <x v="8"/>
    <n v="729"/>
    <n v="7"/>
    <s v="GEO1004"/>
    <x v="0"/>
    <s v="Q4 2020"/>
    <s v="Q4 2020"/>
  </r>
  <r>
    <x v="0"/>
    <x v="9"/>
    <n v="565"/>
    <n v="7"/>
    <s v="GEO1004"/>
    <x v="0"/>
    <s v="Q4 2020"/>
    <s v="Q4 2020"/>
  </r>
  <r>
    <x v="0"/>
    <x v="10"/>
    <n v="561"/>
    <n v="7"/>
    <s v="GEO1004"/>
    <x v="0"/>
    <s v="Q2 2021"/>
    <s v="Q2 2021"/>
  </r>
  <r>
    <x v="0"/>
    <x v="11"/>
    <n v="1014"/>
    <n v="7"/>
    <s v="GEO1004"/>
    <x v="0"/>
    <s v="Q2 2021"/>
    <s v="Q2 2021"/>
  </r>
  <r>
    <x v="0"/>
    <x v="12"/>
    <n v="878"/>
    <n v="7"/>
    <s v="GEO1004"/>
    <x v="0"/>
    <s v="Q2 2021"/>
    <s v="Q2 2021"/>
  </r>
  <r>
    <x v="0"/>
    <x v="13"/>
    <n v="922"/>
    <n v="7"/>
    <s v="GEO1004"/>
    <x v="0"/>
    <s v="Q1 2021"/>
    <s v="Q1 2021"/>
  </r>
  <r>
    <x v="0"/>
    <x v="14"/>
    <n v="668"/>
    <n v="7"/>
    <s v="GEO1004"/>
    <x v="0"/>
    <s v="Q1 2021"/>
    <s v="Q1 2021"/>
  </r>
  <r>
    <x v="0"/>
    <x v="15"/>
    <n v="725"/>
    <n v="7"/>
    <s v="GEO1004"/>
    <x v="0"/>
    <s v="Q1 2021"/>
    <s v="Q1 2021"/>
  </r>
  <r>
    <x v="1"/>
    <x v="16"/>
    <n v="1194"/>
    <n v="7"/>
    <s v="GEO1001"/>
    <x v="1"/>
    <s v="Q1 2020"/>
    <s v="Q1 2020"/>
  </r>
  <r>
    <x v="1"/>
    <x v="17"/>
    <n v="942"/>
    <n v="7"/>
    <s v="GEO1001"/>
    <x v="1"/>
    <s v="Q1 2020"/>
    <s v="Q1 2020"/>
  </r>
  <r>
    <x v="1"/>
    <x v="0"/>
    <n v="1448"/>
    <n v="7"/>
    <s v="GEO1001"/>
    <x v="1"/>
    <s v="Q1 2020"/>
    <s v="Q1 2020"/>
  </r>
  <r>
    <x v="1"/>
    <x v="1"/>
    <n v="1323"/>
    <n v="7"/>
    <s v="GEO1001"/>
    <x v="1"/>
    <s v="Q2 2020"/>
    <s v="Q2 2020"/>
  </r>
  <r>
    <x v="1"/>
    <x v="2"/>
    <n v="1573"/>
    <n v="7"/>
    <s v="GEO1001"/>
    <x v="1"/>
    <s v="Q2 2020"/>
    <s v="Q2 2020"/>
  </r>
  <r>
    <x v="1"/>
    <x v="3"/>
    <n v="820"/>
    <n v="7"/>
    <s v="GEO1001"/>
    <x v="1"/>
    <s v="Q2 2020"/>
    <s v="Q2 2020"/>
  </r>
  <r>
    <x v="1"/>
    <x v="4"/>
    <n v="1069"/>
    <n v="7"/>
    <s v="GEO1001"/>
    <x v="1"/>
    <s v="Q3 2020"/>
    <s v="Q3 2020"/>
  </r>
  <r>
    <x v="1"/>
    <x v="5"/>
    <n v="571"/>
    <n v="7"/>
    <s v="GEO1001"/>
    <x v="1"/>
    <s v="Q3 2020"/>
    <s v="Q3 2020"/>
  </r>
  <r>
    <x v="1"/>
    <x v="6"/>
    <n v="947"/>
    <n v="7"/>
    <s v="GEO1001"/>
    <x v="1"/>
    <s v="Q3 2020"/>
    <s v="Q3 2020"/>
  </r>
  <r>
    <x v="1"/>
    <x v="7"/>
    <n v="694"/>
    <n v="7"/>
    <s v="GEO1001"/>
    <x v="1"/>
    <s v="Q4 2020"/>
    <s v="Q4 2020"/>
  </r>
  <r>
    <x v="1"/>
    <x v="8"/>
    <n v="1197"/>
    <n v="7"/>
    <s v="GEO1001"/>
    <x v="1"/>
    <s v="Q4 2020"/>
    <s v="Q4 2020"/>
  </r>
  <r>
    <x v="1"/>
    <x v="9"/>
    <n v="822"/>
    <n v="7"/>
    <s v="GEO1001"/>
    <x v="1"/>
    <s v="Q4 2020"/>
    <s v="Q4 2020"/>
  </r>
  <r>
    <x v="1"/>
    <x v="10"/>
    <n v="846"/>
    <n v="7"/>
    <s v="GEO1001"/>
    <x v="1"/>
    <s v="Q2 2021"/>
    <s v="Q2 2021"/>
  </r>
  <r>
    <x v="1"/>
    <x v="11"/>
    <n v="1553"/>
    <n v="7"/>
    <s v="GEO1001"/>
    <x v="1"/>
    <s v="Q2 2021"/>
    <s v="Q2 2021"/>
  </r>
  <r>
    <x v="1"/>
    <x v="12"/>
    <n v="1344"/>
    <n v="7"/>
    <s v="GEO1001"/>
    <x v="1"/>
    <s v="Q2 2021"/>
    <s v="Q2 2021"/>
  </r>
  <r>
    <x v="1"/>
    <x v="13"/>
    <n v="1436"/>
    <n v="7"/>
    <s v="GEO1001"/>
    <x v="1"/>
    <s v="Q1 2021"/>
    <s v="Q1 2021"/>
  </r>
  <r>
    <x v="1"/>
    <x v="14"/>
    <n v="970"/>
    <n v="7"/>
    <s v="GEO1001"/>
    <x v="1"/>
    <s v="Q1 2021"/>
    <s v="Q1 2021"/>
  </r>
  <r>
    <x v="1"/>
    <x v="15"/>
    <n v="1207"/>
    <n v="7"/>
    <s v="GEO1001"/>
    <x v="1"/>
    <s v="Q1 2021"/>
    <s v="Q1 2021"/>
  </r>
  <r>
    <x v="2"/>
    <x v="16"/>
    <n v="532"/>
    <n v="7"/>
    <s v="GEO1003"/>
    <x v="2"/>
    <s v="Q1 2020"/>
    <s v="Q1 2020"/>
  </r>
  <r>
    <x v="2"/>
    <x v="17"/>
    <n v="760"/>
    <n v="7"/>
    <s v="GEO1003"/>
    <x v="2"/>
    <s v="Q1 2020"/>
    <s v="Q1 2020"/>
  </r>
  <r>
    <x v="2"/>
    <x v="0"/>
    <n v="682"/>
    <n v="7"/>
    <s v="GEO1003"/>
    <x v="2"/>
    <s v="Q1 2020"/>
    <s v="Q1 2020"/>
  </r>
  <r>
    <x v="2"/>
    <x v="1"/>
    <n v="984"/>
    <n v="7"/>
    <s v="GEO1003"/>
    <x v="2"/>
    <s v="Q2 2020"/>
    <s v="Q2 2020"/>
  </r>
  <r>
    <x v="2"/>
    <x v="2"/>
    <n v="760"/>
    <n v="7"/>
    <s v="GEO1003"/>
    <x v="2"/>
    <s v="Q2 2020"/>
    <s v="Q2 2020"/>
  </r>
  <r>
    <x v="2"/>
    <x v="3"/>
    <n v="681"/>
    <n v="7"/>
    <s v="GEO1003"/>
    <x v="2"/>
    <s v="Q2 2020"/>
    <s v="Q2 2020"/>
  </r>
  <r>
    <x v="2"/>
    <x v="4"/>
    <n v="457"/>
    <n v="7"/>
    <s v="GEO1003"/>
    <x v="2"/>
    <s v="Q3 2020"/>
    <s v="Q3 2020"/>
  </r>
  <r>
    <x v="2"/>
    <x v="5"/>
    <n v="528"/>
    <n v="7"/>
    <s v="GEO1003"/>
    <x v="2"/>
    <s v="Q3 2020"/>
    <s v="Q3 2020"/>
  </r>
  <r>
    <x v="2"/>
    <x v="6"/>
    <n v="377"/>
    <n v="7"/>
    <s v="GEO1003"/>
    <x v="2"/>
    <s v="Q3 2020"/>
    <s v="Q3 2020"/>
  </r>
  <r>
    <x v="2"/>
    <x v="7"/>
    <n v="606"/>
    <n v="7"/>
    <s v="GEO1003"/>
    <x v="2"/>
    <s v="Q4 2020"/>
    <s v="Q4 2020"/>
  </r>
  <r>
    <x v="2"/>
    <x v="8"/>
    <n v="534"/>
    <n v="7"/>
    <s v="GEO1003"/>
    <x v="2"/>
    <s v="Q4 2020"/>
    <s v="Q4 2020"/>
  </r>
  <r>
    <x v="2"/>
    <x v="9"/>
    <n v="681"/>
    <n v="7"/>
    <s v="GEO1003"/>
    <x v="2"/>
    <s v="Q4 2020"/>
    <s v="Q4 2020"/>
  </r>
  <r>
    <x v="2"/>
    <x v="11"/>
    <n v="764"/>
    <n v="7"/>
    <s v="GEO1003"/>
    <x v="2"/>
    <s v="Q2 2021"/>
    <s v="Q2 2021"/>
  </r>
  <r>
    <x v="2"/>
    <x v="12"/>
    <n v="973"/>
    <n v="7"/>
    <s v="GEO1003"/>
    <x v="2"/>
    <s v="Q2 2021"/>
    <s v="Q2 2021"/>
  </r>
  <r>
    <x v="2"/>
    <x v="13"/>
    <n v="688"/>
    <n v="7"/>
    <s v="GEO1003"/>
    <x v="2"/>
    <s v="Q1 2021"/>
    <s v="Q1 2021"/>
  </r>
  <r>
    <x v="2"/>
    <x v="14"/>
    <n v="750"/>
    <n v="7"/>
    <s v="GEO1003"/>
    <x v="2"/>
    <s v="Q1 2021"/>
    <s v="Q1 2021"/>
  </r>
  <r>
    <x v="2"/>
    <x v="15"/>
    <n v="554"/>
    <n v="7"/>
    <s v="GEO1003"/>
    <x v="2"/>
    <s v="Q1 2021"/>
    <s v="Q1 2021"/>
  </r>
  <r>
    <x v="3"/>
    <x v="3"/>
    <n v="1342"/>
    <n v="7"/>
    <s v="GEO1001"/>
    <x v="1"/>
    <s v="Q2 2020"/>
    <s v="Q2 2020"/>
  </r>
  <r>
    <x v="3"/>
    <x v="4"/>
    <n v="1526"/>
    <n v="7"/>
    <s v="GEO1001"/>
    <x v="1"/>
    <s v="Q3 2020"/>
    <s v="Q3 2020"/>
  </r>
  <r>
    <x v="3"/>
    <x v="5"/>
    <n v="958"/>
    <n v="7"/>
    <s v="GEO1001"/>
    <x v="1"/>
    <s v="Q3 2020"/>
    <s v="Q3 2020"/>
  </r>
  <r>
    <x v="3"/>
    <x v="6"/>
    <n v="1340"/>
    <n v="7"/>
    <s v="GEO1001"/>
    <x v="1"/>
    <s v="Q3 2020"/>
    <s v="Q3 2020"/>
  </r>
  <r>
    <x v="3"/>
    <x v="7"/>
    <n v="1150"/>
    <n v="7"/>
    <s v="GEO1001"/>
    <x v="1"/>
    <s v="Q4 2020"/>
    <s v="Q4 2020"/>
  </r>
  <r>
    <x v="3"/>
    <x v="8"/>
    <n v="1721"/>
    <n v="7"/>
    <s v="GEO1001"/>
    <x v="1"/>
    <s v="Q4 2020"/>
    <s v="Q4 2020"/>
  </r>
  <r>
    <x v="3"/>
    <x v="9"/>
    <n v="1342"/>
    <n v="7"/>
    <s v="GEO1001"/>
    <x v="1"/>
    <s v="Q4 2020"/>
    <s v="Q4 2020"/>
  </r>
  <r>
    <x v="3"/>
    <x v="10"/>
    <n v="1325"/>
    <n v="7"/>
    <s v="GEO1001"/>
    <x v="1"/>
    <s v="Q2 2021"/>
    <s v="Q2 2021"/>
  </r>
  <r>
    <x v="3"/>
    <x v="11"/>
    <n v="2403"/>
    <n v="7"/>
    <s v="GEO1001"/>
    <x v="1"/>
    <s v="Q2 2021"/>
    <s v="Q2 2021"/>
  </r>
  <r>
    <x v="3"/>
    <x v="12"/>
    <n v="2089"/>
    <n v="7"/>
    <s v="GEO1001"/>
    <x v="1"/>
    <s v="Q2 2021"/>
    <s v="Q2 2021"/>
  </r>
  <r>
    <x v="3"/>
    <x v="13"/>
    <n v="2185"/>
    <n v="7"/>
    <s v="GEO1001"/>
    <x v="1"/>
    <s v="Q1 2021"/>
    <s v="Q1 2021"/>
  </r>
  <r>
    <x v="3"/>
    <x v="14"/>
    <n v="1542"/>
    <n v="7"/>
    <s v="GEO1001"/>
    <x v="1"/>
    <s v="Q1 2021"/>
    <s v="Q1 2021"/>
  </r>
  <r>
    <x v="3"/>
    <x v="15"/>
    <n v="1804"/>
    <n v="7"/>
    <s v="GEO1001"/>
    <x v="1"/>
    <s v="Q1 2021"/>
    <s v="Q1 2021"/>
  </r>
  <r>
    <x v="4"/>
    <x v="16"/>
    <n v="12887"/>
    <n v="7"/>
    <s v="GEO1001"/>
    <x v="1"/>
    <s v="Q1 2020"/>
    <s v="Q1 2020"/>
  </r>
  <r>
    <x v="4"/>
    <x v="17"/>
    <n v="18411"/>
    <n v="7"/>
    <s v="GEO1001"/>
    <x v="1"/>
    <s v="Q1 2020"/>
    <s v="Q1 2020"/>
  </r>
  <r>
    <x v="4"/>
    <x v="0"/>
    <n v="16571"/>
    <n v="7"/>
    <s v="GEO1001"/>
    <x v="1"/>
    <s v="Q1 2020"/>
    <s v="Q1 2020"/>
  </r>
  <r>
    <x v="4"/>
    <x v="1"/>
    <n v="23929"/>
    <n v="7"/>
    <s v="GEO1001"/>
    <x v="1"/>
    <s v="Q2 2020"/>
    <s v="Q2 2020"/>
  </r>
  <r>
    <x v="4"/>
    <x v="2"/>
    <n v="18409"/>
    <n v="7"/>
    <s v="GEO1001"/>
    <x v="1"/>
    <s v="Q2 2020"/>
    <s v="Q2 2020"/>
  </r>
  <r>
    <x v="4"/>
    <x v="3"/>
    <n v="16572"/>
    <n v="7"/>
    <s v="GEO1001"/>
    <x v="1"/>
    <s v="Q2 2020"/>
    <s v="Q2 2020"/>
  </r>
  <r>
    <x v="4"/>
    <x v="4"/>
    <n v="11044"/>
    <n v="7"/>
    <s v="GEO1001"/>
    <x v="1"/>
    <s v="Q3 2020"/>
    <s v="Q3 2020"/>
  </r>
  <r>
    <x v="4"/>
    <x v="5"/>
    <n v="12885"/>
    <n v="7"/>
    <s v="GEO1001"/>
    <x v="1"/>
    <s v="Q3 2020"/>
    <s v="Q3 2020"/>
  </r>
  <r>
    <x v="4"/>
    <x v="6"/>
    <n v="9208"/>
    <n v="7"/>
    <s v="GEO1001"/>
    <x v="1"/>
    <s v="Q3 2020"/>
    <s v="Q3 2020"/>
  </r>
  <r>
    <x v="4"/>
    <x v="7"/>
    <n v="14725"/>
    <n v="7"/>
    <s v="GEO1001"/>
    <x v="1"/>
    <s v="Q4 2020"/>
    <s v="Q4 2020"/>
  </r>
  <r>
    <x v="4"/>
    <x v="8"/>
    <n v="12888"/>
    <n v="7"/>
    <s v="GEO1001"/>
    <x v="1"/>
    <s v="Q4 2020"/>
    <s v="Q4 2020"/>
  </r>
  <r>
    <x v="4"/>
    <x v="9"/>
    <n v="16571"/>
    <n v="7"/>
    <s v="GEO1001"/>
    <x v="1"/>
    <s v="Q4 2020"/>
    <s v="Q4 2020"/>
  </r>
  <r>
    <x v="4"/>
    <x v="10"/>
    <n v="17235"/>
    <n v="7"/>
    <s v="GEO1001"/>
    <x v="1"/>
    <s v="Q2 2021"/>
    <s v="Q2 2021"/>
  </r>
  <r>
    <x v="4"/>
    <x v="11"/>
    <n v="19146"/>
    <n v="7"/>
    <s v="GEO1001"/>
    <x v="1"/>
    <s v="Q2 2021"/>
    <s v="Q2 2021"/>
  </r>
  <r>
    <x v="4"/>
    <x v="12"/>
    <n v="23690"/>
    <n v="7"/>
    <s v="GEO1001"/>
    <x v="1"/>
    <s v="Q2 2021"/>
    <s v="Q2 2021"/>
  </r>
  <r>
    <x v="4"/>
    <x v="13"/>
    <n v="17229"/>
    <n v="7"/>
    <s v="GEO1001"/>
    <x v="1"/>
    <s v="Q1 2021"/>
    <s v="Q1 2021"/>
  </r>
  <r>
    <x v="4"/>
    <x v="14"/>
    <n v="19330"/>
    <n v="7"/>
    <s v="GEO1001"/>
    <x v="1"/>
    <s v="Q1 2021"/>
    <s v="Q1 2021"/>
  </r>
  <r>
    <x v="4"/>
    <x v="15"/>
    <n v="12826"/>
    <n v="7"/>
    <s v="GEO1001"/>
    <x v="1"/>
    <s v="Q1 2021"/>
    <s v="Q1 2021"/>
  </r>
  <r>
    <x v="5"/>
    <x v="6"/>
    <n v="1249"/>
    <n v="7"/>
    <s v="GEO1004"/>
    <x v="0"/>
    <s v="Q3 2020"/>
    <s v="Q3 2020"/>
  </r>
  <r>
    <x v="5"/>
    <x v="7"/>
    <n v="913"/>
    <n v="7"/>
    <s v="GEO1004"/>
    <x v="0"/>
    <s v="Q4 2020"/>
    <s v="Q4 2020"/>
  </r>
  <r>
    <x v="5"/>
    <x v="8"/>
    <n v="1574"/>
    <n v="7"/>
    <s v="GEO1004"/>
    <x v="0"/>
    <s v="Q4 2020"/>
    <s v="Q4 2020"/>
  </r>
  <r>
    <x v="5"/>
    <x v="9"/>
    <n v="1082"/>
    <n v="7"/>
    <s v="GEO1004"/>
    <x v="0"/>
    <s v="Q4 2020"/>
    <s v="Q4 2020"/>
  </r>
  <r>
    <x v="5"/>
    <x v="13"/>
    <n v="1945"/>
    <n v="7"/>
    <s v="GEO1004"/>
    <x v="0"/>
    <s v="Q1 2021"/>
    <s v="Q1 2021"/>
  </r>
  <r>
    <x v="5"/>
    <x v="14"/>
    <n v="1296"/>
    <n v="7"/>
    <s v="GEO1004"/>
    <x v="0"/>
    <s v="Q1 2021"/>
    <s v="Q1 2021"/>
  </r>
  <r>
    <x v="5"/>
    <x v="15"/>
    <n v="1568"/>
    <n v="7"/>
    <s v="GEO1004"/>
    <x v="0"/>
    <s v="Q1 2021"/>
    <s v="Q1 2021"/>
  </r>
  <r>
    <x v="6"/>
    <x v="16"/>
    <n v="756"/>
    <n v="7"/>
    <s v="GEO1004"/>
    <x v="0"/>
    <s v="Q1 2020"/>
    <s v="Q1 2020"/>
  </r>
  <r>
    <x v="6"/>
    <x v="17"/>
    <n v="954"/>
    <n v="7"/>
    <s v="GEO1004"/>
    <x v="0"/>
    <s v="Q1 2020"/>
    <s v="Q1 2020"/>
  </r>
  <r>
    <x v="6"/>
    <x v="0"/>
    <n v="955"/>
    <n v="7"/>
    <s v="GEO1004"/>
    <x v="0"/>
    <s v="Q1 2020"/>
    <s v="Q1 2020"/>
  </r>
  <r>
    <x v="6"/>
    <x v="1"/>
    <n v="1261"/>
    <n v="7"/>
    <s v="GEO1004"/>
    <x v="0"/>
    <s v="Q2 2020"/>
    <s v="Q2 2020"/>
  </r>
  <r>
    <x v="6"/>
    <x v="2"/>
    <n v="1058"/>
    <n v="7"/>
    <s v="GEO1004"/>
    <x v="0"/>
    <s v="Q2 2020"/>
    <s v="Q2 2020"/>
  </r>
  <r>
    <x v="6"/>
    <x v="3"/>
    <n v="855"/>
    <n v="7"/>
    <s v="GEO1004"/>
    <x v="0"/>
    <s v="Q2 2020"/>
    <s v="Q2 2020"/>
  </r>
  <r>
    <x v="6"/>
    <x v="4"/>
    <n v="654"/>
    <n v="7"/>
    <s v="GEO1004"/>
    <x v="0"/>
    <s v="Q3 2020"/>
    <s v="Q3 2020"/>
  </r>
  <r>
    <x v="6"/>
    <x v="5"/>
    <n v="656"/>
    <n v="7"/>
    <s v="GEO1004"/>
    <x v="0"/>
    <s v="Q3 2020"/>
    <s v="Q3 2020"/>
  </r>
  <r>
    <x v="6"/>
    <x v="6"/>
    <n v="554"/>
    <n v="7"/>
    <s v="GEO1004"/>
    <x v="0"/>
    <s v="Q3 2020"/>
    <s v="Q3 2020"/>
  </r>
  <r>
    <x v="6"/>
    <x v="7"/>
    <n v="760"/>
    <n v="7"/>
    <s v="GEO1004"/>
    <x v="0"/>
    <s v="Q4 2020"/>
    <s v="Q4 2020"/>
  </r>
  <r>
    <x v="6"/>
    <x v="8"/>
    <n v="759"/>
    <n v="7"/>
    <s v="GEO1004"/>
    <x v="0"/>
    <s v="Q4 2020"/>
    <s v="Q4 2020"/>
  </r>
  <r>
    <x v="6"/>
    <x v="9"/>
    <n v="857"/>
    <n v="7"/>
    <s v="GEO1004"/>
    <x v="0"/>
    <s v="Q4 2020"/>
    <s v="Q4 2020"/>
  </r>
  <r>
    <x v="6"/>
    <x v="10"/>
    <n v="865"/>
    <n v="7"/>
    <s v="GEO1004"/>
    <x v="0"/>
    <s v="Q2 2021"/>
    <s v="Q2 2021"/>
  </r>
  <r>
    <x v="6"/>
    <x v="11"/>
    <n v="1078"/>
    <n v="7"/>
    <s v="GEO1004"/>
    <x v="0"/>
    <s v="Q2 2021"/>
    <s v="Q2 2021"/>
  </r>
  <r>
    <x v="6"/>
    <x v="12"/>
    <n v="1305"/>
    <n v="7"/>
    <s v="GEO1004"/>
    <x v="0"/>
    <s v="Q2 2021"/>
    <s v="Q2 2021"/>
  </r>
  <r>
    <x v="6"/>
    <x v="13"/>
    <n v="950"/>
    <n v="7"/>
    <s v="GEO1004"/>
    <x v="0"/>
    <s v="Q1 2021"/>
    <s v="Q1 2021"/>
  </r>
  <r>
    <x v="6"/>
    <x v="14"/>
    <n v="968"/>
    <n v="7"/>
    <s v="GEO1004"/>
    <x v="0"/>
    <s v="Q1 2021"/>
    <s v="Q1 2021"/>
  </r>
  <r>
    <x v="6"/>
    <x v="15"/>
    <n v="749"/>
    <n v="7"/>
    <s v="GEO1004"/>
    <x v="0"/>
    <s v="Q1 2021"/>
    <s v="Q1 2021"/>
  </r>
  <r>
    <x v="7"/>
    <x v="16"/>
    <n v="945"/>
    <n v="7"/>
    <s v="GEO1002"/>
    <x v="3"/>
    <s v="Q1 2020"/>
    <s v="Q1 2020"/>
  </r>
  <r>
    <x v="7"/>
    <x v="17"/>
    <n v="941"/>
    <n v="7"/>
    <s v="GEO1002"/>
    <x v="3"/>
    <s v="Q1 2020"/>
    <s v="Q1 2020"/>
  </r>
  <r>
    <x v="7"/>
    <x v="0"/>
    <n v="1164"/>
    <n v="7"/>
    <s v="GEO1002"/>
    <x v="3"/>
    <s v="Q1 2020"/>
    <s v="Q1 2020"/>
  </r>
  <r>
    <x v="7"/>
    <x v="1"/>
    <n v="1276"/>
    <n v="7"/>
    <s v="GEO1002"/>
    <x v="3"/>
    <s v="Q2 2020"/>
    <s v="Q2 2020"/>
  </r>
  <r>
    <x v="7"/>
    <x v="2"/>
    <n v="1275"/>
    <n v="7"/>
    <s v="GEO1002"/>
    <x v="3"/>
    <s v="Q2 2020"/>
    <s v="Q2 2020"/>
  </r>
  <r>
    <x v="7"/>
    <x v="3"/>
    <n v="834"/>
    <n v="7"/>
    <s v="GEO1002"/>
    <x v="3"/>
    <s v="Q2 2020"/>
    <s v="Q2 2020"/>
  </r>
  <r>
    <x v="7"/>
    <x v="4"/>
    <n v="833"/>
    <n v="7"/>
    <s v="GEO1002"/>
    <x v="3"/>
    <s v="Q3 2020"/>
    <s v="Q3 2020"/>
  </r>
  <r>
    <x v="7"/>
    <x v="5"/>
    <n v="610"/>
    <n v="7"/>
    <s v="GEO1002"/>
    <x v="3"/>
    <s v="Q3 2020"/>
    <s v="Q3 2020"/>
  </r>
  <r>
    <x v="7"/>
    <x v="6"/>
    <n v="722"/>
    <n v="7"/>
    <s v="GEO1002"/>
    <x v="3"/>
    <s v="Q3 2020"/>
    <s v="Q3 2020"/>
  </r>
  <r>
    <x v="7"/>
    <x v="7"/>
    <n v="722"/>
    <n v="7"/>
    <s v="GEO1002"/>
    <x v="3"/>
    <s v="Q4 2020"/>
    <s v="Q4 2020"/>
  </r>
  <r>
    <x v="7"/>
    <x v="8"/>
    <n v="939"/>
    <n v="7"/>
    <s v="GEO1002"/>
    <x v="3"/>
    <s v="Q4 2020"/>
    <s v="Q4 2020"/>
  </r>
  <r>
    <x v="7"/>
    <x v="9"/>
    <n v="829"/>
    <n v="7"/>
    <s v="GEO1002"/>
    <x v="3"/>
    <s v="Q4 2020"/>
    <s v="Q4 2020"/>
  </r>
  <r>
    <x v="7"/>
    <x v="10"/>
    <n v="848"/>
    <n v="7"/>
    <s v="GEO1002"/>
    <x v="3"/>
    <s v="Q2 2021"/>
    <s v="Q2 2021"/>
  </r>
  <r>
    <x v="7"/>
    <x v="11"/>
    <n v="1326"/>
    <n v="7"/>
    <s v="GEO1002"/>
    <x v="3"/>
    <s v="Q2 2021"/>
    <s v="Q2 2021"/>
  </r>
  <r>
    <x v="7"/>
    <x v="12"/>
    <n v="1309"/>
    <n v="7"/>
    <s v="GEO1002"/>
    <x v="3"/>
    <s v="Q2 2021"/>
    <s v="Q2 2021"/>
  </r>
  <r>
    <x v="7"/>
    <x v="13"/>
    <n v="1173"/>
    <n v="7"/>
    <s v="GEO1002"/>
    <x v="3"/>
    <s v="Q1 2021"/>
    <s v="Q1 2021"/>
  </r>
  <r>
    <x v="7"/>
    <x v="14"/>
    <n v="935"/>
    <n v="7"/>
    <s v="GEO1002"/>
    <x v="3"/>
    <s v="Q1 2021"/>
    <s v="Q1 2021"/>
  </r>
  <r>
    <x v="7"/>
    <x v="15"/>
    <n v="973"/>
    <n v="7"/>
    <s v="GEO1002"/>
    <x v="3"/>
    <s v="Q1 2021"/>
    <s v="Q1 2021"/>
  </r>
  <r>
    <x v="8"/>
    <x v="16"/>
    <n v="188"/>
    <n v="7"/>
    <s v="GEO1004"/>
    <x v="0"/>
    <s v="Q1 2020"/>
    <s v="Q1 2020"/>
  </r>
  <r>
    <x v="8"/>
    <x v="17"/>
    <n v="168"/>
    <n v="7"/>
    <s v="GEO1004"/>
    <x v="0"/>
    <s v="Q1 2020"/>
    <s v="Q1 2020"/>
  </r>
  <r>
    <x v="8"/>
    <x v="0"/>
    <n v="226"/>
    <n v="7"/>
    <s v="GEO1004"/>
    <x v="0"/>
    <s v="Q1 2020"/>
    <s v="Q1 2020"/>
  </r>
  <r>
    <x v="8"/>
    <x v="1"/>
    <n v="223"/>
    <n v="7"/>
    <s v="GEO1004"/>
    <x v="0"/>
    <s v="Q2 2020"/>
    <s v="Q2 2020"/>
  </r>
  <r>
    <x v="8"/>
    <x v="2"/>
    <n v="247"/>
    <n v="7"/>
    <s v="GEO1004"/>
    <x v="0"/>
    <s v="Q2 2020"/>
    <s v="Q2 2020"/>
  </r>
  <r>
    <x v="8"/>
    <x v="3"/>
    <n v="142"/>
    <n v="7"/>
    <s v="GEO1004"/>
    <x v="0"/>
    <s v="Q2 2020"/>
    <s v="Q2 2020"/>
  </r>
  <r>
    <x v="8"/>
    <x v="4"/>
    <n v="163"/>
    <n v="7"/>
    <s v="GEO1004"/>
    <x v="0"/>
    <s v="Q3 2020"/>
    <s v="Q3 2020"/>
  </r>
  <r>
    <x v="8"/>
    <x v="5"/>
    <n v="101"/>
    <n v="7"/>
    <s v="GEO1004"/>
    <x v="0"/>
    <s v="Q3 2020"/>
    <s v="Q3 2020"/>
  </r>
  <r>
    <x v="8"/>
    <x v="6"/>
    <n v="142"/>
    <n v="7"/>
    <s v="GEO1004"/>
    <x v="0"/>
    <s v="Q3 2020"/>
    <s v="Q3 2020"/>
  </r>
  <r>
    <x v="8"/>
    <x v="7"/>
    <n v="123"/>
    <n v="7"/>
    <s v="GEO1004"/>
    <x v="0"/>
    <s v="Q4 2020"/>
    <s v="Q4 2020"/>
  </r>
  <r>
    <x v="8"/>
    <x v="8"/>
    <n v="183"/>
    <n v="7"/>
    <s v="GEO1004"/>
    <x v="0"/>
    <s v="Q4 2020"/>
    <s v="Q4 2020"/>
  </r>
  <r>
    <x v="8"/>
    <x v="9"/>
    <n v="144"/>
    <n v="7"/>
    <s v="GEO1004"/>
    <x v="0"/>
    <s v="Q4 2020"/>
    <s v="Q4 2020"/>
  </r>
  <r>
    <x v="8"/>
    <x v="10"/>
    <n v="145"/>
    <n v="7"/>
    <s v="GEO1004"/>
    <x v="0"/>
    <s v="Q2 2021"/>
    <s v="Q2 2021"/>
  </r>
  <r>
    <x v="8"/>
    <x v="11"/>
    <n v="244"/>
    <n v="7"/>
    <s v="GEO1004"/>
    <x v="0"/>
    <s v="Q2 2021"/>
    <s v="Q2 2021"/>
  </r>
  <r>
    <x v="8"/>
    <x v="12"/>
    <n v="226"/>
    <n v="7"/>
    <s v="GEO1004"/>
    <x v="0"/>
    <s v="Q2 2021"/>
    <s v="Q2 2021"/>
  </r>
  <r>
    <x v="8"/>
    <x v="13"/>
    <n v="227"/>
    <n v="7"/>
    <s v="GEO1004"/>
    <x v="0"/>
    <s v="Q1 2021"/>
    <s v="Q1 2021"/>
  </r>
  <r>
    <x v="8"/>
    <x v="14"/>
    <n v="172"/>
    <n v="7"/>
    <s v="GEO1004"/>
    <x v="0"/>
    <s v="Q1 2021"/>
    <s v="Q1 2021"/>
  </r>
  <r>
    <x v="8"/>
    <x v="15"/>
    <n v="190"/>
    <n v="7"/>
    <s v="GEO1004"/>
    <x v="0"/>
    <s v="Q1 2021"/>
    <s v="Q1 2021"/>
  </r>
  <r>
    <x v="9"/>
    <x v="16"/>
    <n v="391"/>
    <n v="7"/>
    <s v="GEO1003"/>
    <x v="2"/>
    <s v="Q1 2020"/>
    <s v="Q1 2020"/>
  </r>
  <r>
    <x v="9"/>
    <x v="17"/>
    <n v="553"/>
    <n v="7"/>
    <s v="GEO1003"/>
    <x v="2"/>
    <s v="Q1 2020"/>
    <s v="Q1 2020"/>
  </r>
  <r>
    <x v="9"/>
    <x v="0"/>
    <n v="498"/>
    <n v="7"/>
    <s v="GEO1003"/>
    <x v="2"/>
    <s v="Q1 2020"/>
    <s v="Q1 2020"/>
  </r>
  <r>
    <x v="9"/>
    <x v="1"/>
    <n v="719"/>
    <n v="7"/>
    <s v="GEO1003"/>
    <x v="2"/>
    <s v="Q2 2020"/>
    <s v="Q2 2020"/>
  </r>
  <r>
    <x v="9"/>
    <x v="2"/>
    <n v="555"/>
    <n v="7"/>
    <s v="GEO1003"/>
    <x v="2"/>
    <s v="Q2 2020"/>
    <s v="Q2 2020"/>
  </r>
  <r>
    <x v="9"/>
    <x v="3"/>
    <n v="499"/>
    <n v="7"/>
    <s v="GEO1003"/>
    <x v="2"/>
    <s v="Q2 2020"/>
    <s v="Q2 2020"/>
  </r>
  <r>
    <x v="9"/>
    <x v="4"/>
    <n v="338"/>
    <n v="7"/>
    <s v="GEO1003"/>
    <x v="2"/>
    <s v="Q3 2020"/>
    <s v="Q3 2020"/>
  </r>
  <r>
    <x v="9"/>
    <x v="5"/>
    <n v="391"/>
    <n v="7"/>
    <s v="GEO1003"/>
    <x v="2"/>
    <s v="Q3 2020"/>
    <s v="Q3 2020"/>
  </r>
  <r>
    <x v="9"/>
    <x v="6"/>
    <n v="279"/>
    <n v="7"/>
    <s v="GEO1003"/>
    <x v="2"/>
    <s v="Q3 2020"/>
    <s v="Q3 2020"/>
  </r>
  <r>
    <x v="9"/>
    <x v="7"/>
    <n v="447"/>
    <n v="7"/>
    <s v="GEO1003"/>
    <x v="2"/>
    <s v="Q4 2020"/>
    <s v="Q4 2020"/>
  </r>
  <r>
    <x v="9"/>
    <x v="8"/>
    <n v="390"/>
    <n v="7"/>
    <s v="GEO1003"/>
    <x v="2"/>
    <s v="Q4 2020"/>
    <s v="Q4 2020"/>
  </r>
  <r>
    <x v="9"/>
    <x v="9"/>
    <n v="500"/>
    <n v="7"/>
    <s v="GEO1003"/>
    <x v="2"/>
    <s v="Q4 2020"/>
    <s v="Q4 2020"/>
  </r>
  <r>
    <x v="9"/>
    <x v="10"/>
    <n v="505"/>
    <n v="7"/>
    <s v="GEO1003"/>
    <x v="2"/>
    <s v="Q2 2021"/>
    <s v="Q2 2021"/>
  </r>
  <r>
    <x v="9"/>
    <x v="11"/>
    <n v="574"/>
    <n v="7"/>
    <s v="GEO1003"/>
    <x v="2"/>
    <s v="Q2 2021"/>
    <s v="Q2 2021"/>
  </r>
  <r>
    <x v="9"/>
    <x v="12"/>
    <n v="747"/>
    <n v="7"/>
    <s v="GEO1003"/>
    <x v="2"/>
    <s v="Q2 2021"/>
    <s v="Q2 2021"/>
  </r>
  <r>
    <x v="9"/>
    <x v="13"/>
    <n v="515"/>
    <n v="7"/>
    <s v="GEO1003"/>
    <x v="2"/>
    <s v="Q1 2021"/>
    <s v="Q1 2021"/>
  </r>
  <r>
    <x v="9"/>
    <x v="14"/>
    <n v="564"/>
    <n v="7"/>
    <s v="GEO1003"/>
    <x v="2"/>
    <s v="Q1 2021"/>
    <s v="Q1 2021"/>
  </r>
  <r>
    <x v="9"/>
    <x v="15"/>
    <n v="404"/>
    <n v="7"/>
    <s v="GEO1003"/>
    <x v="2"/>
    <s v="Q1 2021"/>
    <s v="Q1 2021"/>
  </r>
  <r>
    <x v="10"/>
    <x v="16"/>
    <n v="16996"/>
    <n v="7"/>
    <s v="GEO1001"/>
    <x v="1"/>
    <s v="Q1 2020"/>
    <s v="Q1 2020"/>
  </r>
  <r>
    <x v="10"/>
    <x v="17"/>
    <n v="19114"/>
    <n v="7"/>
    <s v="GEO1001"/>
    <x v="1"/>
    <s v="Q1 2020"/>
    <s v="Q1 2020"/>
  </r>
  <r>
    <x v="10"/>
    <x v="0"/>
    <n v="21243"/>
    <n v="7"/>
    <s v="GEO1001"/>
    <x v="1"/>
    <s v="Q1 2020"/>
    <s v="Q1 2020"/>
  </r>
  <r>
    <x v="10"/>
    <x v="1"/>
    <n v="25486"/>
    <n v="7"/>
    <s v="GEO1001"/>
    <x v="1"/>
    <s v="Q2 2020"/>
    <s v="Q2 2020"/>
  </r>
  <r>
    <x v="10"/>
    <x v="2"/>
    <n v="23366"/>
    <n v="7"/>
    <s v="GEO1001"/>
    <x v="1"/>
    <s v="Q2 2020"/>
    <s v="Q2 2020"/>
  </r>
  <r>
    <x v="10"/>
    <x v="3"/>
    <n v="16995"/>
    <n v="7"/>
    <s v="GEO1001"/>
    <x v="1"/>
    <s v="Q2 2020"/>
    <s v="Q2 2020"/>
  </r>
  <r>
    <x v="10"/>
    <x v="4"/>
    <n v="14870"/>
    <n v="7"/>
    <s v="GEO1001"/>
    <x v="1"/>
    <s v="Q3 2020"/>
    <s v="Q3 2020"/>
  </r>
  <r>
    <x v="10"/>
    <x v="5"/>
    <n v="12746"/>
    <n v="7"/>
    <s v="GEO1001"/>
    <x v="1"/>
    <s v="Q3 2020"/>
    <s v="Q3 2020"/>
  </r>
  <r>
    <x v="10"/>
    <x v="6"/>
    <n v="12748"/>
    <n v="7"/>
    <s v="GEO1001"/>
    <x v="1"/>
    <s v="Q3 2020"/>
    <s v="Q3 2020"/>
  </r>
  <r>
    <x v="10"/>
    <x v="7"/>
    <n v="14871"/>
    <n v="7"/>
    <s v="GEO1001"/>
    <x v="1"/>
    <s v="Q4 2020"/>
    <s v="Q4 2020"/>
  </r>
  <r>
    <x v="10"/>
    <x v="8"/>
    <n v="16997"/>
    <n v="7"/>
    <s v="GEO1001"/>
    <x v="1"/>
    <s v="Q4 2020"/>
    <s v="Q4 2020"/>
  </r>
  <r>
    <x v="10"/>
    <x v="9"/>
    <n v="16997"/>
    <n v="7"/>
    <s v="GEO1001"/>
    <x v="1"/>
    <s v="Q4 2020"/>
    <s v="Q4 2020"/>
  </r>
  <r>
    <x v="10"/>
    <x v="10"/>
    <n v="17844"/>
    <n v="7"/>
    <s v="GEO1001"/>
    <x v="1"/>
    <s v="Q2 2021"/>
    <s v="Q2 2021"/>
  </r>
  <r>
    <x v="10"/>
    <x v="11"/>
    <n v="23129"/>
    <n v="7"/>
    <s v="GEO1001"/>
    <x v="1"/>
    <s v="Q2 2021"/>
    <s v="Q2 2021"/>
  </r>
  <r>
    <x v="10"/>
    <x v="12"/>
    <n v="26253"/>
    <n v="7"/>
    <s v="GEO1001"/>
    <x v="1"/>
    <s v="Q2 2021"/>
    <s v="Q2 2021"/>
  </r>
  <r>
    <x v="10"/>
    <x v="13"/>
    <n v="21877"/>
    <n v="7"/>
    <s v="GEO1001"/>
    <x v="1"/>
    <s v="Q1 2021"/>
    <s v="Q1 2021"/>
  </r>
  <r>
    <x v="10"/>
    <x v="14"/>
    <n v="19020"/>
    <n v="7"/>
    <s v="GEO1001"/>
    <x v="1"/>
    <s v="Q1 2021"/>
    <s v="Q1 2021"/>
  </r>
  <r>
    <x v="10"/>
    <x v="15"/>
    <n v="17843"/>
    <n v="7"/>
    <s v="GEO1001"/>
    <x v="1"/>
    <s v="Q1 2021"/>
    <s v="Q1 2021"/>
  </r>
  <r>
    <x v="11"/>
    <x v="16"/>
    <n v="13879"/>
    <n v="7"/>
    <s v="GEO1001"/>
    <x v="1"/>
    <s v="Q1 2020"/>
    <s v="Q1 2020"/>
  </r>
  <r>
    <x v="11"/>
    <x v="17"/>
    <n v="19822"/>
    <n v="7"/>
    <s v="GEO1001"/>
    <x v="1"/>
    <s v="Q1 2020"/>
    <s v="Q1 2020"/>
  </r>
  <r>
    <x v="11"/>
    <x v="0"/>
    <n v="17842"/>
    <n v="7"/>
    <s v="GEO1001"/>
    <x v="1"/>
    <s v="Q1 2020"/>
    <s v="Q1 2020"/>
  </r>
  <r>
    <x v="11"/>
    <x v="1"/>
    <n v="25770"/>
    <n v="7"/>
    <s v="GEO1001"/>
    <x v="1"/>
    <s v="Q2 2020"/>
    <s v="Q2 2020"/>
  </r>
  <r>
    <x v="11"/>
    <x v="2"/>
    <n v="19823"/>
    <n v="7"/>
    <s v="GEO1001"/>
    <x v="1"/>
    <s v="Q2 2020"/>
    <s v="Q2 2020"/>
  </r>
  <r>
    <x v="11"/>
    <x v="3"/>
    <n v="17845"/>
    <n v="7"/>
    <s v="GEO1001"/>
    <x v="1"/>
    <s v="Q2 2020"/>
    <s v="Q2 2020"/>
  </r>
  <r>
    <x v="11"/>
    <x v="4"/>
    <n v="11899"/>
    <n v="7"/>
    <s v="GEO1001"/>
    <x v="1"/>
    <s v="Q3 2020"/>
    <s v="Q3 2020"/>
  </r>
  <r>
    <x v="11"/>
    <x v="5"/>
    <n v="13879"/>
    <n v="7"/>
    <s v="GEO1001"/>
    <x v="1"/>
    <s v="Q3 2020"/>
    <s v="Q3 2020"/>
  </r>
  <r>
    <x v="11"/>
    <x v="6"/>
    <n v="9913"/>
    <n v="7"/>
    <s v="GEO1001"/>
    <x v="1"/>
    <s v="Q3 2020"/>
    <s v="Q3 2020"/>
  </r>
  <r>
    <x v="11"/>
    <x v="7"/>
    <n v="15858"/>
    <n v="7"/>
    <s v="GEO1001"/>
    <x v="1"/>
    <s v="Q4 2020"/>
    <s v="Q4 2020"/>
  </r>
  <r>
    <x v="11"/>
    <x v="8"/>
    <n v="13882"/>
    <n v="7"/>
    <s v="GEO1001"/>
    <x v="1"/>
    <s v="Q4 2020"/>
    <s v="Q4 2020"/>
  </r>
  <r>
    <x v="11"/>
    <x v="9"/>
    <n v="17841"/>
    <n v="7"/>
    <s v="GEO1001"/>
    <x v="1"/>
    <s v="Q4 2020"/>
    <s v="Q4 2020"/>
  </r>
  <r>
    <x v="11"/>
    <x v="10"/>
    <n v="18554"/>
    <n v="7"/>
    <s v="GEO1001"/>
    <x v="1"/>
    <s v="Q2 2021"/>
    <s v="Q2 2021"/>
  </r>
  <r>
    <x v="11"/>
    <x v="11"/>
    <n v="20218"/>
    <n v="7"/>
    <s v="GEO1001"/>
    <x v="1"/>
    <s v="Q2 2021"/>
    <s v="Q2 2021"/>
  </r>
  <r>
    <x v="11"/>
    <x v="12"/>
    <n v="27062"/>
    <n v="7"/>
    <s v="GEO1001"/>
    <x v="1"/>
    <s v="Q2 2021"/>
    <s v="Q2 2021"/>
  </r>
  <r>
    <x v="11"/>
    <x v="13"/>
    <n v="18378"/>
    <n v="7"/>
    <s v="GEO1001"/>
    <x v="1"/>
    <s v="Q1 2021"/>
    <s v="Q1 2021"/>
  </r>
  <r>
    <x v="11"/>
    <x v="14"/>
    <n v="19729"/>
    <n v="7"/>
    <s v="GEO1001"/>
    <x v="1"/>
    <s v="Q1 2021"/>
    <s v="Q1 2021"/>
  </r>
  <r>
    <x v="11"/>
    <x v="15"/>
    <n v="14159"/>
    <n v="7"/>
    <s v="GEO1001"/>
    <x v="1"/>
    <s v="Q1 2021"/>
    <s v="Q1 2021"/>
  </r>
  <r>
    <x v="12"/>
    <x v="17"/>
    <n v="815"/>
    <n v="7"/>
    <s v="GEO1002"/>
    <x v="3"/>
    <s v="Q1 2020"/>
    <s v="Q1 2020"/>
  </r>
  <r>
    <x v="12"/>
    <x v="0"/>
    <n v="910"/>
    <n v="7"/>
    <s v="GEO1002"/>
    <x v="3"/>
    <s v="Q1 2020"/>
    <s v="Q1 2020"/>
  </r>
  <r>
    <x v="12"/>
    <x v="1"/>
    <n v="1091"/>
    <n v="7"/>
    <s v="GEO1002"/>
    <x v="3"/>
    <s v="Q2 2020"/>
    <s v="Q2 2020"/>
  </r>
  <r>
    <x v="12"/>
    <x v="2"/>
    <n v="995"/>
    <n v="7"/>
    <s v="GEO1002"/>
    <x v="3"/>
    <s v="Q2 2020"/>
    <s v="Q2 2020"/>
  </r>
  <r>
    <x v="12"/>
    <x v="3"/>
    <n v="727"/>
    <n v="7"/>
    <s v="GEO1002"/>
    <x v="3"/>
    <s v="Q2 2020"/>
    <s v="Q2 2020"/>
  </r>
  <r>
    <x v="12"/>
    <x v="4"/>
    <n v="635"/>
    <n v="7"/>
    <s v="GEO1002"/>
    <x v="3"/>
    <s v="Q3 2020"/>
    <s v="Q3 2020"/>
  </r>
  <r>
    <x v="12"/>
    <x v="5"/>
    <n v="544"/>
    <n v="7"/>
    <s v="GEO1002"/>
    <x v="3"/>
    <s v="Q3 2020"/>
    <s v="Q3 2020"/>
  </r>
  <r>
    <x v="12"/>
    <x v="6"/>
    <n v="545"/>
    <n v="7"/>
    <s v="GEO1002"/>
    <x v="3"/>
    <s v="Q3 2020"/>
    <s v="Q3 2020"/>
  </r>
  <r>
    <x v="12"/>
    <x v="7"/>
    <n v="637"/>
    <n v="7"/>
    <s v="GEO1002"/>
    <x v="3"/>
    <s v="Q4 2020"/>
    <s v="Q4 2020"/>
  </r>
  <r>
    <x v="12"/>
    <x v="8"/>
    <n v="723"/>
    <n v="7"/>
    <s v="GEO1002"/>
    <x v="3"/>
    <s v="Q4 2020"/>
    <s v="Q4 2020"/>
  </r>
  <r>
    <x v="12"/>
    <x v="9"/>
    <n v="727"/>
    <n v="7"/>
    <s v="GEO1002"/>
    <x v="3"/>
    <s v="Q4 2020"/>
    <s v="Q4 2020"/>
  </r>
  <r>
    <x v="12"/>
    <x v="10"/>
    <n v="722"/>
    <n v="7"/>
    <s v="GEO1002"/>
    <x v="3"/>
    <s v="Q2 2021"/>
    <s v="Q2 2021"/>
  </r>
  <r>
    <x v="12"/>
    <x v="11"/>
    <n v="1039"/>
    <n v="7"/>
    <s v="GEO1002"/>
    <x v="3"/>
    <s v="Q2 2021"/>
    <s v="Q2 2021"/>
  </r>
  <r>
    <x v="12"/>
    <x v="12"/>
    <n v="1124"/>
    <n v="7"/>
    <s v="GEO1002"/>
    <x v="3"/>
    <s v="Q2 2021"/>
    <s v="Q2 2021"/>
  </r>
  <r>
    <x v="12"/>
    <x v="13"/>
    <n v="895"/>
    <n v="7"/>
    <s v="GEO1002"/>
    <x v="3"/>
    <s v="Q1 2021"/>
    <s v="Q1 2021"/>
  </r>
  <r>
    <x v="12"/>
    <x v="14"/>
    <n v="851"/>
    <n v="7"/>
    <s v="GEO1002"/>
    <x v="3"/>
    <s v="Q1 2021"/>
    <s v="Q1 2021"/>
  </r>
  <r>
    <x v="12"/>
    <x v="15"/>
    <n v="741"/>
    <n v="7"/>
    <s v="GEO1002"/>
    <x v="3"/>
    <s v="Q1 2021"/>
    <s v="Q1 2021"/>
  </r>
  <r>
    <x v="13"/>
    <x v="16"/>
    <n v="1172"/>
    <n v="7"/>
    <s v="GEO1004"/>
    <x v="0"/>
    <s v="Q1 2020"/>
    <s v="Q1 2020"/>
  </r>
  <r>
    <x v="13"/>
    <x v="17"/>
    <n v="1483"/>
    <n v="7"/>
    <s v="GEO1004"/>
    <x v="0"/>
    <s v="Q1 2020"/>
    <s v="Q1 2020"/>
  </r>
  <r>
    <x v="13"/>
    <x v="0"/>
    <n v="1484"/>
    <n v="7"/>
    <s v="GEO1004"/>
    <x v="0"/>
    <s v="Q1 2020"/>
    <s v="Q1 2020"/>
  </r>
  <r>
    <x v="13"/>
    <x v="1"/>
    <n v="1949"/>
    <n v="7"/>
    <s v="GEO1004"/>
    <x v="0"/>
    <s v="Q2 2020"/>
    <s v="Q2 2020"/>
  </r>
  <r>
    <x v="13"/>
    <x v="2"/>
    <n v="1635"/>
    <n v="7"/>
    <s v="GEO1004"/>
    <x v="0"/>
    <s v="Q2 2020"/>
    <s v="Q2 2020"/>
  </r>
  <r>
    <x v="13"/>
    <x v="3"/>
    <n v="1326"/>
    <n v="7"/>
    <s v="GEO1004"/>
    <x v="0"/>
    <s v="Q2 2020"/>
    <s v="Q2 2020"/>
  </r>
  <r>
    <x v="13"/>
    <x v="4"/>
    <n v="1012"/>
    <n v="7"/>
    <s v="GEO1004"/>
    <x v="0"/>
    <s v="Q3 2020"/>
    <s v="Q3 2020"/>
  </r>
  <r>
    <x v="13"/>
    <x v="5"/>
    <n v="1018"/>
    <n v="7"/>
    <s v="GEO1004"/>
    <x v="0"/>
    <s v="Q3 2020"/>
    <s v="Q3 2020"/>
  </r>
  <r>
    <x v="13"/>
    <x v="6"/>
    <n v="861"/>
    <n v="7"/>
    <s v="GEO1004"/>
    <x v="0"/>
    <s v="Q3 2020"/>
    <s v="Q3 2020"/>
  </r>
  <r>
    <x v="13"/>
    <x v="7"/>
    <n v="1173"/>
    <n v="7"/>
    <s v="GEO1004"/>
    <x v="0"/>
    <s v="Q4 2020"/>
    <s v="Q4 2020"/>
  </r>
  <r>
    <x v="13"/>
    <x v="8"/>
    <n v="1169"/>
    <n v="7"/>
    <s v="GEO1004"/>
    <x v="0"/>
    <s v="Q4 2020"/>
    <s v="Q4 2020"/>
  </r>
  <r>
    <x v="13"/>
    <x v="9"/>
    <n v="1323"/>
    <n v="7"/>
    <s v="GEO1004"/>
    <x v="0"/>
    <s v="Q4 2020"/>
    <s v="Q4 2020"/>
  </r>
  <r>
    <x v="13"/>
    <x v="10"/>
    <n v="1318"/>
    <n v="7"/>
    <s v="GEO1004"/>
    <x v="0"/>
    <s v="Q2 2021"/>
    <s v="Q2 2021"/>
  </r>
  <r>
    <x v="13"/>
    <x v="11"/>
    <n v="1656"/>
    <n v="7"/>
    <s v="GEO1004"/>
    <x v="0"/>
    <s v="Q2 2021"/>
    <s v="Q2 2021"/>
  </r>
  <r>
    <x v="13"/>
    <x v="12"/>
    <n v="1987"/>
    <n v="7"/>
    <s v="GEO1004"/>
    <x v="0"/>
    <s v="Q2 2021"/>
    <s v="Q2 2021"/>
  </r>
  <r>
    <x v="13"/>
    <x v="13"/>
    <n v="1528"/>
    <n v="7"/>
    <s v="GEO1004"/>
    <x v="0"/>
    <s v="Q1 2021"/>
    <s v="Q1 2021"/>
  </r>
  <r>
    <x v="13"/>
    <x v="14"/>
    <n v="1557"/>
    <n v="7"/>
    <s v="GEO1004"/>
    <x v="0"/>
    <s v="Q1 2021"/>
    <s v="Q1 2021"/>
  </r>
  <r>
    <x v="13"/>
    <x v="15"/>
    <n v="1183"/>
    <n v="7"/>
    <s v="GEO1004"/>
    <x v="0"/>
    <s v="Q1 2021"/>
    <s v="Q1 2021"/>
  </r>
  <r>
    <x v="14"/>
    <x v="16"/>
    <n v="11332"/>
    <n v="7"/>
    <s v="GEO1001"/>
    <x v="1"/>
    <s v="Q1 2020"/>
    <s v="Q1 2020"/>
  </r>
  <r>
    <x v="14"/>
    <x v="17"/>
    <n v="12748"/>
    <n v="7"/>
    <s v="GEO1001"/>
    <x v="1"/>
    <s v="Q1 2020"/>
    <s v="Q1 2020"/>
  </r>
  <r>
    <x v="14"/>
    <x v="0"/>
    <n v="14162"/>
    <n v="7"/>
    <s v="GEO1001"/>
    <x v="1"/>
    <s v="Q1 2020"/>
    <s v="Q1 2020"/>
  </r>
  <r>
    <x v="14"/>
    <x v="1"/>
    <n v="16992"/>
    <n v="7"/>
    <s v="GEO1001"/>
    <x v="1"/>
    <s v="Q2 2020"/>
    <s v="Q2 2020"/>
  </r>
  <r>
    <x v="14"/>
    <x v="2"/>
    <n v="15578"/>
    <n v="7"/>
    <s v="GEO1001"/>
    <x v="1"/>
    <s v="Q2 2020"/>
    <s v="Q2 2020"/>
  </r>
  <r>
    <x v="14"/>
    <x v="3"/>
    <n v="11330"/>
    <n v="7"/>
    <s v="GEO1001"/>
    <x v="1"/>
    <s v="Q2 2020"/>
    <s v="Q2 2020"/>
  </r>
  <r>
    <x v="14"/>
    <x v="4"/>
    <n v="9912"/>
    <n v="7"/>
    <s v="GEO1001"/>
    <x v="1"/>
    <s v="Q3 2020"/>
    <s v="Q3 2020"/>
  </r>
  <r>
    <x v="14"/>
    <x v="5"/>
    <n v="8496"/>
    <n v="7"/>
    <s v="GEO1001"/>
    <x v="1"/>
    <s v="Q3 2020"/>
    <s v="Q3 2020"/>
  </r>
  <r>
    <x v="14"/>
    <x v="6"/>
    <n v="8502"/>
    <n v="7"/>
    <s v="GEO1001"/>
    <x v="1"/>
    <s v="Q3 2020"/>
    <s v="Q3 2020"/>
  </r>
  <r>
    <x v="14"/>
    <x v="7"/>
    <n v="9917"/>
    <n v="7"/>
    <s v="GEO1001"/>
    <x v="1"/>
    <s v="Q4 2020"/>
    <s v="Q4 2020"/>
  </r>
  <r>
    <x v="14"/>
    <x v="8"/>
    <n v="11330"/>
    <n v="7"/>
    <s v="GEO1001"/>
    <x v="1"/>
    <s v="Q4 2020"/>
    <s v="Q4 2020"/>
  </r>
  <r>
    <x v="14"/>
    <x v="9"/>
    <n v="11328"/>
    <n v="7"/>
    <s v="GEO1001"/>
    <x v="1"/>
    <s v="Q4 2020"/>
    <s v="Q4 2020"/>
  </r>
  <r>
    <x v="14"/>
    <x v="10"/>
    <n v="11781"/>
    <n v="7"/>
    <s v="GEO1001"/>
    <x v="1"/>
    <s v="Q2 2021"/>
    <s v="Q2 2021"/>
  </r>
  <r>
    <x v="14"/>
    <x v="11"/>
    <n v="15424"/>
    <n v="7"/>
    <s v="GEO1001"/>
    <x v="1"/>
    <s v="Q2 2021"/>
    <s v="Q2 2021"/>
  </r>
  <r>
    <x v="14"/>
    <x v="12"/>
    <n v="16906"/>
    <n v="7"/>
    <s v="GEO1001"/>
    <x v="1"/>
    <s v="Q2 2021"/>
    <s v="Q2 2021"/>
  </r>
  <r>
    <x v="14"/>
    <x v="13"/>
    <n v="14020"/>
    <n v="7"/>
    <s v="GEO1001"/>
    <x v="1"/>
    <s v="Q1 2021"/>
    <s v="Q1 2021"/>
  </r>
  <r>
    <x v="14"/>
    <x v="14"/>
    <n v="13386"/>
    <n v="7"/>
    <s v="GEO1001"/>
    <x v="1"/>
    <s v="Q1 2021"/>
    <s v="Q1 2021"/>
  </r>
  <r>
    <x v="14"/>
    <x v="15"/>
    <n v="11896"/>
    <n v="7"/>
    <s v="GEO1001"/>
    <x v="1"/>
    <s v="Q1 2021"/>
    <s v="Q1 2021"/>
  </r>
  <r>
    <x v="15"/>
    <x v="16"/>
    <n v="358"/>
    <n v="7"/>
    <s v="GEO1004"/>
    <x v="0"/>
    <s v="Q1 2020"/>
    <s v="Q1 2020"/>
  </r>
  <r>
    <x v="15"/>
    <x v="17"/>
    <n v="508"/>
    <n v="7"/>
    <s v="GEO1004"/>
    <x v="0"/>
    <s v="Q1 2020"/>
    <s v="Q1 2020"/>
  </r>
  <r>
    <x v="15"/>
    <x v="0"/>
    <n v="458"/>
    <n v="7"/>
    <s v="GEO1004"/>
    <x v="0"/>
    <s v="Q1 2020"/>
    <s v="Q1 2020"/>
  </r>
  <r>
    <x v="15"/>
    <x v="1"/>
    <n v="655"/>
    <n v="7"/>
    <s v="GEO1004"/>
    <x v="0"/>
    <s v="Q2 2020"/>
    <s v="Q2 2020"/>
  </r>
  <r>
    <x v="15"/>
    <x v="2"/>
    <n v="506"/>
    <n v="7"/>
    <s v="GEO1004"/>
    <x v="0"/>
    <s v="Q2 2020"/>
    <s v="Q2 2020"/>
  </r>
  <r>
    <x v="15"/>
    <x v="3"/>
    <n v="458"/>
    <n v="7"/>
    <s v="GEO1004"/>
    <x v="0"/>
    <s v="Q2 2020"/>
    <s v="Q2 2020"/>
  </r>
  <r>
    <x v="15"/>
    <x v="4"/>
    <n v="308"/>
    <n v="7"/>
    <s v="GEO1004"/>
    <x v="0"/>
    <s v="Q3 2020"/>
    <s v="Q3 2020"/>
  </r>
  <r>
    <x v="15"/>
    <x v="5"/>
    <n v="353"/>
    <n v="7"/>
    <s v="GEO1004"/>
    <x v="0"/>
    <s v="Q3 2020"/>
    <s v="Q3 2020"/>
  </r>
  <r>
    <x v="15"/>
    <x v="6"/>
    <n v="252"/>
    <n v="7"/>
    <s v="GEO1004"/>
    <x v="0"/>
    <s v="Q3 2020"/>
    <s v="Q3 2020"/>
  </r>
  <r>
    <x v="15"/>
    <x v="7"/>
    <n v="402"/>
    <n v="7"/>
    <s v="GEO1004"/>
    <x v="0"/>
    <s v="Q4 2020"/>
    <s v="Q4 2020"/>
  </r>
  <r>
    <x v="15"/>
    <x v="8"/>
    <n v="352"/>
    <n v="7"/>
    <s v="GEO1004"/>
    <x v="0"/>
    <s v="Q4 2020"/>
    <s v="Q4 2020"/>
  </r>
  <r>
    <x v="15"/>
    <x v="9"/>
    <n v="457"/>
    <n v="7"/>
    <s v="GEO1004"/>
    <x v="0"/>
    <s v="Q4 2020"/>
    <s v="Q4 2020"/>
  </r>
  <r>
    <x v="15"/>
    <x v="10"/>
    <n v="472"/>
    <n v="7"/>
    <s v="GEO1004"/>
    <x v="0"/>
    <s v="Q2 2021"/>
    <s v="Q2 2021"/>
  </r>
  <r>
    <x v="15"/>
    <x v="11"/>
    <n v="499"/>
    <n v="7"/>
    <s v="GEO1004"/>
    <x v="0"/>
    <s v="Q2 2021"/>
    <s v="Q2 2021"/>
  </r>
  <r>
    <x v="15"/>
    <x v="12"/>
    <n v="665"/>
    <n v="7"/>
    <s v="GEO1004"/>
    <x v="0"/>
    <s v="Q2 2021"/>
    <s v="Q2 2021"/>
  </r>
  <r>
    <x v="15"/>
    <x v="13"/>
    <n v="459"/>
    <n v="7"/>
    <s v="GEO1004"/>
    <x v="0"/>
    <s v="Q1 2021"/>
    <s v="Q1 2021"/>
  </r>
  <r>
    <x v="15"/>
    <x v="14"/>
    <n v="519"/>
    <n v="7"/>
    <s v="GEO1004"/>
    <x v="0"/>
    <s v="Q1 2021"/>
    <s v="Q1 2021"/>
  </r>
  <r>
    <x v="15"/>
    <x v="15"/>
    <n v="358"/>
    <n v="7"/>
    <s v="GEO1004"/>
    <x v="0"/>
    <s v="Q1 2021"/>
    <s v="Q1 2021"/>
  </r>
  <r>
    <x v="16"/>
    <x v="16"/>
    <n v="20394"/>
    <n v="7"/>
    <s v="GEO1001"/>
    <x v="1"/>
    <s v="Q1 2020"/>
    <s v="Q1 2020"/>
  </r>
  <r>
    <x v="16"/>
    <x v="17"/>
    <n v="22941"/>
    <n v="7"/>
    <s v="GEO1001"/>
    <x v="1"/>
    <s v="Q1 2020"/>
    <s v="Q1 2020"/>
  </r>
  <r>
    <x v="16"/>
    <x v="0"/>
    <n v="25487"/>
    <n v="7"/>
    <s v="GEO1001"/>
    <x v="1"/>
    <s v="Q1 2020"/>
    <s v="Q1 2020"/>
  </r>
  <r>
    <x v="16"/>
    <x v="1"/>
    <n v="30586"/>
    <n v="7"/>
    <s v="GEO1001"/>
    <x v="1"/>
    <s v="Q2 2020"/>
    <s v="Q2 2020"/>
  </r>
  <r>
    <x v="16"/>
    <x v="2"/>
    <n v="28040"/>
    <n v="7"/>
    <s v="GEO1001"/>
    <x v="1"/>
    <s v="Q2 2020"/>
    <s v="Q2 2020"/>
  </r>
  <r>
    <x v="16"/>
    <x v="3"/>
    <n v="20393"/>
    <n v="7"/>
    <s v="GEO1001"/>
    <x v="1"/>
    <s v="Q2 2020"/>
    <s v="Q2 2020"/>
  </r>
  <r>
    <x v="16"/>
    <x v="4"/>
    <n v="17841"/>
    <n v="7"/>
    <s v="GEO1001"/>
    <x v="1"/>
    <s v="Q3 2020"/>
    <s v="Q3 2020"/>
  </r>
  <r>
    <x v="16"/>
    <x v="5"/>
    <n v="15298"/>
    <n v="7"/>
    <s v="GEO1001"/>
    <x v="1"/>
    <s v="Q3 2020"/>
    <s v="Q3 2020"/>
  </r>
  <r>
    <x v="16"/>
    <x v="6"/>
    <n v="15295"/>
    <n v="7"/>
    <s v="GEO1001"/>
    <x v="1"/>
    <s v="Q3 2020"/>
    <s v="Q3 2020"/>
  </r>
  <r>
    <x v="16"/>
    <x v="7"/>
    <n v="17846"/>
    <n v="7"/>
    <s v="GEO1001"/>
    <x v="1"/>
    <s v="Q4 2020"/>
    <s v="Q4 2020"/>
  </r>
  <r>
    <x v="16"/>
    <x v="8"/>
    <n v="20388"/>
    <n v="7"/>
    <s v="GEO1001"/>
    <x v="1"/>
    <s v="Q4 2020"/>
    <s v="Q4 2020"/>
  </r>
  <r>
    <x v="16"/>
    <x v="9"/>
    <n v="20391"/>
    <n v="7"/>
    <s v="GEO1001"/>
    <x v="1"/>
    <s v="Q4 2020"/>
    <s v="Q4 2020"/>
  </r>
  <r>
    <x v="16"/>
    <x v="10"/>
    <n v="20289"/>
    <n v="7"/>
    <s v="GEO1001"/>
    <x v="1"/>
    <s v="Q2 2021"/>
    <s v="Q2 2021"/>
  </r>
  <r>
    <x v="16"/>
    <x v="11"/>
    <n v="29437"/>
    <n v="7"/>
    <s v="GEO1001"/>
    <x v="1"/>
    <s v="Q2 2021"/>
    <s v="Q2 2021"/>
  </r>
  <r>
    <x v="16"/>
    <x v="12"/>
    <n v="32113"/>
    <n v="7"/>
    <s v="GEO1001"/>
    <x v="1"/>
    <s v="Q2 2021"/>
    <s v="Q2 2021"/>
  </r>
  <r>
    <x v="16"/>
    <x v="13"/>
    <n v="26762"/>
    <n v="7"/>
    <s v="GEO1001"/>
    <x v="1"/>
    <s v="Q1 2021"/>
    <s v="Q1 2021"/>
  </r>
  <r>
    <x v="16"/>
    <x v="14"/>
    <n v="22713"/>
    <n v="7"/>
    <s v="GEO1001"/>
    <x v="1"/>
    <s v="Q1 2021"/>
    <s v="Q1 2021"/>
  </r>
  <r>
    <x v="16"/>
    <x v="15"/>
    <n v="20286"/>
    <n v="7"/>
    <s v="GEO1001"/>
    <x v="1"/>
    <s v="Q1 2021"/>
    <s v="Q1 2021"/>
  </r>
  <r>
    <x v="17"/>
    <x v="16"/>
    <n v="11682"/>
    <n v="7"/>
    <s v="GEO1004"/>
    <x v="0"/>
    <s v="Q1 2020"/>
    <s v="Q1 2020"/>
  </r>
  <r>
    <x v="17"/>
    <x v="17"/>
    <n v="14802"/>
    <n v="7"/>
    <s v="GEO1004"/>
    <x v="0"/>
    <s v="Q1 2020"/>
    <s v="Q1 2020"/>
  </r>
  <r>
    <x v="17"/>
    <x v="0"/>
    <n v="14798"/>
    <n v="7"/>
    <s v="GEO1004"/>
    <x v="0"/>
    <s v="Q1 2020"/>
    <s v="Q1 2020"/>
  </r>
  <r>
    <x v="17"/>
    <x v="1"/>
    <n v="19470"/>
    <n v="7"/>
    <s v="GEO1004"/>
    <x v="0"/>
    <s v="Q2 2020"/>
    <s v="Q2 2020"/>
  </r>
  <r>
    <x v="17"/>
    <x v="2"/>
    <n v="16356"/>
    <n v="7"/>
    <s v="GEO1004"/>
    <x v="0"/>
    <s v="Q2 2020"/>
    <s v="Q2 2020"/>
  </r>
  <r>
    <x v="17"/>
    <x v="3"/>
    <n v="13245"/>
    <n v="7"/>
    <s v="GEO1004"/>
    <x v="0"/>
    <s v="Q2 2020"/>
    <s v="Q2 2020"/>
  </r>
  <r>
    <x v="17"/>
    <x v="4"/>
    <n v="10130"/>
    <n v="7"/>
    <s v="GEO1004"/>
    <x v="0"/>
    <s v="Q3 2020"/>
    <s v="Q3 2020"/>
  </r>
  <r>
    <x v="17"/>
    <x v="5"/>
    <n v="10124"/>
    <n v="7"/>
    <s v="GEO1004"/>
    <x v="0"/>
    <s v="Q3 2020"/>
    <s v="Q3 2020"/>
  </r>
  <r>
    <x v="17"/>
    <x v="6"/>
    <n v="8573"/>
    <n v="7"/>
    <s v="GEO1004"/>
    <x v="0"/>
    <s v="Q3 2020"/>
    <s v="Q3 2020"/>
  </r>
  <r>
    <x v="17"/>
    <x v="7"/>
    <n v="11682"/>
    <n v="7"/>
    <s v="GEO1004"/>
    <x v="0"/>
    <s v="Q4 2020"/>
    <s v="Q4 2020"/>
  </r>
  <r>
    <x v="17"/>
    <x v="8"/>
    <n v="11686"/>
    <n v="7"/>
    <s v="GEO1004"/>
    <x v="0"/>
    <s v="Q4 2020"/>
    <s v="Q4 2020"/>
  </r>
  <r>
    <x v="17"/>
    <x v="9"/>
    <n v="13239"/>
    <n v="7"/>
    <s v="GEO1004"/>
    <x v="0"/>
    <s v="Q4 2020"/>
    <s v="Q4 2020"/>
  </r>
  <r>
    <x v="17"/>
    <x v="10"/>
    <n v="13905"/>
    <n v="7"/>
    <s v="GEO1004"/>
    <x v="0"/>
    <s v="Q2 2021"/>
    <s v="Q2 2021"/>
  </r>
  <r>
    <x v="17"/>
    <x v="11"/>
    <n v="16273"/>
    <n v="7"/>
    <s v="GEO1004"/>
    <x v="0"/>
    <s v="Q2 2021"/>
    <s v="Q2 2021"/>
  </r>
  <r>
    <x v="17"/>
    <x v="12"/>
    <n v="20251"/>
    <n v="7"/>
    <s v="GEO1004"/>
    <x v="0"/>
    <s v="Q2 2021"/>
    <s v="Q2 2021"/>
  </r>
  <r>
    <x v="17"/>
    <x v="13"/>
    <n v="15092"/>
    <n v="7"/>
    <s v="GEO1004"/>
    <x v="0"/>
    <s v="Q1 2021"/>
    <s v="Q1 2021"/>
  </r>
  <r>
    <x v="17"/>
    <x v="14"/>
    <n v="15094"/>
    <n v="7"/>
    <s v="GEO1004"/>
    <x v="0"/>
    <s v="Q1 2021"/>
    <s v="Q1 2021"/>
  </r>
  <r>
    <x v="17"/>
    <x v="15"/>
    <n v="11799"/>
    <n v="7"/>
    <s v="GEO1004"/>
    <x v="0"/>
    <s v="Q1 2021"/>
    <s v="Q1 2021"/>
  </r>
  <r>
    <x v="18"/>
    <x v="4"/>
    <n v="326"/>
    <n v="7"/>
    <s v="GEO1002"/>
    <x v="3"/>
    <s v="Q3 2020"/>
    <s v="Q3 2020"/>
  </r>
  <r>
    <x v="18"/>
    <x v="5"/>
    <n v="202"/>
    <n v="7"/>
    <s v="GEO1002"/>
    <x v="3"/>
    <s v="Q3 2020"/>
    <s v="Q3 2020"/>
  </r>
  <r>
    <x v="18"/>
    <x v="6"/>
    <n v="283"/>
    <n v="7"/>
    <s v="GEO1002"/>
    <x v="3"/>
    <s v="Q3 2020"/>
    <s v="Q3 2020"/>
  </r>
  <r>
    <x v="18"/>
    <x v="7"/>
    <n v="243"/>
    <n v="7"/>
    <s v="GEO1002"/>
    <x v="3"/>
    <s v="Q4 2020"/>
    <s v="Q4 2020"/>
  </r>
  <r>
    <x v="18"/>
    <x v="8"/>
    <n v="368"/>
    <n v="7"/>
    <s v="GEO1002"/>
    <x v="3"/>
    <s v="Q4 2020"/>
    <s v="Q4 2020"/>
  </r>
  <r>
    <x v="18"/>
    <x v="9"/>
    <n v="285"/>
    <n v="7"/>
    <s v="GEO1002"/>
    <x v="3"/>
    <s v="Q4 2020"/>
    <s v="Q4 2020"/>
  </r>
  <r>
    <x v="18"/>
    <x v="10"/>
    <n v="292"/>
    <n v="7"/>
    <s v="GEO1002"/>
    <x v="3"/>
    <s v="Q2 2021"/>
    <s v="Q2 2021"/>
  </r>
  <r>
    <x v="18"/>
    <x v="11"/>
    <n v="495"/>
    <n v="7"/>
    <s v="GEO1002"/>
    <x v="3"/>
    <s v="Q2 2021"/>
    <s v="Q2 2021"/>
  </r>
  <r>
    <x v="18"/>
    <x v="12"/>
    <n v="467"/>
    <n v="7"/>
    <s v="GEO1002"/>
    <x v="3"/>
    <s v="Q2 2021"/>
    <s v="Q2 2021"/>
  </r>
  <r>
    <x v="18"/>
    <x v="13"/>
    <n v="451"/>
    <n v="7"/>
    <s v="GEO1002"/>
    <x v="3"/>
    <s v="Q1 2021"/>
    <s v="Q1 2021"/>
  </r>
  <r>
    <x v="18"/>
    <x v="14"/>
    <n v="320"/>
    <n v="7"/>
    <s v="GEO1002"/>
    <x v="3"/>
    <s v="Q1 2021"/>
    <s v="Q1 2021"/>
  </r>
  <r>
    <x v="18"/>
    <x v="15"/>
    <n v="361"/>
    <n v="7"/>
    <s v="GEO1002"/>
    <x v="3"/>
    <s v="Q1 2021"/>
    <s v="Q1 2021"/>
  </r>
  <r>
    <x v="19"/>
    <x v="16"/>
    <n v="2691"/>
    <n v="7"/>
    <s v="GEO1001"/>
    <x v="1"/>
    <s v="Q1 2020"/>
    <s v="Q1 2020"/>
  </r>
  <r>
    <x v="19"/>
    <x v="17"/>
    <n v="2129"/>
    <n v="7"/>
    <s v="GEO1001"/>
    <x v="1"/>
    <s v="Q1 2020"/>
    <s v="Q1 2020"/>
  </r>
  <r>
    <x v="19"/>
    <x v="0"/>
    <n v="3258"/>
    <n v="7"/>
    <s v="GEO1001"/>
    <x v="1"/>
    <s v="Q1 2020"/>
    <s v="Q1 2020"/>
  </r>
  <r>
    <x v="19"/>
    <x v="1"/>
    <n v="2978"/>
    <n v="7"/>
    <s v="GEO1001"/>
    <x v="1"/>
    <s v="Q2 2020"/>
    <s v="Q2 2020"/>
  </r>
  <r>
    <x v="19"/>
    <x v="2"/>
    <n v="3544"/>
    <n v="7"/>
    <s v="GEO1001"/>
    <x v="1"/>
    <s v="Q2 2020"/>
    <s v="Q2 2020"/>
  </r>
  <r>
    <x v="19"/>
    <x v="3"/>
    <n v="1845"/>
    <n v="7"/>
    <s v="GEO1001"/>
    <x v="1"/>
    <s v="Q2 2020"/>
    <s v="Q2 2020"/>
  </r>
  <r>
    <x v="19"/>
    <x v="4"/>
    <n v="2414"/>
    <n v="7"/>
    <s v="GEO1001"/>
    <x v="1"/>
    <s v="Q3 2020"/>
    <s v="Q3 2020"/>
  </r>
  <r>
    <x v="19"/>
    <x v="5"/>
    <n v="1281"/>
    <n v="7"/>
    <s v="GEO1001"/>
    <x v="1"/>
    <s v="Q3 2020"/>
    <s v="Q3 2020"/>
  </r>
  <r>
    <x v="19"/>
    <x v="6"/>
    <n v="2131"/>
    <n v="7"/>
    <s v="GEO1001"/>
    <x v="1"/>
    <s v="Q3 2020"/>
    <s v="Q3 2020"/>
  </r>
  <r>
    <x v="19"/>
    <x v="7"/>
    <n v="1560"/>
    <n v="7"/>
    <s v="GEO1001"/>
    <x v="1"/>
    <s v="Q4 2020"/>
    <s v="Q4 2020"/>
  </r>
  <r>
    <x v="19"/>
    <x v="8"/>
    <n v="2691"/>
    <n v="7"/>
    <s v="GEO1001"/>
    <x v="1"/>
    <s v="Q4 2020"/>
    <s v="Q4 2020"/>
  </r>
  <r>
    <x v="19"/>
    <x v="9"/>
    <n v="1843"/>
    <n v="7"/>
    <s v="GEO1001"/>
    <x v="1"/>
    <s v="Q4 2020"/>
    <s v="Q4 2020"/>
  </r>
  <r>
    <x v="19"/>
    <x v="10"/>
    <n v="1864"/>
    <n v="7"/>
    <s v="GEO1001"/>
    <x v="1"/>
    <s v="Q2 2021"/>
    <s v="Q2 2021"/>
  </r>
  <r>
    <x v="19"/>
    <x v="11"/>
    <n v="3527"/>
    <n v="7"/>
    <s v="GEO1001"/>
    <x v="1"/>
    <s v="Q2 2021"/>
    <s v="Q2 2021"/>
  </r>
  <r>
    <x v="19"/>
    <x v="12"/>
    <n v="3010"/>
    <n v="7"/>
    <s v="GEO1001"/>
    <x v="1"/>
    <s v="Q2 2021"/>
    <s v="Q2 2021"/>
  </r>
  <r>
    <x v="19"/>
    <x v="13"/>
    <n v="3387"/>
    <n v="7"/>
    <s v="GEO1001"/>
    <x v="1"/>
    <s v="Q1 2021"/>
    <s v="Q1 2021"/>
  </r>
  <r>
    <x v="19"/>
    <x v="14"/>
    <n v="2190"/>
    <n v="7"/>
    <s v="GEO1001"/>
    <x v="1"/>
    <s v="Q1 2021"/>
    <s v="Q1 2021"/>
  </r>
  <r>
    <x v="19"/>
    <x v="15"/>
    <n v="2719"/>
    <n v="7"/>
    <s v="GEO1001"/>
    <x v="1"/>
    <s v="Q1 2021"/>
    <s v="Q1 2021"/>
  </r>
  <r>
    <x v="20"/>
    <x v="16"/>
    <n v="484"/>
    <n v="7"/>
    <s v="GEO1004"/>
    <x v="0"/>
    <s v="Q1 2020"/>
    <s v="Q1 2020"/>
  </r>
  <r>
    <x v="20"/>
    <x v="17"/>
    <n v="546"/>
    <n v="7"/>
    <s v="GEO1004"/>
    <x v="0"/>
    <s v="Q1 2020"/>
    <s v="Q1 2020"/>
  </r>
  <r>
    <x v="20"/>
    <x v="0"/>
    <n v="609"/>
    <n v="7"/>
    <s v="GEO1004"/>
    <x v="0"/>
    <s v="Q1 2020"/>
    <s v="Q1 2020"/>
  </r>
  <r>
    <x v="20"/>
    <x v="1"/>
    <n v="727"/>
    <n v="7"/>
    <s v="GEO1004"/>
    <x v="0"/>
    <s v="Q2 2020"/>
    <s v="Q2 2020"/>
  </r>
  <r>
    <x v="20"/>
    <x v="2"/>
    <n v="663"/>
    <n v="7"/>
    <s v="GEO1004"/>
    <x v="0"/>
    <s v="Q2 2020"/>
    <s v="Q2 2020"/>
  </r>
  <r>
    <x v="20"/>
    <x v="3"/>
    <n v="489"/>
    <n v="7"/>
    <s v="GEO1004"/>
    <x v="0"/>
    <s v="Q2 2020"/>
    <s v="Q2 2020"/>
  </r>
  <r>
    <x v="20"/>
    <x v="4"/>
    <n v="422"/>
    <n v="7"/>
    <s v="GEO1004"/>
    <x v="0"/>
    <s v="Q3 2020"/>
    <s v="Q3 2020"/>
  </r>
  <r>
    <x v="20"/>
    <x v="5"/>
    <n v="366"/>
    <n v="7"/>
    <s v="GEO1004"/>
    <x v="0"/>
    <s v="Q3 2020"/>
    <s v="Q3 2020"/>
  </r>
  <r>
    <x v="20"/>
    <x v="6"/>
    <n v="365"/>
    <n v="7"/>
    <s v="GEO1004"/>
    <x v="0"/>
    <s v="Q3 2020"/>
    <s v="Q3 2020"/>
  </r>
  <r>
    <x v="20"/>
    <x v="7"/>
    <n v="428"/>
    <n v="7"/>
    <s v="GEO1004"/>
    <x v="0"/>
    <s v="Q4 2020"/>
    <s v="Q4 2020"/>
  </r>
  <r>
    <x v="20"/>
    <x v="8"/>
    <n v="486"/>
    <n v="7"/>
    <s v="GEO1004"/>
    <x v="0"/>
    <s v="Q4 2020"/>
    <s v="Q4 2020"/>
  </r>
  <r>
    <x v="20"/>
    <x v="9"/>
    <n v="488"/>
    <n v="7"/>
    <s v="GEO1004"/>
    <x v="0"/>
    <s v="Q4 2020"/>
    <s v="Q4 2020"/>
  </r>
  <r>
    <x v="20"/>
    <x v="15"/>
    <n v="483"/>
    <n v="7"/>
    <s v="GEO1004"/>
    <x v="0"/>
    <s v="Q1 2021"/>
    <s v="Q1 2021"/>
  </r>
  <r>
    <x v="21"/>
    <x v="16"/>
    <n v="13597"/>
    <n v="7"/>
    <s v="GEO1002"/>
    <x v="3"/>
    <s v="Q1 2020"/>
    <s v="Q1 2020"/>
  </r>
  <r>
    <x v="21"/>
    <x v="17"/>
    <n v="15298"/>
    <n v="7"/>
    <s v="GEO1002"/>
    <x v="3"/>
    <s v="Q1 2020"/>
    <s v="Q1 2020"/>
  </r>
  <r>
    <x v="21"/>
    <x v="0"/>
    <n v="16992"/>
    <n v="7"/>
    <s v="GEO1002"/>
    <x v="3"/>
    <s v="Q1 2020"/>
    <s v="Q1 2020"/>
  </r>
  <r>
    <x v="21"/>
    <x v="1"/>
    <n v="20394"/>
    <n v="7"/>
    <s v="GEO1002"/>
    <x v="3"/>
    <s v="Q2 2020"/>
    <s v="Q2 2020"/>
  </r>
  <r>
    <x v="21"/>
    <x v="2"/>
    <n v="18695"/>
    <n v="7"/>
    <s v="GEO1002"/>
    <x v="3"/>
    <s v="Q2 2020"/>
    <s v="Q2 2020"/>
  </r>
  <r>
    <x v="21"/>
    <x v="3"/>
    <n v="13597"/>
    <n v="7"/>
    <s v="GEO1002"/>
    <x v="3"/>
    <s v="Q2 2020"/>
    <s v="Q2 2020"/>
  </r>
  <r>
    <x v="21"/>
    <x v="4"/>
    <n v="11899"/>
    <n v="7"/>
    <s v="GEO1002"/>
    <x v="3"/>
    <s v="Q3 2020"/>
    <s v="Q3 2020"/>
  </r>
  <r>
    <x v="21"/>
    <x v="5"/>
    <n v="10197"/>
    <n v="7"/>
    <s v="GEO1002"/>
    <x v="3"/>
    <s v="Q3 2020"/>
    <s v="Q3 2020"/>
  </r>
  <r>
    <x v="21"/>
    <x v="6"/>
    <n v="10196"/>
    <n v="7"/>
    <s v="GEO1002"/>
    <x v="3"/>
    <s v="Q3 2020"/>
    <s v="Q3 2020"/>
  </r>
  <r>
    <x v="21"/>
    <x v="7"/>
    <n v="11895"/>
    <n v="7"/>
    <s v="GEO1002"/>
    <x v="3"/>
    <s v="Q4 2020"/>
    <s v="Q4 2020"/>
  </r>
  <r>
    <x v="21"/>
    <x v="8"/>
    <n v="13596"/>
    <n v="7"/>
    <s v="GEO1002"/>
    <x v="3"/>
    <s v="Q4 2020"/>
    <s v="Q4 2020"/>
  </r>
  <r>
    <x v="21"/>
    <x v="9"/>
    <n v="13595"/>
    <n v="7"/>
    <s v="GEO1002"/>
    <x v="3"/>
    <s v="Q4 2020"/>
    <s v="Q4 2020"/>
  </r>
  <r>
    <x v="21"/>
    <x v="10"/>
    <n v="13732"/>
    <n v="7"/>
    <s v="GEO1002"/>
    <x v="3"/>
    <s v="Q2 2021"/>
    <s v="Q2 2021"/>
  </r>
  <r>
    <x v="21"/>
    <x v="11"/>
    <n v="19253"/>
    <n v="7"/>
    <s v="GEO1002"/>
    <x v="3"/>
    <s v="Q2 2021"/>
    <s v="Q2 2021"/>
  </r>
  <r>
    <x v="21"/>
    <x v="12"/>
    <n v="20185"/>
    <n v="7"/>
    <s v="GEO1002"/>
    <x v="3"/>
    <s v="Q2 2021"/>
    <s v="Q2 2021"/>
  </r>
  <r>
    <x v="21"/>
    <x v="13"/>
    <n v="17502"/>
    <n v="7"/>
    <s v="GEO1002"/>
    <x v="3"/>
    <s v="Q1 2021"/>
    <s v="Q1 2021"/>
  </r>
  <r>
    <x v="21"/>
    <x v="14"/>
    <n v="16057"/>
    <n v="7"/>
    <s v="GEO1002"/>
    <x v="3"/>
    <s v="Q1 2021"/>
    <s v="Q1 2021"/>
  </r>
  <r>
    <x v="21"/>
    <x v="15"/>
    <n v="14276"/>
    <n v="7"/>
    <s v="GEO1002"/>
    <x v="3"/>
    <s v="Q1 2021"/>
    <s v="Q1 2021"/>
  </r>
  <r>
    <x v="22"/>
    <x v="16"/>
    <n v="864"/>
    <n v="7"/>
    <s v="GEO1001"/>
    <x v="1"/>
    <s v="Q1 2020"/>
    <s v="Q1 2020"/>
  </r>
  <r>
    <x v="22"/>
    <x v="17"/>
    <n v="765"/>
    <n v="7"/>
    <s v="GEO1001"/>
    <x v="1"/>
    <s v="Q1 2020"/>
    <s v="Q1 2020"/>
  </r>
  <r>
    <x v="22"/>
    <x v="0"/>
    <n v="1051"/>
    <n v="7"/>
    <s v="GEO1001"/>
    <x v="1"/>
    <s v="Q1 2020"/>
    <s v="Q1 2020"/>
  </r>
  <r>
    <x v="22"/>
    <x v="1"/>
    <n v="1053"/>
    <n v="7"/>
    <s v="GEO1001"/>
    <x v="1"/>
    <s v="Q2 2020"/>
    <s v="Q2 2020"/>
  </r>
  <r>
    <x v="22"/>
    <x v="2"/>
    <n v="1146"/>
    <n v="7"/>
    <s v="GEO1001"/>
    <x v="1"/>
    <s v="Q2 2020"/>
    <s v="Q2 2020"/>
  </r>
  <r>
    <x v="22"/>
    <x v="3"/>
    <n v="674"/>
    <n v="7"/>
    <s v="GEO1001"/>
    <x v="1"/>
    <s v="Q2 2020"/>
    <s v="Q2 2020"/>
  </r>
  <r>
    <x v="22"/>
    <x v="4"/>
    <n v="764"/>
    <n v="7"/>
    <s v="GEO1001"/>
    <x v="1"/>
    <s v="Q3 2020"/>
    <s v="Q3 2020"/>
  </r>
  <r>
    <x v="22"/>
    <x v="5"/>
    <n v="482"/>
    <n v="7"/>
    <s v="GEO1001"/>
    <x v="1"/>
    <s v="Q3 2020"/>
    <s v="Q3 2020"/>
  </r>
  <r>
    <x v="22"/>
    <x v="6"/>
    <n v="673"/>
    <n v="7"/>
    <s v="GEO1001"/>
    <x v="1"/>
    <s v="Q3 2020"/>
    <s v="Q3 2020"/>
  </r>
  <r>
    <x v="22"/>
    <x v="7"/>
    <n v="575"/>
    <n v="7"/>
    <s v="GEO1001"/>
    <x v="1"/>
    <s v="Q4 2020"/>
    <s v="Q4 2020"/>
  </r>
  <r>
    <x v="22"/>
    <x v="8"/>
    <n v="865"/>
    <n v="7"/>
    <s v="GEO1001"/>
    <x v="1"/>
    <s v="Q4 2020"/>
    <s v="Q4 2020"/>
  </r>
  <r>
    <x v="22"/>
    <x v="9"/>
    <n v="674"/>
    <n v="7"/>
    <s v="GEO1001"/>
    <x v="1"/>
    <s v="Q4 2020"/>
    <s v="Q4 2020"/>
  </r>
  <r>
    <x v="22"/>
    <x v="10"/>
    <n v="681"/>
    <n v="7"/>
    <s v="GEO1001"/>
    <x v="1"/>
    <s v="Q2 2021"/>
    <s v="Q2 2021"/>
  </r>
  <r>
    <x v="22"/>
    <x v="11"/>
    <n v="1136"/>
    <n v="7"/>
    <s v="GEO1001"/>
    <x v="1"/>
    <s v="Q2 2021"/>
    <s v="Q2 2021"/>
  </r>
  <r>
    <x v="22"/>
    <x v="12"/>
    <n v="1095"/>
    <n v="7"/>
    <s v="GEO1001"/>
    <x v="1"/>
    <s v="Q2 2021"/>
    <s v="Q2 2021"/>
  </r>
  <r>
    <x v="22"/>
    <x v="13"/>
    <n v="1043"/>
    <n v="7"/>
    <s v="GEO1001"/>
    <x v="1"/>
    <s v="Q1 2021"/>
    <s v="Q1 2021"/>
  </r>
  <r>
    <x v="22"/>
    <x v="14"/>
    <n v="797"/>
    <n v="7"/>
    <s v="GEO1001"/>
    <x v="1"/>
    <s v="Q1 2021"/>
    <s v="Q1 2021"/>
  </r>
  <r>
    <x v="22"/>
    <x v="15"/>
    <n v="859"/>
    <n v="7"/>
    <s v="GEO1001"/>
    <x v="1"/>
    <s v="Q1 2021"/>
    <s v="Q1 2021"/>
  </r>
  <r>
    <x v="23"/>
    <x v="8"/>
    <n v="916"/>
    <n v="7"/>
    <s v="GEO1001"/>
    <x v="1"/>
    <s v="Q4 2020"/>
    <s v="Q4 2020"/>
  </r>
  <r>
    <x v="23"/>
    <x v="9"/>
    <n v="1176"/>
    <n v="7"/>
    <s v="GEO1001"/>
    <x v="1"/>
    <s v="Q4 2020"/>
    <s v="Q4 2020"/>
  </r>
  <r>
    <x v="23"/>
    <x v="10"/>
    <n v="1193"/>
    <n v="7"/>
    <s v="GEO1001"/>
    <x v="1"/>
    <s v="Q2 2021"/>
    <s v="Q2 2021"/>
  </r>
  <r>
    <x v="23"/>
    <x v="11"/>
    <n v="1360"/>
    <n v="7"/>
    <s v="GEO1001"/>
    <x v="1"/>
    <s v="Q2 2021"/>
    <s v="Q2 2021"/>
  </r>
  <r>
    <x v="23"/>
    <x v="12"/>
    <n v="1768"/>
    <n v="7"/>
    <s v="GEO1001"/>
    <x v="1"/>
    <s v="Q2 2021"/>
    <s v="Q2 2021"/>
  </r>
  <r>
    <x v="23"/>
    <x v="13"/>
    <n v="1192"/>
    <n v="7"/>
    <s v="GEO1001"/>
    <x v="1"/>
    <s v="Q1 2021"/>
    <s v="Q1 2021"/>
  </r>
  <r>
    <x v="23"/>
    <x v="14"/>
    <n v="1332"/>
    <n v="7"/>
    <s v="GEO1001"/>
    <x v="1"/>
    <s v="Q1 2021"/>
    <s v="Q1 2021"/>
  </r>
  <r>
    <x v="23"/>
    <x v="15"/>
    <n v="941"/>
    <n v="7"/>
    <s v="GEO1001"/>
    <x v="1"/>
    <s v="Q1 2021"/>
    <s v="Q1 2021"/>
  </r>
  <r>
    <x v="24"/>
    <x v="16"/>
    <n v="1131"/>
    <n v="7"/>
    <s v="GEO1001"/>
    <x v="1"/>
    <s v="Q1 2020"/>
    <s v="Q1 2020"/>
  </r>
  <r>
    <x v="24"/>
    <x v="17"/>
    <n v="1268"/>
    <n v="7"/>
    <s v="GEO1001"/>
    <x v="1"/>
    <s v="Q1 2020"/>
    <s v="Q1 2020"/>
  </r>
  <r>
    <x v="24"/>
    <x v="0"/>
    <n v="1410"/>
    <n v="7"/>
    <s v="GEO1001"/>
    <x v="1"/>
    <s v="Q1 2020"/>
    <s v="Q1 2020"/>
  </r>
  <r>
    <x v="24"/>
    <x v="1"/>
    <n v="1688"/>
    <n v="7"/>
    <s v="GEO1001"/>
    <x v="1"/>
    <s v="Q2 2020"/>
    <s v="Q2 2020"/>
  </r>
  <r>
    <x v="24"/>
    <x v="2"/>
    <n v="1548"/>
    <n v="7"/>
    <s v="GEO1001"/>
    <x v="1"/>
    <s v="Q2 2020"/>
    <s v="Q2 2020"/>
  </r>
  <r>
    <x v="24"/>
    <x v="3"/>
    <n v="1127"/>
    <n v="7"/>
    <s v="GEO1001"/>
    <x v="1"/>
    <s v="Q2 2020"/>
    <s v="Q2 2020"/>
  </r>
  <r>
    <x v="24"/>
    <x v="4"/>
    <n v="984"/>
    <n v="7"/>
    <s v="GEO1001"/>
    <x v="1"/>
    <s v="Q3 2020"/>
    <s v="Q3 2020"/>
  </r>
  <r>
    <x v="24"/>
    <x v="5"/>
    <n v="850"/>
    <n v="7"/>
    <s v="GEO1001"/>
    <x v="1"/>
    <s v="Q3 2020"/>
    <s v="Q3 2020"/>
  </r>
  <r>
    <x v="24"/>
    <x v="6"/>
    <n v="850"/>
    <n v="7"/>
    <s v="GEO1001"/>
    <x v="1"/>
    <s v="Q3 2020"/>
    <s v="Q3 2020"/>
  </r>
  <r>
    <x v="24"/>
    <x v="7"/>
    <n v="986"/>
    <n v="7"/>
    <s v="GEO1001"/>
    <x v="1"/>
    <s v="Q4 2020"/>
    <s v="Q4 2020"/>
  </r>
  <r>
    <x v="24"/>
    <x v="8"/>
    <n v="1129"/>
    <n v="7"/>
    <s v="GEO1001"/>
    <x v="1"/>
    <s v="Q4 2020"/>
    <s v="Q4 2020"/>
  </r>
  <r>
    <x v="24"/>
    <x v="9"/>
    <n v="1131"/>
    <n v="7"/>
    <s v="GEO1001"/>
    <x v="1"/>
    <s v="Q4 2020"/>
    <s v="Q4 2020"/>
  </r>
  <r>
    <x v="24"/>
    <x v="10"/>
    <n v="1119"/>
    <n v="7"/>
    <s v="GEO1001"/>
    <x v="1"/>
    <s v="Q2 2021"/>
    <s v="Q2 2021"/>
  </r>
  <r>
    <x v="24"/>
    <x v="11"/>
    <n v="1598"/>
    <n v="7"/>
    <s v="GEO1001"/>
    <x v="1"/>
    <s v="Q2 2021"/>
    <s v="Q2 2021"/>
  </r>
  <r>
    <x v="24"/>
    <x v="12"/>
    <n v="1707"/>
    <n v="7"/>
    <s v="GEO1001"/>
    <x v="1"/>
    <s v="Q2 2021"/>
    <s v="Q2 2021"/>
  </r>
  <r>
    <x v="24"/>
    <x v="13"/>
    <n v="1404"/>
    <n v="7"/>
    <s v="GEO1001"/>
    <x v="1"/>
    <s v="Q1 2021"/>
    <s v="Q1 2021"/>
  </r>
  <r>
    <x v="24"/>
    <x v="14"/>
    <n v="1252"/>
    <n v="7"/>
    <s v="GEO1001"/>
    <x v="1"/>
    <s v="Q1 2021"/>
    <s v="Q1 2021"/>
  </r>
  <r>
    <x v="24"/>
    <x v="15"/>
    <n v="1119"/>
    <n v="7"/>
    <s v="GEO1001"/>
    <x v="1"/>
    <s v="Q1 2021"/>
    <s v="Q1 2021"/>
  </r>
  <r>
    <x v="25"/>
    <x v="16"/>
    <n v="318"/>
    <n v="7"/>
    <s v="GEO1002"/>
    <x v="3"/>
    <s v="Q1 2020"/>
    <s v="Q1 2020"/>
  </r>
  <r>
    <x v="25"/>
    <x v="17"/>
    <n v="453"/>
    <n v="7"/>
    <s v="GEO1002"/>
    <x v="3"/>
    <s v="Q1 2020"/>
    <s v="Q1 2020"/>
  </r>
  <r>
    <x v="25"/>
    <x v="0"/>
    <n v="411"/>
    <n v="7"/>
    <s v="GEO1002"/>
    <x v="3"/>
    <s v="Q1 2020"/>
    <s v="Q1 2020"/>
  </r>
  <r>
    <x v="25"/>
    <x v="1"/>
    <n v="588"/>
    <n v="7"/>
    <s v="GEO1002"/>
    <x v="3"/>
    <s v="Q2 2020"/>
    <s v="Q2 2020"/>
  </r>
  <r>
    <x v="25"/>
    <x v="2"/>
    <n v="457"/>
    <n v="7"/>
    <s v="GEO1002"/>
    <x v="3"/>
    <s v="Q2 2020"/>
    <s v="Q2 2020"/>
  </r>
  <r>
    <x v="25"/>
    <x v="3"/>
    <n v="410"/>
    <n v="7"/>
    <s v="GEO1002"/>
    <x v="3"/>
    <s v="Q2 2020"/>
    <s v="Q2 2020"/>
  </r>
  <r>
    <x v="25"/>
    <x v="4"/>
    <n v="273"/>
    <n v="7"/>
    <s v="GEO1002"/>
    <x v="3"/>
    <s v="Q3 2020"/>
    <s v="Q3 2020"/>
  </r>
  <r>
    <x v="25"/>
    <x v="5"/>
    <n v="317"/>
    <n v="7"/>
    <s v="GEO1002"/>
    <x v="3"/>
    <s v="Q3 2020"/>
    <s v="Q3 2020"/>
  </r>
  <r>
    <x v="25"/>
    <x v="6"/>
    <n v="233"/>
    <n v="7"/>
    <s v="GEO1002"/>
    <x v="3"/>
    <s v="Q3 2020"/>
    <s v="Q3 2020"/>
  </r>
  <r>
    <x v="25"/>
    <x v="7"/>
    <n v="367"/>
    <n v="7"/>
    <s v="GEO1002"/>
    <x v="3"/>
    <s v="Q4 2020"/>
    <s v="Q4 2020"/>
  </r>
  <r>
    <x v="25"/>
    <x v="8"/>
    <n v="322"/>
    <n v="7"/>
    <s v="GEO1002"/>
    <x v="3"/>
    <s v="Q4 2020"/>
    <s v="Q4 2020"/>
  </r>
  <r>
    <x v="25"/>
    <x v="9"/>
    <n v="407"/>
    <n v="7"/>
    <s v="GEO1002"/>
    <x v="3"/>
    <s v="Q4 2020"/>
    <s v="Q4 2020"/>
  </r>
  <r>
    <x v="25"/>
    <x v="10"/>
    <n v="409"/>
    <n v="7"/>
    <s v="GEO1002"/>
    <x v="3"/>
    <s v="Q2 2021"/>
    <s v="Q2 2021"/>
  </r>
  <r>
    <x v="25"/>
    <x v="11"/>
    <n v="459"/>
    <n v="7"/>
    <s v="GEO1002"/>
    <x v="3"/>
    <s v="Q2 2021"/>
    <s v="Q2 2021"/>
  </r>
  <r>
    <x v="25"/>
    <x v="12"/>
    <n v="591"/>
    <n v="7"/>
    <s v="GEO1002"/>
    <x v="3"/>
    <s v="Q2 2021"/>
    <s v="Q2 2021"/>
  </r>
  <r>
    <x v="25"/>
    <x v="13"/>
    <n v="421"/>
    <n v="7"/>
    <s v="GEO1002"/>
    <x v="3"/>
    <s v="Q1 2021"/>
    <s v="Q1 2021"/>
  </r>
  <r>
    <x v="25"/>
    <x v="14"/>
    <n v="456"/>
    <n v="7"/>
    <s v="GEO1002"/>
    <x v="3"/>
    <s v="Q1 2021"/>
    <s v="Q1 2021"/>
  </r>
  <r>
    <x v="25"/>
    <x v="15"/>
    <n v="316"/>
    <n v="7"/>
    <s v="GEO1002"/>
    <x v="3"/>
    <s v="Q1 2021"/>
    <s v="Q1 2021"/>
  </r>
  <r>
    <x v="26"/>
    <x v="16"/>
    <n v="1488"/>
    <n v="7"/>
    <s v="GEO1001"/>
    <x v="1"/>
    <s v="Q1 2020"/>
    <s v="Q1 2020"/>
  </r>
  <r>
    <x v="26"/>
    <x v="17"/>
    <n v="1674"/>
    <n v="7"/>
    <s v="GEO1001"/>
    <x v="1"/>
    <s v="Q1 2020"/>
    <s v="Q1 2020"/>
  </r>
  <r>
    <x v="26"/>
    <x v="0"/>
    <n v="1862"/>
    <n v="7"/>
    <s v="GEO1001"/>
    <x v="1"/>
    <s v="Q1 2020"/>
    <s v="Q1 2020"/>
  </r>
  <r>
    <x v="26"/>
    <x v="1"/>
    <n v="2231"/>
    <n v="7"/>
    <s v="GEO1001"/>
    <x v="1"/>
    <s v="Q2 2020"/>
    <s v="Q2 2020"/>
  </r>
  <r>
    <x v="26"/>
    <x v="2"/>
    <n v="2049"/>
    <n v="7"/>
    <s v="GEO1001"/>
    <x v="1"/>
    <s v="Q2 2020"/>
    <s v="Q2 2020"/>
  </r>
  <r>
    <x v="26"/>
    <x v="3"/>
    <n v="1489"/>
    <n v="7"/>
    <s v="GEO1001"/>
    <x v="1"/>
    <s v="Q2 2020"/>
    <s v="Q2 2020"/>
  </r>
  <r>
    <x v="26"/>
    <x v="4"/>
    <n v="1301"/>
    <n v="7"/>
    <s v="GEO1001"/>
    <x v="1"/>
    <s v="Q3 2020"/>
    <s v="Q3 2020"/>
  </r>
  <r>
    <x v="26"/>
    <x v="5"/>
    <n v="1118"/>
    <n v="7"/>
    <s v="GEO1001"/>
    <x v="1"/>
    <s v="Q3 2020"/>
    <s v="Q3 2020"/>
  </r>
  <r>
    <x v="26"/>
    <x v="6"/>
    <n v="1117"/>
    <n v="7"/>
    <s v="GEO1001"/>
    <x v="1"/>
    <s v="Q3 2020"/>
    <s v="Q3 2020"/>
  </r>
  <r>
    <x v="26"/>
    <x v="7"/>
    <n v="1301"/>
    <n v="7"/>
    <s v="GEO1001"/>
    <x v="1"/>
    <s v="Q4 2020"/>
    <s v="Q4 2020"/>
  </r>
  <r>
    <x v="26"/>
    <x v="8"/>
    <n v="1488"/>
    <n v="7"/>
    <s v="GEO1001"/>
    <x v="1"/>
    <s v="Q4 2020"/>
    <s v="Q4 2020"/>
  </r>
  <r>
    <x v="26"/>
    <x v="9"/>
    <n v="1489"/>
    <n v="7"/>
    <s v="GEO1001"/>
    <x v="1"/>
    <s v="Q4 2020"/>
    <s v="Q4 2020"/>
  </r>
  <r>
    <x v="26"/>
    <x v="10"/>
    <n v="1551"/>
    <n v="7"/>
    <s v="GEO1001"/>
    <x v="1"/>
    <s v="Q2 2021"/>
    <s v="Q2 2021"/>
  </r>
  <r>
    <x v="26"/>
    <x v="11"/>
    <n v="2067"/>
    <n v="7"/>
    <s v="GEO1001"/>
    <x v="1"/>
    <s v="Q2 2021"/>
    <s v="Q2 2021"/>
  </r>
  <r>
    <x v="26"/>
    <x v="12"/>
    <n v="2277"/>
    <n v="7"/>
    <s v="GEO1001"/>
    <x v="1"/>
    <s v="Q2 2021"/>
    <s v="Q2 2021"/>
  </r>
  <r>
    <x v="26"/>
    <x v="13"/>
    <n v="1854"/>
    <n v="7"/>
    <s v="GEO1001"/>
    <x v="1"/>
    <s v="Q1 2021"/>
    <s v="Q1 2021"/>
  </r>
  <r>
    <x v="26"/>
    <x v="14"/>
    <n v="1665"/>
    <n v="7"/>
    <s v="GEO1001"/>
    <x v="1"/>
    <s v="Q1 2021"/>
    <s v="Q1 2021"/>
  </r>
  <r>
    <x v="26"/>
    <x v="15"/>
    <n v="1516"/>
    <n v="7"/>
    <s v="GEO1001"/>
    <x v="1"/>
    <s v="Q1 2021"/>
    <s v="Q1 2021"/>
  </r>
  <r>
    <x v="27"/>
    <x v="16"/>
    <n v="644"/>
    <n v="7"/>
    <s v="GEO1002"/>
    <x v="3"/>
    <s v="Q1 2020"/>
    <s v="Q1 2020"/>
  </r>
  <r>
    <x v="27"/>
    <x v="17"/>
    <n v="814"/>
    <n v="7"/>
    <s v="GEO1002"/>
    <x v="3"/>
    <s v="Q1 2020"/>
    <s v="Q1 2020"/>
  </r>
  <r>
    <x v="27"/>
    <x v="0"/>
    <n v="814"/>
    <n v="7"/>
    <s v="GEO1002"/>
    <x v="3"/>
    <s v="Q1 2020"/>
    <s v="Q1 2020"/>
  </r>
  <r>
    <x v="27"/>
    <x v="1"/>
    <n v="1068"/>
    <n v="7"/>
    <s v="GEO1002"/>
    <x v="3"/>
    <s v="Q2 2020"/>
    <s v="Q2 2020"/>
  </r>
  <r>
    <x v="27"/>
    <x v="2"/>
    <n v="899"/>
    <n v="7"/>
    <s v="GEO1002"/>
    <x v="3"/>
    <s v="Q2 2020"/>
    <s v="Q2 2020"/>
  </r>
  <r>
    <x v="27"/>
    <x v="3"/>
    <n v="732"/>
    <n v="7"/>
    <s v="GEO1002"/>
    <x v="3"/>
    <s v="Q2 2020"/>
    <s v="Q2 2020"/>
  </r>
  <r>
    <x v="27"/>
    <x v="4"/>
    <n v="560"/>
    <n v="7"/>
    <s v="GEO1002"/>
    <x v="3"/>
    <s v="Q3 2020"/>
    <s v="Q3 2020"/>
  </r>
  <r>
    <x v="27"/>
    <x v="5"/>
    <n v="557"/>
    <n v="7"/>
    <s v="GEO1002"/>
    <x v="3"/>
    <s v="Q3 2020"/>
    <s v="Q3 2020"/>
  </r>
  <r>
    <x v="27"/>
    <x v="6"/>
    <n v="473"/>
    <n v="7"/>
    <s v="GEO1002"/>
    <x v="3"/>
    <s v="Q3 2020"/>
    <s v="Q3 2020"/>
  </r>
  <r>
    <x v="27"/>
    <x v="7"/>
    <n v="645"/>
    <n v="7"/>
    <s v="GEO1002"/>
    <x v="3"/>
    <s v="Q4 2020"/>
    <s v="Q4 2020"/>
  </r>
  <r>
    <x v="27"/>
    <x v="8"/>
    <n v="643"/>
    <n v="7"/>
    <s v="GEO1002"/>
    <x v="3"/>
    <s v="Q4 2020"/>
    <s v="Q4 2020"/>
  </r>
  <r>
    <x v="27"/>
    <x v="9"/>
    <n v="726"/>
    <n v="7"/>
    <s v="GEO1002"/>
    <x v="3"/>
    <s v="Q4 2020"/>
    <s v="Q4 2020"/>
  </r>
  <r>
    <x v="27"/>
    <x v="10"/>
    <n v="755"/>
    <n v="7"/>
    <s v="GEO1002"/>
    <x v="3"/>
    <s v="Q2 2021"/>
    <s v="Q2 2021"/>
  </r>
  <r>
    <x v="27"/>
    <x v="11"/>
    <n v="892"/>
    <n v="7"/>
    <s v="GEO1002"/>
    <x v="3"/>
    <s v="Q2 2021"/>
    <s v="Q2 2021"/>
  </r>
  <r>
    <x v="27"/>
    <x v="12"/>
    <n v="1125"/>
    <n v="7"/>
    <s v="GEO1002"/>
    <x v="3"/>
    <s v="Q2 2021"/>
    <s v="Q2 2021"/>
  </r>
  <r>
    <x v="27"/>
    <x v="13"/>
    <n v="828"/>
    <n v="7"/>
    <s v="GEO1002"/>
    <x v="3"/>
    <s v="Q1 2021"/>
    <s v="Q1 2021"/>
  </r>
  <r>
    <x v="27"/>
    <x v="14"/>
    <n v="855"/>
    <n v="7"/>
    <s v="GEO1002"/>
    <x v="3"/>
    <s v="Q1 2021"/>
    <s v="Q1 2021"/>
  </r>
  <r>
    <x v="27"/>
    <x v="15"/>
    <n v="668"/>
    <n v="7"/>
    <s v="GEO1002"/>
    <x v="3"/>
    <s v="Q1 2021"/>
    <s v="Q1 2021"/>
  </r>
  <r>
    <x v="28"/>
    <x v="16"/>
    <n v="6731"/>
    <n v="7"/>
    <s v="GEO1001"/>
    <x v="1"/>
    <s v="Q1 2020"/>
    <s v="Q1 2020"/>
  </r>
  <r>
    <x v="28"/>
    <x v="17"/>
    <n v="5312"/>
    <n v="7"/>
    <s v="GEO1001"/>
    <x v="1"/>
    <s v="Q1 2020"/>
    <s v="Q1 2020"/>
  </r>
  <r>
    <x v="28"/>
    <x v="0"/>
    <n v="8146"/>
    <n v="7"/>
    <s v="GEO1001"/>
    <x v="1"/>
    <s v="Q1 2020"/>
    <s v="Q1 2020"/>
  </r>
  <r>
    <x v="28"/>
    <x v="1"/>
    <n v="7438"/>
    <n v="7"/>
    <s v="GEO1001"/>
    <x v="1"/>
    <s v="Q2 2020"/>
    <s v="Q2 2020"/>
  </r>
  <r>
    <x v="28"/>
    <x v="2"/>
    <n v="8850"/>
    <n v="7"/>
    <s v="GEO1001"/>
    <x v="1"/>
    <s v="Q2 2020"/>
    <s v="Q2 2020"/>
  </r>
  <r>
    <x v="28"/>
    <x v="3"/>
    <n v="4608"/>
    <n v="7"/>
    <s v="GEO1001"/>
    <x v="1"/>
    <s v="Q2 2020"/>
    <s v="Q2 2020"/>
  </r>
  <r>
    <x v="28"/>
    <x v="4"/>
    <n v="6024"/>
    <n v="7"/>
    <s v="GEO1001"/>
    <x v="1"/>
    <s v="Q3 2020"/>
    <s v="Q3 2020"/>
  </r>
  <r>
    <x v="28"/>
    <x v="5"/>
    <n v="3188"/>
    <n v="7"/>
    <s v="GEO1001"/>
    <x v="1"/>
    <s v="Q3 2020"/>
    <s v="Q3 2020"/>
  </r>
  <r>
    <x v="28"/>
    <x v="6"/>
    <n v="5313"/>
    <n v="7"/>
    <s v="GEO1001"/>
    <x v="1"/>
    <s v="Q3 2020"/>
    <s v="Q3 2020"/>
  </r>
  <r>
    <x v="28"/>
    <x v="7"/>
    <n v="3897"/>
    <n v="7"/>
    <s v="GEO1001"/>
    <x v="1"/>
    <s v="Q4 2020"/>
    <s v="Q4 2020"/>
  </r>
  <r>
    <x v="28"/>
    <x v="8"/>
    <n v="6730"/>
    <n v="7"/>
    <s v="GEO1001"/>
    <x v="1"/>
    <s v="Q4 2020"/>
    <s v="Q4 2020"/>
  </r>
  <r>
    <x v="28"/>
    <x v="9"/>
    <n v="4607"/>
    <n v="7"/>
    <s v="GEO1001"/>
    <x v="1"/>
    <s v="Q4 2020"/>
    <s v="Q4 2020"/>
  </r>
  <r>
    <x v="28"/>
    <x v="10"/>
    <n v="4556"/>
    <n v="7"/>
    <s v="GEO1001"/>
    <x v="1"/>
    <s v="Q2 2021"/>
    <s v="Q2 2021"/>
  </r>
  <r>
    <x v="28"/>
    <x v="11"/>
    <n v="8806"/>
    <n v="7"/>
    <s v="GEO1001"/>
    <x v="1"/>
    <s v="Q2 2021"/>
    <s v="Q2 2021"/>
  </r>
  <r>
    <x v="28"/>
    <x v="12"/>
    <n v="7735"/>
    <n v="7"/>
    <s v="GEO1001"/>
    <x v="1"/>
    <s v="Q2 2021"/>
    <s v="Q2 2021"/>
  </r>
  <r>
    <x v="28"/>
    <x v="13"/>
    <n v="8064"/>
    <n v="7"/>
    <s v="GEO1001"/>
    <x v="1"/>
    <s v="Q1 2021"/>
    <s v="Q1 2021"/>
  </r>
  <r>
    <x v="28"/>
    <x v="14"/>
    <n v="5257"/>
    <n v="7"/>
    <s v="GEO1001"/>
    <x v="1"/>
    <s v="Q1 2021"/>
    <s v="Q1 2021"/>
  </r>
  <r>
    <x v="28"/>
    <x v="15"/>
    <n v="6996"/>
    <n v="7"/>
    <s v="GEO1001"/>
    <x v="1"/>
    <s v="Q1 2021"/>
    <s v="Q1 2021"/>
  </r>
  <r>
    <x v="29"/>
    <x v="16"/>
    <n v="1087"/>
    <n v="7"/>
    <s v="GEO1001"/>
    <x v="1"/>
    <s v="Q1 2020"/>
    <s v="Q1 2020"/>
  </r>
  <r>
    <x v="29"/>
    <x v="17"/>
    <n v="1224"/>
    <n v="7"/>
    <s v="GEO1001"/>
    <x v="1"/>
    <s v="Q1 2020"/>
    <s v="Q1 2020"/>
  </r>
  <r>
    <x v="29"/>
    <x v="0"/>
    <n v="1362"/>
    <n v="7"/>
    <s v="GEO1001"/>
    <x v="1"/>
    <s v="Q1 2020"/>
    <s v="Q1 2020"/>
  </r>
  <r>
    <x v="29"/>
    <x v="1"/>
    <n v="1633"/>
    <n v="7"/>
    <s v="GEO1001"/>
    <x v="1"/>
    <s v="Q2 2020"/>
    <s v="Q2 2020"/>
  </r>
  <r>
    <x v="29"/>
    <x v="2"/>
    <n v="1492"/>
    <n v="7"/>
    <s v="GEO1001"/>
    <x v="1"/>
    <s v="Q2 2020"/>
    <s v="Q2 2020"/>
  </r>
  <r>
    <x v="29"/>
    <x v="3"/>
    <n v="1091"/>
    <n v="7"/>
    <s v="GEO1001"/>
    <x v="1"/>
    <s v="Q2 2020"/>
    <s v="Q2 2020"/>
  </r>
  <r>
    <x v="29"/>
    <x v="4"/>
    <n v="950"/>
    <n v="7"/>
    <s v="GEO1001"/>
    <x v="1"/>
    <s v="Q3 2020"/>
    <s v="Q3 2020"/>
  </r>
  <r>
    <x v="29"/>
    <x v="5"/>
    <n v="818"/>
    <n v="7"/>
    <s v="GEO1001"/>
    <x v="1"/>
    <s v="Q3 2020"/>
    <s v="Q3 2020"/>
  </r>
  <r>
    <x v="29"/>
    <x v="6"/>
    <n v="820"/>
    <n v="7"/>
    <s v="GEO1001"/>
    <x v="1"/>
    <s v="Q3 2020"/>
    <s v="Q3 2020"/>
  </r>
  <r>
    <x v="29"/>
    <x v="7"/>
    <n v="954"/>
    <n v="7"/>
    <s v="GEO1001"/>
    <x v="1"/>
    <s v="Q4 2020"/>
    <s v="Q4 2020"/>
  </r>
  <r>
    <x v="29"/>
    <x v="8"/>
    <n v="1086"/>
    <n v="7"/>
    <s v="GEO1001"/>
    <x v="1"/>
    <s v="Q4 2020"/>
    <s v="Q4 2020"/>
  </r>
  <r>
    <x v="29"/>
    <x v="9"/>
    <n v="1091"/>
    <n v="7"/>
    <s v="GEO1001"/>
    <x v="1"/>
    <s v="Q4 2020"/>
    <s v="Q4 2020"/>
  </r>
  <r>
    <x v="29"/>
    <x v="12"/>
    <n v="1614"/>
    <n v="7"/>
    <s v="GEO1001"/>
    <x v="1"/>
    <s v="Q2 2021"/>
    <s v="Q2 2021"/>
  </r>
  <r>
    <x v="29"/>
    <x v="13"/>
    <n v="1426"/>
    <n v="7"/>
    <s v="GEO1001"/>
    <x v="1"/>
    <s v="Q1 2021"/>
    <s v="Q1 2021"/>
  </r>
  <r>
    <x v="29"/>
    <x v="14"/>
    <n v="1220"/>
    <n v="7"/>
    <s v="GEO1001"/>
    <x v="1"/>
    <s v="Q1 2021"/>
    <s v="Q1 2021"/>
  </r>
  <r>
    <x v="29"/>
    <x v="15"/>
    <n v="1113"/>
    <n v="7"/>
    <s v="GEO1001"/>
    <x v="1"/>
    <s v="Q1 2021"/>
    <s v="Q1 2021"/>
  </r>
  <r>
    <x v="30"/>
    <x v="16"/>
    <n v="303"/>
    <n v="7"/>
    <s v="GEO1004"/>
    <x v="0"/>
    <s v="Q1 2020"/>
    <s v="Q1 2020"/>
  </r>
  <r>
    <x v="30"/>
    <x v="17"/>
    <n v="304"/>
    <n v="7"/>
    <s v="GEO1004"/>
    <x v="0"/>
    <s v="Q1 2020"/>
    <s v="Q1 2020"/>
  </r>
  <r>
    <x v="30"/>
    <x v="0"/>
    <n v="375"/>
    <n v="7"/>
    <s v="GEO1004"/>
    <x v="0"/>
    <s v="Q1 2020"/>
    <s v="Q1 2020"/>
  </r>
  <r>
    <x v="30"/>
    <x v="1"/>
    <n v="407"/>
    <n v="7"/>
    <s v="GEO1004"/>
    <x v="0"/>
    <s v="Q2 2020"/>
    <s v="Q2 2020"/>
  </r>
  <r>
    <x v="30"/>
    <x v="2"/>
    <n v="405"/>
    <n v="7"/>
    <s v="GEO1004"/>
    <x v="0"/>
    <s v="Q2 2020"/>
    <s v="Q2 2020"/>
  </r>
  <r>
    <x v="30"/>
    <x v="3"/>
    <n v="267"/>
    <n v="7"/>
    <s v="GEO1004"/>
    <x v="0"/>
    <s v="Q2 2020"/>
    <s v="Q2 2020"/>
  </r>
  <r>
    <x v="30"/>
    <x v="4"/>
    <n v="264"/>
    <n v="7"/>
    <s v="GEO1004"/>
    <x v="0"/>
    <s v="Q3 2020"/>
    <s v="Q3 2020"/>
  </r>
  <r>
    <x v="30"/>
    <x v="5"/>
    <n v="195"/>
    <n v="7"/>
    <s v="GEO1004"/>
    <x v="0"/>
    <s v="Q3 2020"/>
    <s v="Q3 2020"/>
  </r>
  <r>
    <x v="30"/>
    <x v="6"/>
    <n v="232"/>
    <n v="7"/>
    <s v="GEO1004"/>
    <x v="0"/>
    <s v="Q3 2020"/>
    <s v="Q3 2020"/>
  </r>
  <r>
    <x v="30"/>
    <x v="7"/>
    <n v="233"/>
    <n v="7"/>
    <s v="GEO1004"/>
    <x v="0"/>
    <s v="Q4 2020"/>
    <s v="Q4 2020"/>
  </r>
  <r>
    <x v="30"/>
    <x v="8"/>
    <n v="306"/>
    <n v="7"/>
    <s v="GEO1004"/>
    <x v="0"/>
    <s v="Q4 2020"/>
    <s v="Q4 2020"/>
  </r>
  <r>
    <x v="30"/>
    <x v="9"/>
    <n v="267"/>
    <n v="7"/>
    <s v="GEO1004"/>
    <x v="0"/>
    <s v="Q4 2020"/>
    <s v="Q4 2020"/>
  </r>
  <r>
    <x v="30"/>
    <x v="10"/>
    <n v="261"/>
    <n v="7"/>
    <s v="GEO1004"/>
    <x v="0"/>
    <s v="Q2 2021"/>
    <s v="Q2 2021"/>
  </r>
  <r>
    <x v="30"/>
    <x v="11"/>
    <n v="405"/>
    <n v="7"/>
    <s v="GEO1004"/>
    <x v="0"/>
    <s v="Q2 2021"/>
    <s v="Q2 2021"/>
  </r>
  <r>
    <x v="30"/>
    <x v="12"/>
    <n v="422"/>
    <n v="7"/>
    <s v="GEO1004"/>
    <x v="0"/>
    <s v="Q2 2021"/>
    <s v="Q2 2021"/>
  </r>
  <r>
    <x v="30"/>
    <x v="13"/>
    <n v="390"/>
    <n v="7"/>
    <s v="GEO1004"/>
    <x v="0"/>
    <s v="Q1 2021"/>
    <s v="Q1 2021"/>
  </r>
  <r>
    <x v="30"/>
    <x v="14"/>
    <n v="304"/>
    <n v="7"/>
    <s v="GEO1004"/>
    <x v="0"/>
    <s v="Q1 2021"/>
    <s v="Q1 2021"/>
  </r>
  <r>
    <x v="30"/>
    <x v="15"/>
    <n v="302"/>
    <n v="7"/>
    <s v="GEO1004"/>
    <x v="0"/>
    <s v="Q1 2021"/>
    <s v="Q1 2021"/>
  </r>
  <r>
    <x v="31"/>
    <x v="16"/>
    <n v="30584"/>
    <n v="7"/>
    <s v="GEO1001"/>
    <x v="1"/>
    <s v="Q1 2020"/>
    <s v="Q1 2020"/>
  </r>
  <r>
    <x v="31"/>
    <x v="17"/>
    <n v="27186"/>
    <n v="7"/>
    <s v="GEO1001"/>
    <x v="1"/>
    <s v="Q1 2020"/>
    <s v="Q1 2020"/>
  </r>
  <r>
    <x v="31"/>
    <x v="0"/>
    <n v="37383"/>
    <n v="7"/>
    <s v="GEO1001"/>
    <x v="1"/>
    <s v="Q1 2020"/>
    <s v="Q1 2020"/>
  </r>
  <r>
    <x v="31"/>
    <x v="1"/>
    <n v="37379"/>
    <n v="7"/>
    <s v="GEO1001"/>
    <x v="1"/>
    <s v="Q2 2020"/>
    <s v="Q2 2020"/>
  </r>
  <r>
    <x v="31"/>
    <x v="2"/>
    <n v="40779"/>
    <n v="7"/>
    <s v="GEO1001"/>
    <x v="1"/>
    <s v="Q2 2020"/>
    <s v="Q2 2020"/>
  </r>
  <r>
    <x v="31"/>
    <x v="3"/>
    <n v="23788"/>
    <n v="7"/>
    <s v="GEO1001"/>
    <x v="1"/>
    <s v="Q2 2020"/>
    <s v="Q2 2020"/>
  </r>
  <r>
    <x v="31"/>
    <x v="4"/>
    <n v="27188"/>
    <n v="7"/>
    <s v="GEO1001"/>
    <x v="1"/>
    <s v="Q3 2020"/>
    <s v="Q3 2020"/>
  </r>
  <r>
    <x v="31"/>
    <x v="5"/>
    <n v="16996"/>
    <n v="7"/>
    <s v="GEO1001"/>
    <x v="1"/>
    <s v="Q3 2020"/>
    <s v="Q3 2020"/>
  </r>
  <r>
    <x v="31"/>
    <x v="6"/>
    <n v="23792"/>
    <n v="7"/>
    <s v="GEO1001"/>
    <x v="1"/>
    <s v="Q3 2020"/>
    <s v="Q3 2020"/>
  </r>
  <r>
    <x v="31"/>
    <x v="7"/>
    <n v="20390"/>
    <n v="7"/>
    <s v="GEO1001"/>
    <x v="1"/>
    <s v="Q4 2020"/>
    <s v="Q4 2020"/>
  </r>
  <r>
    <x v="31"/>
    <x v="8"/>
    <n v="30586"/>
    <n v="7"/>
    <s v="GEO1001"/>
    <x v="1"/>
    <s v="Q4 2020"/>
    <s v="Q4 2020"/>
  </r>
  <r>
    <x v="31"/>
    <x v="9"/>
    <n v="23787"/>
    <n v="7"/>
    <s v="GEO1001"/>
    <x v="1"/>
    <s v="Q4 2020"/>
    <s v="Q4 2020"/>
  </r>
  <r>
    <x v="31"/>
    <x v="10"/>
    <n v="24737"/>
    <n v="7"/>
    <s v="GEO1001"/>
    <x v="1"/>
    <s v="Q2 2021"/>
    <s v="Q2 2021"/>
  </r>
  <r>
    <x v="31"/>
    <x v="11"/>
    <n v="41598"/>
    <n v="7"/>
    <s v="GEO1001"/>
    <x v="1"/>
    <s v="Q2 2021"/>
    <s v="Q2 2021"/>
  </r>
  <r>
    <x v="31"/>
    <x v="12"/>
    <n v="38878"/>
    <n v="7"/>
    <s v="GEO1001"/>
    <x v="1"/>
    <s v="Q2 2021"/>
    <s v="Q2 2021"/>
  </r>
  <r>
    <x v="31"/>
    <x v="13"/>
    <n v="39253"/>
    <n v="7"/>
    <s v="GEO1001"/>
    <x v="1"/>
    <s v="Q1 2021"/>
    <s v="Q1 2021"/>
  </r>
  <r>
    <x v="31"/>
    <x v="14"/>
    <n v="27048"/>
    <n v="7"/>
    <s v="GEO1001"/>
    <x v="1"/>
    <s v="Q1 2021"/>
    <s v="Q1 2021"/>
  </r>
  <r>
    <x v="31"/>
    <x v="15"/>
    <n v="32111"/>
    <n v="7"/>
    <s v="GEO1001"/>
    <x v="1"/>
    <s v="Q1 2021"/>
    <s v="Q1 2021"/>
  </r>
  <r>
    <x v="32"/>
    <x v="16"/>
    <n v="866"/>
    <n v="7"/>
    <s v="GEO1003"/>
    <x v="2"/>
    <s v="Q1 2020"/>
    <s v="Q1 2020"/>
  </r>
  <r>
    <x v="32"/>
    <x v="17"/>
    <n v="1101"/>
    <n v="7"/>
    <s v="GEO1003"/>
    <x v="2"/>
    <s v="Q1 2020"/>
    <s v="Q1 2020"/>
  </r>
  <r>
    <x v="32"/>
    <x v="0"/>
    <n v="1103"/>
    <n v="7"/>
    <s v="GEO1003"/>
    <x v="2"/>
    <s v="Q1 2020"/>
    <s v="Q1 2020"/>
  </r>
  <r>
    <x v="32"/>
    <x v="1"/>
    <n v="1447"/>
    <n v="7"/>
    <s v="GEO1003"/>
    <x v="2"/>
    <s v="Q2 2020"/>
    <s v="Q2 2020"/>
  </r>
  <r>
    <x v="32"/>
    <x v="2"/>
    <n v="1213"/>
    <n v="7"/>
    <s v="GEO1003"/>
    <x v="2"/>
    <s v="Q2 2020"/>
    <s v="Q2 2020"/>
  </r>
  <r>
    <x v="32"/>
    <x v="3"/>
    <n v="988"/>
    <n v="7"/>
    <s v="GEO1003"/>
    <x v="2"/>
    <s v="Q2 2020"/>
    <s v="Q2 2020"/>
  </r>
  <r>
    <x v="32"/>
    <x v="4"/>
    <n v="752"/>
    <n v="7"/>
    <s v="GEO1003"/>
    <x v="2"/>
    <s v="Q3 2020"/>
    <s v="Q3 2020"/>
  </r>
  <r>
    <x v="32"/>
    <x v="5"/>
    <n v="756"/>
    <n v="7"/>
    <s v="GEO1003"/>
    <x v="2"/>
    <s v="Q3 2020"/>
    <s v="Q3 2020"/>
  </r>
  <r>
    <x v="32"/>
    <x v="6"/>
    <n v="641"/>
    <n v="7"/>
    <s v="GEO1003"/>
    <x v="2"/>
    <s v="Q3 2020"/>
    <s v="Q3 2020"/>
  </r>
  <r>
    <x v="32"/>
    <x v="7"/>
    <n v="867"/>
    <n v="7"/>
    <s v="GEO1003"/>
    <x v="2"/>
    <s v="Q4 2020"/>
    <s v="Q4 2020"/>
  </r>
  <r>
    <x v="32"/>
    <x v="8"/>
    <n v="866"/>
    <n v="7"/>
    <s v="GEO1003"/>
    <x v="2"/>
    <s v="Q4 2020"/>
    <s v="Q4 2020"/>
  </r>
  <r>
    <x v="32"/>
    <x v="9"/>
    <n v="986"/>
    <n v="7"/>
    <s v="GEO1003"/>
    <x v="2"/>
    <s v="Q4 2020"/>
    <s v="Q4 2020"/>
  </r>
  <r>
    <x v="32"/>
    <x v="10"/>
    <n v="997"/>
    <n v="7"/>
    <s v="GEO1003"/>
    <x v="2"/>
    <s v="Q2 2021"/>
    <s v="Q2 2021"/>
  </r>
  <r>
    <x v="32"/>
    <x v="11"/>
    <n v="1206"/>
    <n v="7"/>
    <s v="GEO1003"/>
    <x v="2"/>
    <s v="Q2 2021"/>
    <s v="Q2 2021"/>
  </r>
  <r>
    <x v="32"/>
    <x v="12"/>
    <n v="1519"/>
    <n v="7"/>
    <s v="GEO1003"/>
    <x v="2"/>
    <s v="Q2 2021"/>
    <s v="Q2 2021"/>
  </r>
  <r>
    <x v="32"/>
    <x v="13"/>
    <n v="1096"/>
    <n v="7"/>
    <s v="GEO1003"/>
    <x v="2"/>
    <s v="Q1 2021"/>
    <s v="Q1 2021"/>
  </r>
  <r>
    <x v="32"/>
    <x v="14"/>
    <n v="1110"/>
    <n v="7"/>
    <s v="GEO1003"/>
    <x v="2"/>
    <s v="Q1 2021"/>
    <s v="Q1 2021"/>
  </r>
  <r>
    <x v="32"/>
    <x v="15"/>
    <n v="880"/>
    <n v="7"/>
    <s v="GEO1003"/>
    <x v="2"/>
    <s v="Q1 2021"/>
    <s v="Q1 2021"/>
  </r>
  <r>
    <x v="33"/>
    <x v="16"/>
    <n v="9422"/>
    <n v="7"/>
    <s v="GEO1002"/>
    <x v="3"/>
    <s v="Q1 2020"/>
    <s v="Q1 2020"/>
  </r>
  <r>
    <x v="33"/>
    <x v="17"/>
    <n v="7438"/>
    <n v="7"/>
    <s v="GEO1002"/>
    <x v="3"/>
    <s v="Q1 2020"/>
    <s v="Q1 2020"/>
  </r>
  <r>
    <x v="33"/>
    <x v="0"/>
    <n v="11403"/>
    <n v="7"/>
    <s v="GEO1002"/>
    <x v="3"/>
    <s v="Q1 2020"/>
    <s v="Q1 2020"/>
  </r>
  <r>
    <x v="33"/>
    <x v="1"/>
    <n v="10408"/>
    <n v="7"/>
    <s v="GEO1002"/>
    <x v="3"/>
    <s v="Q2 2020"/>
    <s v="Q2 2020"/>
  </r>
  <r>
    <x v="33"/>
    <x v="2"/>
    <n v="12392"/>
    <n v="7"/>
    <s v="GEO1002"/>
    <x v="3"/>
    <s v="Q2 2020"/>
    <s v="Q2 2020"/>
  </r>
  <r>
    <x v="33"/>
    <x v="3"/>
    <n v="6449"/>
    <n v="7"/>
    <s v="GEO1002"/>
    <x v="3"/>
    <s v="Q2 2020"/>
    <s v="Q2 2020"/>
  </r>
  <r>
    <x v="33"/>
    <x v="4"/>
    <n v="8425"/>
    <n v="7"/>
    <s v="GEO1002"/>
    <x v="3"/>
    <s v="Q3 2020"/>
    <s v="Q3 2020"/>
  </r>
  <r>
    <x v="33"/>
    <x v="5"/>
    <n v="4464"/>
    <n v="7"/>
    <s v="GEO1002"/>
    <x v="3"/>
    <s v="Q3 2020"/>
    <s v="Q3 2020"/>
  </r>
  <r>
    <x v="33"/>
    <x v="6"/>
    <n v="7440"/>
    <n v="7"/>
    <s v="GEO1002"/>
    <x v="3"/>
    <s v="Q3 2020"/>
    <s v="Q3 2020"/>
  </r>
  <r>
    <x v="33"/>
    <x v="7"/>
    <n v="5452"/>
    <n v="7"/>
    <s v="GEO1002"/>
    <x v="3"/>
    <s v="Q4 2020"/>
    <s v="Q4 2020"/>
  </r>
  <r>
    <x v="33"/>
    <x v="8"/>
    <n v="9422"/>
    <n v="7"/>
    <s v="GEO1002"/>
    <x v="3"/>
    <s v="Q4 2020"/>
    <s v="Q4 2020"/>
  </r>
  <r>
    <x v="33"/>
    <x v="9"/>
    <n v="6445"/>
    <n v="7"/>
    <s v="GEO1002"/>
    <x v="3"/>
    <s v="Q4 2020"/>
    <s v="Q4 2020"/>
  </r>
  <r>
    <x v="33"/>
    <x v="10"/>
    <n v="6576"/>
    <n v="7"/>
    <s v="GEO1002"/>
    <x v="3"/>
    <s v="Q2 2021"/>
    <s v="Q2 2021"/>
  </r>
  <r>
    <x v="33"/>
    <x v="11"/>
    <n v="13012"/>
    <n v="7"/>
    <s v="GEO1002"/>
    <x v="3"/>
    <s v="Q2 2021"/>
    <s v="Q2 2021"/>
  </r>
  <r>
    <x v="33"/>
    <x v="12"/>
    <n v="10308"/>
    <n v="7"/>
    <s v="GEO1002"/>
    <x v="3"/>
    <s v="Q2 2021"/>
    <s v="Q2 2021"/>
  </r>
  <r>
    <x v="33"/>
    <x v="13"/>
    <n v="11287"/>
    <n v="7"/>
    <s v="GEO1002"/>
    <x v="3"/>
    <s v="Q1 2021"/>
    <s v="Q1 2021"/>
  </r>
  <r>
    <x v="33"/>
    <x v="14"/>
    <n v="7361"/>
    <n v="7"/>
    <s v="GEO1002"/>
    <x v="3"/>
    <s v="Q1 2021"/>
    <s v="Q1 2021"/>
  </r>
  <r>
    <x v="33"/>
    <x v="15"/>
    <n v="9604"/>
    <n v="7"/>
    <s v="GEO1002"/>
    <x v="3"/>
    <s v="Q1 2021"/>
    <s v="Q1 2021"/>
  </r>
  <r>
    <x v="34"/>
    <x v="16"/>
    <n v="19257"/>
    <n v="7"/>
    <s v="GEO1003"/>
    <x v="2"/>
    <s v="Q1 2020"/>
    <s v="Q1 2020"/>
  </r>
  <r>
    <x v="34"/>
    <x v="17"/>
    <n v="19258"/>
    <n v="7"/>
    <s v="GEO1003"/>
    <x v="2"/>
    <s v="Q1 2020"/>
    <s v="Q1 2020"/>
  </r>
  <r>
    <x v="34"/>
    <x v="0"/>
    <n v="23787"/>
    <n v="7"/>
    <s v="GEO1003"/>
    <x v="2"/>
    <s v="Q1 2020"/>
    <s v="Q1 2020"/>
  </r>
  <r>
    <x v="34"/>
    <x v="1"/>
    <n v="26053"/>
    <n v="7"/>
    <s v="GEO1003"/>
    <x v="2"/>
    <s v="Q2 2020"/>
    <s v="Q2 2020"/>
  </r>
  <r>
    <x v="34"/>
    <x v="2"/>
    <n v="26056"/>
    <n v="7"/>
    <s v="GEO1003"/>
    <x v="2"/>
    <s v="Q2 2020"/>
    <s v="Q2 2020"/>
  </r>
  <r>
    <x v="34"/>
    <x v="3"/>
    <n v="16993"/>
    <n v="7"/>
    <s v="GEO1003"/>
    <x v="2"/>
    <s v="Q2 2020"/>
    <s v="Q2 2020"/>
  </r>
  <r>
    <x v="34"/>
    <x v="4"/>
    <n v="16994"/>
    <n v="7"/>
    <s v="GEO1003"/>
    <x v="2"/>
    <s v="Q3 2020"/>
    <s v="Q3 2020"/>
  </r>
  <r>
    <x v="34"/>
    <x v="5"/>
    <n v="12464"/>
    <n v="7"/>
    <s v="GEO1003"/>
    <x v="2"/>
    <s v="Q3 2020"/>
    <s v="Q3 2020"/>
  </r>
  <r>
    <x v="34"/>
    <x v="6"/>
    <n v="14726"/>
    <n v="7"/>
    <s v="GEO1003"/>
    <x v="2"/>
    <s v="Q3 2020"/>
    <s v="Q3 2020"/>
  </r>
  <r>
    <x v="34"/>
    <x v="7"/>
    <n v="14726"/>
    <n v="7"/>
    <s v="GEO1003"/>
    <x v="2"/>
    <s v="Q4 2020"/>
    <s v="Q4 2020"/>
  </r>
  <r>
    <x v="34"/>
    <x v="8"/>
    <n v="19258"/>
    <n v="7"/>
    <s v="GEO1003"/>
    <x v="2"/>
    <s v="Q4 2020"/>
    <s v="Q4 2020"/>
  </r>
  <r>
    <x v="34"/>
    <x v="9"/>
    <n v="16992"/>
    <n v="7"/>
    <s v="GEO1003"/>
    <x v="2"/>
    <s v="Q4 2020"/>
    <s v="Q4 2020"/>
  </r>
  <r>
    <x v="34"/>
    <x v="10"/>
    <n v="17501"/>
    <n v="7"/>
    <s v="GEO1003"/>
    <x v="2"/>
    <s v="Q2 2021"/>
    <s v="Q2 2021"/>
  </r>
  <r>
    <x v="34"/>
    <x v="11"/>
    <n v="26834"/>
    <n v="7"/>
    <s v="GEO1003"/>
    <x v="2"/>
    <s v="Q2 2021"/>
    <s v="Q2 2021"/>
  </r>
  <r>
    <x v="34"/>
    <x v="12"/>
    <n v="26840"/>
    <n v="7"/>
    <s v="GEO1003"/>
    <x v="2"/>
    <s v="Q2 2021"/>
    <s v="Q2 2021"/>
  </r>
  <r>
    <x v="34"/>
    <x v="13"/>
    <n v="23553"/>
    <n v="7"/>
    <s v="GEO1003"/>
    <x v="2"/>
    <s v="Q1 2021"/>
    <s v="Q1 2021"/>
  </r>
  <r>
    <x v="34"/>
    <x v="14"/>
    <n v="19839"/>
    <n v="7"/>
    <s v="GEO1003"/>
    <x v="2"/>
    <s v="Q1 2021"/>
    <s v="Q1 2021"/>
  </r>
  <r>
    <x v="34"/>
    <x v="15"/>
    <n v="20221"/>
    <n v="7"/>
    <s v="GEO1003"/>
    <x v="2"/>
    <s v="Q1 2021"/>
    <s v="Q1 2021"/>
  </r>
  <r>
    <x v="35"/>
    <x v="16"/>
    <n v="277"/>
    <n v="7"/>
    <s v="GEO1002"/>
    <x v="3"/>
    <s v="Q1 2020"/>
    <s v="Q1 2020"/>
  </r>
  <r>
    <x v="35"/>
    <x v="17"/>
    <n v="244"/>
    <n v="7"/>
    <s v="GEO1002"/>
    <x v="3"/>
    <s v="Q1 2020"/>
    <s v="Q1 2020"/>
  </r>
  <r>
    <x v="35"/>
    <x v="0"/>
    <n v="337"/>
    <n v="7"/>
    <s v="GEO1002"/>
    <x v="3"/>
    <s v="Q1 2020"/>
    <s v="Q1 2020"/>
  </r>
  <r>
    <x v="35"/>
    <x v="1"/>
    <n v="332"/>
    <n v="7"/>
    <s v="GEO1002"/>
    <x v="3"/>
    <s v="Q2 2020"/>
    <s v="Q2 2020"/>
  </r>
  <r>
    <x v="35"/>
    <x v="2"/>
    <n v="362"/>
    <n v="7"/>
    <s v="GEO1002"/>
    <x v="3"/>
    <s v="Q2 2020"/>
    <s v="Q2 2020"/>
  </r>
  <r>
    <x v="35"/>
    <x v="3"/>
    <n v="213"/>
    <n v="7"/>
    <s v="GEO1002"/>
    <x v="3"/>
    <s v="Q2 2020"/>
    <s v="Q2 2020"/>
  </r>
  <r>
    <x v="35"/>
    <x v="4"/>
    <n v="248"/>
    <n v="7"/>
    <s v="GEO1002"/>
    <x v="3"/>
    <s v="Q3 2020"/>
    <s v="Q3 2020"/>
  </r>
  <r>
    <x v="35"/>
    <x v="5"/>
    <n v="156"/>
    <n v="7"/>
    <s v="GEO1002"/>
    <x v="3"/>
    <s v="Q3 2020"/>
    <s v="Q3 2020"/>
  </r>
  <r>
    <x v="35"/>
    <x v="6"/>
    <n v="218"/>
    <n v="7"/>
    <s v="GEO1002"/>
    <x v="3"/>
    <s v="Q3 2020"/>
    <s v="Q3 2020"/>
  </r>
  <r>
    <x v="35"/>
    <x v="7"/>
    <n v="182"/>
    <n v="7"/>
    <s v="GEO1002"/>
    <x v="3"/>
    <s v="Q4 2020"/>
    <s v="Q4 2020"/>
  </r>
  <r>
    <x v="35"/>
    <x v="8"/>
    <n v="276"/>
    <n v="7"/>
    <s v="GEO1002"/>
    <x v="3"/>
    <s v="Q4 2020"/>
    <s v="Q4 2020"/>
  </r>
  <r>
    <x v="35"/>
    <x v="9"/>
    <n v="218"/>
    <n v="7"/>
    <s v="GEO1002"/>
    <x v="3"/>
    <s v="Q4 2020"/>
    <s v="Q4 2020"/>
  </r>
  <r>
    <x v="35"/>
    <x v="10"/>
    <n v="220"/>
    <n v="7"/>
    <s v="GEO1002"/>
    <x v="3"/>
    <s v="Q2 2021"/>
    <s v="Q2 2021"/>
  </r>
  <r>
    <x v="35"/>
    <x v="11"/>
    <n v="370"/>
    <n v="7"/>
    <s v="GEO1002"/>
    <x v="3"/>
    <s v="Q2 2021"/>
    <s v="Q2 2021"/>
  </r>
  <r>
    <x v="35"/>
    <x v="12"/>
    <n v="331"/>
    <n v="7"/>
    <s v="GEO1002"/>
    <x v="3"/>
    <s v="Q2 2021"/>
    <s v="Q2 2021"/>
  </r>
  <r>
    <x v="35"/>
    <x v="13"/>
    <n v="332"/>
    <n v="7"/>
    <s v="GEO1002"/>
    <x v="3"/>
    <s v="Q1 2021"/>
    <s v="Q1 2021"/>
  </r>
  <r>
    <x v="35"/>
    <x v="14"/>
    <n v="250"/>
    <n v="7"/>
    <s v="GEO1002"/>
    <x v="3"/>
    <s v="Q1 2021"/>
    <s v="Q1 2021"/>
  </r>
  <r>
    <x v="35"/>
    <x v="15"/>
    <n v="289"/>
    <n v="7"/>
    <s v="GEO1002"/>
    <x v="3"/>
    <s v="Q1 2021"/>
    <s v="Q1 2021"/>
  </r>
  <r>
    <x v="36"/>
    <x v="16"/>
    <n v="1586"/>
    <n v="7"/>
    <s v="GEO1001"/>
    <x v="1"/>
    <s v="Q1 2020"/>
    <s v="Q1 2020"/>
  </r>
  <r>
    <x v="36"/>
    <x v="17"/>
    <n v="1412"/>
    <n v="7"/>
    <s v="GEO1001"/>
    <x v="1"/>
    <s v="Q1 2020"/>
    <s v="Q1 2020"/>
  </r>
  <r>
    <x v="36"/>
    <x v="0"/>
    <n v="1936"/>
    <n v="7"/>
    <s v="GEO1001"/>
    <x v="1"/>
    <s v="Q1 2020"/>
    <s v="Q1 2020"/>
  </r>
  <r>
    <x v="36"/>
    <x v="1"/>
    <n v="1939"/>
    <n v="7"/>
    <s v="GEO1001"/>
    <x v="1"/>
    <s v="Q2 2020"/>
    <s v="Q2 2020"/>
  </r>
  <r>
    <x v="36"/>
    <x v="2"/>
    <n v="2112"/>
    <n v="7"/>
    <s v="GEO1001"/>
    <x v="1"/>
    <s v="Q2 2020"/>
    <s v="Q2 2020"/>
  </r>
  <r>
    <x v="36"/>
    <x v="3"/>
    <n v="1230"/>
    <n v="7"/>
    <s v="GEO1001"/>
    <x v="1"/>
    <s v="Q2 2020"/>
    <s v="Q2 2020"/>
  </r>
  <r>
    <x v="36"/>
    <x v="4"/>
    <n v="1407"/>
    <n v="7"/>
    <s v="GEO1001"/>
    <x v="1"/>
    <s v="Q3 2020"/>
    <s v="Q3 2020"/>
  </r>
  <r>
    <x v="36"/>
    <x v="5"/>
    <n v="880"/>
    <n v="7"/>
    <s v="GEO1001"/>
    <x v="1"/>
    <s v="Q3 2020"/>
    <s v="Q3 2020"/>
  </r>
  <r>
    <x v="36"/>
    <x v="6"/>
    <n v="1233"/>
    <n v="7"/>
    <s v="GEO1001"/>
    <x v="1"/>
    <s v="Q3 2020"/>
    <s v="Q3 2020"/>
  </r>
  <r>
    <x v="36"/>
    <x v="7"/>
    <n v="1059"/>
    <n v="7"/>
    <s v="GEO1001"/>
    <x v="1"/>
    <s v="Q4 2020"/>
    <s v="Q4 2020"/>
  </r>
  <r>
    <x v="36"/>
    <x v="8"/>
    <n v="1586"/>
    <n v="7"/>
    <s v="GEO1001"/>
    <x v="1"/>
    <s v="Q4 2020"/>
    <s v="Q4 2020"/>
  </r>
  <r>
    <x v="36"/>
    <x v="9"/>
    <n v="1230"/>
    <n v="7"/>
    <s v="GEO1001"/>
    <x v="1"/>
    <s v="Q4 2020"/>
    <s v="Q4 2020"/>
  </r>
  <r>
    <x v="36"/>
    <x v="10"/>
    <n v="1291"/>
    <n v="7"/>
    <s v="GEO1001"/>
    <x v="1"/>
    <s v="Q2 2021"/>
    <s v="Q2 2021"/>
  </r>
  <r>
    <x v="36"/>
    <x v="11"/>
    <n v="2150"/>
    <n v="7"/>
    <s v="GEO1001"/>
    <x v="1"/>
    <s v="Q2 2021"/>
    <s v="Q2 2021"/>
  </r>
  <r>
    <x v="36"/>
    <x v="12"/>
    <n v="1991"/>
    <n v="7"/>
    <s v="GEO1001"/>
    <x v="1"/>
    <s v="Q2 2021"/>
    <s v="Q2 2021"/>
  </r>
  <r>
    <x v="36"/>
    <x v="13"/>
    <n v="2032"/>
    <n v="7"/>
    <s v="GEO1001"/>
    <x v="1"/>
    <s v="Q1 2021"/>
    <s v="Q1 2021"/>
  </r>
  <r>
    <x v="36"/>
    <x v="14"/>
    <n v="1438"/>
    <n v="7"/>
    <s v="GEO1001"/>
    <x v="1"/>
    <s v="Q1 2021"/>
    <s v="Q1 2021"/>
  </r>
  <r>
    <x v="36"/>
    <x v="15"/>
    <n v="1569"/>
    <n v="7"/>
    <s v="GEO1001"/>
    <x v="1"/>
    <s v="Q1 2021"/>
    <s v="Q1 2021"/>
  </r>
  <r>
    <x v="37"/>
    <x v="16"/>
    <n v="1211"/>
    <n v="7"/>
    <s v="GEO1004"/>
    <x v="0"/>
    <s v="Q1 2020"/>
    <s v="Q1 2020"/>
  </r>
  <r>
    <x v="37"/>
    <x v="17"/>
    <n v="1358"/>
    <n v="7"/>
    <s v="GEO1004"/>
    <x v="0"/>
    <s v="Q1 2020"/>
    <s v="Q1 2020"/>
  </r>
  <r>
    <x v="37"/>
    <x v="0"/>
    <n v="1507"/>
    <n v="7"/>
    <s v="GEO1004"/>
    <x v="0"/>
    <s v="Q1 2020"/>
    <s v="Q1 2020"/>
  </r>
  <r>
    <x v="37"/>
    <x v="1"/>
    <n v="1812"/>
    <n v="7"/>
    <s v="GEO1004"/>
    <x v="0"/>
    <s v="Q2 2020"/>
    <s v="Q2 2020"/>
  </r>
  <r>
    <x v="37"/>
    <x v="2"/>
    <n v="1663"/>
    <n v="7"/>
    <s v="GEO1004"/>
    <x v="0"/>
    <s v="Q2 2020"/>
    <s v="Q2 2020"/>
  </r>
  <r>
    <x v="37"/>
    <x v="3"/>
    <n v="1205"/>
    <n v="7"/>
    <s v="GEO1004"/>
    <x v="0"/>
    <s v="Q2 2020"/>
    <s v="Q2 2020"/>
  </r>
  <r>
    <x v="37"/>
    <x v="4"/>
    <n v="1059"/>
    <n v="7"/>
    <s v="GEO1004"/>
    <x v="0"/>
    <s v="Q3 2020"/>
    <s v="Q3 2020"/>
  </r>
  <r>
    <x v="37"/>
    <x v="5"/>
    <n v="910"/>
    <n v="7"/>
    <s v="GEO1004"/>
    <x v="0"/>
    <s v="Q3 2020"/>
    <s v="Q3 2020"/>
  </r>
  <r>
    <x v="37"/>
    <x v="6"/>
    <n v="910"/>
    <n v="7"/>
    <s v="GEO1004"/>
    <x v="0"/>
    <s v="Q3 2020"/>
    <s v="Q3 2020"/>
  </r>
  <r>
    <x v="37"/>
    <x v="7"/>
    <n v="1060"/>
    <n v="7"/>
    <s v="GEO1004"/>
    <x v="0"/>
    <s v="Q4 2020"/>
    <s v="Q4 2020"/>
  </r>
  <r>
    <x v="37"/>
    <x v="8"/>
    <n v="1205"/>
    <n v="7"/>
    <s v="GEO1004"/>
    <x v="0"/>
    <s v="Q4 2020"/>
    <s v="Q4 2020"/>
  </r>
  <r>
    <x v="37"/>
    <x v="9"/>
    <n v="1211"/>
    <n v="7"/>
    <s v="GEO1004"/>
    <x v="0"/>
    <s v="Q4 2020"/>
    <s v="Q4 2020"/>
  </r>
  <r>
    <x v="37"/>
    <x v="10"/>
    <n v="1193"/>
    <n v="7"/>
    <s v="GEO1004"/>
    <x v="0"/>
    <s v="Q2 2021"/>
    <s v="Q2 2021"/>
  </r>
  <r>
    <x v="37"/>
    <x v="11"/>
    <n v="1694"/>
    <n v="7"/>
    <s v="GEO1004"/>
    <x v="0"/>
    <s v="Q2 2021"/>
    <s v="Q2 2021"/>
  </r>
  <r>
    <x v="37"/>
    <x v="12"/>
    <n v="1791"/>
    <n v="7"/>
    <s v="GEO1004"/>
    <x v="0"/>
    <s v="Q2 2021"/>
    <s v="Q2 2021"/>
  </r>
  <r>
    <x v="37"/>
    <x v="13"/>
    <n v="1568"/>
    <n v="7"/>
    <s v="GEO1004"/>
    <x v="0"/>
    <s v="Q1 2021"/>
    <s v="Q1 2021"/>
  </r>
  <r>
    <x v="37"/>
    <x v="14"/>
    <n v="1399"/>
    <n v="7"/>
    <s v="GEO1004"/>
    <x v="0"/>
    <s v="Q1 2021"/>
    <s v="Q1 2021"/>
  </r>
  <r>
    <x v="37"/>
    <x v="15"/>
    <n v="1255"/>
    <n v="7"/>
    <s v="GEO1004"/>
    <x v="0"/>
    <s v="Q1 2021"/>
    <s v="Q1 2021"/>
  </r>
  <r>
    <x v="38"/>
    <x v="16"/>
    <n v="53"/>
    <n v="7"/>
    <s v="GEO1002"/>
    <x v="3"/>
    <s v="Q1 2020"/>
    <s v="Q1 2020"/>
  </r>
  <r>
    <x v="38"/>
    <x v="17"/>
    <n v="40"/>
    <n v="7"/>
    <s v="GEO1002"/>
    <x v="3"/>
    <s v="Q1 2020"/>
    <s v="Q1 2020"/>
  </r>
  <r>
    <x v="38"/>
    <x v="0"/>
    <n v="65"/>
    <n v="7"/>
    <s v="GEO1002"/>
    <x v="3"/>
    <s v="Q1 2020"/>
    <s v="Q1 2020"/>
  </r>
  <r>
    <x v="38"/>
    <x v="1"/>
    <n v="56"/>
    <n v="7"/>
    <s v="GEO1002"/>
    <x v="3"/>
    <s v="Q2 2020"/>
    <s v="Q2 2020"/>
  </r>
  <r>
    <x v="38"/>
    <x v="2"/>
    <n v="65"/>
    <n v="7"/>
    <s v="GEO1002"/>
    <x v="3"/>
    <s v="Q2 2020"/>
    <s v="Q2 2020"/>
  </r>
  <r>
    <x v="38"/>
    <x v="3"/>
    <n v="34"/>
    <n v="7"/>
    <s v="GEO1002"/>
    <x v="3"/>
    <s v="Q2 2020"/>
    <s v="Q2 2020"/>
  </r>
  <r>
    <x v="38"/>
    <x v="4"/>
    <n v="50"/>
    <n v="7"/>
    <s v="GEO1002"/>
    <x v="3"/>
    <s v="Q3 2020"/>
    <s v="Q3 2020"/>
  </r>
  <r>
    <x v="38"/>
    <x v="5"/>
    <n v="26"/>
    <n v="7"/>
    <s v="GEO1002"/>
    <x v="3"/>
    <s v="Q3 2020"/>
    <s v="Q3 2020"/>
  </r>
  <r>
    <x v="38"/>
    <x v="6"/>
    <n v="43"/>
    <n v="7"/>
    <s v="GEO1002"/>
    <x v="3"/>
    <s v="Q3 2020"/>
    <s v="Q3 2020"/>
  </r>
  <r>
    <x v="38"/>
    <x v="7"/>
    <n v="32"/>
    <n v="7"/>
    <s v="GEO1002"/>
    <x v="3"/>
    <s v="Q4 2020"/>
    <s v="Q4 2020"/>
  </r>
  <r>
    <x v="38"/>
    <x v="8"/>
    <n v="54"/>
    <n v="7"/>
    <s v="GEO1002"/>
    <x v="3"/>
    <s v="Q4 2020"/>
    <s v="Q4 2020"/>
  </r>
  <r>
    <x v="38"/>
    <x v="9"/>
    <n v="38"/>
    <n v="7"/>
    <s v="GEO1002"/>
    <x v="3"/>
    <s v="Q4 2020"/>
    <s v="Q4 2020"/>
  </r>
  <r>
    <x v="38"/>
    <x v="10"/>
    <n v="38"/>
    <n v="7"/>
    <s v="GEO1002"/>
    <x v="3"/>
    <s v="Q2 2021"/>
    <s v="Q2 2021"/>
  </r>
  <r>
    <x v="38"/>
    <x v="11"/>
    <n v="71"/>
    <n v="7"/>
    <s v="GEO1002"/>
    <x v="3"/>
    <s v="Q2 2021"/>
    <s v="Q2 2021"/>
  </r>
  <r>
    <x v="38"/>
    <x v="12"/>
    <n v="60"/>
    <n v="7"/>
    <s v="GEO1002"/>
    <x v="3"/>
    <s v="Q2 2021"/>
    <s v="Q2 2021"/>
  </r>
  <r>
    <x v="38"/>
    <x v="13"/>
    <n v="65"/>
    <n v="7"/>
    <s v="GEO1002"/>
    <x v="3"/>
    <s v="Q1 2021"/>
    <s v="Q1 2021"/>
  </r>
  <r>
    <x v="38"/>
    <x v="14"/>
    <n v="45"/>
    <n v="7"/>
    <s v="GEO1002"/>
    <x v="3"/>
    <s v="Q1 2021"/>
    <s v="Q1 2021"/>
  </r>
  <r>
    <x v="38"/>
    <x v="15"/>
    <n v="56"/>
    <n v="7"/>
    <s v="GEO1002"/>
    <x v="3"/>
    <s v="Q1 2021"/>
    <s v="Q1 2021"/>
  </r>
  <r>
    <x v="39"/>
    <x v="16"/>
    <n v="1283"/>
    <n v="7"/>
    <s v="GEO1001"/>
    <x v="1"/>
    <s v="Q1 2020"/>
    <s v="Q1 2020"/>
  </r>
  <r>
    <x v="39"/>
    <x v="17"/>
    <n v="1622"/>
    <n v="7"/>
    <s v="GEO1001"/>
    <x v="1"/>
    <s v="Q1 2020"/>
    <s v="Q1 2020"/>
  </r>
  <r>
    <x v="39"/>
    <x v="0"/>
    <n v="1628"/>
    <n v="7"/>
    <s v="GEO1001"/>
    <x v="1"/>
    <s v="Q1 2020"/>
    <s v="Q1 2020"/>
  </r>
  <r>
    <x v="39"/>
    <x v="1"/>
    <n v="2137"/>
    <n v="7"/>
    <s v="GEO1001"/>
    <x v="1"/>
    <s v="Q2 2020"/>
    <s v="Q2 2020"/>
  </r>
  <r>
    <x v="39"/>
    <x v="2"/>
    <n v="1795"/>
    <n v="7"/>
    <s v="GEO1001"/>
    <x v="1"/>
    <s v="Q2 2020"/>
    <s v="Q2 2020"/>
  </r>
  <r>
    <x v="39"/>
    <x v="3"/>
    <n v="1456"/>
    <n v="7"/>
    <s v="GEO1001"/>
    <x v="1"/>
    <s v="Q2 2020"/>
    <s v="Q2 2020"/>
  </r>
  <r>
    <x v="39"/>
    <x v="4"/>
    <n v="1112"/>
    <n v="7"/>
    <s v="GEO1001"/>
    <x v="1"/>
    <s v="Q3 2020"/>
    <s v="Q3 2020"/>
  </r>
  <r>
    <x v="39"/>
    <x v="5"/>
    <n v="1116"/>
    <n v="7"/>
    <s v="GEO1001"/>
    <x v="1"/>
    <s v="Q3 2020"/>
    <s v="Q3 2020"/>
  </r>
  <r>
    <x v="39"/>
    <x v="6"/>
    <n v="939"/>
    <n v="7"/>
    <s v="GEO1001"/>
    <x v="1"/>
    <s v="Q3 2020"/>
    <s v="Q3 2020"/>
  </r>
  <r>
    <x v="39"/>
    <x v="7"/>
    <n v="1282"/>
    <n v="7"/>
    <s v="GEO1001"/>
    <x v="1"/>
    <s v="Q4 2020"/>
    <s v="Q4 2020"/>
  </r>
  <r>
    <x v="39"/>
    <x v="8"/>
    <n v="1285"/>
    <n v="7"/>
    <s v="GEO1001"/>
    <x v="1"/>
    <s v="Q4 2020"/>
    <s v="Q4 2020"/>
  </r>
  <r>
    <x v="39"/>
    <x v="9"/>
    <n v="1452"/>
    <n v="7"/>
    <s v="GEO1001"/>
    <x v="1"/>
    <s v="Q4 2020"/>
    <s v="Q4 2020"/>
  </r>
  <r>
    <x v="39"/>
    <x v="10"/>
    <n v="1480"/>
    <n v="7"/>
    <s v="GEO1001"/>
    <x v="1"/>
    <s v="Q2 2021"/>
    <s v="Q2 2021"/>
  </r>
  <r>
    <x v="39"/>
    <x v="11"/>
    <n v="1869"/>
    <n v="7"/>
    <s v="GEO1001"/>
    <x v="1"/>
    <s v="Q2 2021"/>
    <s v="Q2 2021"/>
  </r>
  <r>
    <x v="39"/>
    <x v="12"/>
    <n v="2242"/>
    <n v="7"/>
    <s v="GEO1001"/>
    <x v="1"/>
    <s v="Q2 2021"/>
    <s v="Q2 2021"/>
  </r>
  <r>
    <x v="39"/>
    <x v="13"/>
    <n v="1655"/>
    <n v="7"/>
    <s v="GEO1001"/>
    <x v="1"/>
    <s v="Q1 2021"/>
    <s v="Q1 2021"/>
  </r>
  <r>
    <x v="39"/>
    <x v="14"/>
    <n v="1693"/>
    <n v="7"/>
    <s v="GEO1001"/>
    <x v="1"/>
    <s v="Q1 2021"/>
    <s v="Q1 2021"/>
  </r>
  <r>
    <x v="39"/>
    <x v="15"/>
    <n v="1275"/>
    <n v="7"/>
    <s v="GEO1001"/>
    <x v="1"/>
    <s v="Q1 2021"/>
    <s v="Q1 2021"/>
  </r>
  <r>
    <x v="40"/>
    <x v="16"/>
    <n v="1207"/>
    <n v="7"/>
    <s v="GEO1002"/>
    <x v="3"/>
    <s v="Q1 2020"/>
    <s v="Q1 2020"/>
  </r>
  <r>
    <x v="40"/>
    <x v="17"/>
    <n v="1530"/>
    <n v="7"/>
    <s v="GEO1002"/>
    <x v="3"/>
    <s v="Q1 2020"/>
    <s v="Q1 2020"/>
  </r>
  <r>
    <x v="40"/>
    <x v="0"/>
    <n v="1532"/>
    <n v="7"/>
    <s v="GEO1002"/>
    <x v="3"/>
    <s v="Q1 2020"/>
    <s v="Q1 2020"/>
  </r>
  <r>
    <x v="40"/>
    <x v="1"/>
    <n v="2014"/>
    <n v="7"/>
    <s v="GEO1002"/>
    <x v="3"/>
    <s v="Q2 2020"/>
    <s v="Q2 2020"/>
  </r>
  <r>
    <x v="40"/>
    <x v="2"/>
    <n v="1688"/>
    <n v="7"/>
    <s v="GEO1002"/>
    <x v="3"/>
    <s v="Q2 2020"/>
    <s v="Q2 2020"/>
  </r>
  <r>
    <x v="40"/>
    <x v="3"/>
    <n v="1368"/>
    <n v="7"/>
    <s v="GEO1002"/>
    <x v="3"/>
    <s v="Q2 2020"/>
    <s v="Q2 2020"/>
  </r>
  <r>
    <x v="40"/>
    <x v="4"/>
    <n v="1047"/>
    <n v="7"/>
    <s v="GEO1002"/>
    <x v="3"/>
    <s v="Q3 2020"/>
    <s v="Q3 2020"/>
  </r>
  <r>
    <x v="40"/>
    <x v="5"/>
    <n v="1050"/>
    <n v="7"/>
    <s v="GEO1002"/>
    <x v="3"/>
    <s v="Q3 2020"/>
    <s v="Q3 2020"/>
  </r>
  <r>
    <x v="40"/>
    <x v="6"/>
    <n v="890"/>
    <n v="7"/>
    <s v="GEO1002"/>
    <x v="3"/>
    <s v="Q3 2020"/>
    <s v="Q3 2020"/>
  </r>
  <r>
    <x v="40"/>
    <x v="7"/>
    <n v="1208"/>
    <n v="7"/>
    <s v="GEO1002"/>
    <x v="3"/>
    <s v="Q4 2020"/>
    <s v="Q4 2020"/>
  </r>
  <r>
    <x v="40"/>
    <x v="8"/>
    <n v="1205"/>
    <n v="7"/>
    <s v="GEO1002"/>
    <x v="3"/>
    <s v="Q4 2020"/>
    <s v="Q4 2020"/>
  </r>
  <r>
    <x v="40"/>
    <x v="9"/>
    <n v="1366"/>
    <n v="7"/>
    <s v="GEO1002"/>
    <x v="3"/>
    <s v="Q4 2020"/>
    <s v="Q4 2020"/>
  </r>
  <r>
    <x v="40"/>
    <x v="10"/>
    <n v="1397"/>
    <n v="7"/>
    <s v="GEO1002"/>
    <x v="3"/>
    <s v="Q2 2021"/>
    <s v="Q2 2021"/>
  </r>
  <r>
    <x v="40"/>
    <x v="11"/>
    <n v="1757"/>
    <n v="7"/>
    <s v="GEO1002"/>
    <x v="3"/>
    <s v="Q2 2021"/>
    <s v="Q2 2021"/>
  </r>
  <r>
    <x v="40"/>
    <x v="12"/>
    <n v="2092"/>
    <n v="7"/>
    <s v="GEO1002"/>
    <x v="3"/>
    <s v="Q2 2021"/>
    <s v="Q2 2021"/>
  </r>
  <r>
    <x v="40"/>
    <x v="13"/>
    <n v="1544"/>
    <n v="7"/>
    <s v="GEO1002"/>
    <x v="3"/>
    <s v="Q1 2021"/>
    <s v="Q1 2021"/>
  </r>
  <r>
    <x v="40"/>
    <x v="14"/>
    <n v="1547"/>
    <n v="7"/>
    <s v="GEO1002"/>
    <x v="3"/>
    <s v="Q1 2021"/>
    <s v="Q1 2021"/>
  </r>
  <r>
    <x v="40"/>
    <x v="15"/>
    <n v="1265"/>
    <n v="7"/>
    <s v="GEO1002"/>
    <x v="3"/>
    <s v="Q1 2021"/>
    <s v="Q1 2021"/>
  </r>
  <r>
    <x v="41"/>
    <x v="16"/>
    <n v="3405"/>
    <n v="7"/>
    <s v="GEO1004"/>
    <x v="0"/>
    <s v="Q1 2020"/>
    <s v="Q1 2020"/>
  </r>
  <r>
    <x v="41"/>
    <x v="17"/>
    <n v="3827"/>
    <n v="7"/>
    <s v="GEO1004"/>
    <x v="0"/>
    <s v="Q1 2020"/>
    <s v="Q1 2020"/>
  </r>
  <r>
    <x v="41"/>
    <x v="0"/>
    <n v="4248"/>
    <n v="7"/>
    <s v="GEO1004"/>
    <x v="0"/>
    <s v="Q1 2020"/>
    <s v="Q1 2020"/>
  </r>
  <r>
    <x v="41"/>
    <x v="1"/>
    <n v="5101"/>
    <n v="7"/>
    <s v="GEO1004"/>
    <x v="0"/>
    <s v="Q2 2020"/>
    <s v="Q2 2020"/>
  </r>
  <r>
    <x v="41"/>
    <x v="2"/>
    <n v="4675"/>
    <n v="7"/>
    <s v="GEO1004"/>
    <x v="0"/>
    <s v="Q2 2020"/>
    <s v="Q2 2020"/>
  </r>
  <r>
    <x v="41"/>
    <x v="3"/>
    <n v="3400"/>
    <n v="7"/>
    <s v="GEO1004"/>
    <x v="0"/>
    <s v="Q2 2020"/>
    <s v="Q2 2020"/>
  </r>
  <r>
    <x v="41"/>
    <x v="4"/>
    <n v="2976"/>
    <n v="7"/>
    <s v="GEO1004"/>
    <x v="0"/>
    <s v="Q3 2020"/>
    <s v="Q3 2020"/>
  </r>
  <r>
    <x v="41"/>
    <x v="5"/>
    <n v="2552"/>
    <n v="7"/>
    <s v="GEO1004"/>
    <x v="0"/>
    <s v="Q3 2020"/>
    <s v="Q3 2020"/>
  </r>
  <r>
    <x v="41"/>
    <x v="6"/>
    <n v="2550"/>
    <n v="7"/>
    <s v="GEO1004"/>
    <x v="0"/>
    <s v="Q3 2020"/>
    <s v="Q3 2020"/>
  </r>
  <r>
    <x v="41"/>
    <x v="7"/>
    <n v="2975"/>
    <n v="7"/>
    <s v="GEO1004"/>
    <x v="0"/>
    <s v="Q4 2020"/>
    <s v="Q4 2020"/>
  </r>
  <r>
    <x v="41"/>
    <x v="8"/>
    <n v="3399"/>
    <n v="7"/>
    <s v="GEO1004"/>
    <x v="0"/>
    <s v="Q4 2020"/>
    <s v="Q4 2020"/>
  </r>
  <r>
    <x v="41"/>
    <x v="9"/>
    <n v="3404"/>
    <n v="7"/>
    <s v="GEO1004"/>
    <x v="0"/>
    <s v="Q4 2020"/>
    <s v="Q4 2020"/>
  </r>
  <r>
    <x v="41"/>
    <x v="10"/>
    <n v="3501"/>
    <n v="7"/>
    <s v="GEO1004"/>
    <x v="0"/>
    <s v="Q2 2021"/>
    <s v="Q2 2021"/>
  </r>
  <r>
    <x v="41"/>
    <x v="11"/>
    <n v="4768"/>
    <n v="7"/>
    <s v="GEO1004"/>
    <x v="0"/>
    <s v="Q2 2021"/>
    <s v="Q2 2021"/>
  </r>
  <r>
    <x v="41"/>
    <x v="12"/>
    <n v="5254"/>
    <n v="7"/>
    <s v="GEO1004"/>
    <x v="0"/>
    <s v="Q2 2021"/>
    <s v="Q2 2021"/>
  </r>
  <r>
    <x v="41"/>
    <x v="13"/>
    <n v="4212"/>
    <n v="7"/>
    <s v="GEO1004"/>
    <x v="0"/>
    <s v="Q1 2021"/>
    <s v="Q1 2021"/>
  </r>
  <r>
    <x v="41"/>
    <x v="14"/>
    <n v="3808"/>
    <n v="7"/>
    <s v="GEO1004"/>
    <x v="0"/>
    <s v="Q1 2021"/>
    <s v="Q1 2021"/>
  </r>
  <r>
    <x v="41"/>
    <x v="15"/>
    <n v="3575"/>
    <n v="7"/>
    <s v="GEO1004"/>
    <x v="0"/>
    <s v="Q1 2021"/>
    <s v="Q1 2021"/>
  </r>
  <r>
    <x v="42"/>
    <x v="16"/>
    <n v="627"/>
    <n v="7"/>
    <s v="GEO1003"/>
    <x v="2"/>
    <s v="Q1 2020"/>
    <s v="Q1 2020"/>
  </r>
  <r>
    <x v="42"/>
    <x v="17"/>
    <n v="495"/>
    <n v="7"/>
    <s v="GEO1003"/>
    <x v="2"/>
    <s v="Q1 2020"/>
    <s v="Q1 2020"/>
  </r>
  <r>
    <x v="42"/>
    <x v="0"/>
    <n v="755"/>
    <n v="7"/>
    <s v="GEO1003"/>
    <x v="2"/>
    <s v="Q1 2020"/>
    <s v="Q1 2020"/>
  </r>
  <r>
    <x v="42"/>
    <x v="1"/>
    <n v="689"/>
    <n v="7"/>
    <s v="GEO1003"/>
    <x v="2"/>
    <s v="Q2 2020"/>
    <s v="Q2 2020"/>
  </r>
  <r>
    <x v="42"/>
    <x v="2"/>
    <n v="817"/>
    <n v="7"/>
    <s v="GEO1003"/>
    <x v="2"/>
    <s v="Q2 2020"/>
    <s v="Q2 2020"/>
  </r>
  <r>
    <x v="42"/>
    <x v="3"/>
    <n v="426"/>
    <n v="7"/>
    <s v="GEO1003"/>
    <x v="2"/>
    <s v="Q2 2020"/>
    <s v="Q2 2020"/>
  </r>
  <r>
    <x v="42"/>
    <x v="4"/>
    <n v="559"/>
    <n v="7"/>
    <s v="GEO1003"/>
    <x v="2"/>
    <s v="Q3 2020"/>
    <s v="Q3 2020"/>
  </r>
  <r>
    <x v="42"/>
    <x v="5"/>
    <n v="300"/>
    <n v="7"/>
    <s v="GEO1003"/>
    <x v="2"/>
    <s v="Q3 2020"/>
    <s v="Q3 2020"/>
  </r>
  <r>
    <x v="42"/>
    <x v="6"/>
    <n v="493"/>
    <n v="7"/>
    <s v="GEO1003"/>
    <x v="2"/>
    <s v="Q3 2020"/>
    <s v="Q3 2020"/>
  </r>
  <r>
    <x v="42"/>
    <x v="7"/>
    <n v="364"/>
    <n v="7"/>
    <s v="GEO1003"/>
    <x v="2"/>
    <s v="Q4 2020"/>
    <s v="Q4 2020"/>
  </r>
  <r>
    <x v="42"/>
    <x v="8"/>
    <n v="627"/>
    <n v="7"/>
    <s v="GEO1003"/>
    <x v="2"/>
    <s v="Q4 2020"/>
    <s v="Q4 2020"/>
  </r>
  <r>
    <x v="42"/>
    <x v="9"/>
    <n v="429"/>
    <n v="7"/>
    <s v="GEO1003"/>
    <x v="2"/>
    <s v="Q4 2020"/>
    <s v="Q4 2020"/>
  </r>
  <r>
    <x v="42"/>
    <x v="10"/>
    <n v="441"/>
    <n v="7"/>
    <s v="GEO1003"/>
    <x v="2"/>
    <s v="Q2 2021"/>
    <s v="Q2 2021"/>
  </r>
  <r>
    <x v="42"/>
    <x v="11"/>
    <n v="813"/>
    <n v="7"/>
    <s v="GEO1003"/>
    <x v="2"/>
    <s v="Q2 2021"/>
    <s v="Q2 2021"/>
  </r>
  <r>
    <x v="42"/>
    <x v="12"/>
    <n v="689"/>
    <n v="7"/>
    <s v="GEO1003"/>
    <x v="2"/>
    <s v="Q2 2021"/>
    <s v="Q2 2021"/>
  </r>
  <r>
    <x v="42"/>
    <x v="13"/>
    <n v="769"/>
    <n v="7"/>
    <s v="GEO1003"/>
    <x v="2"/>
    <s v="Q1 2021"/>
    <s v="Q1 2021"/>
  </r>
  <r>
    <x v="42"/>
    <x v="14"/>
    <n v="504"/>
    <n v="7"/>
    <s v="GEO1003"/>
    <x v="2"/>
    <s v="Q1 2021"/>
    <s v="Q1 2021"/>
  </r>
  <r>
    <x v="42"/>
    <x v="15"/>
    <n v="618"/>
    <n v="7"/>
    <s v="GEO1003"/>
    <x v="2"/>
    <s v="Q1 2021"/>
    <s v="Q1 2021"/>
  </r>
  <r>
    <x v="43"/>
    <x v="16"/>
    <n v="19825"/>
    <n v="7"/>
    <s v="GEO1003"/>
    <x v="2"/>
    <s v="Q1 2020"/>
    <s v="Q1 2020"/>
  </r>
  <r>
    <x v="43"/>
    <x v="17"/>
    <n v="28323"/>
    <n v="7"/>
    <s v="GEO1003"/>
    <x v="2"/>
    <s v="Q1 2020"/>
    <s v="Q1 2020"/>
  </r>
  <r>
    <x v="43"/>
    <x v="0"/>
    <n v="25490"/>
    <n v="7"/>
    <s v="GEO1003"/>
    <x v="2"/>
    <s v="Q1 2020"/>
    <s v="Q1 2020"/>
  </r>
  <r>
    <x v="43"/>
    <x v="1"/>
    <n v="36816"/>
    <n v="7"/>
    <s v="GEO1003"/>
    <x v="2"/>
    <s v="Q2 2020"/>
    <s v="Q2 2020"/>
  </r>
  <r>
    <x v="43"/>
    <x v="2"/>
    <n v="28322"/>
    <n v="7"/>
    <s v="GEO1003"/>
    <x v="2"/>
    <s v="Q2 2020"/>
    <s v="Q2 2020"/>
  </r>
  <r>
    <x v="43"/>
    <x v="3"/>
    <n v="25486"/>
    <n v="7"/>
    <s v="GEO1003"/>
    <x v="2"/>
    <s v="Q2 2020"/>
    <s v="Q2 2020"/>
  </r>
  <r>
    <x v="43"/>
    <x v="4"/>
    <n v="16995"/>
    <n v="7"/>
    <s v="GEO1003"/>
    <x v="2"/>
    <s v="Q3 2020"/>
    <s v="Q3 2020"/>
  </r>
  <r>
    <x v="43"/>
    <x v="5"/>
    <n v="19826"/>
    <n v="7"/>
    <s v="GEO1003"/>
    <x v="2"/>
    <s v="Q3 2020"/>
    <s v="Q3 2020"/>
  </r>
  <r>
    <x v="43"/>
    <x v="6"/>
    <n v="14163"/>
    <n v="7"/>
    <s v="GEO1003"/>
    <x v="2"/>
    <s v="Q3 2020"/>
    <s v="Q3 2020"/>
  </r>
  <r>
    <x v="43"/>
    <x v="7"/>
    <n v="22655"/>
    <n v="7"/>
    <s v="GEO1003"/>
    <x v="2"/>
    <s v="Q4 2020"/>
    <s v="Q4 2020"/>
  </r>
  <r>
    <x v="43"/>
    <x v="8"/>
    <n v="19822"/>
    <n v="7"/>
    <s v="GEO1003"/>
    <x v="2"/>
    <s v="Q4 2020"/>
    <s v="Q4 2020"/>
  </r>
  <r>
    <x v="43"/>
    <x v="9"/>
    <n v="25485"/>
    <n v="7"/>
    <s v="GEO1003"/>
    <x v="2"/>
    <s v="Q4 2020"/>
    <s v="Q4 2020"/>
  </r>
  <r>
    <x v="43"/>
    <x v="10"/>
    <n v="26509"/>
    <n v="7"/>
    <s v="GEO1003"/>
    <x v="2"/>
    <s v="Q2 2021"/>
    <s v="Q2 2021"/>
  </r>
  <r>
    <x v="43"/>
    <x v="11"/>
    <n v="28176"/>
    <n v="7"/>
    <s v="GEO1003"/>
    <x v="2"/>
    <s v="Q2 2021"/>
    <s v="Q2 2021"/>
  </r>
  <r>
    <x v="43"/>
    <x v="12"/>
    <n v="37182"/>
    <n v="7"/>
    <s v="GEO1003"/>
    <x v="2"/>
    <s v="Q2 2021"/>
    <s v="Q2 2021"/>
  </r>
  <r>
    <x v="43"/>
    <x v="13"/>
    <n v="25741"/>
    <n v="7"/>
    <s v="GEO1003"/>
    <x v="2"/>
    <s v="Q1 2021"/>
    <s v="Q1 2021"/>
  </r>
  <r>
    <x v="43"/>
    <x v="14"/>
    <n v="28605"/>
    <n v="7"/>
    <s v="GEO1003"/>
    <x v="2"/>
    <s v="Q1 2021"/>
    <s v="Q1 2021"/>
  </r>
  <r>
    <x v="43"/>
    <x v="15"/>
    <n v="20218"/>
    <n v="7"/>
    <s v="GEO1003"/>
    <x v="2"/>
    <s v="Q1 2021"/>
    <s v="Q1 2021"/>
  </r>
  <r>
    <x v="44"/>
    <x v="16"/>
    <n v="967"/>
    <n v="7"/>
    <s v="GEO1003"/>
    <x v="2"/>
    <s v="Q1 2020"/>
    <s v="Q1 2020"/>
  </r>
  <r>
    <x v="44"/>
    <x v="17"/>
    <n v="1088"/>
    <n v="7"/>
    <s v="GEO1003"/>
    <x v="2"/>
    <s v="Q1 2020"/>
    <s v="Q1 2020"/>
  </r>
  <r>
    <x v="44"/>
    <x v="0"/>
    <n v="1209"/>
    <n v="7"/>
    <s v="GEO1003"/>
    <x v="2"/>
    <s v="Q1 2020"/>
    <s v="Q1 2020"/>
  </r>
  <r>
    <x v="44"/>
    <x v="1"/>
    <n v="1449"/>
    <n v="7"/>
    <s v="GEO1003"/>
    <x v="2"/>
    <s v="Q2 2020"/>
    <s v="Q2 2020"/>
  </r>
  <r>
    <x v="44"/>
    <x v="2"/>
    <n v="1327"/>
    <n v="7"/>
    <s v="GEO1003"/>
    <x v="2"/>
    <s v="Q2 2020"/>
    <s v="Q2 2020"/>
  </r>
  <r>
    <x v="44"/>
    <x v="3"/>
    <n v="964"/>
    <n v="7"/>
    <s v="GEO1003"/>
    <x v="2"/>
    <s v="Q2 2020"/>
    <s v="Q2 2020"/>
  </r>
  <r>
    <x v="44"/>
    <x v="4"/>
    <n v="844"/>
    <n v="7"/>
    <s v="GEO1003"/>
    <x v="2"/>
    <s v="Q3 2020"/>
    <s v="Q3 2020"/>
  </r>
  <r>
    <x v="44"/>
    <x v="5"/>
    <n v="728"/>
    <n v="7"/>
    <s v="GEO1003"/>
    <x v="2"/>
    <s v="Q3 2020"/>
    <s v="Q3 2020"/>
  </r>
  <r>
    <x v="44"/>
    <x v="6"/>
    <n v="729"/>
    <n v="7"/>
    <s v="GEO1003"/>
    <x v="2"/>
    <s v="Q3 2020"/>
    <s v="Q3 2020"/>
  </r>
  <r>
    <x v="44"/>
    <x v="7"/>
    <n v="849"/>
    <n v="7"/>
    <s v="GEO1003"/>
    <x v="2"/>
    <s v="Q4 2020"/>
    <s v="Q4 2020"/>
  </r>
  <r>
    <x v="44"/>
    <x v="8"/>
    <n v="970"/>
    <n v="7"/>
    <s v="GEO1003"/>
    <x v="2"/>
    <s v="Q4 2020"/>
    <s v="Q4 2020"/>
  </r>
  <r>
    <x v="44"/>
    <x v="9"/>
    <n v="965"/>
    <n v="7"/>
    <s v="GEO1003"/>
    <x v="2"/>
    <s v="Q4 2020"/>
    <s v="Q4 2020"/>
  </r>
  <r>
    <x v="44"/>
    <x v="10"/>
    <n v="985"/>
    <n v="7"/>
    <s v="GEO1003"/>
    <x v="2"/>
    <s v="Q2 2021"/>
    <s v="Q2 2021"/>
  </r>
  <r>
    <x v="44"/>
    <x v="11"/>
    <n v="1318"/>
    <n v="7"/>
    <s v="GEO1003"/>
    <x v="2"/>
    <s v="Q2 2021"/>
    <s v="Q2 2021"/>
  </r>
  <r>
    <x v="44"/>
    <x v="12"/>
    <n v="1435"/>
    <n v="7"/>
    <s v="GEO1003"/>
    <x v="2"/>
    <s v="Q2 2021"/>
    <s v="Q2 2021"/>
  </r>
  <r>
    <x v="44"/>
    <x v="13"/>
    <n v="1221"/>
    <n v="7"/>
    <s v="GEO1003"/>
    <x v="2"/>
    <s v="Q1 2021"/>
    <s v="Q1 2021"/>
  </r>
  <r>
    <x v="44"/>
    <x v="14"/>
    <n v="1076"/>
    <n v="7"/>
    <s v="GEO1003"/>
    <x v="2"/>
    <s v="Q1 2021"/>
    <s v="Q1 2021"/>
  </r>
  <r>
    <x v="44"/>
    <x v="15"/>
    <n v="998"/>
    <n v="7"/>
    <s v="GEO1003"/>
    <x v="2"/>
    <s v="Q1 2021"/>
    <s v="Q1 2021"/>
  </r>
  <r>
    <x v="45"/>
    <x v="16"/>
    <n v="82"/>
    <n v="7"/>
    <s v="GEO1003"/>
    <x v="2"/>
    <s v="Q1 2020"/>
    <s v="Q1 2020"/>
  </r>
  <r>
    <x v="45"/>
    <x v="17"/>
    <n v="101"/>
    <n v="7"/>
    <s v="GEO1003"/>
    <x v="2"/>
    <s v="Q1 2020"/>
    <s v="Q1 2020"/>
  </r>
  <r>
    <x v="45"/>
    <x v="0"/>
    <n v="102"/>
    <n v="7"/>
    <s v="GEO1003"/>
    <x v="2"/>
    <s v="Q1 2020"/>
    <s v="Q1 2020"/>
  </r>
  <r>
    <x v="45"/>
    <x v="1"/>
    <n v="126"/>
    <n v="7"/>
    <s v="GEO1003"/>
    <x v="2"/>
    <s v="Q2 2020"/>
    <s v="Q2 2020"/>
  </r>
  <r>
    <x v="45"/>
    <x v="2"/>
    <n v="108"/>
    <n v="7"/>
    <s v="GEO1003"/>
    <x v="2"/>
    <s v="Q2 2020"/>
    <s v="Q2 2020"/>
  </r>
  <r>
    <x v="45"/>
    <x v="3"/>
    <n v="88"/>
    <n v="7"/>
    <s v="GEO1003"/>
    <x v="2"/>
    <s v="Q2 2020"/>
    <s v="Q2 2020"/>
  </r>
  <r>
    <x v="45"/>
    <x v="4"/>
    <n v="68"/>
    <n v="7"/>
    <s v="GEO1003"/>
    <x v="2"/>
    <s v="Q3 2020"/>
    <s v="Q3 2020"/>
  </r>
  <r>
    <x v="45"/>
    <x v="5"/>
    <n v="70"/>
    <n v="7"/>
    <s v="GEO1003"/>
    <x v="2"/>
    <s v="Q3 2020"/>
    <s v="Q3 2020"/>
  </r>
  <r>
    <x v="45"/>
    <x v="6"/>
    <n v="58"/>
    <n v="7"/>
    <s v="GEO1003"/>
    <x v="2"/>
    <s v="Q3 2020"/>
    <s v="Q3 2020"/>
  </r>
  <r>
    <x v="45"/>
    <x v="7"/>
    <n v="76"/>
    <n v="7"/>
    <s v="GEO1003"/>
    <x v="2"/>
    <s v="Q4 2020"/>
    <s v="Q4 2020"/>
  </r>
  <r>
    <x v="45"/>
    <x v="8"/>
    <n v="81"/>
    <n v="7"/>
    <s v="GEO1003"/>
    <x v="2"/>
    <s v="Q4 2020"/>
    <s v="Q4 2020"/>
  </r>
  <r>
    <x v="45"/>
    <x v="9"/>
    <n v="88"/>
    <n v="7"/>
    <s v="GEO1003"/>
    <x v="2"/>
    <s v="Q4 2020"/>
    <s v="Q4 2020"/>
  </r>
  <r>
    <x v="45"/>
    <x v="10"/>
    <n v="91"/>
    <n v="7"/>
    <s v="GEO1003"/>
    <x v="2"/>
    <s v="Q2 2021"/>
    <s v="Q2 2021"/>
  </r>
  <r>
    <x v="45"/>
    <x v="11"/>
    <n v="109"/>
    <n v="7"/>
    <s v="GEO1003"/>
    <x v="2"/>
    <s v="Q2 2021"/>
    <s v="Q2 2021"/>
  </r>
  <r>
    <x v="45"/>
    <x v="12"/>
    <n v="130"/>
    <n v="7"/>
    <s v="GEO1003"/>
    <x v="2"/>
    <s v="Q2 2021"/>
    <s v="Q2 2021"/>
  </r>
  <r>
    <x v="45"/>
    <x v="13"/>
    <n v="105"/>
    <n v="7"/>
    <s v="GEO1003"/>
    <x v="2"/>
    <s v="Q1 2021"/>
    <s v="Q1 2021"/>
  </r>
  <r>
    <x v="45"/>
    <x v="14"/>
    <n v="98"/>
    <n v="7"/>
    <s v="GEO1003"/>
    <x v="2"/>
    <s v="Q1 2021"/>
    <s v="Q1 2021"/>
  </r>
  <r>
    <x v="45"/>
    <x v="15"/>
    <n v="77"/>
    <n v="7"/>
    <s v="GEO1003"/>
    <x v="2"/>
    <s v="Q1 2021"/>
    <s v="Q1 2021"/>
  </r>
  <r>
    <x v="46"/>
    <x v="16"/>
    <n v="568"/>
    <n v="7"/>
    <s v="GEO1001"/>
    <x v="1"/>
    <s v="Q1 2020"/>
    <s v="Q1 2020"/>
  </r>
  <r>
    <x v="46"/>
    <x v="17"/>
    <n v="636"/>
    <n v="7"/>
    <s v="GEO1001"/>
    <x v="1"/>
    <s v="Q1 2020"/>
    <s v="Q1 2020"/>
  </r>
  <r>
    <x v="46"/>
    <x v="0"/>
    <n v="707"/>
    <n v="7"/>
    <s v="GEO1001"/>
    <x v="1"/>
    <s v="Q1 2020"/>
    <s v="Q1 2020"/>
  </r>
  <r>
    <x v="46"/>
    <x v="1"/>
    <n v="849"/>
    <n v="7"/>
    <s v="GEO1001"/>
    <x v="1"/>
    <s v="Q2 2020"/>
    <s v="Q2 2020"/>
  </r>
  <r>
    <x v="46"/>
    <x v="2"/>
    <n v="779"/>
    <n v="7"/>
    <s v="GEO1001"/>
    <x v="1"/>
    <s v="Q2 2020"/>
    <s v="Q2 2020"/>
  </r>
  <r>
    <x v="46"/>
    <x v="3"/>
    <n v="566"/>
    <n v="7"/>
    <s v="GEO1001"/>
    <x v="1"/>
    <s v="Q2 2020"/>
    <s v="Q2 2020"/>
  </r>
  <r>
    <x v="46"/>
    <x v="4"/>
    <n v="498"/>
    <n v="7"/>
    <s v="GEO1001"/>
    <x v="1"/>
    <s v="Q3 2020"/>
    <s v="Q3 2020"/>
  </r>
  <r>
    <x v="46"/>
    <x v="5"/>
    <n v="426"/>
    <n v="7"/>
    <s v="GEO1001"/>
    <x v="1"/>
    <s v="Q3 2020"/>
    <s v="Q3 2020"/>
  </r>
  <r>
    <x v="46"/>
    <x v="6"/>
    <n v="423"/>
    <n v="7"/>
    <s v="GEO1001"/>
    <x v="1"/>
    <s v="Q3 2020"/>
    <s v="Q3 2020"/>
  </r>
  <r>
    <x v="46"/>
    <x v="7"/>
    <n v="495"/>
    <n v="7"/>
    <s v="GEO1001"/>
    <x v="1"/>
    <s v="Q4 2020"/>
    <s v="Q4 2020"/>
  </r>
  <r>
    <x v="46"/>
    <x v="8"/>
    <n v="569"/>
    <n v="7"/>
    <s v="GEO1001"/>
    <x v="1"/>
    <s v="Q4 2020"/>
    <s v="Q4 2020"/>
  </r>
  <r>
    <x v="46"/>
    <x v="9"/>
    <n v="567"/>
    <n v="7"/>
    <s v="GEO1001"/>
    <x v="1"/>
    <s v="Q4 2020"/>
    <s v="Q4 2020"/>
  </r>
  <r>
    <x v="46"/>
    <x v="10"/>
    <n v="563"/>
    <n v="7"/>
    <s v="GEO1001"/>
    <x v="1"/>
    <s v="Q2 2021"/>
    <s v="Q2 2021"/>
  </r>
  <r>
    <x v="46"/>
    <x v="11"/>
    <n v="789"/>
    <n v="7"/>
    <s v="GEO1001"/>
    <x v="1"/>
    <s v="Q2 2021"/>
    <s v="Q2 2021"/>
  </r>
  <r>
    <x v="46"/>
    <x v="12"/>
    <n v="862"/>
    <n v="7"/>
    <s v="GEO1001"/>
    <x v="1"/>
    <s v="Q2 2021"/>
    <s v="Q2 2021"/>
  </r>
  <r>
    <x v="46"/>
    <x v="13"/>
    <n v="702"/>
    <n v="7"/>
    <s v="GEO1001"/>
    <x v="1"/>
    <s v="Q1 2021"/>
    <s v="Q1 2021"/>
  </r>
  <r>
    <x v="46"/>
    <x v="14"/>
    <n v="652"/>
    <n v="7"/>
    <s v="GEO1001"/>
    <x v="1"/>
    <s v="Q1 2021"/>
    <s v="Q1 2021"/>
  </r>
  <r>
    <x v="46"/>
    <x v="15"/>
    <n v="557"/>
    <n v="7"/>
    <s v="GEO1001"/>
    <x v="1"/>
    <s v="Q1 2021"/>
    <s v="Q1 2021"/>
  </r>
  <r>
    <x v="47"/>
    <x v="16"/>
    <n v="902"/>
    <n v="7"/>
    <s v="GEO1002"/>
    <x v="3"/>
    <s v="Q1 2020"/>
    <s v="Q1 2020"/>
  </r>
  <r>
    <x v="47"/>
    <x v="17"/>
    <n v="897"/>
    <n v="7"/>
    <s v="GEO1002"/>
    <x v="3"/>
    <s v="Q1 2020"/>
    <s v="Q1 2020"/>
  </r>
  <r>
    <x v="47"/>
    <x v="0"/>
    <n v="1112"/>
    <n v="7"/>
    <s v="GEO1002"/>
    <x v="3"/>
    <s v="Q1 2020"/>
    <s v="Q1 2020"/>
  </r>
  <r>
    <x v="47"/>
    <x v="1"/>
    <n v="1214"/>
    <n v="7"/>
    <s v="GEO1002"/>
    <x v="3"/>
    <s v="Q2 2020"/>
    <s v="Q2 2020"/>
  </r>
  <r>
    <x v="47"/>
    <x v="2"/>
    <n v="1219"/>
    <n v="7"/>
    <s v="GEO1002"/>
    <x v="3"/>
    <s v="Q2 2020"/>
    <s v="Q2 2020"/>
  </r>
  <r>
    <x v="47"/>
    <x v="3"/>
    <n v="795"/>
    <n v="7"/>
    <s v="GEO1002"/>
    <x v="3"/>
    <s v="Q2 2020"/>
    <s v="Q2 2020"/>
  </r>
  <r>
    <x v="47"/>
    <x v="4"/>
    <n v="794"/>
    <n v="7"/>
    <s v="GEO1002"/>
    <x v="3"/>
    <s v="Q3 2020"/>
    <s v="Q3 2020"/>
  </r>
  <r>
    <x v="47"/>
    <x v="5"/>
    <n v="581"/>
    <n v="7"/>
    <s v="GEO1002"/>
    <x v="3"/>
    <s v="Q3 2020"/>
    <s v="Q3 2020"/>
  </r>
  <r>
    <x v="47"/>
    <x v="6"/>
    <n v="690"/>
    <n v="7"/>
    <s v="GEO1002"/>
    <x v="3"/>
    <s v="Q3 2020"/>
    <s v="Q3 2020"/>
  </r>
  <r>
    <x v="47"/>
    <x v="7"/>
    <n v="690"/>
    <n v="7"/>
    <s v="GEO1002"/>
    <x v="3"/>
    <s v="Q4 2020"/>
    <s v="Q4 2020"/>
  </r>
  <r>
    <x v="47"/>
    <x v="8"/>
    <n v="899"/>
    <n v="7"/>
    <s v="GEO1002"/>
    <x v="3"/>
    <s v="Q4 2020"/>
    <s v="Q4 2020"/>
  </r>
  <r>
    <x v="47"/>
    <x v="9"/>
    <n v="793"/>
    <n v="7"/>
    <s v="GEO1002"/>
    <x v="3"/>
    <s v="Q4 2020"/>
    <s v="Q4 2020"/>
  </r>
  <r>
    <x v="47"/>
    <x v="10"/>
    <n v="820"/>
    <n v="7"/>
    <s v="GEO1002"/>
    <x v="3"/>
    <s v="Q2 2021"/>
    <s v="Q2 2021"/>
  </r>
  <r>
    <x v="47"/>
    <x v="11"/>
    <n v="1231"/>
    <n v="7"/>
    <s v="GEO1002"/>
    <x v="3"/>
    <s v="Q2 2021"/>
    <s v="Q2 2021"/>
  </r>
  <r>
    <x v="47"/>
    <x v="12"/>
    <n v="1204"/>
    <n v="7"/>
    <s v="GEO1002"/>
    <x v="3"/>
    <s v="Q2 2021"/>
    <s v="Q2 2021"/>
  </r>
  <r>
    <x v="47"/>
    <x v="13"/>
    <n v="1120"/>
    <n v="7"/>
    <s v="GEO1002"/>
    <x v="3"/>
    <s v="Q1 2021"/>
    <s v="Q1 2021"/>
  </r>
  <r>
    <x v="47"/>
    <x v="14"/>
    <n v="945"/>
    <n v="7"/>
    <s v="GEO1002"/>
    <x v="3"/>
    <s v="Q1 2021"/>
    <s v="Q1 2021"/>
  </r>
  <r>
    <x v="47"/>
    <x v="15"/>
    <n v="936"/>
    <n v="7"/>
    <s v="GEO1002"/>
    <x v="3"/>
    <s v="Q1 2021"/>
    <s v="Q1 2021"/>
  </r>
  <r>
    <x v="48"/>
    <x v="16"/>
    <n v="1244"/>
    <n v="7"/>
    <s v="GEO1002"/>
    <x v="3"/>
    <s v="Q1 2020"/>
    <s v="Q1 2020"/>
  </r>
  <r>
    <x v="48"/>
    <x v="17"/>
    <n v="1240"/>
    <n v="7"/>
    <s v="GEO1002"/>
    <x v="3"/>
    <s v="Q1 2020"/>
    <s v="Q1 2020"/>
  </r>
  <r>
    <x v="48"/>
    <x v="0"/>
    <n v="1534"/>
    <n v="7"/>
    <s v="GEO1002"/>
    <x v="3"/>
    <s v="Q1 2020"/>
    <s v="Q1 2020"/>
  </r>
  <r>
    <x v="48"/>
    <x v="1"/>
    <n v="1675"/>
    <n v="7"/>
    <s v="GEO1002"/>
    <x v="3"/>
    <s v="Q2 2020"/>
    <s v="Q2 2020"/>
  </r>
  <r>
    <x v="48"/>
    <x v="2"/>
    <n v="1680"/>
    <n v="7"/>
    <s v="GEO1002"/>
    <x v="3"/>
    <s v="Q2 2020"/>
    <s v="Q2 2020"/>
  </r>
  <r>
    <x v="48"/>
    <x v="3"/>
    <n v="1094"/>
    <n v="7"/>
    <s v="GEO1002"/>
    <x v="3"/>
    <s v="Q2 2020"/>
    <s v="Q2 2020"/>
  </r>
  <r>
    <x v="48"/>
    <x v="4"/>
    <n v="1095"/>
    <n v="7"/>
    <s v="GEO1002"/>
    <x v="3"/>
    <s v="Q3 2020"/>
    <s v="Q3 2020"/>
  </r>
  <r>
    <x v="48"/>
    <x v="5"/>
    <n v="807"/>
    <n v="7"/>
    <s v="GEO1002"/>
    <x v="3"/>
    <s v="Q3 2020"/>
    <s v="Q3 2020"/>
  </r>
  <r>
    <x v="48"/>
    <x v="6"/>
    <n v="950"/>
    <n v="7"/>
    <s v="GEO1002"/>
    <x v="3"/>
    <s v="Q3 2020"/>
    <s v="Q3 2020"/>
  </r>
  <r>
    <x v="48"/>
    <x v="7"/>
    <n v="947"/>
    <n v="7"/>
    <s v="GEO1002"/>
    <x v="3"/>
    <s v="Q4 2020"/>
    <s v="Q4 2020"/>
  </r>
  <r>
    <x v="48"/>
    <x v="8"/>
    <n v="1239"/>
    <n v="7"/>
    <s v="GEO1002"/>
    <x v="3"/>
    <s v="Q4 2020"/>
    <s v="Q4 2020"/>
  </r>
  <r>
    <x v="48"/>
    <x v="9"/>
    <n v="1092"/>
    <n v="7"/>
    <s v="GEO1002"/>
    <x v="3"/>
    <s v="Q4 2020"/>
    <s v="Q4 2020"/>
  </r>
  <r>
    <x v="48"/>
    <x v="10"/>
    <n v="1153"/>
    <n v="7"/>
    <s v="GEO1002"/>
    <x v="3"/>
    <s v="Q2 2021"/>
    <s v="Q2 2021"/>
  </r>
  <r>
    <x v="48"/>
    <x v="11"/>
    <n v="1659"/>
    <n v="7"/>
    <s v="GEO1002"/>
    <x v="3"/>
    <s v="Q2 2021"/>
    <s v="Q2 2021"/>
  </r>
  <r>
    <x v="48"/>
    <x v="12"/>
    <n v="1710"/>
    <n v="7"/>
    <s v="GEO1002"/>
    <x v="3"/>
    <s v="Q2 2021"/>
    <s v="Q2 2021"/>
  </r>
  <r>
    <x v="48"/>
    <x v="13"/>
    <n v="1546"/>
    <n v="7"/>
    <s v="GEO1002"/>
    <x v="3"/>
    <s v="Q1 2021"/>
    <s v="Q1 2021"/>
  </r>
  <r>
    <x v="48"/>
    <x v="14"/>
    <n v="1289"/>
    <n v="7"/>
    <s v="GEO1002"/>
    <x v="3"/>
    <s v="Q1 2021"/>
    <s v="Q1 2021"/>
  </r>
  <r>
    <x v="48"/>
    <x v="15"/>
    <n v="1236"/>
    <n v="7"/>
    <s v="GEO1002"/>
    <x v="3"/>
    <s v="Q1 2021"/>
    <s v="Q1 2021"/>
  </r>
  <r>
    <x v="49"/>
    <x v="16"/>
    <n v="1362"/>
    <n v="7"/>
    <s v="GEO1001"/>
    <x v="1"/>
    <s v="Q1 2020"/>
    <s v="Q1 2020"/>
  </r>
  <r>
    <x v="49"/>
    <x v="17"/>
    <n v="1719"/>
    <n v="7"/>
    <s v="GEO1001"/>
    <x v="1"/>
    <s v="Q1 2020"/>
    <s v="Q1 2020"/>
  </r>
  <r>
    <x v="49"/>
    <x v="0"/>
    <n v="1717"/>
    <n v="7"/>
    <s v="GEO1001"/>
    <x v="1"/>
    <s v="Q1 2020"/>
    <s v="Q1 2020"/>
  </r>
  <r>
    <x v="49"/>
    <x v="1"/>
    <n v="2259"/>
    <n v="7"/>
    <s v="GEO1001"/>
    <x v="1"/>
    <s v="Q2 2020"/>
    <s v="Q2 2020"/>
  </r>
  <r>
    <x v="49"/>
    <x v="2"/>
    <n v="1898"/>
    <n v="7"/>
    <s v="GEO1001"/>
    <x v="1"/>
    <s v="Q2 2020"/>
    <s v="Q2 2020"/>
  </r>
  <r>
    <x v="49"/>
    <x v="3"/>
    <n v="1539"/>
    <n v="7"/>
    <s v="GEO1001"/>
    <x v="1"/>
    <s v="Q2 2020"/>
    <s v="Q2 2020"/>
  </r>
  <r>
    <x v="49"/>
    <x v="4"/>
    <n v="1180"/>
    <n v="7"/>
    <s v="GEO1001"/>
    <x v="1"/>
    <s v="Q3 2020"/>
    <s v="Q3 2020"/>
  </r>
  <r>
    <x v="49"/>
    <x v="5"/>
    <n v="1175"/>
    <n v="7"/>
    <s v="GEO1001"/>
    <x v="1"/>
    <s v="Q3 2020"/>
    <s v="Q3 2020"/>
  </r>
  <r>
    <x v="49"/>
    <x v="6"/>
    <n v="999"/>
    <n v="7"/>
    <s v="GEO1001"/>
    <x v="1"/>
    <s v="Q3 2020"/>
    <s v="Q3 2020"/>
  </r>
  <r>
    <x v="49"/>
    <x v="7"/>
    <n v="1361"/>
    <n v="7"/>
    <s v="GEO1001"/>
    <x v="1"/>
    <s v="Q4 2020"/>
    <s v="Q4 2020"/>
  </r>
  <r>
    <x v="49"/>
    <x v="8"/>
    <n v="1358"/>
    <n v="7"/>
    <s v="GEO1001"/>
    <x v="1"/>
    <s v="Q4 2020"/>
    <s v="Q4 2020"/>
  </r>
  <r>
    <x v="49"/>
    <x v="9"/>
    <n v="1542"/>
    <n v="7"/>
    <s v="GEO1001"/>
    <x v="1"/>
    <s v="Q4 2020"/>
    <s v="Q4 2020"/>
  </r>
  <r>
    <x v="49"/>
    <x v="10"/>
    <n v="1553"/>
    <n v="7"/>
    <s v="GEO1001"/>
    <x v="1"/>
    <s v="Q2 2021"/>
    <s v="Q2 2021"/>
  </r>
  <r>
    <x v="49"/>
    <x v="11"/>
    <n v="1998"/>
    <n v="7"/>
    <s v="GEO1001"/>
    <x v="1"/>
    <s v="Q2 2021"/>
    <s v="Q2 2021"/>
  </r>
  <r>
    <x v="49"/>
    <x v="12"/>
    <n v="2309"/>
    <n v="7"/>
    <s v="GEO1001"/>
    <x v="1"/>
    <s v="Q2 2021"/>
    <s v="Q2 2021"/>
  </r>
  <r>
    <x v="49"/>
    <x v="13"/>
    <n v="1701"/>
    <n v="7"/>
    <s v="GEO1001"/>
    <x v="1"/>
    <s v="Q1 2021"/>
    <s v="Q1 2021"/>
  </r>
  <r>
    <x v="49"/>
    <x v="14"/>
    <n v="1790"/>
    <n v="7"/>
    <s v="GEO1001"/>
    <x v="1"/>
    <s v="Q1 2021"/>
    <s v="Q1 2021"/>
  </r>
  <r>
    <x v="49"/>
    <x v="15"/>
    <n v="1353"/>
    <n v="7"/>
    <s v="GEO1001"/>
    <x v="1"/>
    <s v="Q1 2021"/>
    <s v="Q1 2021"/>
  </r>
  <r>
    <x v="50"/>
    <x v="16"/>
    <n v="28034"/>
    <n v="7"/>
    <s v="GEO1001"/>
    <x v="1"/>
    <s v="Q1 2020"/>
    <s v="Q1 2020"/>
  </r>
  <r>
    <x v="50"/>
    <x v="17"/>
    <n v="24922"/>
    <n v="7"/>
    <s v="GEO1001"/>
    <x v="1"/>
    <s v="Q1 2020"/>
    <s v="Q1 2020"/>
  </r>
  <r>
    <x v="50"/>
    <x v="0"/>
    <n v="34268"/>
    <n v="7"/>
    <s v="GEO1001"/>
    <x v="1"/>
    <s v="Q1 2020"/>
    <s v="Q1 2020"/>
  </r>
  <r>
    <x v="50"/>
    <x v="1"/>
    <n v="34268"/>
    <n v="7"/>
    <s v="GEO1001"/>
    <x v="1"/>
    <s v="Q2 2020"/>
    <s v="Q2 2020"/>
  </r>
  <r>
    <x v="50"/>
    <x v="2"/>
    <n v="37380"/>
    <n v="7"/>
    <s v="GEO1001"/>
    <x v="1"/>
    <s v="Q2 2020"/>
    <s v="Q2 2020"/>
  </r>
  <r>
    <x v="50"/>
    <x v="3"/>
    <n v="21809"/>
    <n v="7"/>
    <s v="GEO1001"/>
    <x v="1"/>
    <s v="Q2 2020"/>
    <s v="Q2 2020"/>
  </r>
  <r>
    <x v="50"/>
    <x v="4"/>
    <n v="24920"/>
    <n v="7"/>
    <s v="GEO1001"/>
    <x v="1"/>
    <s v="Q3 2020"/>
    <s v="Q3 2020"/>
  </r>
  <r>
    <x v="50"/>
    <x v="5"/>
    <n v="15576"/>
    <n v="7"/>
    <s v="GEO1001"/>
    <x v="1"/>
    <s v="Q3 2020"/>
    <s v="Q3 2020"/>
  </r>
  <r>
    <x v="50"/>
    <x v="6"/>
    <n v="21809"/>
    <n v="7"/>
    <s v="GEO1001"/>
    <x v="1"/>
    <s v="Q3 2020"/>
    <s v="Q3 2020"/>
  </r>
  <r>
    <x v="50"/>
    <x v="7"/>
    <n v="18694"/>
    <n v="7"/>
    <s v="GEO1001"/>
    <x v="1"/>
    <s v="Q4 2020"/>
    <s v="Q4 2020"/>
  </r>
  <r>
    <x v="50"/>
    <x v="8"/>
    <n v="28037"/>
    <n v="7"/>
    <s v="GEO1001"/>
    <x v="1"/>
    <s v="Q4 2020"/>
    <s v="Q4 2020"/>
  </r>
  <r>
    <x v="50"/>
    <x v="9"/>
    <n v="21809"/>
    <n v="7"/>
    <s v="GEO1001"/>
    <x v="1"/>
    <s v="Q4 2020"/>
    <s v="Q4 2020"/>
  </r>
  <r>
    <x v="50"/>
    <x v="10"/>
    <n v="22463"/>
    <n v="7"/>
    <s v="GEO1001"/>
    <x v="1"/>
    <s v="Q2 2021"/>
    <s v="Q2 2021"/>
  </r>
  <r>
    <x v="50"/>
    <x v="11"/>
    <n v="38501"/>
    <n v="7"/>
    <s v="GEO1001"/>
    <x v="1"/>
    <s v="Q2 2021"/>
    <s v="Q2 2021"/>
  </r>
  <r>
    <x v="50"/>
    <x v="12"/>
    <n v="33923"/>
    <n v="7"/>
    <s v="GEO1001"/>
    <x v="1"/>
    <s v="Q2 2021"/>
    <s v="Q2 2021"/>
  </r>
  <r>
    <x v="50"/>
    <x v="13"/>
    <n v="35291"/>
    <n v="7"/>
    <s v="GEO1001"/>
    <x v="1"/>
    <s v="Q1 2021"/>
    <s v="Q1 2021"/>
  </r>
  <r>
    <x v="50"/>
    <x v="14"/>
    <n v="24798"/>
    <n v="7"/>
    <s v="GEO1001"/>
    <x v="1"/>
    <s v="Q1 2021"/>
    <s v="Q1 2021"/>
  </r>
  <r>
    <x v="50"/>
    <x v="15"/>
    <n v="29157"/>
    <n v="7"/>
    <s v="GEO1001"/>
    <x v="1"/>
    <s v="Q1 2021"/>
    <s v="Q1 2021"/>
  </r>
  <r>
    <x v="51"/>
    <x v="16"/>
    <n v="142"/>
    <n v="7"/>
    <s v="GEO1002"/>
    <x v="3"/>
    <s v="Q1 2020"/>
    <s v="Q1 2020"/>
  </r>
  <r>
    <x v="51"/>
    <x v="17"/>
    <n v="125"/>
    <n v="7"/>
    <s v="GEO1002"/>
    <x v="3"/>
    <s v="Q1 2020"/>
    <s v="Q1 2020"/>
  </r>
  <r>
    <x v="51"/>
    <x v="0"/>
    <n v="171"/>
    <n v="7"/>
    <s v="GEO1002"/>
    <x v="3"/>
    <s v="Q1 2020"/>
    <s v="Q1 2020"/>
  </r>
  <r>
    <x v="51"/>
    <x v="1"/>
    <n v="168"/>
    <n v="7"/>
    <s v="GEO1002"/>
    <x v="3"/>
    <s v="Q2 2020"/>
    <s v="Q2 2020"/>
  </r>
  <r>
    <x v="51"/>
    <x v="2"/>
    <n v="183"/>
    <n v="7"/>
    <s v="GEO1002"/>
    <x v="3"/>
    <s v="Q2 2020"/>
    <s v="Q2 2020"/>
  </r>
  <r>
    <x v="51"/>
    <x v="3"/>
    <n v="109"/>
    <n v="7"/>
    <s v="GEO1002"/>
    <x v="3"/>
    <s v="Q2 2020"/>
    <s v="Q2 2020"/>
  </r>
  <r>
    <x v="51"/>
    <x v="4"/>
    <n v="125"/>
    <n v="7"/>
    <s v="GEO1002"/>
    <x v="3"/>
    <s v="Q3 2020"/>
    <s v="Q3 2020"/>
  </r>
  <r>
    <x v="51"/>
    <x v="5"/>
    <n v="80"/>
    <n v="7"/>
    <s v="GEO1002"/>
    <x v="3"/>
    <s v="Q3 2020"/>
    <s v="Q3 2020"/>
  </r>
  <r>
    <x v="51"/>
    <x v="6"/>
    <n v="111"/>
    <n v="7"/>
    <s v="GEO1002"/>
    <x v="3"/>
    <s v="Q3 2020"/>
    <s v="Q3 2020"/>
  </r>
  <r>
    <x v="51"/>
    <x v="7"/>
    <n v="96"/>
    <n v="7"/>
    <s v="GEO1002"/>
    <x v="3"/>
    <s v="Q4 2020"/>
    <s v="Q4 2020"/>
  </r>
  <r>
    <x v="51"/>
    <x v="8"/>
    <n v="136"/>
    <n v="7"/>
    <s v="GEO1002"/>
    <x v="3"/>
    <s v="Q4 2020"/>
    <s v="Q4 2020"/>
  </r>
  <r>
    <x v="51"/>
    <x v="9"/>
    <n v="107"/>
    <n v="7"/>
    <s v="GEO1002"/>
    <x v="3"/>
    <s v="Q4 2020"/>
    <s v="Q4 2020"/>
  </r>
  <r>
    <x v="51"/>
    <x v="14"/>
    <n v="126"/>
    <n v="7"/>
    <s v="GEO1002"/>
    <x v="3"/>
    <s v="Q1 2021"/>
    <s v="Q1 2021"/>
  </r>
  <r>
    <x v="51"/>
    <x v="15"/>
    <n v="140"/>
    <n v="7"/>
    <s v="GEO1002"/>
    <x v="3"/>
    <s v="Q1 2021"/>
    <s v="Q1 2021"/>
  </r>
  <r>
    <x v="52"/>
    <x v="16"/>
    <n v="220"/>
    <n v="7"/>
    <s v="GEO1002"/>
    <x v="3"/>
    <s v="Q1 2020"/>
    <s v="Q1 2020"/>
  </r>
  <r>
    <x v="52"/>
    <x v="17"/>
    <n v="219"/>
    <n v="7"/>
    <s v="GEO1002"/>
    <x v="3"/>
    <s v="Q1 2020"/>
    <s v="Q1 2020"/>
  </r>
  <r>
    <x v="52"/>
    <x v="0"/>
    <n v="266"/>
    <n v="7"/>
    <s v="GEO1002"/>
    <x v="3"/>
    <s v="Q1 2020"/>
    <s v="Q1 2020"/>
  </r>
  <r>
    <x v="52"/>
    <x v="1"/>
    <n v="294"/>
    <n v="7"/>
    <s v="GEO1002"/>
    <x v="3"/>
    <s v="Q2 2020"/>
    <s v="Q2 2020"/>
  </r>
  <r>
    <x v="52"/>
    <x v="2"/>
    <n v="295"/>
    <n v="7"/>
    <s v="GEO1002"/>
    <x v="3"/>
    <s v="Q2 2020"/>
    <s v="Q2 2020"/>
  </r>
  <r>
    <x v="52"/>
    <x v="3"/>
    <n v="193"/>
    <n v="7"/>
    <s v="GEO1002"/>
    <x v="3"/>
    <s v="Q2 2020"/>
    <s v="Q2 2020"/>
  </r>
  <r>
    <x v="52"/>
    <x v="4"/>
    <n v="190"/>
    <n v="7"/>
    <s v="GEO1002"/>
    <x v="3"/>
    <s v="Q3 2020"/>
    <s v="Q3 2020"/>
  </r>
  <r>
    <x v="52"/>
    <x v="5"/>
    <n v="143"/>
    <n v="7"/>
    <s v="GEO1002"/>
    <x v="3"/>
    <s v="Q3 2020"/>
    <s v="Q3 2020"/>
  </r>
  <r>
    <x v="52"/>
    <x v="6"/>
    <n v="170"/>
    <n v="7"/>
    <s v="GEO1002"/>
    <x v="3"/>
    <s v="Q3 2020"/>
    <s v="Q3 2020"/>
  </r>
  <r>
    <x v="52"/>
    <x v="7"/>
    <n v="170"/>
    <n v="7"/>
    <s v="GEO1002"/>
    <x v="3"/>
    <s v="Q4 2020"/>
    <s v="Q4 2020"/>
  </r>
  <r>
    <x v="52"/>
    <x v="8"/>
    <n v="214"/>
    <n v="7"/>
    <s v="GEO1002"/>
    <x v="3"/>
    <s v="Q4 2020"/>
    <s v="Q4 2020"/>
  </r>
  <r>
    <x v="52"/>
    <x v="9"/>
    <n v="194"/>
    <n v="7"/>
    <s v="GEO1002"/>
    <x v="3"/>
    <s v="Q4 2020"/>
    <s v="Q4 2020"/>
  </r>
  <r>
    <x v="52"/>
    <x v="10"/>
    <n v="195"/>
    <n v="7"/>
    <s v="GEO1002"/>
    <x v="3"/>
    <s v="Q2 2021"/>
    <s v="Q2 2021"/>
  </r>
  <r>
    <x v="52"/>
    <x v="11"/>
    <n v="290"/>
    <n v="7"/>
    <s v="GEO1002"/>
    <x v="3"/>
    <s v="Q2 2021"/>
    <s v="Q2 2021"/>
  </r>
  <r>
    <x v="52"/>
    <x v="12"/>
    <n v="294"/>
    <n v="7"/>
    <s v="GEO1002"/>
    <x v="3"/>
    <s v="Q2 2021"/>
    <s v="Q2 2021"/>
  </r>
  <r>
    <x v="52"/>
    <x v="13"/>
    <n v="270"/>
    <n v="7"/>
    <s v="GEO1002"/>
    <x v="3"/>
    <s v="Q1 2021"/>
    <s v="Q1 2021"/>
  </r>
  <r>
    <x v="52"/>
    <x v="14"/>
    <n v="224"/>
    <n v="7"/>
    <s v="GEO1002"/>
    <x v="3"/>
    <s v="Q1 2021"/>
    <s v="Q1 2021"/>
  </r>
  <r>
    <x v="52"/>
    <x v="15"/>
    <n v="222"/>
    <n v="7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6EEDD-84FE-4CCA-A871-F14E511C382E}" name="PivotTable6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9:J120" firstHeaderRow="1" firstDataRow="4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22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9" type="button" dataOnly="0" labelOnly="1" outline="0" axis="axisCol" fieldPosition="0"/>
    </format>
    <format dxfId="44">
      <pivotArea field="8" type="button" dataOnly="0" labelOnly="1" outline="0" axis="axisCol" fieldPosition="1"/>
    </format>
    <format dxfId="43">
      <pivotArea field="1" type="button" dataOnly="0" labelOnly="1" outline="0" axis="axisCol" fieldPosition="2"/>
    </format>
    <format dxfId="42">
      <pivotArea field="5" type="button" dataOnly="0" labelOnly="1" outline="0" axis="axisRow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Row" fieldPosition="0"/>
    </format>
    <format dxfId="33">
      <pivotArea type="topRight" dataOnly="0" labelOnly="1" outline="0" fieldPosition="0"/>
    </format>
    <format dxfId="32">
      <pivotArea field="9" type="button" dataOnly="0" labelOnly="1" outline="0" axis="axisCol" fieldPosition="0"/>
    </format>
    <format dxfId="3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28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27">
      <pivotArea dataOnly="0" labelOnly="1" fieldPosition="0">
        <references count="1">
          <reference field="5" count="0"/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FC547-D98B-420C-9858-3780725AF178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7:G45" firstHeaderRow="1" firstDataRow="4" firstDataCol="1"/>
  <pivotFields count="10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2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9" type="button" dataOnly="0" labelOnly="1" outline="0" axis="axisCol" fieldPosition="0"/>
    </format>
    <format dxfId="66">
      <pivotArea field="8" type="button" dataOnly="0" labelOnly="1" outline="0" axis="axisCol" fieldPosition="1"/>
    </format>
    <format dxfId="65">
      <pivotArea field="1" type="button" dataOnly="0" labelOnly="1" outline="0" axis="axisCol" fieldPosition="2"/>
    </format>
    <format dxfId="64">
      <pivotArea field="5" type="button" dataOnly="0" labelOnly="1" outline="0" axis="axisRow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5" type="button" dataOnly="0" labelOnly="1" outline="0" axis="axisRow" fieldPosition="0"/>
    </format>
    <format dxfId="55">
      <pivotArea type="topRight" dataOnly="0" labelOnly="1" outline="0" fieldPosition="0"/>
    </format>
    <format dxfId="54">
      <pivotArea field="9" type="button" dataOnly="0" labelOnly="1" outline="0" axis="axisCol" fieldPosition="0"/>
    </format>
    <format dxfId="5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50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49">
      <pivotArea dataOnly="0" labelOnly="1" fieldPosition="0">
        <references count="1">
          <reference field="5" count="0"/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71FFA-FED5-444C-9748-9E3A428D2593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22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9" type="button" dataOnly="0" labelOnly="1" outline="0" axis="axisRow" fieldPosition="0"/>
    </format>
    <format dxfId="88">
      <pivotArea field="8" type="button" dataOnly="0" labelOnly="1" outline="0" axis="axisRow" fieldPosition="1"/>
    </format>
    <format dxfId="87">
      <pivotArea field="1" type="button" dataOnly="0" labelOnly="1" outline="0" axis="axisRow" fieldPosition="2"/>
    </format>
    <format dxfId="86">
      <pivotArea field="5" type="button" dataOnly="0" labelOnly="1" outline="0" axis="axisCol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5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9" type="button" dataOnly="0" labelOnly="1" outline="0" axis="axisRow" fieldPosition="0"/>
    </format>
    <format dxfId="75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72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71">
      <pivotArea dataOnly="0" labelOnly="1" fieldPosition="0">
        <references count="1">
          <reference field="5" count="0"/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FD304-EC1B-4440-BCDE-7CF6C52FA54A}" name="VolumeByClient" displayName="VolumeByClient" ref="A1:H908" totalsRowShown="0" headerRowDxfId="26">
  <autoFilter ref="A1:H908" xr:uid="{6DDFD304-EC1B-4440-BCDE-7CF6C52FA54A}"/>
  <tableColumns count="8">
    <tableColumn id="1" xr3:uid="{D3DACB4C-B385-4C91-B26C-70FD77C14D6F}" name="CLID" dataDxfId="25"/>
    <tableColumn id="2" xr3:uid="{76ACBAF2-7D09-4549-8CB3-504AF3F86F35}" name="Date" dataDxfId="24"/>
    <tableColumn id="3" xr3:uid="{45FF6D21-AEFF-4A79-961C-0C97B02CB0E7}" name="Vol" dataDxfId="23" dataCellStyle="Comma"/>
    <tableColumn id="4" xr3:uid="{89BFA323-F22E-4408-8963-A67BDAD28418}" name="len" dataDxfId="22">
      <calculatedColumnFormula>LEN(VolumeByClient[[#This Row],[CLID]])</calculatedColumnFormula>
    </tableColumn>
    <tableColumn id="6" xr3:uid="{611453C6-9F5B-4020-A5BC-862684F6C768}" name="Index Match Region Id" dataDxfId="21">
      <calculatedColumnFormula>INDEX(GeoByClient[GEOID],MATCH(VolumeByClient[[#This Row],[CLID]],GeoByClient[Right],0))</calculatedColumnFormula>
    </tableColumn>
    <tableColumn id="7" xr3:uid="{F8AD87DE-8703-4418-AC0D-7233FBCC5FC7}" name="Region" dataDxfId="20">
      <calculatedColumnFormula>VLOOKUP(VolumeByClient[[#This Row],[Index Match Region Id]],geonames[[GEOID]:[GEO NAME]],2,FALSE)</calculatedColumnFormula>
    </tableColumn>
    <tableColumn id="8" xr3:uid="{E169E623-FC0D-4034-822C-C6D03BAFFA3B}" name="Quarter" dataDxfId="19">
      <calculatedColumnFormula>"Q"&amp;ROUNDUP(MONTH(VolumeByClient[[#This Row],[Date]])/3,0)&amp;" "&amp;YEAR(VolumeByClient[[#This Row],[Date]])</calculatedColumnFormula>
    </tableColumn>
    <tableColumn id="9" xr3:uid="{2450DA21-35D1-4E1C-B115-32B98318EF03}" name="Quarter by Vlookup" dataDxfId="18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02C69D-5429-4D19-9365-AEAC53779CA4}" name="quarters" displayName="quarters" ref="O1:Q7" totalsRowShown="0" headerRowDxfId="17">
  <autoFilter ref="O1:Q7" xr:uid="{B002C69D-5429-4D19-9365-AEAC53779CA4}"/>
  <tableColumns count="3">
    <tableColumn id="1" xr3:uid="{7ED1E79D-1A9C-4DB0-AFC2-E577C68B8333}" name="Date start" dataDxfId="16"/>
    <tableColumn id="2" xr3:uid="{8B574ECF-B2AA-4598-A136-FB40CA7EFA21}" name="Date end" dataDxfId="15"/>
    <tableColumn id="3" xr3:uid="{D3CD1A6D-8A33-44CD-BE12-CDFA3870F60B}" name="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AF18B-8776-47DA-AAF7-4518B74075A1}" name="GeoByClient" displayName="GeoByClient" ref="A1:G54" totalsRowShown="0" headerRowDxfId="13" dataDxfId="12">
  <autoFilter ref="A1:G54" xr:uid="{A01AF18B-8776-47DA-AAF7-4518B74075A1}"/>
  <tableColumns count="7">
    <tableColumn id="1" xr3:uid="{CA7B7C9D-527F-4564-B904-D770A8760BBA}" name="CLID" dataDxfId="11"/>
    <tableColumn id="2" xr3:uid="{D224C589-7D42-4294-B7AF-8870231E16BB}" name="GEOID" dataDxfId="10"/>
    <tableColumn id="3" xr3:uid="{33ECF022-FA4D-4B86-9EF5-5EDAB8A00D62}" name="len" dataDxfId="9">
      <calculatedColumnFormula>LEN(GeoByClient[[#This Row],[CLID]])</calculatedColumnFormula>
    </tableColumn>
    <tableColumn id="4" xr3:uid="{7F55982D-3200-40A3-A6C7-E9BDB8C6CB81}" name="Mid" dataDxfId="8">
      <calculatedColumnFormula>MID(GeoByClient[[#This Row],[CLID]],3,7)</calculatedColumnFormula>
    </tableColumn>
    <tableColumn id="5" xr3:uid="{F97CEF04-5F03-4D81-B6B9-410D34828228}" name="Right" dataDxfId="7">
      <calculatedColumnFormula>RIGHT(GeoByClient[[#This Row],[CLID]],7)</calculatedColumnFormula>
    </tableColumn>
    <tableColumn id="6" xr3:uid="{627B728C-9961-489C-876B-23702A1CEDCB}" name="test" dataDxfId="6">
      <calculatedColumnFormula>IF(GeoByClient[[#This Row],[Mid]]=GeoByClient[[#This Row],[Right]],TRUE,FALSE)</calculatedColumnFormula>
    </tableColumn>
    <tableColumn id="7" xr3:uid="{FFE36A93-C704-4256-9F6C-9BD81FD95FF2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73AFE-3523-4F40-9B0F-B7E663850F6A}" name="geonames" displayName="geonames" ref="J1:L6" totalsRowCount="1">
  <autoFilter ref="J1:L5" xr:uid="{0E873AFE-3523-4F40-9B0F-B7E663850F6A}"/>
  <tableColumns count="3">
    <tableColumn id="1" xr3:uid="{AD9670E9-7859-4F6C-A9CB-D0D827C4BD84}" name="GEOID" dataDxfId="4" totalsRowDxfId="3"/>
    <tableColumn id="2" xr3:uid="{7ED23962-06E4-43CD-A8D9-95CFF814FC7C}" name="GEO NAME" totalsRowDxfId="2"/>
    <tableColumn id="3" xr3:uid="{3D62A779-B2DB-46B9-8140-B450AA69AD6B}" name="volume" totalsRowFunction="sum" dataDxfId="1" totalsRowDxfId="0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39AD-14ED-4CAF-B24A-26D66A19E1A5}">
  <sheetPr>
    <pageSetUpPr fitToPage="1"/>
  </sheetPr>
  <dimension ref="A1:Q64"/>
  <sheetViews>
    <sheetView showGridLines="0" tabSelected="1" zoomScaleNormal="100" workbookViewId="0">
      <selection activeCell="T3" sqref="T3"/>
    </sheetView>
  </sheetViews>
  <sheetFormatPr defaultRowHeight="12.75" x14ac:dyDescent="0.2"/>
  <cols>
    <col min="1" max="1" width="7" customWidth="1"/>
    <col min="2" max="2" width="10.85546875" bestFit="1" customWidth="1"/>
    <col min="3" max="3" width="10.5703125" customWidth="1"/>
    <col min="4" max="4" width="9.7109375" customWidth="1"/>
    <col min="5" max="5" width="9.5703125" customWidth="1"/>
    <col min="6" max="6" width="10.140625" bestFit="1" customWidth="1"/>
    <col min="7" max="8" width="9.28515625" customWidth="1"/>
    <col min="9" max="9" width="2.42578125" customWidth="1"/>
    <col min="10" max="10" width="9.140625" customWidth="1"/>
    <col min="11" max="11" width="11.5703125" bestFit="1" customWidth="1"/>
    <col min="12" max="12" width="2.42578125" customWidth="1"/>
    <col min="13" max="13" width="9.28515625" bestFit="1" customWidth="1"/>
    <col min="14" max="14" width="13" bestFit="1" customWidth="1"/>
    <col min="15" max="15" width="2.42578125" customWidth="1"/>
  </cols>
  <sheetData>
    <row r="1" spans="2:11" ht="30" x14ac:dyDescent="0.4">
      <c r="B1" s="59" t="s">
        <v>950</v>
      </c>
    </row>
    <row r="2" spans="2:11" ht="14.25" x14ac:dyDescent="0.2">
      <c r="B2" s="60"/>
    </row>
    <row r="3" spans="2:11" x14ac:dyDescent="0.2">
      <c r="G3" s="28"/>
    </row>
    <row r="4" spans="2:11" ht="15.75" x14ac:dyDescent="0.25">
      <c r="B4" s="61" t="s">
        <v>959</v>
      </c>
      <c r="C4" s="29"/>
      <c r="G4" s="61" t="s">
        <v>960</v>
      </c>
      <c r="H4" s="29"/>
    </row>
    <row r="5" spans="2:11" ht="23.25" x14ac:dyDescent="0.35">
      <c r="B5" s="33">
        <f>GETPIVOTDATA("Vol",pivottable!$A$37,"Quarters",2,"Years",2021)</f>
        <v>965282</v>
      </c>
      <c r="C5" s="29"/>
      <c r="G5" s="32">
        <f>pivottable!$I$130</f>
        <v>50</v>
      </c>
      <c r="H5" s="29"/>
      <c r="K5" s="28"/>
    </row>
    <row r="6" spans="2:11" ht="25.5" x14ac:dyDescent="0.2">
      <c r="B6" s="30" t="s">
        <v>952</v>
      </c>
      <c r="C6" s="31" t="s">
        <v>953</v>
      </c>
      <c r="G6" s="30" t="s">
        <v>952</v>
      </c>
      <c r="H6" s="31" t="s">
        <v>953</v>
      </c>
      <c r="I6" s="3"/>
      <c r="K6" s="28"/>
    </row>
    <row r="7" spans="2:11" x14ac:dyDescent="0.2">
      <c r="B7" s="35">
        <f>GETPIVOTDATA("Vol",pivottable!$A$37,"Quarters",2,"Years",2020)</f>
        <v>940140</v>
      </c>
      <c r="C7" s="34">
        <f>B5/B7-1</f>
        <v>2.6742825536622217E-2</v>
      </c>
      <c r="G7" s="50">
        <f>D35</f>
        <v>50</v>
      </c>
      <c r="H7" s="34">
        <f>G5/G7-1</f>
        <v>0</v>
      </c>
      <c r="K7" s="28"/>
    </row>
    <row r="8" spans="2:11" x14ac:dyDescent="0.2">
      <c r="K8" s="28"/>
    </row>
    <row r="9" spans="2:11" x14ac:dyDescent="0.2">
      <c r="K9" s="28"/>
    </row>
    <row r="11" spans="2:11" x14ac:dyDescent="0.2">
      <c r="C11" s="15"/>
    </row>
    <row r="19" spans="2:17" ht="18.75" customHeight="1" x14ac:dyDescent="0.2"/>
    <row r="20" spans="2:17" ht="13.5" customHeight="1" x14ac:dyDescent="0.25">
      <c r="B20" s="43" t="s">
        <v>954</v>
      </c>
      <c r="C20" s="44"/>
      <c r="D20" s="44"/>
      <c r="E20" s="44"/>
      <c r="F20" s="44"/>
      <c r="G20" s="44"/>
      <c r="H20" s="44"/>
      <c r="J20" s="45" t="s">
        <v>934</v>
      </c>
      <c r="K20" s="45"/>
      <c r="M20" s="45" t="s">
        <v>935</v>
      </c>
      <c r="N20" s="45"/>
      <c r="P20" s="45" t="s">
        <v>957</v>
      </c>
      <c r="Q20" s="45"/>
    </row>
    <row r="21" spans="2:17" ht="13.5" customHeight="1" x14ac:dyDescent="0.2">
      <c r="B21" s="46" t="s">
        <v>955</v>
      </c>
      <c r="C21" s="47" t="s">
        <v>916</v>
      </c>
      <c r="D21" s="47" t="s">
        <v>917</v>
      </c>
      <c r="E21" s="47" t="s">
        <v>918</v>
      </c>
      <c r="F21" s="47" t="s">
        <v>919</v>
      </c>
      <c r="G21" s="47" t="s">
        <v>920</v>
      </c>
      <c r="H21" s="47" t="s">
        <v>921</v>
      </c>
      <c r="J21" s="48" t="s">
        <v>932</v>
      </c>
      <c r="K21" s="48" t="s">
        <v>933</v>
      </c>
      <c r="M21" s="48" t="s">
        <v>932</v>
      </c>
      <c r="N21" s="48" t="s">
        <v>933</v>
      </c>
      <c r="P21" s="48" t="s">
        <v>932</v>
      </c>
      <c r="Q21" s="48" t="s">
        <v>933</v>
      </c>
    </row>
    <row r="22" spans="2:17" ht="13.5" customHeight="1" x14ac:dyDescent="0.2">
      <c r="B22" s="14" t="s">
        <v>898</v>
      </c>
      <c r="C22" s="38">
        <f>SUMIFS(VolumeByClient[Vol],VolumeByClient[Region],summary!$B22,VolumeByClient[Quarter by Vlookup],summary!C$21)</f>
        <v>509419</v>
      </c>
      <c r="D22" s="38">
        <f>SUMIFS(VolumeByClient[Vol],VolumeByClient[Region],summary!$B22,VolumeByClient[Quarter by Vlookup],summary!D$21)</f>
        <v>576618</v>
      </c>
      <c r="E22" s="38">
        <f>SUMIFS(VolumeByClient[Vol],VolumeByClient[Region],summary!$B22,VolumeByClient[Quarter by Vlookup],summary!E$21)</f>
        <v>363694</v>
      </c>
      <c r="F22" s="38">
        <f>SUMIFS(VolumeByClient[Vol],VolumeByClient[Region],summary!$B22,VolumeByClient[Quarter by Vlookup],summary!F$21)</f>
        <v>432034</v>
      </c>
      <c r="G22" s="38">
        <f>SUMIFS(VolumeByClient[Vol],VolumeByClient[Region],summary!$B22,VolumeByClient[Quarter by Vlookup],summary!G$21)</f>
        <v>530019</v>
      </c>
      <c r="H22" s="38">
        <f>SUMIFS(VolumeByClient[Vol],VolumeByClient[Region],summary!$B22,VolumeByClient[Quarter by Vlookup],summary!H$21)</f>
        <v>596502</v>
      </c>
      <c r="J22" s="13">
        <f>G22-C22</f>
        <v>20600</v>
      </c>
      <c r="K22" s="41">
        <f>G22/C22-1</f>
        <v>4.0438224722674221E-2</v>
      </c>
      <c r="M22" s="13">
        <f>H22-D22</f>
        <v>19884</v>
      </c>
      <c r="N22" s="41">
        <f>H22/D22-1</f>
        <v>3.4483835051975387E-2</v>
      </c>
      <c r="P22" s="13">
        <f>SUM(G22:H22)-SUM(C22:D22)</f>
        <v>40484</v>
      </c>
      <c r="Q22" s="41">
        <f>SUM(G22:H22)/SUM(C22:D22)-1</f>
        <v>3.7276814694158666E-2</v>
      </c>
    </row>
    <row r="23" spans="2:17" ht="13.5" customHeight="1" x14ac:dyDescent="0.2">
      <c r="B23" s="14" t="s">
        <v>899</v>
      </c>
      <c r="C23" s="38">
        <f>SUMIFS(VolumeByClient[Vol],VolumeByClient[Region],summary!$B23,VolumeByClient[Quarter by Vlookup],summary!C$21)</f>
        <v>147852</v>
      </c>
      <c r="D23" s="38">
        <f>SUMIFS(VolumeByClient[Vol],VolumeByClient[Region],summary!$B23,VolumeByClient[Quarter by Vlookup],summary!D$21)</f>
        <v>173566</v>
      </c>
      <c r="E23" s="38">
        <f>SUMIFS(VolumeByClient[Vol],VolumeByClient[Region],summary!$B23,VolumeByClient[Quarter by Vlookup],summary!E$21)</f>
        <v>103536</v>
      </c>
      <c r="F23" s="38">
        <f>SUMIFS(VolumeByClient[Vol],VolumeByClient[Region],summary!$B23,VolumeByClient[Quarter by Vlookup],summary!F$21)</f>
        <v>129264</v>
      </c>
      <c r="G23" s="38">
        <f>SUMIFS(VolumeByClient[Vol],VolumeByClient[Region],summary!$B23,VolumeByClient[Quarter by Vlookup],summary!G$21)</f>
        <v>150204</v>
      </c>
      <c r="H23" s="38">
        <f>SUMIFS(VolumeByClient[Vol],VolumeByClient[Region],summary!$B23,VolumeByClient[Quarter by Vlookup],summary!H$21)</f>
        <v>176338</v>
      </c>
      <c r="J23" s="13">
        <f>G23-C23</f>
        <v>2352</v>
      </c>
      <c r="K23" s="41">
        <f>G23/C23-1</f>
        <v>1.5907799691583513E-2</v>
      </c>
      <c r="M23" s="13">
        <f>H23-D23</f>
        <v>2772</v>
      </c>
      <c r="N23" s="41">
        <f>H23/D23-1</f>
        <v>1.5970869870827187E-2</v>
      </c>
      <c r="P23" s="13">
        <f>SUM(G23:H23)-SUM(C23:D23)</f>
        <v>5124</v>
      </c>
      <c r="Q23" s="41">
        <f>SUM(G23:H23)/SUM(C23:D23)-1</f>
        <v>1.5941857643318125E-2</v>
      </c>
    </row>
    <row r="24" spans="2:17" ht="13.5" customHeight="1" x14ac:dyDescent="0.2">
      <c r="B24" s="14" t="s">
        <v>910</v>
      </c>
      <c r="C24" s="38">
        <f>SUMIFS(VolumeByClient[Vol],VolumeByClient[Region],summary!$B24,VolumeByClient[Quarter by Vlookup],summary!C$21)</f>
        <v>95736</v>
      </c>
      <c r="D24" s="38">
        <f>SUMIFS(VolumeByClient[Vol],VolumeByClient[Region],summary!$B24,VolumeByClient[Quarter by Vlookup],summary!D$21)</f>
        <v>107338</v>
      </c>
      <c r="E24" s="38">
        <f>SUMIFS(VolumeByClient[Vol],VolumeByClient[Region],summary!$B24,VolumeByClient[Quarter by Vlookup],summary!E$21)</f>
        <v>69198</v>
      </c>
      <c r="F24" s="38">
        <f>SUMIFS(VolumeByClient[Vol],VolumeByClient[Region],summary!$B24,VolumeByClient[Quarter by Vlookup],summary!F$21)</f>
        <v>80144</v>
      </c>
      <c r="G24" s="38">
        <f>SUMIFS(VolumeByClient[Vol],VolumeByClient[Region],summary!$B24,VolumeByClient[Quarter by Vlookup],summary!G$21)</f>
        <v>99778</v>
      </c>
      <c r="H24" s="38">
        <f>SUMIFS(VolumeByClient[Vol],VolumeByClient[Region],summary!$B24,VolumeByClient[Quarter by Vlookup],summary!H$21)</f>
        <v>109811</v>
      </c>
      <c r="J24" s="13">
        <f>G24-C24</f>
        <v>4042</v>
      </c>
      <c r="K24" s="41">
        <f>G24/C24-1</f>
        <v>4.2220272415810056E-2</v>
      </c>
      <c r="M24" s="13">
        <f>H24-D24</f>
        <v>2473</v>
      </c>
      <c r="N24" s="41">
        <f>H24/D24-1</f>
        <v>2.3039370959026639E-2</v>
      </c>
      <c r="P24" s="13">
        <f>SUM(G24:H24)-SUM(C24:D24)</f>
        <v>6515</v>
      </c>
      <c r="Q24" s="41">
        <f>SUM(G24:H24)/SUM(C24:D24)-1</f>
        <v>3.2081901178880656E-2</v>
      </c>
    </row>
    <row r="25" spans="2:17" ht="13.5" customHeight="1" x14ac:dyDescent="0.2">
      <c r="B25" s="36" t="s">
        <v>909</v>
      </c>
      <c r="C25" s="38">
        <f>SUMIFS(VolumeByClient[Vol],VolumeByClient[Region],summary!$B25,VolumeByClient[Quarter by Vlookup],summary!C$21)</f>
        <v>69053</v>
      </c>
      <c r="D25" s="38">
        <f>SUMIFS(VolumeByClient[Vol],VolumeByClient[Region],summary!$B25,VolumeByClient[Quarter by Vlookup],summary!D$21)</f>
        <v>82618</v>
      </c>
      <c r="E25" s="38">
        <f>SUMIFS(VolumeByClient[Vol],VolumeByClient[Region],summary!$B25,VolumeByClient[Quarter by Vlookup],summary!E$21)</f>
        <v>50574</v>
      </c>
      <c r="F25" s="38">
        <f>SUMIFS(VolumeByClient[Vol],VolumeByClient[Region],summary!$B25,VolumeByClient[Quarter by Vlookup],summary!F$21)</f>
        <v>65121</v>
      </c>
      <c r="G25" s="38">
        <f>SUMIFS(VolumeByClient[Vol],VolumeByClient[Region],summary!$B25,VolumeByClient[Quarter by Vlookup],summary!G$21)</f>
        <v>75265</v>
      </c>
      <c r="H25" s="38">
        <f>SUMIFS(VolumeByClient[Vol],VolumeByClient[Region],summary!$B25,VolumeByClient[Quarter by Vlookup],summary!H$21)</f>
        <v>82631</v>
      </c>
      <c r="J25" s="13">
        <f>G25-C25</f>
        <v>6212</v>
      </c>
      <c r="K25" s="41">
        <f>G25/C25-1</f>
        <v>8.9959885884755231E-2</v>
      </c>
      <c r="M25" s="13">
        <f>H25-D25</f>
        <v>13</v>
      </c>
      <c r="N25" s="41">
        <f>H25/D25-1</f>
        <v>1.5735069839495353E-4</v>
      </c>
      <c r="P25" s="13">
        <f>SUM(G25:H25)-SUM(C25:D25)</f>
        <v>6225</v>
      </c>
      <c r="Q25" s="41">
        <f>SUM(G25:H25)/SUM(C25:D25)-1</f>
        <v>4.1042783393002047E-2</v>
      </c>
    </row>
    <row r="26" spans="2:17" ht="13.5" customHeight="1" x14ac:dyDescent="0.2">
      <c r="B26" s="37" t="s">
        <v>902</v>
      </c>
      <c r="C26" s="39">
        <f t="shared" ref="C26:H26" si="0">SUM(C22:C25)</f>
        <v>822060</v>
      </c>
      <c r="D26" s="39">
        <f t="shared" si="0"/>
        <v>940140</v>
      </c>
      <c r="E26" s="39">
        <f t="shared" si="0"/>
        <v>587002</v>
      </c>
      <c r="F26" s="39">
        <f t="shared" si="0"/>
        <v>706563</v>
      </c>
      <c r="G26" s="39">
        <f t="shared" si="0"/>
        <v>855266</v>
      </c>
      <c r="H26" s="39">
        <f t="shared" si="0"/>
        <v>965282</v>
      </c>
      <c r="J26" s="39">
        <f>G26-C26</f>
        <v>33206</v>
      </c>
      <c r="K26" s="42">
        <f>G26/C26-1</f>
        <v>4.0393645232708053E-2</v>
      </c>
      <c r="M26" s="39">
        <f>H26-D26</f>
        <v>25142</v>
      </c>
      <c r="N26" s="42">
        <f>H26/D26-1</f>
        <v>2.6742825536622217E-2</v>
      </c>
      <c r="P26" s="49">
        <f>SUM(G26:H26)-SUM(C26:D26)</f>
        <v>58348</v>
      </c>
      <c r="Q26" s="40">
        <f>SUM(G26:H26)/SUM(C26:D26)-1</f>
        <v>3.3110884122120154E-2</v>
      </c>
    </row>
    <row r="27" spans="2:17" ht="13.5" customHeight="1" x14ac:dyDescent="0.2"/>
    <row r="28" spans="2:17" ht="13.5" customHeight="1" x14ac:dyDescent="0.2"/>
    <row r="29" spans="2:17" ht="13.5" customHeight="1" x14ac:dyDescent="0.25">
      <c r="B29" s="43" t="s">
        <v>956</v>
      </c>
      <c r="C29" s="44"/>
      <c r="D29" s="44"/>
      <c r="E29" s="44"/>
      <c r="F29" s="44"/>
      <c r="G29" s="44"/>
      <c r="H29" s="44"/>
      <c r="J29" s="45" t="s">
        <v>935</v>
      </c>
      <c r="K29" s="45"/>
      <c r="M29" s="45" t="s">
        <v>935</v>
      </c>
      <c r="N29" s="45"/>
      <c r="P29" s="45" t="s">
        <v>957</v>
      </c>
      <c r="Q29" s="45"/>
    </row>
    <row r="30" spans="2:17" ht="13.5" customHeight="1" x14ac:dyDescent="0.2">
      <c r="B30" s="46" t="s">
        <v>955</v>
      </c>
      <c r="C30" s="47" t="s">
        <v>916</v>
      </c>
      <c r="D30" s="47" t="s">
        <v>917</v>
      </c>
      <c r="E30" s="47" t="s">
        <v>918</v>
      </c>
      <c r="F30" s="47" t="s">
        <v>919</v>
      </c>
      <c r="G30" s="47" t="s">
        <v>920</v>
      </c>
      <c r="H30" s="47" t="s">
        <v>921</v>
      </c>
      <c r="J30" s="48" t="s">
        <v>932</v>
      </c>
      <c r="K30" s="48" t="s">
        <v>933</v>
      </c>
      <c r="M30" s="48" t="s">
        <v>932</v>
      </c>
      <c r="N30" s="48" t="s">
        <v>933</v>
      </c>
      <c r="P30" s="48" t="s">
        <v>932</v>
      </c>
      <c r="Q30" s="48" t="s">
        <v>933</v>
      </c>
    </row>
    <row r="31" spans="2:17" x14ac:dyDescent="0.2">
      <c r="B31" s="14" t="s">
        <v>898</v>
      </c>
      <c r="C31" s="38">
        <f>ROUNDUP(COUNTIFS(VolumeByClient[Region],summary!$B31,VolumeByClient[Quarter by Vlookup],summary!C$30)/3,0)</f>
        <v>18</v>
      </c>
      <c r="D31" s="38">
        <f>ROUNDUP(COUNTIFS(VolumeByClient[Region],summary!$B31,VolumeByClient[Quarter by Vlookup],summary!D$30)/3,0)</f>
        <v>19</v>
      </c>
      <c r="E31" s="38">
        <f>ROUNDUP(COUNTIFS(VolumeByClient[Region],summary!$B31,VolumeByClient[Quarter by Vlookup],summary!E$30)/3,0)</f>
        <v>19</v>
      </c>
      <c r="F31" s="38">
        <f>ROUNDUP(COUNTIFS(VolumeByClient[Region],summary!$B31,VolumeByClient[Quarter by Vlookup],summary!F$30)/3,0)</f>
        <v>20</v>
      </c>
      <c r="G31" s="38">
        <f>ROUNDUP(COUNTIFS(VolumeByClient[Region],summary!$B31,VolumeByClient[Quarter by Vlookup],summary!G$30)/3,0)</f>
        <v>20</v>
      </c>
      <c r="H31" s="38">
        <f>ROUNDUP(COUNTIFS(VolumeByClient[Region],summary!$B31,VolumeByClient[Quarter by Vlookup],summary!H$30)/3,0)</f>
        <v>20</v>
      </c>
      <c r="J31" s="13">
        <f>G31-C31</f>
        <v>2</v>
      </c>
      <c r="K31" s="41">
        <f>G31/C31-1</f>
        <v>0.11111111111111116</v>
      </c>
      <c r="M31" s="13">
        <f>H31-D31</f>
        <v>1</v>
      </c>
      <c r="N31" s="41">
        <f>H31/D31-1</f>
        <v>5.2631578947368363E-2</v>
      </c>
      <c r="P31" s="13">
        <f>SUM(G31:H31)-SUM(C31:D31)</f>
        <v>3</v>
      </c>
      <c r="Q31" s="41">
        <f>SUM(G31:H31)/SUM(C31:D31)-1</f>
        <v>8.1081081081081141E-2</v>
      </c>
    </row>
    <row r="32" spans="2:17" x14ac:dyDescent="0.2">
      <c r="B32" s="14" t="s">
        <v>899</v>
      </c>
      <c r="C32" s="38">
        <f>ROUNDUP(COUNTIFS(VolumeByClient[Region],summary!$B32,VolumeByClient[Quarter by Vlookup],summary!C$30)/3,0)</f>
        <v>8</v>
      </c>
      <c r="D32" s="38">
        <f>ROUNDUP(COUNTIFS(VolumeByClient[Region],summary!$B32,VolumeByClient[Quarter by Vlookup],summary!D$30)/3,0)</f>
        <v>8</v>
      </c>
      <c r="E32" s="38">
        <f>ROUNDUP(COUNTIFS(VolumeByClient[Region],summary!$B32,VolumeByClient[Quarter by Vlookup],summary!E$30)/3,0)</f>
        <v>8</v>
      </c>
      <c r="F32" s="38">
        <f>ROUNDUP(COUNTIFS(VolumeByClient[Region],summary!$B32,VolumeByClient[Quarter by Vlookup],summary!F$30)/3,0)</f>
        <v>8</v>
      </c>
      <c r="G32" s="38">
        <f>ROUNDUP(COUNTIFS(VolumeByClient[Region],summary!$B32,VolumeByClient[Quarter by Vlookup],summary!G$30)/3,0)</f>
        <v>8</v>
      </c>
      <c r="H32" s="38">
        <f>ROUNDUP(COUNTIFS(VolumeByClient[Region],summary!$B32,VolumeByClient[Quarter by Vlookup],summary!H$30)/3,0)</f>
        <v>8</v>
      </c>
      <c r="J32" s="13">
        <f>G32-C32</f>
        <v>0</v>
      </c>
      <c r="K32" s="41">
        <f>G32/C32-1</f>
        <v>0</v>
      </c>
      <c r="M32" s="13">
        <f>H32-D32</f>
        <v>0</v>
      </c>
      <c r="N32" s="41">
        <f>H32/D32-1</f>
        <v>0</v>
      </c>
      <c r="P32" s="13">
        <f>SUM(G32:H32)-SUM(C32:D32)</f>
        <v>0</v>
      </c>
      <c r="Q32" s="41">
        <f>SUM(G32:H32)/SUM(C32:D32)-1</f>
        <v>0</v>
      </c>
    </row>
    <row r="33" spans="1:17" ht="14.25" customHeight="1" x14ac:dyDescent="0.2">
      <c r="B33" s="14" t="s">
        <v>910</v>
      </c>
      <c r="C33" s="38">
        <f>ROUNDUP(COUNTIFS(VolumeByClient[Region],summary!$B33,VolumeByClient[Quarter by Vlookup],summary!C$30)/3,0)</f>
        <v>13</v>
      </c>
      <c r="D33" s="38">
        <f>ROUNDUP(COUNTIFS(VolumeByClient[Region],summary!$B33,VolumeByClient[Quarter by Vlookup],summary!D$30)/3,0)</f>
        <v>13</v>
      </c>
      <c r="E33" s="38">
        <f>ROUNDUP(COUNTIFS(VolumeByClient[Region],summary!$B33,VolumeByClient[Quarter by Vlookup],summary!E$30)/3,0)</f>
        <v>14</v>
      </c>
      <c r="F33" s="38">
        <f>ROUNDUP(COUNTIFS(VolumeByClient[Region],summary!$B33,VolumeByClient[Quarter by Vlookup],summary!F$30)/3,0)</f>
        <v>14</v>
      </c>
      <c r="G33" s="38">
        <f>ROUNDUP(COUNTIFS(VolumeByClient[Region],summary!$B33,VolumeByClient[Quarter by Vlookup],summary!G$30)/3,0)</f>
        <v>14</v>
      </c>
      <c r="H33" s="38">
        <f>ROUNDUP(COUNTIFS(VolumeByClient[Region],summary!$B33,VolumeByClient[Quarter by Vlookup],summary!H$30)/3,0)</f>
        <v>13</v>
      </c>
      <c r="J33" s="13">
        <f>G33-C33</f>
        <v>1</v>
      </c>
      <c r="K33" s="41">
        <f>G33/C33-1</f>
        <v>7.6923076923076872E-2</v>
      </c>
      <c r="M33" s="13">
        <f>H33-D33</f>
        <v>0</v>
      </c>
      <c r="N33" s="41">
        <f>H33/D33-1</f>
        <v>0</v>
      </c>
      <c r="P33" s="13">
        <f>SUM(G33:H33)-SUM(C33:D33)</f>
        <v>1</v>
      </c>
      <c r="Q33" s="41">
        <f>SUM(G33:H33)/SUM(C33:D33)-1</f>
        <v>3.8461538461538547E-2</v>
      </c>
    </row>
    <row r="34" spans="1:17" ht="13.5" customHeight="1" x14ac:dyDescent="0.2">
      <c r="B34" s="36" t="s">
        <v>909</v>
      </c>
      <c r="C34" s="38">
        <f>ROUNDUP(COUNTIFS(VolumeByClient[Region],summary!$B34,VolumeByClient[Quarter by Vlookup],summary!C$30)/3,0)</f>
        <v>10</v>
      </c>
      <c r="D34" s="38">
        <f>ROUNDUP(COUNTIFS(VolumeByClient[Region],summary!$B34,VolumeByClient[Quarter by Vlookup],summary!D$30)/3,0)</f>
        <v>10</v>
      </c>
      <c r="E34" s="38">
        <f>ROUNDUP(COUNTIFS(VolumeByClient[Region],summary!$B34,VolumeByClient[Quarter by Vlookup],summary!E$30)/3,0)</f>
        <v>11</v>
      </c>
      <c r="F34" s="38">
        <f>ROUNDUP(COUNTIFS(VolumeByClient[Region],summary!$B34,VolumeByClient[Quarter by Vlookup],summary!F$30)/3,0)</f>
        <v>11</v>
      </c>
      <c r="G34" s="38">
        <f>ROUNDUP(COUNTIFS(VolumeByClient[Region],summary!$B34,VolumeByClient[Quarter by Vlookup],summary!G$30)/3,0)</f>
        <v>11</v>
      </c>
      <c r="H34" s="38">
        <f>ROUNDUP(COUNTIFS(VolumeByClient[Region],summary!$B34,VolumeByClient[Quarter by Vlookup],summary!H$30)/3,0)</f>
        <v>9</v>
      </c>
      <c r="J34" s="13">
        <f>G34-C34</f>
        <v>1</v>
      </c>
      <c r="K34" s="41">
        <f>G34/C34-1</f>
        <v>0.10000000000000009</v>
      </c>
      <c r="M34" s="13">
        <f>H34-D34</f>
        <v>-1</v>
      </c>
      <c r="N34" s="41">
        <f>H34/D34-1</f>
        <v>-9.9999999999999978E-2</v>
      </c>
      <c r="P34" s="13">
        <f>SUM(G34:H34)-SUM(C34:D34)</f>
        <v>0</v>
      </c>
      <c r="Q34" s="41">
        <f>SUM(G34:H34)/SUM(C34:D34)-1</f>
        <v>0</v>
      </c>
    </row>
    <row r="35" spans="1:17" ht="25.5" x14ac:dyDescent="0.2">
      <c r="B35" s="37" t="s">
        <v>902</v>
      </c>
      <c r="C35" s="39">
        <f t="shared" ref="C35:H35" si="1">SUM(C31:C34)</f>
        <v>49</v>
      </c>
      <c r="D35" s="39">
        <f t="shared" si="1"/>
        <v>50</v>
      </c>
      <c r="E35" s="39">
        <f t="shared" si="1"/>
        <v>52</v>
      </c>
      <c r="F35" s="39">
        <f t="shared" si="1"/>
        <v>53</v>
      </c>
      <c r="G35" s="39">
        <f t="shared" si="1"/>
        <v>53</v>
      </c>
      <c r="H35" s="39">
        <f t="shared" si="1"/>
        <v>50</v>
      </c>
      <c r="J35" s="39">
        <f>G35-C35</f>
        <v>4</v>
      </c>
      <c r="K35" s="42">
        <f>G35/C35-1</f>
        <v>8.163265306122458E-2</v>
      </c>
      <c r="M35" s="39">
        <f>H35-D35</f>
        <v>0</v>
      </c>
      <c r="N35" s="42">
        <f>H35/D35-1</f>
        <v>0</v>
      </c>
      <c r="P35" s="49">
        <f>SUM(G35:H35)-SUM(C35:D35)</f>
        <v>4</v>
      </c>
      <c r="Q35" s="40">
        <f>SUM(G35:H35)/SUM(C35:D35)-1</f>
        <v>4.0404040404040442E-2</v>
      </c>
    </row>
    <row r="38" spans="1:17" ht="15" x14ac:dyDescent="0.25">
      <c r="B38" s="58" t="s">
        <v>958</v>
      </c>
      <c r="C38" s="57"/>
      <c r="D38" s="57"/>
      <c r="E38" s="51"/>
      <c r="F38" s="51"/>
      <c r="G38" s="51"/>
      <c r="H38" s="51"/>
      <c r="I38" s="2"/>
      <c r="J38" s="45" t="s">
        <v>935</v>
      </c>
      <c r="K38" s="45"/>
      <c r="M38" s="45" t="s">
        <v>935</v>
      </c>
      <c r="N38" s="45"/>
      <c r="O38" s="2"/>
      <c r="P38" s="45" t="s">
        <v>957</v>
      </c>
      <c r="Q38" s="45"/>
    </row>
    <row r="39" spans="1:17" x14ac:dyDescent="0.2">
      <c r="B39" s="46" t="s">
        <v>955</v>
      </c>
      <c r="C39" s="46" t="s">
        <v>916</v>
      </c>
      <c r="D39" s="46" t="s">
        <v>917</v>
      </c>
      <c r="E39" s="46" t="s">
        <v>918</v>
      </c>
      <c r="F39" s="46" t="s">
        <v>919</v>
      </c>
      <c r="G39" s="46" t="s">
        <v>920</v>
      </c>
      <c r="H39" s="46" t="s">
        <v>921</v>
      </c>
      <c r="I39" s="2"/>
      <c r="J39" s="48" t="s">
        <v>932</v>
      </c>
      <c r="K39" s="48" t="s">
        <v>933</v>
      </c>
      <c r="M39" s="48" t="s">
        <v>932</v>
      </c>
      <c r="N39" s="48" t="s">
        <v>933</v>
      </c>
      <c r="O39" s="2"/>
      <c r="P39" s="48" t="s">
        <v>932</v>
      </c>
      <c r="Q39" s="48" t="s">
        <v>933</v>
      </c>
    </row>
    <row r="40" spans="1:17" x14ac:dyDescent="0.2">
      <c r="B40" s="11" t="s">
        <v>898</v>
      </c>
      <c r="C40" s="38">
        <f t="shared" ref="C40:H40" si="2">C22/C31</f>
        <v>28301.055555555555</v>
      </c>
      <c r="D40" s="38">
        <f t="shared" si="2"/>
        <v>30348.315789473683</v>
      </c>
      <c r="E40" s="38">
        <f t="shared" si="2"/>
        <v>19141.78947368421</v>
      </c>
      <c r="F40" s="38">
        <f t="shared" si="2"/>
        <v>21601.7</v>
      </c>
      <c r="G40" s="38">
        <f t="shared" si="2"/>
        <v>26500.95</v>
      </c>
      <c r="H40" s="38">
        <f t="shared" si="2"/>
        <v>29825.1</v>
      </c>
      <c r="I40" s="2"/>
      <c r="J40" s="13">
        <f>G40-C40</f>
        <v>-1800.105555555554</v>
      </c>
      <c r="K40" s="41">
        <f>G40/C40-1</f>
        <v>-6.3605597749593068E-2</v>
      </c>
      <c r="M40" s="52">
        <f>H40-D40</f>
        <v>-523.21578947368471</v>
      </c>
      <c r="N40" s="41">
        <f>H40/D40-1</f>
        <v>-1.7240356700623294E-2</v>
      </c>
      <c r="O40" s="2"/>
      <c r="P40" s="52">
        <f>SUM(G40:H40)-SUM(C40:D40)</f>
        <v>-2323.3213450292387</v>
      </c>
      <c r="Q40" s="41">
        <f>SUM(G40:H40)/SUM(C40:D40)-1</f>
        <v>-3.9613746775925995E-2</v>
      </c>
    </row>
    <row r="41" spans="1:17" x14ac:dyDescent="0.2">
      <c r="B41" s="11" t="s">
        <v>899</v>
      </c>
      <c r="C41" s="38">
        <f t="shared" ref="C41:H43" si="3">C23/C32</f>
        <v>18481.5</v>
      </c>
      <c r="D41" s="38">
        <f t="shared" si="3"/>
        <v>21695.75</v>
      </c>
      <c r="E41" s="38">
        <f t="shared" si="3"/>
        <v>12942</v>
      </c>
      <c r="F41" s="38">
        <f t="shared" si="3"/>
        <v>16158</v>
      </c>
      <c r="G41" s="38">
        <f t="shared" si="3"/>
        <v>18775.5</v>
      </c>
      <c r="H41" s="38">
        <f t="shared" si="3"/>
        <v>22042.25</v>
      </c>
      <c r="I41" s="2"/>
      <c r="J41" s="13">
        <f>G41-C41</f>
        <v>294</v>
      </c>
      <c r="K41" s="41">
        <f>G41/C41-1</f>
        <v>1.5907799691583513E-2</v>
      </c>
      <c r="M41" s="52">
        <f>H41-D41</f>
        <v>346.5</v>
      </c>
      <c r="N41" s="41">
        <f>H41/D41-1</f>
        <v>1.5970869870827187E-2</v>
      </c>
      <c r="O41" s="2"/>
      <c r="P41" s="52">
        <f>SUM(G41:H41)-SUM(C41:D41)</f>
        <v>640.5</v>
      </c>
      <c r="Q41" s="41">
        <f>SUM(G41:H41)/SUM(C41:D41)-1</f>
        <v>1.5941857643318125E-2</v>
      </c>
    </row>
    <row r="42" spans="1:17" x14ac:dyDescent="0.2">
      <c r="A42" s="2"/>
      <c r="B42" s="11" t="s">
        <v>910</v>
      </c>
      <c r="C42" s="38">
        <f t="shared" si="3"/>
        <v>7364.3076923076924</v>
      </c>
      <c r="D42" s="38">
        <f t="shared" si="3"/>
        <v>8256.7692307692305</v>
      </c>
      <c r="E42" s="38">
        <f t="shared" si="3"/>
        <v>4942.7142857142853</v>
      </c>
      <c r="F42" s="38">
        <f t="shared" si="3"/>
        <v>5724.5714285714284</v>
      </c>
      <c r="G42" s="38">
        <f t="shared" si="3"/>
        <v>7127</v>
      </c>
      <c r="H42" s="38">
        <f t="shared" si="3"/>
        <v>8447</v>
      </c>
      <c r="I42" s="2"/>
      <c r="J42" s="13">
        <f>G42-C42</f>
        <v>-237.30769230769238</v>
      </c>
      <c r="K42" s="41">
        <f>G42/C42-1</f>
        <v>-3.2224032756747678E-2</v>
      </c>
      <c r="M42" s="52">
        <f>H42-D42</f>
        <v>190.23076923076951</v>
      </c>
      <c r="N42" s="41">
        <f>H42/D42-1</f>
        <v>2.3039370959026639E-2</v>
      </c>
      <c r="O42" s="2"/>
      <c r="P42" s="52">
        <f>SUM(G42:H42)-SUM(C42:D42)</f>
        <v>-47.076923076921958</v>
      </c>
      <c r="Q42" s="41">
        <f>SUM(G42:H42)/SUM(C42:D42)-1</f>
        <v>-3.0136797423598871E-3</v>
      </c>
    </row>
    <row r="43" spans="1:17" x14ac:dyDescent="0.2">
      <c r="B43" s="53" t="s">
        <v>909</v>
      </c>
      <c r="C43" s="38">
        <f t="shared" si="3"/>
        <v>6905.3</v>
      </c>
      <c r="D43" s="38">
        <f t="shared" si="3"/>
        <v>8261.7999999999993</v>
      </c>
      <c r="E43" s="38">
        <f t="shared" si="3"/>
        <v>4597.636363636364</v>
      </c>
      <c r="F43" s="38">
        <f t="shared" si="3"/>
        <v>5920.090909090909</v>
      </c>
      <c r="G43" s="38">
        <f t="shared" si="3"/>
        <v>6842.272727272727</v>
      </c>
      <c r="H43" s="38">
        <f t="shared" si="3"/>
        <v>9181.2222222222226</v>
      </c>
      <c r="I43" s="2"/>
      <c r="J43" s="13">
        <f>G43-C43</f>
        <v>-63.027272727273157</v>
      </c>
      <c r="K43" s="41">
        <f>G43/C43-1</f>
        <v>-9.1273764684044467E-3</v>
      </c>
      <c r="M43" s="52">
        <f>H43-D43</f>
        <v>919.42222222222335</v>
      </c>
      <c r="N43" s="41">
        <f>H43/D43-1</f>
        <v>0.11128594522043911</v>
      </c>
      <c r="O43" s="2"/>
      <c r="P43" s="52">
        <f>SUM(G43:H43)-SUM(C43:D43)</f>
        <v>856.39494949495202</v>
      </c>
      <c r="Q43" s="41">
        <f>SUM(G43:H43)/SUM(C43:D43)-1</f>
        <v>5.6463987808806682E-2</v>
      </c>
    </row>
    <row r="44" spans="1:17" ht="25.5" x14ac:dyDescent="0.2">
      <c r="B44" s="54" t="s">
        <v>902</v>
      </c>
      <c r="C44" s="55">
        <f t="shared" ref="C44:H44" si="4">SUM(C40:C43)</f>
        <v>61052.163247863253</v>
      </c>
      <c r="D44" s="55">
        <f t="shared" si="4"/>
        <v>68562.635020242917</v>
      </c>
      <c r="E44" s="55">
        <f t="shared" si="4"/>
        <v>41624.140123034857</v>
      </c>
      <c r="F44" s="55">
        <f t="shared" si="4"/>
        <v>49404.362337662336</v>
      </c>
      <c r="G44" s="55">
        <f t="shared" si="4"/>
        <v>59245.722727272725</v>
      </c>
      <c r="H44" s="55">
        <f t="shared" si="4"/>
        <v>69495.572222222225</v>
      </c>
      <c r="I44" s="2"/>
      <c r="J44" s="39">
        <f>G44-C44</f>
        <v>-1806.4405205905277</v>
      </c>
      <c r="K44" s="42">
        <f>G44/C44-1</f>
        <v>-2.9588476877660086E-2</v>
      </c>
      <c r="M44" s="55">
        <f>H44-D44</f>
        <v>932.93720197930816</v>
      </c>
      <c r="N44" s="42">
        <f>H44/D44-1</f>
        <v>1.3607079157676116E-2</v>
      </c>
      <c r="O44" s="2"/>
      <c r="P44" s="56">
        <f>SUM(G44:H44)-SUM(C44:D44)</f>
        <v>-873.50331861122686</v>
      </c>
      <c r="Q44" s="40">
        <f>SUM(G44:H44)/SUM(C44:D44)-1</f>
        <v>-6.7392252295482846E-3</v>
      </c>
    </row>
    <row r="47" spans="1:17" x14ac:dyDescent="0.2">
      <c r="K47" s="12"/>
    </row>
    <row r="48" spans="1:17" x14ac:dyDescent="0.2">
      <c r="B48" s="28" t="s">
        <v>961</v>
      </c>
      <c r="K48" s="12"/>
      <c r="L48" s="62"/>
    </row>
    <row r="49" spans="1:2" ht="17.25" customHeight="1" x14ac:dyDescent="0.2">
      <c r="B49" s="24" t="s">
        <v>962</v>
      </c>
    </row>
    <row r="50" spans="1:2" ht="14.25" customHeight="1" x14ac:dyDescent="0.2">
      <c r="B50" s="6" t="s">
        <v>963</v>
      </c>
    </row>
    <row r="51" spans="1:2" x14ac:dyDescent="0.2">
      <c r="B51" s="27" t="s">
        <v>964</v>
      </c>
    </row>
    <row r="54" spans="1:2" x14ac:dyDescent="0.2">
      <c r="B54" s="6"/>
    </row>
    <row r="55" spans="1:2" x14ac:dyDescent="0.2">
      <c r="B55" s="6"/>
    </row>
    <row r="56" spans="1:2" x14ac:dyDescent="0.2">
      <c r="A56" s="15" t="s">
        <v>951</v>
      </c>
      <c r="B56" s="27"/>
    </row>
    <row r="57" spans="1:2" x14ac:dyDescent="0.2">
      <c r="A57" s="15"/>
    </row>
    <row r="58" spans="1:2" x14ac:dyDescent="0.2">
      <c r="B58" s="6"/>
    </row>
    <row r="59" spans="1:2" x14ac:dyDescent="0.2">
      <c r="B59" s="6"/>
    </row>
    <row r="60" spans="1:2" x14ac:dyDescent="0.2">
      <c r="B60" s="6"/>
    </row>
    <row r="61" spans="1:2" x14ac:dyDescent="0.2">
      <c r="B61" s="6"/>
    </row>
    <row r="62" spans="1:2" x14ac:dyDescent="0.2">
      <c r="B62" s="6"/>
    </row>
    <row r="63" spans="1:2" x14ac:dyDescent="0.2">
      <c r="B63" s="6"/>
    </row>
    <row r="64" spans="1:2" x14ac:dyDescent="0.2">
      <c r="B64" s="6"/>
    </row>
  </sheetData>
  <printOptions horizontalCentered="1"/>
  <pageMargins left="0.25" right="0.25" top="0.75" bottom="0.75" header="0.3" footer="0.3"/>
  <pageSetup scale="71" orientation="portrait" r:id="rId1"/>
  <rowBreaks count="1" manualBreakCount="1">
    <brk id="5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4B7A33F-54D8-4BCA-8487-B0AE23FA80A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10" id="{510A11D6-836F-40E4-93B9-318C22D7E44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F0FE3185-B2C2-457C-9636-1A45A4FF8C7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N22:N26</xm:sqref>
        </x14:conditionalFormatting>
        <x14:conditionalFormatting xmlns:xm="http://schemas.microsoft.com/office/excel/2006/main">
          <x14:cfRule type="iconSet" priority="8" id="{06971D81-C140-4D16-9224-B67F8A209B7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Q22:Q26</xm:sqref>
        </x14:conditionalFormatting>
        <x14:conditionalFormatting xmlns:xm="http://schemas.microsoft.com/office/excel/2006/main">
          <x14:cfRule type="iconSet" priority="7" id="{E15A1AEF-4F9A-433E-BB54-4F3414001A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AC98F40-453D-4AC6-88DF-F65AD55756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600FFF58-B0A3-43D5-AC9D-C8DB7F19000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4" id="{FCFF3BA4-3B1D-47EC-8955-CAB486DD63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3" id="{D68D244D-7779-455B-A706-D5783510F5A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2" id="{91BFFDF3-88FC-4BE7-B33E-8EDB683E98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614E077F-154C-485F-A27C-F891EF9429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873B-7CD2-4B0C-8757-C115C683A3E1}">
  <dimension ref="A3:BU145"/>
  <sheetViews>
    <sheetView workbookViewId="0">
      <selection activeCell="D141" sqref="D141"/>
    </sheetView>
  </sheetViews>
  <sheetFormatPr defaultRowHeight="12.75" x14ac:dyDescent="0.2"/>
  <cols>
    <col min="1" max="1" width="15" style="3" bestFit="1" customWidth="1"/>
    <col min="2" max="2" width="11" style="3" customWidth="1"/>
    <col min="3" max="6" width="12.140625" style="3" bestFit="1" customWidth="1"/>
    <col min="7" max="7" width="11.28515625" style="3" bestFit="1" customWidth="1"/>
    <col min="8" max="9" width="8.7109375" style="3" bestFit="1" customWidth="1"/>
    <col min="10" max="10" width="11.28515625" style="3" bestFit="1" customWidth="1"/>
    <col min="11" max="11" width="6.28515625" style="3" bestFit="1" customWidth="1"/>
    <col min="12" max="12" width="8.7109375" style="3" bestFit="1" customWidth="1"/>
    <col min="13" max="13" width="11.5703125" style="3" bestFit="1" customWidth="1"/>
    <col min="14" max="14" width="8.7109375" style="3" bestFit="1" customWidth="1"/>
    <col min="15" max="15" width="11.28515625" style="3" bestFit="1" customWidth="1"/>
    <col min="16" max="16" width="12.85546875" style="3" bestFit="1" customWidth="1"/>
    <col min="17" max="17" width="11.28515625" style="3" bestFit="1" customWidth="1"/>
    <col min="18" max="19" width="11.5703125" style="3" bestFit="1" customWidth="1"/>
    <col min="20" max="20" width="7.7109375" style="3" bestFit="1" customWidth="1"/>
    <col min="21" max="21" width="8.5703125" style="3" bestFit="1" customWidth="1"/>
    <col min="22" max="22" width="8.7109375" style="3" bestFit="1" customWidth="1"/>
    <col min="23" max="24" width="7.7109375" style="3" bestFit="1" customWidth="1"/>
    <col min="25" max="25" width="8.5703125" style="3" bestFit="1" customWidth="1"/>
    <col min="26" max="26" width="8.7109375" style="3" bestFit="1" customWidth="1"/>
    <col min="27" max="28" width="7.7109375" style="3" bestFit="1" customWidth="1"/>
    <col min="29" max="29" width="8.5703125" style="3" bestFit="1" customWidth="1"/>
    <col min="30" max="30" width="8.7109375" style="3" bestFit="1" customWidth="1"/>
    <col min="31" max="32" width="7.7109375" style="3" bestFit="1" customWidth="1"/>
    <col min="33" max="33" width="8.5703125" style="3" bestFit="1" customWidth="1"/>
    <col min="34" max="34" width="8.7109375" style="3" bestFit="1" customWidth="1"/>
    <col min="35" max="36" width="7.7109375" style="3" bestFit="1" customWidth="1"/>
    <col min="37" max="37" width="8.5703125" style="3" bestFit="1" customWidth="1"/>
    <col min="38" max="38" width="8.7109375" style="3" bestFit="1" customWidth="1"/>
    <col min="39" max="40" width="7.7109375" style="3" bestFit="1" customWidth="1"/>
    <col min="41" max="41" width="8.5703125" style="3" bestFit="1" customWidth="1"/>
    <col min="42" max="42" width="8.7109375" style="3" bestFit="1" customWidth="1"/>
    <col min="43" max="44" width="7.7109375" style="3" bestFit="1" customWidth="1"/>
    <col min="45" max="45" width="8.5703125" style="3" bestFit="1" customWidth="1"/>
    <col min="46" max="46" width="8.7109375" style="3" bestFit="1" customWidth="1"/>
    <col min="47" max="48" width="7.7109375" style="3" bestFit="1" customWidth="1"/>
    <col min="49" max="49" width="8.5703125" style="3" bestFit="1" customWidth="1"/>
    <col min="50" max="50" width="8.7109375" style="3" bestFit="1" customWidth="1"/>
    <col min="51" max="52" width="7.7109375" style="3" bestFit="1" customWidth="1"/>
    <col min="53" max="53" width="8.5703125" style="3" bestFit="1" customWidth="1"/>
    <col min="54" max="54" width="8.7109375" style="3" bestFit="1" customWidth="1"/>
    <col min="55" max="56" width="7.7109375" style="3" bestFit="1" customWidth="1"/>
    <col min="57" max="57" width="8.5703125" style="3" bestFit="1" customWidth="1"/>
    <col min="58" max="58" width="8.7109375" style="3" bestFit="1" customWidth="1"/>
    <col min="59" max="60" width="7.7109375" style="3" bestFit="1" customWidth="1"/>
    <col min="61" max="61" width="8.5703125" style="3" bestFit="1" customWidth="1"/>
    <col min="62" max="62" width="8.7109375" style="3" bestFit="1" customWidth="1"/>
    <col min="63" max="64" width="7.7109375" style="3" bestFit="1" customWidth="1"/>
    <col min="65" max="65" width="8.5703125" style="3" bestFit="1" customWidth="1"/>
    <col min="66" max="66" width="8.7109375" style="3" bestFit="1" customWidth="1"/>
    <col min="67" max="68" width="7.7109375" style="3" bestFit="1" customWidth="1"/>
    <col min="69" max="69" width="8.5703125" style="3" bestFit="1" customWidth="1"/>
    <col min="70" max="70" width="8.7109375" style="3" bestFit="1" customWidth="1"/>
    <col min="71" max="72" width="7.7109375" style="3" bestFit="1" customWidth="1"/>
    <col min="73" max="73" width="8.5703125" style="3" bestFit="1" customWidth="1"/>
    <col min="74" max="16384" width="9.140625" style="3"/>
  </cols>
  <sheetData>
    <row r="3" spans="1:10" x14ac:dyDescent="0.2">
      <c r="A3" s="18" t="s">
        <v>931</v>
      </c>
      <c r="B3" s="18" t="s">
        <v>924</v>
      </c>
      <c r="C3" s="10"/>
      <c r="D3" s="10"/>
      <c r="E3" s="10"/>
      <c r="F3"/>
      <c r="G3"/>
      <c r="H3"/>
      <c r="I3"/>
      <c r="J3"/>
    </row>
    <row r="4" spans="1:10" x14ac:dyDescent="0.2">
      <c r="A4" s="18" t="s">
        <v>901</v>
      </c>
      <c r="B4" s="10" t="s">
        <v>898</v>
      </c>
      <c r="C4" s="10" t="s">
        <v>899</v>
      </c>
      <c r="D4" s="10" t="s">
        <v>910</v>
      </c>
      <c r="E4" s="10" t="s">
        <v>909</v>
      </c>
      <c r="F4"/>
      <c r="G4"/>
      <c r="H4"/>
      <c r="I4"/>
      <c r="J4"/>
    </row>
    <row r="5" spans="1:10" x14ac:dyDescent="0.2">
      <c r="A5" s="19" t="s">
        <v>925</v>
      </c>
      <c r="B5" s="10"/>
      <c r="C5" s="10"/>
      <c r="D5" s="10"/>
      <c r="E5" s="10"/>
      <c r="F5"/>
      <c r="G5"/>
      <c r="H5"/>
      <c r="I5"/>
      <c r="J5"/>
    </row>
    <row r="6" spans="1:10" x14ac:dyDescent="0.2">
      <c r="A6" s="20" t="s">
        <v>927</v>
      </c>
      <c r="B6" s="10">
        <v>509419</v>
      </c>
      <c r="C6" s="10">
        <v>147852</v>
      </c>
      <c r="D6" s="10">
        <v>95736</v>
      </c>
      <c r="E6" s="10">
        <v>69053</v>
      </c>
      <c r="F6"/>
      <c r="G6"/>
      <c r="H6"/>
      <c r="I6"/>
      <c r="J6"/>
    </row>
    <row r="7" spans="1:10" x14ac:dyDescent="0.2">
      <c r="A7" s="20" t="s">
        <v>928</v>
      </c>
      <c r="B7" s="10">
        <v>576618</v>
      </c>
      <c r="C7" s="10">
        <v>173566</v>
      </c>
      <c r="D7" s="10">
        <v>107338</v>
      </c>
      <c r="E7" s="10">
        <v>82618</v>
      </c>
      <c r="F7"/>
      <c r="G7"/>
      <c r="H7"/>
      <c r="I7"/>
      <c r="J7"/>
    </row>
    <row r="8" spans="1:10" x14ac:dyDescent="0.2">
      <c r="A8" s="20" t="s">
        <v>929</v>
      </c>
      <c r="B8" s="10">
        <v>363694</v>
      </c>
      <c r="C8" s="10">
        <v>103536</v>
      </c>
      <c r="D8" s="10">
        <v>69198</v>
      </c>
      <c r="E8" s="10">
        <v>50574</v>
      </c>
      <c r="F8"/>
      <c r="G8"/>
      <c r="H8"/>
      <c r="I8"/>
      <c r="J8"/>
    </row>
    <row r="9" spans="1:10" x14ac:dyDescent="0.2">
      <c r="A9" s="20" t="s">
        <v>930</v>
      </c>
      <c r="B9" s="10">
        <v>432034</v>
      </c>
      <c r="C9" s="10">
        <v>129264</v>
      </c>
      <c r="D9" s="10">
        <v>80144</v>
      </c>
      <c r="E9" s="10">
        <v>65121</v>
      </c>
      <c r="F9"/>
      <c r="G9"/>
      <c r="H9"/>
      <c r="I9"/>
      <c r="J9"/>
    </row>
    <row r="10" spans="1:10" x14ac:dyDescent="0.2">
      <c r="A10" s="19" t="s">
        <v>926</v>
      </c>
      <c r="B10" s="10"/>
      <c r="C10" s="10"/>
      <c r="D10" s="10"/>
      <c r="E10" s="10"/>
      <c r="F10"/>
      <c r="G10"/>
      <c r="H10"/>
      <c r="I10"/>
      <c r="J10"/>
    </row>
    <row r="11" spans="1:10" x14ac:dyDescent="0.2">
      <c r="A11" s="20" t="s">
        <v>927</v>
      </c>
      <c r="B11" s="10">
        <v>530019</v>
      </c>
      <c r="C11" s="10">
        <v>150204</v>
      </c>
      <c r="D11" s="10">
        <v>99778</v>
      </c>
      <c r="E11" s="10">
        <v>75265</v>
      </c>
      <c r="F11"/>
      <c r="G11"/>
      <c r="H11"/>
      <c r="I11"/>
      <c r="J11"/>
    </row>
    <row r="12" spans="1:10" x14ac:dyDescent="0.2">
      <c r="A12" s="20" t="s">
        <v>928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10" x14ac:dyDescent="0.2">
      <c r="A13" s="19" t="s">
        <v>902</v>
      </c>
      <c r="B13" s="10">
        <v>3008286</v>
      </c>
      <c r="C13" s="10">
        <v>880760</v>
      </c>
      <c r="D13" s="10">
        <v>562005</v>
      </c>
      <c r="E13" s="10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7" spans="1:73" x14ac:dyDescent="0.2">
      <c r="A37" s="18" t="s">
        <v>931</v>
      </c>
      <c r="B37" s="18" t="s">
        <v>924</v>
      </c>
      <c r="C37" s="10"/>
      <c r="D37" s="10"/>
      <c r="E37" s="10"/>
      <c r="F37" s="10"/>
      <c r="G37" s="10"/>
    </row>
    <row r="38" spans="1:73" x14ac:dyDescent="0.2">
      <c r="A38" s="10"/>
      <c r="B38" s="10" t="s">
        <v>925</v>
      </c>
      <c r="C38" s="10"/>
      <c r="D38" s="10"/>
      <c r="E38" s="10"/>
      <c r="F38" s="10" t="s">
        <v>926</v>
      </c>
      <c r="G38" s="10"/>
      <c r="J38"/>
      <c r="K38"/>
      <c r="M38"/>
    </row>
    <row r="39" spans="1:73" x14ac:dyDescent="0.2">
      <c r="A39" s="10"/>
      <c r="B39" s="10" t="s">
        <v>927</v>
      </c>
      <c r="C39" s="10" t="s">
        <v>928</v>
      </c>
      <c r="D39" s="10" t="s">
        <v>929</v>
      </c>
      <c r="E39" s="10" t="s">
        <v>930</v>
      </c>
      <c r="F39" s="10" t="s">
        <v>927</v>
      </c>
      <c r="G39" s="10" t="s">
        <v>928</v>
      </c>
    </row>
    <row r="40" spans="1:73" x14ac:dyDescent="0.2">
      <c r="A40" s="18" t="s">
        <v>901</v>
      </c>
      <c r="B40" s="10"/>
      <c r="C40" s="10"/>
      <c r="D40" s="10"/>
      <c r="E40" s="10"/>
      <c r="F40" s="10"/>
      <c r="G40" s="10"/>
    </row>
    <row r="41" spans="1:73" x14ac:dyDescent="0.2">
      <c r="A41" s="19" t="s">
        <v>898</v>
      </c>
      <c r="B41" s="10">
        <v>509419</v>
      </c>
      <c r="C41" s="10">
        <v>576618</v>
      </c>
      <c r="D41" s="10">
        <v>363694</v>
      </c>
      <c r="E41" s="10">
        <v>432034</v>
      </c>
      <c r="F41" s="10">
        <v>530019</v>
      </c>
      <c r="G41" s="10">
        <v>596502</v>
      </c>
      <c r="H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">
      <c r="A42" s="19" t="s">
        <v>899</v>
      </c>
      <c r="B42" s="10">
        <v>147852</v>
      </c>
      <c r="C42" s="10">
        <v>173566</v>
      </c>
      <c r="D42" s="10">
        <v>103536</v>
      </c>
      <c r="E42" s="10">
        <v>129264</v>
      </c>
      <c r="F42" s="10">
        <v>150204</v>
      </c>
      <c r="G42" s="10">
        <v>176338</v>
      </c>
      <c r="H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">
      <c r="A43" s="19" t="s">
        <v>910</v>
      </c>
      <c r="B43" s="10">
        <v>95736</v>
      </c>
      <c r="C43" s="10">
        <v>107338</v>
      </c>
      <c r="D43" s="10">
        <v>69198</v>
      </c>
      <c r="E43" s="10">
        <v>80144</v>
      </c>
      <c r="F43" s="10">
        <v>99778</v>
      </c>
      <c r="G43" s="10">
        <v>109811</v>
      </c>
      <c r="H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">
      <c r="A44" s="19" t="s">
        <v>909</v>
      </c>
      <c r="B44" s="10">
        <v>69053</v>
      </c>
      <c r="C44" s="10">
        <v>82618</v>
      </c>
      <c r="D44" s="10">
        <v>50574</v>
      </c>
      <c r="E44" s="10">
        <v>65121</v>
      </c>
      <c r="F44" s="10">
        <v>75265</v>
      </c>
      <c r="G44" s="10">
        <v>82631</v>
      </c>
      <c r="H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x14ac:dyDescent="0.2">
      <c r="A45" s="19" t="s">
        <v>902</v>
      </c>
      <c r="B45" s="10">
        <v>822060</v>
      </c>
      <c r="C45" s="10">
        <v>940140</v>
      </c>
      <c r="D45" s="10">
        <v>587002</v>
      </c>
      <c r="E45" s="10">
        <v>706563</v>
      </c>
      <c r="F45" s="10">
        <v>855266</v>
      </c>
      <c r="G45" s="10">
        <v>965282</v>
      </c>
      <c r="H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x14ac:dyDescent="0.2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x14ac:dyDescent="0.2"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73" x14ac:dyDescent="0.2">
      <c r="A48" t="s">
        <v>934</v>
      </c>
      <c r="B48"/>
      <c r="C48"/>
      <c r="D48" t="s">
        <v>935</v>
      </c>
      <c r="E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 t="s">
        <v>932</v>
      </c>
      <c r="B49" t="s">
        <v>933</v>
      </c>
      <c r="C49"/>
      <c r="D49" t="s">
        <v>932</v>
      </c>
      <c r="E49" t="s">
        <v>933</v>
      </c>
      <c r="H49" s="3" t="s">
        <v>936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 s="13">
        <f>F41-B41</f>
        <v>20600</v>
      </c>
      <c r="B50" s="21">
        <f>F41/B41-1</f>
        <v>4.0438224722674221E-2</v>
      </c>
      <c r="C50"/>
      <c r="D50" s="13">
        <f>G41-C41</f>
        <v>19884</v>
      </c>
      <c r="E50" s="21">
        <f>G41/C41-1</f>
        <v>3.4483835051975387E-2</v>
      </c>
      <c r="F50"/>
      <c r="G50" s="12">
        <f>C41*(1+B50)</f>
        <v>599935.40826313896</v>
      </c>
      <c r="H50" s="22">
        <f>C41/(1-B50)</f>
        <v>600918.05953123746</v>
      </c>
      <c r="I50" s="17">
        <f>H50/$H$54</f>
        <v>0.61336055121642019</v>
      </c>
      <c r="J50" s="13">
        <f>H50-G41</f>
        <v>4416.0595312374644</v>
      </c>
      <c r="K50" s="17">
        <f>J50/$J$54</f>
        <v>0.30598596603620037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 s="13">
        <f>F42-B42</f>
        <v>2352</v>
      </c>
      <c r="B51" s="21">
        <f>F42/B42-1</f>
        <v>1.5907799691583513E-2</v>
      </c>
      <c r="D51" s="13">
        <f>G42-C42</f>
        <v>2772</v>
      </c>
      <c r="E51" s="21">
        <f>G42/C42-1</f>
        <v>1.5970869870827187E-2</v>
      </c>
      <c r="F51"/>
      <c r="G51" s="12">
        <f>C42*(1+B51)</f>
        <v>176327.05316126937</v>
      </c>
      <c r="H51" s="22">
        <f>C42/(1-B51)</f>
        <v>176371.68544329898</v>
      </c>
      <c r="I51" s="17">
        <f>H51/$H$54</f>
        <v>0.18002360302976958</v>
      </c>
      <c r="J51" s="13">
        <f>H51-G42</f>
        <v>33.685443298978498</v>
      </c>
      <c r="K51" s="17">
        <f>J51/$J$54</f>
        <v>2.334043016468868E-3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13">
        <f>F43-B43</f>
        <v>4042</v>
      </c>
      <c r="B52" s="21">
        <f>F43/B43-1</f>
        <v>4.2220272415810056E-2</v>
      </c>
      <c r="D52" s="13">
        <f>G43-C43</f>
        <v>2473</v>
      </c>
      <c r="E52" s="21">
        <f>G43/C43-1</f>
        <v>2.3039370959026639E-2</v>
      </c>
      <c r="F52"/>
      <c r="G52" s="12">
        <f>C43*(1+B52)</f>
        <v>111869.83960056822</v>
      </c>
      <c r="H52" s="22">
        <f>C43/(1-B52)</f>
        <v>112069.60944009421</v>
      </c>
      <c r="I52" s="17">
        <f>H52/$H$54</f>
        <v>0.11439010083073041</v>
      </c>
      <c r="J52" s="13">
        <f>H52-G43</f>
        <v>2258.6094400942093</v>
      </c>
      <c r="K52" s="17">
        <f>J52/$J$54</f>
        <v>0.15649761660528339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13">
        <f>F44-B44</f>
        <v>6212</v>
      </c>
      <c r="B53" s="21">
        <f>F44/B44-1</f>
        <v>8.9959885884755231E-2</v>
      </c>
      <c r="D53" s="13">
        <f>G44-C44</f>
        <v>13</v>
      </c>
      <c r="E53" s="21">
        <f>G44/C44-1</f>
        <v>1.5735069839495353E-4</v>
      </c>
      <c r="F53"/>
      <c r="G53" s="12">
        <f>C44*(1+B53)</f>
        <v>90050.305852026708</v>
      </c>
      <c r="H53" s="22">
        <f>C44/(1-B53)</f>
        <v>90785.009054598122</v>
      </c>
      <c r="I53" s="17">
        <f>H53/$H$54</f>
        <v>9.2664785677025227E-2</v>
      </c>
      <c r="J53" s="13">
        <f>H53-G44</f>
        <v>8154.009054598122</v>
      </c>
      <c r="K53" s="17">
        <f>J53/$J$54</f>
        <v>0.56498611941039234</v>
      </c>
      <c r="L53"/>
      <c r="M53" s="6" t="s">
        <v>946</v>
      </c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 s="13">
        <f>F45-B45</f>
        <v>33206</v>
      </c>
      <c r="B54" s="21">
        <f>F45/B45-1</f>
        <v>4.0393645232708053E-2</v>
      </c>
      <c r="C54"/>
      <c r="D54" s="13">
        <f>G45-C45</f>
        <v>25142</v>
      </c>
      <c r="E54" s="21">
        <f>G45/C45-1</f>
        <v>2.6742825536622217E-2</v>
      </c>
      <c r="F54"/>
      <c r="G54" s="12">
        <f>C45*(1+B54)</f>
        <v>978115.68162907811</v>
      </c>
      <c r="H54" s="22">
        <f>C45/(1-B54)</f>
        <v>979714.22899547953</v>
      </c>
      <c r="I54" s="17">
        <f>H54/$H$54</f>
        <v>1</v>
      </c>
      <c r="J54" s="13">
        <f>H54-G45</f>
        <v>14432.228995479527</v>
      </c>
      <c r="K54" s="17">
        <f>J54/$J$54</f>
        <v>1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/>
      <c r="B55"/>
      <c r="C55"/>
      <c r="D55"/>
      <c r="E55"/>
      <c r="F55"/>
      <c r="G55"/>
      <c r="H55"/>
      <c r="I55"/>
      <c r="J55"/>
      <c r="K55"/>
      <c r="L55"/>
      <c r="M55" s="6" t="s">
        <v>947</v>
      </c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">
      <c r="A56"/>
      <c r="B56"/>
      <c r="C56"/>
      <c r="D56"/>
      <c r="E56"/>
      <c r="F56"/>
      <c r="G56"/>
      <c r="H56"/>
      <c r="I56"/>
      <c r="J56"/>
      <c r="K56"/>
      <c r="L56"/>
      <c r="M56" s="6" t="s">
        <v>948</v>
      </c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">
      <c r="A57"/>
      <c r="B57"/>
      <c r="C57"/>
      <c r="D57"/>
      <c r="E57"/>
      <c r="F57"/>
      <c r="G57"/>
      <c r="H57"/>
      <c r="I57"/>
      <c r="J57"/>
      <c r="K57"/>
      <c r="L57"/>
      <c r="M57" s="27" t="s">
        <v>949</v>
      </c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">
      <c r="A58"/>
      <c r="B58"/>
      <c r="C58"/>
      <c r="D58"/>
      <c r="E58"/>
      <c r="F58"/>
      <c r="G58"/>
      <c r="H58"/>
      <c r="I58"/>
    </row>
    <row r="59" spans="1:25" x14ac:dyDescent="0.2">
      <c r="A59" s="18" t="s">
        <v>931</v>
      </c>
      <c r="B59" s="10"/>
      <c r="C59" s="18" t="s">
        <v>939</v>
      </c>
      <c r="D59" s="18" t="s">
        <v>940</v>
      </c>
      <c r="E59" s="18" t="s">
        <v>61</v>
      </c>
      <c r="F59" s="10"/>
      <c r="G59" s="10"/>
      <c r="H59" s="10"/>
      <c r="I59" s="10"/>
      <c r="J59" s="10"/>
    </row>
    <row r="60" spans="1:25" x14ac:dyDescent="0.2">
      <c r="A60" s="10"/>
      <c r="B60" s="10"/>
      <c r="C60" s="10" t="s">
        <v>925</v>
      </c>
      <c r="D60" s="10" t="s">
        <v>925</v>
      </c>
      <c r="E60" s="10" t="s">
        <v>925</v>
      </c>
      <c r="F60" s="10" t="s">
        <v>925</v>
      </c>
      <c r="G60" s="10" t="s">
        <v>937</v>
      </c>
      <c r="H60" s="10" t="s">
        <v>926</v>
      </c>
      <c r="I60" s="10" t="s">
        <v>926</v>
      </c>
      <c r="J60" s="10" t="s">
        <v>938</v>
      </c>
    </row>
    <row r="61" spans="1:25" x14ac:dyDescent="0.2">
      <c r="A61" s="10"/>
      <c r="B61" s="10"/>
      <c r="C61" s="10" t="s">
        <v>927</v>
      </c>
      <c r="D61" s="10" t="s">
        <v>928</v>
      </c>
      <c r="E61" s="10" t="s">
        <v>929</v>
      </c>
      <c r="F61" s="10" t="s">
        <v>930</v>
      </c>
      <c r="G61" s="10"/>
      <c r="H61" s="10" t="s">
        <v>927</v>
      </c>
      <c r="I61" s="10" t="s">
        <v>928</v>
      </c>
      <c r="J61" s="10"/>
    </row>
    <row r="62" spans="1:25" x14ac:dyDescent="0.2">
      <c r="A62" s="18" t="s">
        <v>911</v>
      </c>
      <c r="B62" s="18" t="s">
        <v>0</v>
      </c>
      <c r="C62" s="10"/>
      <c r="D62" s="10"/>
      <c r="E62" s="10"/>
      <c r="F62" s="10"/>
      <c r="G62" s="10"/>
      <c r="H62" s="10"/>
      <c r="I62" s="10"/>
      <c r="J62" s="10"/>
    </row>
    <row r="63" spans="1:25" x14ac:dyDescent="0.2">
      <c r="A63" s="10" t="s">
        <v>898</v>
      </c>
      <c r="B63" s="10" t="s">
        <v>7</v>
      </c>
      <c r="C63" s="10">
        <v>95153</v>
      </c>
      <c r="D63" s="10">
        <v>101946</v>
      </c>
      <c r="E63" s="10">
        <v>67976</v>
      </c>
      <c r="F63" s="10">
        <v>74763</v>
      </c>
      <c r="G63" s="10">
        <v>339838</v>
      </c>
      <c r="H63" s="10">
        <v>98412</v>
      </c>
      <c r="I63" s="10">
        <v>105213</v>
      </c>
      <c r="J63" s="10">
        <v>203625</v>
      </c>
    </row>
    <row r="64" spans="1:25" x14ac:dyDescent="0.2">
      <c r="A64" s="10" t="s">
        <v>898</v>
      </c>
      <c r="B64" s="10" t="s">
        <v>1</v>
      </c>
      <c r="C64" s="10">
        <v>87224</v>
      </c>
      <c r="D64" s="10">
        <v>93457</v>
      </c>
      <c r="E64" s="10">
        <v>62305</v>
      </c>
      <c r="F64" s="10">
        <v>68540</v>
      </c>
      <c r="G64" s="10">
        <v>311526</v>
      </c>
      <c r="H64" s="10">
        <v>89246</v>
      </c>
      <c r="I64" s="10">
        <v>94887</v>
      </c>
      <c r="J64" s="10">
        <v>184133</v>
      </c>
      <c r="L64" s="3">
        <f>I64/D64-1</f>
        <v>1.5301154541660811E-2</v>
      </c>
    </row>
    <row r="65" spans="1:12" x14ac:dyDescent="0.2">
      <c r="A65" s="10" t="s">
        <v>898</v>
      </c>
      <c r="B65" s="10" t="s">
        <v>17</v>
      </c>
      <c r="C65" s="10">
        <v>68822</v>
      </c>
      <c r="D65" s="10">
        <v>79019</v>
      </c>
      <c r="E65" s="10">
        <v>48434</v>
      </c>
      <c r="F65" s="10">
        <v>58625</v>
      </c>
      <c r="G65" s="10">
        <v>254900</v>
      </c>
      <c r="H65" s="10">
        <v>69761</v>
      </c>
      <c r="I65" s="10">
        <v>81839</v>
      </c>
      <c r="J65" s="10">
        <v>151600</v>
      </c>
      <c r="L65" s="3">
        <f>I65/D65-1</f>
        <v>3.5687619433300899E-2</v>
      </c>
    </row>
    <row r="66" spans="1:12" x14ac:dyDescent="0.2">
      <c r="A66" s="10" t="s">
        <v>898</v>
      </c>
      <c r="B66" s="10" t="s">
        <v>36</v>
      </c>
      <c r="C66" s="10">
        <v>57353</v>
      </c>
      <c r="D66" s="10">
        <v>65847</v>
      </c>
      <c r="E66" s="10">
        <v>40364</v>
      </c>
      <c r="F66" s="10">
        <v>48865</v>
      </c>
      <c r="G66" s="10">
        <v>212429</v>
      </c>
      <c r="H66" s="10">
        <v>58740</v>
      </c>
      <c r="I66" s="10">
        <v>67226</v>
      </c>
      <c r="J66" s="10">
        <v>125966</v>
      </c>
      <c r="L66" s="3">
        <f>I66/D66-1</f>
        <v>2.0942487888590211E-2</v>
      </c>
    </row>
    <row r="67" spans="1:12" x14ac:dyDescent="0.2">
      <c r="A67" s="10" t="s">
        <v>898</v>
      </c>
      <c r="B67" s="10" t="s">
        <v>3</v>
      </c>
      <c r="C67" s="10">
        <v>51543</v>
      </c>
      <c r="D67" s="10">
        <v>63438</v>
      </c>
      <c r="E67" s="10">
        <v>35691</v>
      </c>
      <c r="F67" s="10">
        <v>47581</v>
      </c>
      <c r="G67" s="10">
        <v>198253</v>
      </c>
      <c r="H67" s="10">
        <v>52266</v>
      </c>
      <c r="I67" s="10">
        <v>65834</v>
      </c>
      <c r="J67" s="10">
        <v>118100</v>
      </c>
      <c r="L67" s="3">
        <f>I67/D67-1</f>
        <v>3.7769160440114691E-2</v>
      </c>
    </row>
    <row r="68" spans="1:12" x14ac:dyDescent="0.2">
      <c r="A68" s="10" t="s">
        <v>898</v>
      </c>
      <c r="B68" s="10" t="s">
        <v>35</v>
      </c>
      <c r="C68" s="10">
        <v>47869</v>
      </c>
      <c r="D68" s="10">
        <v>58910</v>
      </c>
      <c r="E68" s="10">
        <v>33137</v>
      </c>
      <c r="F68" s="10">
        <v>44184</v>
      </c>
      <c r="G68" s="10">
        <v>184100</v>
      </c>
      <c r="H68" s="10">
        <v>49385</v>
      </c>
      <c r="I68" s="10">
        <v>60071</v>
      </c>
      <c r="J68" s="10">
        <v>109456</v>
      </c>
    </row>
    <row r="69" spans="1:12" x14ac:dyDescent="0.2">
      <c r="A69" s="10" t="s">
        <v>898</v>
      </c>
      <c r="B69" s="10" t="s">
        <v>21</v>
      </c>
      <c r="C69" s="10">
        <v>38242</v>
      </c>
      <c r="D69" s="10">
        <v>43900</v>
      </c>
      <c r="E69" s="10">
        <v>26910</v>
      </c>
      <c r="F69" s="10">
        <v>32575</v>
      </c>
      <c r="G69" s="10">
        <v>141627</v>
      </c>
      <c r="H69" s="10">
        <v>39302</v>
      </c>
      <c r="I69" s="10">
        <v>44111</v>
      </c>
      <c r="J69" s="10">
        <v>83413</v>
      </c>
    </row>
    <row r="70" spans="1:12" x14ac:dyDescent="0.2">
      <c r="A70" s="10" t="s">
        <v>898</v>
      </c>
      <c r="B70" s="10" t="s">
        <v>52</v>
      </c>
      <c r="C70" s="10">
        <v>20189</v>
      </c>
      <c r="D70" s="10">
        <v>20896</v>
      </c>
      <c r="E70" s="10">
        <v>14525</v>
      </c>
      <c r="F70" s="10">
        <v>15234</v>
      </c>
      <c r="G70" s="10">
        <v>70844</v>
      </c>
      <c r="H70" s="10">
        <v>20317</v>
      </c>
      <c r="I70" s="10">
        <v>21097</v>
      </c>
      <c r="J70" s="10">
        <v>41414</v>
      </c>
    </row>
    <row r="71" spans="1:12" x14ac:dyDescent="0.2">
      <c r="A71" s="10" t="s">
        <v>898</v>
      </c>
      <c r="B71" s="10" t="s">
        <v>51</v>
      </c>
      <c r="C71" s="10">
        <v>8078</v>
      </c>
      <c r="D71" s="10">
        <v>8367</v>
      </c>
      <c r="E71" s="10">
        <v>5826</v>
      </c>
      <c r="F71" s="10">
        <v>6094</v>
      </c>
      <c r="G71" s="10">
        <v>28365</v>
      </c>
      <c r="H71" s="10">
        <v>8296</v>
      </c>
      <c r="I71" s="10">
        <v>8401</v>
      </c>
      <c r="J71" s="10">
        <v>16697</v>
      </c>
    </row>
    <row r="72" spans="1:12" x14ac:dyDescent="0.2">
      <c r="A72" s="10" t="s">
        <v>898</v>
      </c>
      <c r="B72" s="10" t="s">
        <v>48</v>
      </c>
      <c r="C72" s="10">
        <v>5024</v>
      </c>
      <c r="D72" s="10">
        <v>5769</v>
      </c>
      <c r="E72" s="10">
        <v>3536</v>
      </c>
      <c r="F72" s="10">
        <v>4278</v>
      </c>
      <c r="G72" s="10">
        <v>18607</v>
      </c>
      <c r="H72" s="10">
        <v>5035</v>
      </c>
      <c r="I72" s="10">
        <v>5895</v>
      </c>
      <c r="J72" s="10">
        <v>10930</v>
      </c>
    </row>
    <row r="73" spans="1:12" x14ac:dyDescent="0.2">
      <c r="A73" s="10" t="s">
        <v>898</v>
      </c>
      <c r="B73" s="10" t="s">
        <v>47</v>
      </c>
      <c r="C73" s="10">
        <v>4798</v>
      </c>
      <c r="D73" s="10">
        <v>5696</v>
      </c>
      <c r="E73" s="10">
        <v>3354</v>
      </c>
      <c r="F73" s="10">
        <v>4261</v>
      </c>
      <c r="G73" s="10">
        <v>18109</v>
      </c>
      <c r="H73" s="10">
        <v>4844</v>
      </c>
      <c r="I73" s="10">
        <v>5860</v>
      </c>
      <c r="J73" s="10">
        <v>10704</v>
      </c>
    </row>
    <row r="74" spans="1:12" x14ac:dyDescent="0.2">
      <c r="A74" s="10" t="s">
        <v>898</v>
      </c>
      <c r="B74" s="10" t="s">
        <v>46</v>
      </c>
      <c r="C74" s="10">
        <v>4934</v>
      </c>
      <c r="D74" s="10">
        <v>5281</v>
      </c>
      <c r="E74" s="10">
        <v>3520</v>
      </c>
      <c r="F74" s="10">
        <v>3875</v>
      </c>
      <c r="G74" s="10">
        <v>17610</v>
      </c>
      <c r="H74" s="10">
        <v>5039</v>
      </c>
      <c r="I74" s="10">
        <v>5432</v>
      </c>
      <c r="J74" s="10">
        <v>10471</v>
      </c>
    </row>
    <row r="75" spans="1:12" x14ac:dyDescent="0.2">
      <c r="A75" s="10" t="s">
        <v>898</v>
      </c>
      <c r="B75" s="10" t="s">
        <v>45</v>
      </c>
      <c r="C75" s="10">
        <v>4533</v>
      </c>
      <c r="D75" s="10">
        <v>5388</v>
      </c>
      <c r="E75" s="10">
        <v>3167</v>
      </c>
      <c r="F75" s="10">
        <v>4019</v>
      </c>
      <c r="G75" s="10">
        <v>17107</v>
      </c>
      <c r="H75" s="10">
        <v>4623</v>
      </c>
      <c r="I75" s="10">
        <v>5591</v>
      </c>
      <c r="J75" s="10">
        <v>10214</v>
      </c>
    </row>
    <row r="76" spans="1:12" x14ac:dyDescent="0.2">
      <c r="A76" s="10" t="s">
        <v>898</v>
      </c>
      <c r="B76" s="10" t="s">
        <v>38</v>
      </c>
      <c r="C76" s="10">
        <v>3809</v>
      </c>
      <c r="D76" s="10">
        <v>4363</v>
      </c>
      <c r="E76" s="10">
        <v>2684</v>
      </c>
      <c r="F76" s="10">
        <v>3246</v>
      </c>
      <c r="G76" s="10">
        <v>14102</v>
      </c>
      <c r="H76" s="10">
        <v>3775</v>
      </c>
      <c r="I76" s="10">
        <v>4424</v>
      </c>
      <c r="J76" s="10">
        <v>8199</v>
      </c>
    </row>
    <row r="77" spans="1:12" x14ac:dyDescent="0.2">
      <c r="A77" s="10" t="s">
        <v>898</v>
      </c>
      <c r="B77" s="10" t="s">
        <v>49</v>
      </c>
      <c r="C77" s="10"/>
      <c r="D77" s="10">
        <v>1342</v>
      </c>
      <c r="E77" s="10">
        <v>3824</v>
      </c>
      <c r="F77" s="10">
        <v>4213</v>
      </c>
      <c r="G77" s="10">
        <v>9379</v>
      </c>
      <c r="H77" s="10">
        <v>5531</v>
      </c>
      <c r="I77" s="10">
        <v>5817</v>
      </c>
      <c r="J77" s="10">
        <v>11348</v>
      </c>
    </row>
    <row r="78" spans="1:12" x14ac:dyDescent="0.2">
      <c r="A78" s="10" t="s">
        <v>898</v>
      </c>
      <c r="B78" s="10" t="s">
        <v>33</v>
      </c>
      <c r="C78" s="10">
        <v>3584</v>
      </c>
      <c r="D78" s="10">
        <v>3716</v>
      </c>
      <c r="E78" s="10">
        <v>2587</v>
      </c>
      <c r="F78" s="10">
        <v>2713</v>
      </c>
      <c r="G78" s="10">
        <v>12600</v>
      </c>
      <c r="H78" s="10">
        <v>3613</v>
      </c>
      <c r="I78" s="10">
        <v>3743</v>
      </c>
      <c r="J78" s="10">
        <v>7356</v>
      </c>
    </row>
    <row r="79" spans="1:12" x14ac:dyDescent="0.2">
      <c r="A79" s="10" t="s">
        <v>898</v>
      </c>
      <c r="B79" s="10" t="s">
        <v>37</v>
      </c>
      <c r="C79" s="10">
        <v>3673</v>
      </c>
      <c r="D79" s="10">
        <v>4216</v>
      </c>
      <c r="E79" s="10">
        <v>2588</v>
      </c>
      <c r="F79" s="10">
        <v>3131</v>
      </c>
      <c r="G79" s="10">
        <v>13608</v>
      </c>
      <c r="H79" s="10">
        <v>3759</v>
      </c>
      <c r="I79" s="10">
        <v>1614</v>
      </c>
      <c r="J79" s="10">
        <v>5373</v>
      </c>
    </row>
    <row r="80" spans="1:12" x14ac:dyDescent="0.2">
      <c r="A80" s="10" t="s">
        <v>898</v>
      </c>
      <c r="B80" s="10" t="s">
        <v>26</v>
      </c>
      <c r="C80" s="10">
        <v>2680</v>
      </c>
      <c r="D80" s="10">
        <v>2873</v>
      </c>
      <c r="E80" s="10">
        <v>1919</v>
      </c>
      <c r="F80" s="10">
        <v>2114</v>
      </c>
      <c r="G80" s="10">
        <v>9586</v>
      </c>
      <c r="H80" s="10">
        <v>2699</v>
      </c>
      <c r="I80" s="10">
        <v>2912</v>
      </c>
      <c r="J80" s="10">
        <v>5611</v>
      </c>
    </row>
    <row r="81" spans="1:12" x14ac:dyDescent="0.2">
      <c r="A81" s="10" t="s">
        <v>898</v>
      </c>
      <c r="B81" s="10" t="s">
        <v>19</v>
      </c>
      <c r="C81" s="10">
        <v>1911</v>
      </c>
      <c r="D81" s="10">
        <v>2194</v>
      </c>
      <c r="E81" s="10">
        <v>1347</v>
      </c>
      <c r="F81" s="10">
        <v>1631</v>
      </c>
      <c r="G81" s="10">
        <v>7083</v>
      </c>
      <c r="H81" s="10">
        <v>1911</v>
      </c>
      <c r="I81" s="10">
        <v>2214</v>
      </c>
      <c r="J81" s="10">
        <v>4125</v>
      </c>
    </row>
    <row r="82" spans="1:12" x14ac:dyDescent="0.2">
      <c r="A82" s="10" t="s">
        <v>898</v>
      </c>
      <c r="B82" s="10" t="s">
        <v>34</v>
      </c>
      <c r="C82" s="10"/>
      <c r="D82" s="10"/>
      <c r="E82" s="10"/>
      <c r="F82" s="10">
        <v>2092</v>
      </c>
      <c r="G82" s="10">
        <v>2092</v>
      </c>
      <c r="H82" s="10">
        <v>3465</v>
      </c>
      <c r="I82" s="10">
        <v>4321</v>
      </c>
      <c r="J82" s="10">
        <v>7786</v>
      </c>
    </row>
    <row r="83" spans="1:12" x14ac:dyDescent="0.2">
      <c r="A83" s="10" t="s">
        <v>941</v>
      </c>
      <c r="B83" s="10"/>
      <c r="C83" s="10">
        <v>509419</v>
      </c>
      <c r="D83" s="10">
        <v>576618</v>
      </c>
      <c r="E83" s="10">
        <v>363694</v>
      </c>
      <c r="F83" s="10">
        <v>432034</v>
      </c>
      <c r="G83" s="10">
        <v>1881765</v>
      </c>
      <c r="H83" s="10">
        <v>530019</v>
      </c>
      <c r="I83" s="10">
        <v>596502</v>
      </c>
      <c r="J83" s="10">
        <v>1126521</v>
      </c>
    </row>
    <row r="84" spans="1:12" x14ac:dyDescent="0.2">
      <c r="A84" s="10" t="s">
        <v>899</v>
      </c>
      <c r="B84" s="10" t="s">
        <v>20</v>
      </c>
      <c r="C84" s="10">
        <v>73638</v>
      </c>
      <c r="D84" s="10">
        <v>90624</v>
      </c>
      <c r="E84" s="10">
        <v>50984</v>
      </c>
      <c r="F84" s="10">
        <v>67962</v>
      </c>
      <c r="G84" s="10">
        <v>283208</v>
      </c>
      <c r="H84" s="10">
        <v>74564</v>
      </c>
      <c r="I84" s="10">
        <v>91867</v>
      </c>
      <c r="J84" s="10">
        <v>166431</v>
      </c>
      <c r="L84" s="3">
        <f>I84/D84-1</f>
        <v>1.3716013418079154E-2</v>
      </c>
    </row>
    <row r="85" spans="1:12" x14ac:dyDescent="0.2">
      <c r="A85" s="10" t="s">
        <v>899</v>
      </c>
      <c r="B85" s="10" t="s">
        <v>27</v>
      </c>
      <c r="C85" s="10">
        <v>62302</v>
      </c>
      <c r="D85" s="10">
        <v>69102</v>
      </c>
      <c r="E85" s="10">
        <v>44184</v>
      </c>
      <c r="F85" s="10">
        <v>50976</v>
      </c>
      <c r="G85" s="10">
        <v>226564</v>
      </c>
      <c r="H85" s="10">
        <v>63613</v>
      </c>
      <c r="I85" s="10">
        <v>71175</v>
      </c>
      <c r="J85" s="10">
        <v>134788</v>
      </c>
      <c r="L85" s="3">
        <f>I85/D85-1</f>
        <v>2.9999131718329464E-2</v>
      </c>
    </row>
    <row r="86" spans="1:12" x14ac:dyDescent="0.2">
      <c r="A86" s="10" t="s">
        <v>899</v>
      </c>
      <c r="B86" s="10" t="s">
        <v>32</v>
      </c>
      <c r="C86" s="10">
        <v>3264</v>
      </c>
      <c r="D86" s="10">
        <v>3740</v>
      </c>
      <c r="E86" s="10">
        <v>2301</v>
      </c>
      <c r="F86" s="10">
        <v>2784</v>
      </c>
      <c r="G86" s="10">
        <v>12089</v>
      </c>
      <c r="H86" s="10">
        <v>3295</v>
      </c>
      <c r="I86" s="10">
        <v>3738</v>
      </c>
      <c r="J86" s="10">
        <v>7033</v>
      </c>
      <c r="L86" s="3">
        <f>I86/D86-1</f>
        <v>-5.3475935828872778E-4</v>
      </c>
    </row>
    <row r="87" spans="1:12" x14ac:dyDescent="0.2">
      <c r="A87" s="10" t="s">
        <v>899</v>
      </c>
      <c r="B87" s="10" t="s">
        <v>31</v>
      </c>
      <c r="C87" s="10">
        <v>3070</v>
      </c>
      <c r="D87" s="10">
        <v>3648</v>
      </c>
      <c r="E87" s="10">
        <v>2149</v>
      </c>
      <c r="F87" s="10">
        <v>2719</v>
      </c>
      <c r="G87" s="10">
        <v>11586</v>
      </c>
      <c r="H87" s="10">
        <v>3086</v>
      </c>
      <c r="I87" s="10">
        <v>3722</v>
      </c>
      <c r="J87" s="10">
        <v>6808</v>
      </c>
      <c r="L87" s="3">
        <f>I87/D87-1</f>
        <v>2.0285087719298156E-2</v>
      </c>
    </row>
    <row r="88" spans="1:12" x14ac:dyDescent="0.2">
      <c r="A88" s="10" t="s">
        <v>899</v>
      </c>
      <c r="B88" s="10" t="s">
        <v>22</v>
      </c>
      <c r="C88" s="10">
        <v>1974</v>
      </c>
      <c r="D88" s="10">
        <v>2425</v>
      </c>
      <c r="E88" s="10">
        <v>1362</v>
      </c>
      <c r="F88" s="10">
        <v>1821</v>
      </c>
      <c r="G88" s="10">
        <v>7582</v>
      </c>
      <c r="H88" s="10">
        <v>1992</v>
      </c>
      <c r="I88" s="10">
        <v>1737</v>
      </c>
      <c r="J88" s="10">
        <v>3729</v>
      </c>
    </row>
    <row r="89" spans="1:12" x14ac:dyDescent="0.2">
      <c r="A89" s="10" t="s">
        <v>899</v>
      </c>
      <c r="B89" s="10" t="s">
        <v>18</v>
      </c>
      <c r="C89" s="10">
        <v>1877</v>
      </c>
      <c r="D89" s="10">
        <v>1932</v>
      </c>
      <c r="E89" s="10">
        <v>1352</v>
      </c>
      <c r="F89" s="10">
        <v>1420</v>
      </c>
      <c r="G89" s="10">
        <v>6581</v>
      </c>
      <c r="H89" s="10">
        <v>1891</v>
      </c>
      <c r="I89" s="10">
        <v>1943</v>
      </c>
      <c r="J89" s="10">
        <v>3834</v>
      </c>
    </row>
    <row r="90" spans="1:12" x14ac:dyDescent="0.2">
      <c r="A90" s="10" t="s">
        <v>899</v>
      </c>
      <c r="B90" s="10" t="s">
        <v>15</v>
      </c>
      <c r="C90" s="10">
        <v>1442</v>
      </c>
      <c r="D90" s="10">
        <v>1773</v>
      </c>
      <c r="E90" s="10">
        <v>1008</v>
      </c>
      <c r="F90" s="10">
        <v>1337</v>
      </c>
      <c r="G90" s="10">
        <v>5560</v>
      </c>
      <c r="H90" s="10">
        <v>1483</v>
      </c>
      <c r="I90" s="10">
        <v>1826</v>
      </c>
      <c r="J90" s="10">
        <v>3309</v>
      </c>
    </row>
    <row r="91" spans="1:12" x14ac:dyDescent="0.2">
      <c r="A91" s="10" t="s">
        <v>899</v>
      </c>
      <c r="B91" s="10" t="s">
        <v>4</v>
      </c>
      <c r="C91" s="10">
        <v>285</v>
      </c>
      <c r="D91" s="10">
        <v>322</v>
      </c>
      <c r="E91" s="10">
        <v>196</v>
      </c>
      <c r="F91" s="10">
        <v>245</v>
      </c>
      <c r="G91" s="10">
        <v>1048</v>
      </c>
      <c r="H91" s="10">
        <v>280</v>
      </c>
      <c r="I91" s="10">
        <v>330</v>
      </c>
      <c r="J91" s="10">
        <v>610</v>
      </c>
    </row>
    <row r="92" spans="1:12" x14ac:dyDescent="0.2">
      <c r="A92" s="10" t="s">
        <v>942</v>
      </c>
      <c r="B92" s="10"/>
      <c r="C92" s="10">
        <v>147852</v>
      </c>
      <c r="D92" s="10">
        <v>173566</v>
      </c>
      <c r="E92" s="10">
        <v>103536</v>
      </c>
      <c r="F92" s="10">
        <v>129264</v>
      </c>
      <c r="G92" s="10">
        <v>554218</v>
      </c>
      <c r="H92" s="10">
        <v>150204</v>
      </c>
      <c r="I92" s="10">
        <v>176338</v>
      </c>
      <c r="J92" s="10">
        <v>326542</v>
      </c>
    </row>
    <row r="93" spans="1:12" x14ac:dyDescent="0.2">
      <c r="A93" s="10" t="s">
        <v>910</v>
      </c>
      <c r="B93" s="10" t="s">
        <v>43</v>
      </c>
      <c r="C93" s="10">
        <v>45887</v>
      </c>
      <c r="D93" s="10">
        <v>52686</v>
      </c>
      <c r="E93" s="10">
        <v>32292</v>
      </c>
      <c r="F93" s="10">
        <v>39086</v>
      </c>
      <c r="G93" s="10">
        <v>169951</v>
      </c>
      <c r="H93" s="10">
        <v>47835</v>
      </c>
      <c r="I93" s="10">
        <v>53170</v>
      </c>
      <c r="J93" s="10">
        <v>101005</v>
      </c>
    </row>
    <row r="94" spans="1:12" x14ac:dyDescent="0.2">
      <c r="A94" s="10" t="s">
        <v>910</v>
      </c>
      <c r="B94" s="10" t="s">
        <v>53</v>
      </c>
      <c r="C94" s="10">
        <v>28263</v>
      </c>
      <c r="D94" s="10">
        <v>29249</v>
      </c>
      <c r="E94" s="10">
        <v>20329</v>
      </c>
      <c r="F94" s="10">
        <v>21319</v>
      </c>
      <c r="G94" s="10">
        <v>99160</v>
      </c>
      <c r="H94" s="10">
        <v>28252</v>
      </c>
      <c r="I94" s="10">
        <v>29896</v>
      </c>
      <c r="J94" s="10">
        <v>58148</v>
      </c>
      <c r="L94" s="3">
        <f>I94/D94-1</f>
        <v>2.2120414373141051E-2</v>
      </c>
    </row>
    <row r="95" spans="1:12" x14ac:dyDescent="0.2">
      <c r="A95" s="10" t="s">
        <v>910</v>
      </c>
      <c r="B95" s="10" t="s">
        <v>42</v>
      </c>
      <c r="C95" s="10">
        <v>4269</v>
      </c>
      <c r="D95" s="10">
        <v>5070</v>
      </c>
      <c r="E95" s="10">
        <v>2987</v>
      </c>
      <c r="F95" s="10">
        <v>3779</v>
      </c>
      <c r="G95" s="10">
        <v>16105</v>
      </c>
      <c r="H95" s="10">
        <v>4356</v>
      </c>
      <c r="I95" s="10">
        <v>5246</v>
      </c>
      <c r="J95" s="10">
        <v>9602</v>
      </c>
      <c r="L95" s="3">
        <f>I95/D95-1</f>
        <v>3.4714003944773086E-2</v>
      </c>
    </row>
    <row r="96" spans="1:12" x14ac:dyDescent="0.2">
      <c r="A96" s="10" t="s">
        <v>910</v>
      </c>
      <c r="B96" s="10" t="s">
        <v>39</v>
      </c>
      <c r="C96" s="10">
        <v>4018</v>
      </c>
      <c r="D96" s="10">
        <v>4449</v>
      </c>
      <c r="E96" s="10">
        <v>2852</v>
      </c>
      <c r="F96" s="10">
        <v>3278</v>
      </c>
      <c r="G96" s="10">
        <v>14597</v>
      </c>
      <c r="H96" s="10">
        <v>4071</v>
      </c>
      <c r="I96" s="10">
        <v>4522</v>
      </c>
      <c r="J96" s="10">
        <v>8593</v>
      </c>
      <c r="L96" s="3">
        <f>I96/D96-1</f>
        <v>1.6408181613845718E-2</v>
      </c>
    </row>
    <row r="97" spans="1:12" x14ac:dyDescent="0.2">
      <c r="A97" s="10" t="s">
        <v>910</v>
      </c>
      <c r="B97" s="10" t="s">
        <v>30</v>
      </c>
      <c r="C97" s="10">
        <v>3050</v>
      </c>
      <c r="D97" s="10">
        <v>3385</v>
      </c>
      <c r="E97" s="10">
        <v>2165</v>
      </c>
      <c r="F97" s="10">
        <v>2490</v>
      </c>
      <c r="G97" s="10">
        <v>11090</v>
      </c>
      <c r="H97" s="10">
        <v>3081</v>
      </c>
      <c r="I97" s="10">
        <v>3483</v>
      </c>
      <c r="J97" s="10">
        <v>6564</v>
      </c>
      <c r="L97" s="3">
        <f>I97/D97-1</f>
        <v>2.895125553914335E-2</v>
      </c>
    </row>
    <row r="98" spans="1:12" x14ac:dyDescent="0.2">
      <c r="A98" s="10" t="s">
        <v>910</v>
      </c>
      <c r="B98" s="10" t="s">
        <v>29</v>
      </c>
      <c r="C98" s="10">
        <v>2911</v>
      </c>
      <c r="D98" s="10">
        <v>3228</v>
      </c>
      <c r="E98" s="10">
        <v>2065</v>
      </c>
      <c r="F98" s="10">
        <v>2382</v>
      </c>
      <c r="G98" s="10">
        <v>10586</v>
      </c>
      <c r="H98" s="10">
        <v>3001</v>
      </c>
      <c r="I98" s="10">
        <v>3255</v>
      </c>
      <c r="J98" s="10">
        <v>6256</v>
      </c>
    </row>
    <row r="99" spans="1:12" x14ac:dyDescent="0.2">
      <c r="A99" s="10" t="s">
        <v>910</v>
      </c>
      <c r="B99" s="10" t="s">
        <v>25</v>
      </c>
      <c r="C99" s="10">
        <v>1725</v>
      </c>
      <c r="D99" s="10">
        <v>2813</v>
      </c>
      <c r="E99" s="10">
        <v>1724</v>
      </c>
      <c r="F99" s="10">
        <v>2087</v>
      </c>
      <c r="G99" s="10">
        <v>8349</v>
      </c>
      <c r="H99" s="10">
        <v>2487</v>
      </c>
      <c r="I99" s="10">
        <v>2885</v>
      </c>
      <c r="J99" s="10">
        <v>5372</v>
      </c>
    </row>
    <row r="100" spans="1:12" x14ac:dyDescent="0.2">
      <c r="A100" s="10" t="s">
        <v>910</v>
      </c>
      <c r="B100" s="10" t="s">
        <v>24</v>
      </c>
      <c r="C100" s="10">
        <v>2272</v>
      </c>
      <c r="D100" s="10">
        <v>2699</v>
      </c>
      <c r="E100" s="10">
        <v>1590</v>
      </c>
      <c r="F100" s="10">
        <v>2014</v>
      </c>
      <c r="G100" s="10">
        <v>8575</v>
      </c>
      <c r="H100" s="10">
        <v>2351</v>
      </c>
      <c r="I100" s="10">
        <v>2772</v>
      </c>
      <c r="J100" s="10">
        <v>5123</v>
      </c>
    </row>
    <row r="101" spans="1:12" x14ac:dyDescent="0.2">
      <c r="A101" s="10" t="s">
        <v>910</v>
      </c>
      <c r="B101" s="10" t="s">
        <v>13</v>
      </c>
      <c r="C101" s="10">
        <v>1182</v>
      </c>
      <c r="D101" s="10">
        <v>1455</v>
      </c>
      <c r="E101" s="10">
        <v>823</v>
      </c>
      <c r="F101" s="10">
        <v>1096</v>
      </c>
      <c r="G101" s="10">
        <v>4556</v>
      </c>
      <c r="H101" s="10">
        <v>1193</v>
      </c>
      <c r="I101" s="10">
        <v>1459</v>
      </c>
      <c r="J101" s="10">
        <v>2652</v>
      </c>
    </row>
    <row r="102" spans="1:12" x14ac:dyDescent="0.2">
      <c r="A102" s="10" t="s">
        <v>910</v>
      </c>
      <c r="B102" s="10" t="s">
        <v>10</v>
      </c>
      <c r="C102" s="10">
        <v>858</v>
      </c>
      <c r="D102" s="10">
        <v>907</v>
      </c>
      <c r="E102" s="10">
        <v>622</v>
      </c>
      <c r="F102" s="10">
        <v>676</v>
      </c>
      <c r="G102" s="10">
        <v>3063</v>
      </c>
      <c r="H102" s="10">
        <v>871</v>
      </c>
      <c r="I102" s="10">
        <v>921</v>
      </c>
      <c r="J102" s="10">
        <v>1792</v>
      </c>
    </row>
    <row r="103" spans="1:12" x14ac:dyDescent="0.2">
      <c r="A103" s="10" t="s">
        <v>910</v>
      </c>
      <c r="B103" s="10" t="s">
        <v>12</v>
      </c>
      <c r="C103" s="10"/>
      <c r="D103" s="10"/>
      <c r="E103" s="10">
        <v>811</v>
      </c>
      <c r="F103" s="10">
        <v>896</v>
      </c>
      <c r="G103" s="10">
        <v>1707</v>
      </c>
      <c r="H103" s="10">
        <v>1132</v>
      </c>
      <c r="I103" s="10">
        <v>1254</v>
      </c>
      <c r="J103" s="10">
        <v>2386</v>
      </c>
    </row>
    <row r="104" spans="1:12" x14ac:dyDescent="0.2">
      <c r="A104" s="10" t="s">
        <v>910</v>
      </c>
      <c r="B104" s="10" t="s">
        <v>9</v>
      </c>
      <c r="C104" s="10">
        <v>705</v>
      </c>
      <c r="D104" s="10">
        <v>782</v>
      </c>
      <c r="E104" s="10">
        <v>503</v>
      </c>
      <c r="F104" s="10">
        <v>578</v>
      </c>
      <c r="G104" s="10">
        <v>2568</v>
      </c>
      <c r="H104" s="10">
        <v>716</v>
      </c>
      <c r="I104" s="10">
        <v>779</v>
      </c>
      <c r="J104" s="10">
        <v>1495</v>
      </c>
    </row>
    <row r="105" spans="1:12" x14ac:dyDescent="0.2">
      <c r="A105" s="10" t="s">
        <v>910</v>
      </c>
      <c r="B105" s="10" t="s">
        <v>5</v>
      </c>
      <c r="C105" s="10">
        <v>438</v>
      </c>
      <c r="D105" s="10">
        <v>460</v>
      </c>
      <c r="E105" s="10">
        <v>316</v>
      </c>
      <c r="F105" s="10">
        <v>339</v>
      </c>
      <c r="G105" s="10">
        <v>1553</v>
      </c>
      <c r="H105" s="10">
        <v>266</v>
      </c>
      <c r="I105" s="10"/>
      <c r="J105" s="10">
        <v>266</v>
      </c>
    </row>
    <row r="106" spans="1:12" x14ac:dyDescent="0.2">
      <c r="A106" s="10" t="s">
        <v>910</v>
      </c>
      <c r="B106" s="10" t="s">
        <v>2</v>
      </c>
      <c r="C106" s="10">
        <v>158</v>
      </c>
      <c r="D106" s="10">
        <v>155</v>
      </c>
      <c r="E106" s="10">
        <v>119</v>
      </c>
      <c r="F106" s="10">
        <v>124</v>
      </c>
      <c r="G106" s="10">
        <v>556</v>
      </c>
      <c r="H106" s="10">
        <v>166</v>
      </c>
      <c r="I106" s="10">
        <v>169</v>
      </c>
      <c r="J106" s="10">
        <v>335</v>
      </c>
    </row>
    <row r="107" spans="1:12" x14ac:dyDescent="0.2">
      <c r="A107" s="10" t="s">
        <v>943</v>
      </c>
      <c r="B107" s="10"/>
      <c r="C107" s="10">
        <v>95736</v>
      </c>
      <c r="D107" s="10">
        <v>107338</v>
      </c>
      <c r="E107" s="10">
        <v>69198</v>
      </c>
      <c r="F107" s="10">
        <v>80144</v>
      </c>
      <c r="G107" s="10">
        <v>352416</v>
      </c>
      <c r="H107" s="10">
        <v>99778</v>
      </c>
      <c r="I107" s="10">
        <v>109811</v>
      </c>
      <c r="J107" s="10">
        <v>209589</v>
      </c>
    </row>
    <row r="108" spans="1:12" x14ac:dyDescent="0.2">
      <c r="A108" s="10" t="s">
        <v>909</v>
      </c>
      <c r="B108" s="10" t="s">
        <v>8</v>
      </c>
      <c r="C108" s="10">
        <v>41282</v>
      </c>
      <c r="D108" s="10">
        <v>49071</v>
      </c>
      <c r="E108" s="10">
        <v>28827</v>
      </c>
      <c r="F108" s="10">
        <v>36607</v>
      </c>
      <c r="G108" s="10">
        <v>155787</v>
      </c>
      <c r="H108" s="10">
        <v>41985</v>
      </c>
      <c r="I108" s="10">
        <v>50429</v>
      </c>
      <c r="J108" s="10">
        <v>92414</v>
      </c>
      <c r="L108" s="3">
        <f>I108/D108-1</f>
        <v>2.7674186382996124E-2</v>
      </c>
    </row>
    <row r="109" spans="1:12" x14ac:dyDescent="0.2">
      <c r="A109" s="10" t="s">
        <v>909</v>
      </c>
      <c r="B109" s="10" t="s">
        <v>50</v>
      </c>
      <c r="C109" s="10">
        <v>11480</v>
      </c>
      <c r="D109" s="10">
        <v>13176</v>
      </c>
      <c r="E109" s="10">
        <v>8078</v>
      </c>
      <c r="F109" s="10">
        <v>9778</v>
      </c>
      <c r="G109" s="10">
        <v>42512</v>
      </c>
      <c r="H109" s="10">
        <v>11595</v>
      </c>
      <c r="I109" s="10">
        <v>13523</v>
      </c>
      <c r="J109" s="10">
        <v>25118</v>
      </c>
      <c r="L109" s="3">
        <f>I109/D109-1</f>
        <v>2.6335761991499673E-2</v>
      </c>
    </row>
    <row r="110" spans="1:12" x14ac:dyDescent="0.2">
      <c r="A110" s="10" t="s">
        <v>909</v>
      </c>
      <c r="B110" s="10" t="s">
        <v>41</v>
      </c>
      <c r="C110" s="10">
        <v>4139</v>
      </c>
      <c r="D110" s="10">
        <v>4910</v>
      </c>
      <c r="E110" s="10">
        <v>2891</v>
      </c>
      <c r="F110" s="10">
        <v>3665</v>
      </c>
      <c r="G110" s="10">
        <v>15605</v>
      </c>
      <c r="H110" s="10">
        <v>4268</v>
      </c>
      <c r="I110" s="10">
        <v>4961</v>
      </c>
      <c r="J110" s="10">
        <v>9229</v>
      </c>
      <c r="L110" s="3">
        <f>I110/D110-1</f>
        <v>1.0386965376782076E-2</v>
      </c>
    </row>
    <row r="111" spans="1:12" x14ac:dyDescent="0.2">
      <c r="A111" s="10" t="s">
        <v>909</v>
      </c>
      <c r="B111" s="10" t="s">
        <v>40</v>
      </c>
      <c r="C111" s="10">
        <v>4076</v>
      </c>
      <c r="D111" s="10">
        <v>4680</v>
      </c>
      <c r="E111" s="10">
        <v>2879</v>
      </c>
      <c r="F111" s="10">
        <v>3476</v>
      </c>
      <c r="G111" s="10">
        <v>15111</v>
      </c>
      <c r="H111" s="10">
        <v>4222</v>
      </c>
      <c r="I111" s="10">
        <v>4678</v>
      </c>
      <c r="J111" s="10">
        <v>8900</v>
      </c>
      <c r="L111" s="3">
        <f>I111/D111-1</f>
        <v>-4.2735042735042583E-4</v>
      </c>
    </row>
    <row r="112" spans="1:12" x14ac:dyDescent="0.2">
      <c r="A112" s="10" t="s">
        <v>909</v>
      </c>
      <c r="B112" s="10" t="s">
        <v>28</v>
      </c>
      <c r="C112" s="10">
        <v>2665</v>
      </c>
      <c r="D112" s="10">
        <v>3174</v>
      </c>
      <c r="E112" s="10">
        <v>1864</v>
      </c>
      <c r="F112" s="10">
        <v>2376</v>
      </c>
      <c r="G112" s="10">
        <v>10079</v>
      </c>
      <c r="H112" s="10">
        <v>2667</v>
      </c>
      <c r="I112" s="10">
        <v>3248</v>
      </c>
      <c r="J112" s="10">
        <v>5915</v>
      </c>
    </row>
    <row r="113" spans="1:11" x14ac:dyDescent="0.2">
      <c r="A113" s="10" t="s">
        <v>909</v>
      </c>
      <c r="B113" s="10" t="s">
        <v>23</v>
      </c>
      <c r="C113" s="10">
        <v>884</v>
      </c>
      <c r="D113" s="10">
        <v>2418</v>
      </c>
      <c r="E113" s="10">
        <v>1623</v>
      </c>
      <c r="F113" s="10">
        <v>1781</v>
      </c>
      <c r="G113" s="10">
        <v>6706</v>
      </c>
      <c r="H113" s="10">
        <v>2315</v>
      </c>
      <c r="I113" s="10">
        <v>2453</v>
      </c>
      <c r="J113" s="10">
        <v>4768</v>
      </c>
    </row>
    <row r="114" spans="1:11" x14ac:dyDescent="0.2">
      <c r="A114" s="10" t="s">
        <v>909</v>
      </c>
      <c r="B114" s="10" t="s">
        <v>44</v>
      </c>
      <c r="C114" s="10"/>
      <c r="D114" s="10"/>
      <c r="E114" s="10">
        <v>1249</v>
      </c>
      <c r="F114" s="10">
        <v>3569</v>
      </c>
      <c r="G114" s="10">
        <v>4818</v>
      </c>
      <c r="H114" s="10">
        <v>4809</v>
      </c>
      <c r="I114" s="10"/>
      <c r="J114" s="10">
        <v>4809</v>
      </c>
    </row>
    <row r="115" spans="1:11" x14ac:dyDescent="0.2">
      <c r="A115" s="10" t="s">
        <v>909</v>
      </c>
      <c r="B115" s="10" t="s">
        <v>14</v>
      </c>
      <c r="C115" s="10">
        <v>1324</v>
      </c>
      <c r="D115" s="10">
        <v>1619</v>
      </c>
      <c r="E115" s="10">
        <v>913</v>
      </c>
      <c r="F115" s="10">
        <v>1211</v>
      </c>
      <c r="G115" s="10">
        <v>5067</v>
      </c>
      <c r="H115" s="10">
        <v>1336</v>
      </c>
      <c r="I115" s="10">
        <v>1636</v>
      </c>
      <c r="J115" s="10">
        <v>2972</v>
      </c>
    </row>
    <row r="116" spans="1:11" x14ac:dyDescent="0.2">
      <c r="A116" s="10" t="s">
        <v>909</v>
      </c>
      <c r="B116" s="10" t="s">
        <v>16</v>
      </c>
      <c r="C116" s="10">
        <v>1639</v>
      </c>
      <c r="D116" s="10">
        <v>1879</v>
      </c>
      <c r="E116" s="10">
        <v>1153</v>
      </c>
      <c r="F116" s="10">
        <v>1402</v>
      </c>
      <c r="G116" s="10">
        <v>6073</v>
      </c>
      <c r="H116" s="10">
        <v>483</v>
      </c>
      <c r="I116" s="10"/>
      <c r="J116" s="10">
        <v>483</v>
      </c>
    </row>
    <row r="117" spans="1:11" x14ac:dyDescent="0.2">
      <c r="A117" s="10" t="s">
        <v>909</v>
      </c>
      <c r="B117" s="10" t="s">
        <v>11</v>
      </c>
      <c r="C117" s="10">
        <v>982</v>
      </c>
      <c r="D117" s="10">
        <v>1079</v>
      </c>
      <c r="E117" s="10">
        <v>691</v>
      </c>
      <c r="F117" s="10">
        <v>806</v>
      </c>
      <c r="G117" s="10">
        <v>3558</v>
      </c>
      <c r="H117" s="10">
        <v>996</v>
      </c>
      <c r="I117" s="10">
        <v>1088</v>
      </c>
      <c r="J117" s="10">
        <v>2084</v>
      </c>
    </row>
    <row r="118" spans="1:11" x14ac:dyDescent="0.2">
      <c r="A118" s="10" t="s">
        <v>909</v>
      </c>
      <c r="B118" s="10" t="s">
        <v>6</v>
      </c>
      <c r="C118" s="10">
        <v>582</v>
      </c>
      <c r="D118" s="10">
        <v>612</v>
      </c>
      <c r="E118" s="10">
        <v>406</v>
      </c>
      <c r="F118" s="10">
        <v>450</v>
      </c>
      <c r="G118" s="10">
        <v>2050</v>
      </c>
      <c r="H118" s="10">
        <v>589</v>
      </c>
      <c r="I118" s="10">
        <v>615</v>
      </c>
      <c r="J118" s="10">
        <v>1204</v>
      </c>
    </row>
    <row r="119" spans="1:11" x14ac:dyDescent="0.2">
      <c r="A119" s="10" t="s">
        <v>944</v>
      </c>
      <c r="B119" s="10"/>
      <c r="C119" s="10">
        <v>69053</v>
      </c>
      <c r="D119" s="10">
        <v>82618</v>
      </c>
      <c r="E119" s="10">
        <v>50574</v>
      </c>
      <c r="F119" s="10">
        <v>65121</v>
      </c>
      <c r="G119" s="10">
        <v>267366</v>
      </c>
      <c r="H119" s="10">
        <v>75265</v>
      </c>
      <c r="I119" s="10">
        <v>82631</v>
      </c>
      <c r="J119" s="10">
        <v>157896</v>
      </c>
    </row>
    <row r="120" spans="1:11" x14ac:dyDescent="0.2">
      <c r="A120" s="10" t="s">
        <v>902</v>
      </c>
      <c r="B120" s="10"/>
      <c r="C120" s="10">
        <v>822060</v>
      </c>
      <c r="D120" s="10">
        <v>940140</v>
      </c>
      <c r="E120" s="10">
        <v>587002</v>
      </c>
      <c r="F120" s="10">
        <v>706563</v>
      </c>
      <c r="G120" s="10">
        <v>3055765</v>
      </c>
      <c r="H120" s="10">
        <v>855266</v>
      </c>
      <c r="I120" s="10">
        <v>965282</v>
      </c>
      <c r="J120" s="10">
        <v>1820548</v>
      </c>
    </row>
    <row r="124" spans="1:11" x14ac:dyDescent="0.2">
      <c r="C124" s="24" t="s">
        <v>925</v>
      </c>
      <c r="D124" s="24" t="s">
        <v>925</v>
      </c>
      <c r="E124" s="24" t="s">
        <v>925</v>
      </c>
      <c r="F124" s="24" t="s">
        <v>925</v>
      </c>
      <c r="H124" s="24" t="s">
        <v>926</v>
      </c>
      <c r="I124" s="24" t="s">
        <v>926</v>
      </c>
    </row>
    <row r="125" spans="1:11" x14ac:dyDescent="0.2">
      <c r="C125" s="24" t="s">
        <v>927</v>
      </c>
      <c r="D125" s="24" t="s">
        <v>928</v>
      </c>
      <c r="E125" s="24" t="s">
        <v>929</v>
      </c>
      <c r="F125" s="24" t="s">
        <v>930</v>
      </c>
      <c r="H125" s="24" t="s">
        <v>927</v>
      </c>
      <c r="I125" s="24" t="s">
        <v>928</v>
      </c>
    </row>
    <row r="126" spans="1:11" x14ac:dyDescent="0.2">
      <c r="B126" s="26" t="s">
        <v>898</v>
      </c>
      <c r="C126" s="3">
        <f>COUNTIFS(C$62:C$118,"&gt;0",$A$62:$A$118,$B126)</f>
        <v>18</v>
      </c>
      <c r="D126" s="3">
        <f t="shared" ref="D126:I129" si="0">COUNTIFS(D$62:D$118,"&gt;0",$A$62:$A$118,$B126)</f>
        <v>19</v>
      </c>
      <c r="E126" s="3">
        <f t="shared" si="0"/>
        <v>19</v>
      </c>
      <c r="F126" s="3">
        <f t="shared" si="0"/>
        <v>20</v>
      </c>
      <c r="H126" s="3">
        <f t="shared" si="0"/>
        <v>20</v>
      </c>
      <c r="I126" s="3">
        <f t="shared" si="0"/>
        <v>20</v>
      </c>
      <c r="K126" s="3">
        <f>I126-D126</f>
        <v>1</v>
      </c>
    </row>
    <row r="127" spans="1:11" x14ac:dyDescent="0.2">
      <c r="B127" s="26" t="s">
        <v>899</v>
      </c>
      <c r="C127" s="3">
        <f>COUNTIFS(C$62:C$118,"&gt;0",$A$62:$A$118,$B127)</f>
        <v>8</v>
      </c>
      <c r="D127" s="3">
        <f t="shared" si="0"/>
        <v>8</v>
      </c>
      <c r="E127" s="3">
        <f t="shared" si="0"/>
        <v>8</v>
      </c>
      <c r="F127" s="3">
        <f t="shared" si="0"/>
        <v>8</v>
      </c>
      <c r="H127" s="3">
        <f t="shared" si="0"/>
        <v>8</v>
      </c>
      <c r="I127" s="3">
        <f t="shared" si="0"/>
        <v>8</v>
      </c>
      <c r="K127" s="3">
        <f>I127-D127</f>
        <v>0</v>
      </c>
    </row>
    <row r="128" spans="1:11" x14ac:dyDescent="0.2">
      <c r="B128" s="26" t="s">
        <v>910</v>
      </c>
      <c r="C128" s="3">
        <f>COUNTIFS(C$62:C$118,"&gt;0",$A$62:$A$118,$B128)</f>
        <v>13</v>
      </c>
      <c r="D128" s="3">
        <f t="shared" si="0"/>
        <v>13</v>
      </c>
      <c r="E128" s="3">
        <f t="shared" si="0"/>
        <v>14</v>
      </c>
      <c r="F128" s="3">
        <f t="shared" si="0"/>
        <v>14</v>
      </c>
      <c r="H128" s="3">
        <f t="shared" si="0"/>
        <v>14</v>
      </c>
      <c r="I128" s="3">
        <f t="shared" si="0"/>
        <v>13</v>
      </c>
      <c r="K128" s="3">
        <f>I128-D128</f>
        <v>0</v>
      </c>
    </row>
    <row r="129" spans="2:11" x14ac:dyDescent="0.2">
      <c r="B129" s="26" t="s">
        <v>909</v>
      </c>
      <c r="C129" s="3">
        <f>COUNTIFS(C$62:C$118,"&gt;0",$A$62:$A$118,$B129)</f>
        <v>10</v>
      </c>
      <c r="D129" s="3">
        <f t="shared" si="0"/>
        <v>10</v>
      </c>
      <c r="E129" s="3">
        <f t="shared" si="0"/>
        <v>11</v>
      </c>
      <c r="F129" s="3">
        <f t="shared" si="0"/>
        <v>11</v>
      </c>
      <c r="H129" s="3">
        <f t="shared" si="0"/>
        <v>11</v>
      </c>
      <c r="I129" s="3">
        <f t="shared" si="0"/>
        <v>9</v>
      </c>
      <c r="K129" s="3">
        <f>I129-D129</f>
        <v>-1</v>
      </c>
    </row>
    <row r="130" spans="2:11" x14ac:dyDescent="0.2">
      <c r="B130" s="25" t="s">
        <v>945</v>
      </c>
      <c r="C130" s="25">
        <f>SUM(C126:C129)</f>
        <v>49</v>
      </c>
      <c r="D130" s="25">
        <f t="shared" ref="D130:I130" si="1">SUM(D126:D129)</f>
        <v>50</v>
      </c>
      <c r="E130" s="25">
        <f t="shared" si="1"/>
        <v>52</v>
      </c>
      <c r="F130" s="25">
        <f t="shared" si="1"/>
        <v>53</v>
      </c>
      <c r="G130" s="23"/>
      <c r="H130" s="25">
        <f t="shared" si="1"/>
        <v>53</v>
      </c>
      <c r="I130" s="25">
        <f t="shared" si="1"/>
        <v>50</v>
      </c>
      <c r="K130" s="3">
        <f>I130-D130</f>
        <v>0</v>
      </c>
    </row>
    <row r="134" spans="2:11" x14ac:dyDescent="0.2">
      <c r="B134" s="26" t="s">
        <v>898</v>
      </c>
      <c r="C134" s="10">
        <f t="shared" ref="C134:F138" si="2">B41/C126</f>
        <v>28301.055555555555</v>
      </c>
      <c r="D134" s="10">
        <f t="shared" si="2"/>
        <v>30348.315789473683</v>
      </c>
      <c r="E134" s="10">
        <f t="shared" si="2"/>
        <v>19141.78947368421</v>
      </c>
      <c r="F134" s="10">
        <f t="shared" si="2"/>
        <v>21601.7</v>
      </c>
      <c r="H134" s="10">
        <f t="shared" ref="H134:I138" si="3">F41/H126</f>
        <v>26500.95</v>
      </c>
      <c r="I134" s="10">
        <f t="shared" si="3"/>
        <v>29825.1</v>
      </c>
      <c r="K134" s="16">
        <f>I134/D134-1</f>
        <v>-1.7240356700623294E-2</v>
      </c>
    </row>
    <row r="135" spans="2:11" x14ac:dyDescent="0.2">
      <c r="B135" s="26" t="s">
        <v>899</v>
      </c>
      <c r="C135" s="10">
        <f t="shared" si="2"/>
        <v>18481.5</v>
      </c>
      <c r="D135" s="10">
        <f t="shared" si="2"/>
        <v>21695.75</v>
      </c>
      <c r="E135" s="10">
        <f t="shared" si="2"/>
        <v>12942</v>
      </c>
      <c r="F135" s="10">
        <f t="shared" si="2"/>
        <v>16158</v>
      </c>
      <c r="H135" s="10">
        <f t="shared" si="3"/>
        <v>18775.5</v>
      </c>
      <c r="I135" s="10">
        <f t="shared" si="3"/>
        <v>22042.25</v>
      </c>
      <c r="K135" s="16">
        <f>I135/D135-1</f>
        <v>1.5970869870827187E-2</v>
      </c>
    </row>
    <row r="136" spans="2:11" x14ac:dyDescent="0.2">
      <c r="B136" s="26" t="s">
        <v>910</v>
      </c>
      <c r="C136" s="10">
        <f t="shared" si="2"/>
        <v>7364.3076923076924</v>
      </c>
      <c r="D136" s="10">
        <f t="shared" si="2"/>
        <v>8256.7692307692305</v>
      </c>
      <c r="E136" s="10">
        <f t="shared" si="2"/>
        <v>4942.7142857142853</v>
      </c>
      <c r="F136" s="10">
        <f t="shared" si="2"/>
        <v>5724.5714285714284</v>
      </c>
      <c r="H136" s="10">
        <f t="shared" si="3"/>
        <v>7127</v>
      </c>
      <c r="I136" s="10">
        <f t="shared" si="3"/>
        <v>8447</v>
      </c>
      <c r="K136" s="16">
        <f>I136/D136-1</f>
        <v>2.3039370959026639E-2</v>
      </c>
    </row>
    <row r="137" spans="2:11" x14ac:dyDescent="0.2">
      <c r="B137" s="26" t="s">
        <v>909</v>
      </c>
      <c r="C137" s="10">
        <f t="shared" si="2"/>
        <v>6905.3</v>
      </c>
      <c r="D137" s="10">
        <f t="shared" si="2"/>
        <v>8261.7999999999993</v>
      </c>
      <c r="E137" s="10">
        <f t="shared" si="2"/>
        <v>4597.636363636364</v>
      </c>
      <c r="F137" s="10">
        <f t="shared" si="2"/>
        <v>5920.090909090909</v>
      </c>
      <c r="H137" s="10">
        <f t="shared" si="3"/>
        <v>6842.272727272727</v>
      </c>
      <c r="I137" s="10">
        <f t="shared" si="3"/>
        <v>9181.2222222222226</v>
      </c>
      <c r="K137" s="16">
        <f>I137/D137-1</f>
        <v>0.11128594522043911</v>
      </c>
    </row>
    <row r="138" spans="2:11" x14ac:dyDescent="0.2">
      <c r="B138" s="25" t="s">
        <v>945</v>
      </c>
      <c r="C138" s="10">
        <f t="shared" si="2"/>
        <v>16776.734693877552</v>
      </c>
      <c r="D138" s="10">
        <f t="shared" si="2"/>
        <v>18802.8</v>
      </c>
      <c r="E138" s="10">
        <f t="shared" si="2"/>
        <v>11288.5</v>
      </c>
      <c r="F138" s="10">
        <f t="shared" si="2"/>
        <v>13331.377358490567</v>
      </c>
      <c r="H138" s="10">
        <f t="shared" si="3"/>
        <v>16137.094339622641</v>
      </c>
      <c r="I138" s="10">
        <f t="shared" si="3"/>
        <v>19305.64</v>
      </c>
      <c r="K138" s="16">
        <f>I138/D138-1</f>
        <v>2.6742825536622217E-2</v>
      </c>
    </row>
    <row r="141" spans="2:11" x14ac:dyDescent="0.2">
      <c r="B141" s="26" t="s">
        <v>898</v>
      </c>
      <c r="D141" s="5">
        <f>SUMIFS(D$63:D$118,$A$63:$A$118,$B141,I$63:I$118,"&gt;0")</f>
        <v>576618</v>
      </c>
      <c r="I141" s="5">
        <f>SUMIFS(I$63:I$118,$A$63:$A$118,$B141,D$63:D$118,"&gt;0")</f>
        <v>592181</v>
      </c>
      <c r="J141" s="3">
        <f>I141/D141-1</f>
        <v>2.6990139052197382E-2</v>
      </c>
    </row>
    <row r="142" spans="2:11" x14ac:dyDescent="0.2">
      <c r="B142" s="26" t="s">
        <v>899</v>
      </c>
      <c r="D142" s="5">
        <f>SUMIFS(D$63:D$118,$A$63:$A$118,$B142,I$63:I$118,"&gt;0")</f>
        <v>173566</v>
      </c>
      <c r="I142" s="5">
        <f>SUMIFS(I$63:I$118,$A$63:$A$118,$B142,D$63:D$118,"&gt;0")</f>
        <v>176338</v>
      </c>
      <c r="J142" s="3">
        <f>I142/D142-1</f>
        <v>1.5970869870827187E-2</v>
      </c>
    </row>
    <row r="143" spans="2:11" x14ac:dyDescent="0.2">
      <c r="B143" s="26" t="s">
        <v>910</v>
      </c>
      <c r="D143" s="5">
        <f>SUMIFS(D$63:D$118,$A$63:$A$118,$B143,I$63:I$118,"&gt;0")</f>
        <v>106878</v>
      </c>
      <c r="I143" s="5">
        <f>SUMIFS(I$63:I$118,$A$63:$A$118,$B143,D$63:D$118,"&gt;0")</f>
        <v>108557</v>
      </c>
      <c r="J143" s="3">
        <f>I143/D143-1</f>
        <v>1.5709500552031352E-2</v>
      </c>
    </row>
    <row r="144" spans="2:11" x14ac:dyDescent="0.2">
      <c r="B144" s="26" t="s">
        <v>909</v>
      </c>
      <c r="D144" s="5">
        <f>SUMIFS(D$63:D$118,$A$63:$A$118,$B144,I$63:I$118,"&gt;0")</f>
        <v>80739</v>
      </c>
      <c r="I144" s="5">
        <f>SUMIFS(I$63:I$118,$A$63:$A$118,$B144,D$63:D$118,"&gt;0")</f>
        <v>82631</v>
      </c>
      <c r="J144" s="3">
        <f>I144/D144-1</f>
        <v>2.3433532741302221E-2</v>
      </c>
    </row>
    <row r="145" spans="2:2" x14ac:dyDescent="0.2">
      <c r="B145" s="25"/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1048576"/>
  <sheetViews>
    <sheetView workbookViewId="0">
      <selection activeCell="Q2" sqref="Q2:Q7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10.28515625" style="3" bestFit="1" customWidth="1"/>
    <col min="4" max="4" width="9.140625" style="3"/>
    <col min="5" max="5" width="20.85546875" style="3" bestFit="1" customWidth="1"/>
    <col min="6" max="6" width="24.140625" style="3" bestFit="1" customWidth="1"/>
    <col min="7" max="7" width="9.7109375" style="3" bestFit="1" customWidth="1"/>
    <col min="8" max="8" width="9.140625" style="3"/>
    <col min="9" max="9" width="21.140625" style="3" bestFit="1" customWidth="1"/>
    <col min="10" max="15" width="9.140625" style="3"/>
    <col min="16" max="16" width="11.7109375" style="3" customWidth="1"/>
    <col min="17" max="17" width="11.28515625" style="3" customWidth="1"/>
    <col min="18" max="16384" width="9.140625" style="3"/>
  </cols>
  <sheetData>
    <row r="1" spans="1:17" x14ac:dyDescent="0.2">
      <c r="A1" s="3" t="s">
        <v>0</v>
      </c>
      <c r="B1" s="3" t="s">
        <v>61</v>
      </c>
      <c r="C1" s="5" t="s">
        <v>133</v>
      </c>
      <c r="D1" s="6" t="s">
        <v>903</v>
      </c>
      <c r="E1" s="8" t="s">
        <v>907</v>
      </c>
      <c r="F1" s="6" t="s">
        <v>911</v>
      </c>
      <c r="G1" s="6" t="s">
        <v>912</v>
      </c>
      <c r="H1" s="6" t="s">
        <v>923</v>
      </c>
      <c r="O1" s="6" t="s">
        <v>913</v>
      </c>
      <c r="P1" s="6" t="s">
        <v>914</v>
      </c>
      <c r="Q1" s="6" t="s">
        <v>915</v>
      </c>
    </row>
    <row r="2" spans="1:17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4" t="str">
        <f>INDEX(GeoByClient[GEOID],MATCH(VolumeByClient[[#This Row],[CLID]],GeoByClient[Right],0))</f>
        <v>GEO1004</v>
      </c>
      <c r="F2" s="3" t="str">
        <f>VLOOKUP(VolumeByClient[[#This Row],[Index Match Region Id]],geonames[[GEOID]:[GEO NAME]],2,FALSE)</f>
        <v>LATAM</v>
      </c>
      <c r="G2" s="7" t="str">
        <f>"Q"&amp;ROUNDUP(MONTH(VolumeByClient[[#This Row],[Date]])/3,0)&amp;" "&amp;YEAR(VolumeByClient[[#This Row],[Date]])</f>
        <v>Q1 2020</v>
      </c>
      <c r="H2" s="7" t="str">
        <f>VLOOKUP(VolumeByClient[[#This Row],[Date]],quarters[],3,TRUE)</f>
        <v>Q1 2020</v>
      </c>
      <c r="O2" s="4">
        <v>43831</v>
      </c>
      <c r="P2" s="4">
        <v>43921</v>
      </c>
      <c r="Q2" s="6" t="s">
        <v>916</v>
      </c>
    </row>
    <row r="3" spans="1:17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4" t="str">
        <f>INDEX(GeoByClient[GEOID],MATCH(VolumeByClient[[#This Row],[CLID]],GeoByClient[Right],0))</f>
        <v>GEO1004</v>
      </c>
      <c r="F3" s="3" t="str">
        <f>VLOOKUP(VolumeByClient[[#This Row],[Index Match Region Id]],geonames[[GEOID]:[GEO NAME]],2,FALSE)</f>
        <v>LATAM</v>
      </c>
      <c r="G3" s="7" t="str">
        <f>"Q"&amp;ROUNDUP(MONTH(VolumeByClient[[#This Row],[Date]])/3,0)&amp;" "&amp;YEAR(VolumeByClient[[#This Row],[Date]])</f>
        <v>Q2 2020</v>
      </c>
      <c r="H3" s="7" t="str">
        <f>VLOOKUP(VolumeByClient[[#This Row],[Date]],quarters[],3,TRUE)</f>
        <v>Q2 2020</v>
      </c>
      <c r="O3" s="4">
        <v>43922</v>
      </c>
      <c r="P3" s="4">
        <v>44012</v>
      </c>
      <c r="Q3" s="6" t="s">
        <v>917</v>
      </c>
    </row>
    <row r="4" spans="1:17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4" t="str">
        <f>INDEX(GeoByClient[GEOID],MATCH(VolumeByClient[[#This Row],[CLID]],GeoByClient[Right],0))</f>
        <v>GEO1004</v>
      </c>
      <c r="F4" s="3" t="str">
        <f>VLOOKUP(VolumeByClient[[#This Row],[Index Match Region Id]],geonames[[GEOID]:[GEO NAME]],2,FALSE)</f>
        <v>LATAM</v>
      </c>
      <c r="G4" s="7" t="str">
        <f>"Q"&amp;ROUNDUP(MONTH(VolumeByClient[[#This Row],[Date]])/3,0)&amp;" "&amp;YEAR(VolumeByClient[[#This Row],[Date]])</f>
        <v>Q2 2020</v>
      </c>
      <c r="H4" s="7" t="str">
        <f>VLOOKUP(VolumeByClient[[#This Row],[Date]],quarters[],3,TRUE)</f>
        <v>Q2 2020</v>
      </c>
      <c r="O4" s="4">
        <v>44013</v>
      </c>
      <c r="P4" s="6" t="s">
        <v>922</v>
      </c>
      <c r="Q4" s="6" t="s">
        <v>918</v>
      </c>
    </row>
    <row r="5" spans="1:17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4" t="str">
        <f>INDEX(GeoByClient[GEOID],MATCH(VolumeByClient[[#This Row],[CLID]],GeoByClient[Right],0))</f>
        <v>GEO1004</v>
      </c>
      <c r="F5" s="3" t="str">
        <f>VLOOKUP(VolumeByClient[[#This Row],[Index Match Region Id]],geonames[[GEOID]:[GEO NAME]],2,FALSE)</f>
        <v>LATAM</v>
      </c>
      <c r="G5" s="7" t="str">
        <f>"Q"&amp;ROUNDUP(MONTH(VolumeByClient[[#This Row],[Date]])/3,0)&amp;" "&amp;YEAR(VolumeByClient[[#This Row],[Date]])</f>
        <v>Q2 2020</v>
      </c>
      <c r="H5" s="7" t="str">
        <f>VLOOKUP(VolumeByClient[[#This Row],[Date]],quarters[],3,TRUE)</f>
        <v>Q2 2020</v>
      </c>
      <c r="O5" s="4">
        <v>44105</v>
      </c>
      <c r="P5" s="4">
        <v>44196</v>
      </c>
      <c r="Q5" s="6" t="s">
        <v>919</v>
      </c>
    </row>
    <row r="6" spans="1:17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4" t="str">
        <f>INDEX(GeoByClient[GEOID],MATCH(VolumeByClient[[#This Row],[CLID]],GeoByClient[Right],0))</f>
        <v>GEO1004</v>
      </c>
      <c r="F6" s="3" t="str">
        <f>VLOOKUP(VolumeByClient[[#This Row],[Index Match Region Id]],geonames[[GEOID]:[GEO NAME]],2,FALSE)</f>
        <v>LATAM</v>
      </c>
      <c r="G6" s="7" t="str">
        <f>"Q"&amp;ROUNDUP(MONTH(VolumeByClient[[#This Row],[Date]])/3,0)&amp;" "&amp;YEAR(VolumeByClient[[#This Row],[Date]])</f>
        <v>Q3 2020</v>
      </c>
      <c r="H6" s="7" t="str">
        <f>VLOOKUP(VolumeByClient[[#This Row],[Date]],quarters[],3,TRUE)</f>
        <v>Q3 2020</v>
      </c>
      <c r="O6" s="4">
        <v>44197</v>
      </c>
      <c r="P6" s="4">
        <v>44286</v>
      </c>
      <c r="Q6" s="6" t="s">
        <v>920</v>
      </c>
    </row>
    <row r="7" spans="1:17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4" t="str">
        <f>INDEX(GeoByClient[GEOID],MATCH(VolumeByClient[[#This Row],[CLID]],GeoByClient[Right],0))</f>
        <v>GEO1004</v>
      </c>
      <c r="F7" s="3" t="str">
        <f>VLOOKUP(VolumeByClient[[#This Row],[Index Match Region Id]],geonames[[GEOID]:[GEO NAME]],2,FALSE)</f>
        <v>LATAM</v>
      </c>
      <c r="G7" s="7" t="str">
        <f>"Q"&amp;ROUNDUP(MONTH(VolumeByClient[[#This Row],[Date]])/3,0)&amp;" "&amp;YEAR(VolumeByClient[[#This Row],[Date]])</f>
        <v>Q3 2020</v>
      </c>
      <c r="H7" s="7" t="str">
        <f>VLOOKUP(VolumeByClient[[#This Row],[Date]],quarters[],3,TRUE)</f>
        <v>Q3 2020</v>
      </c>
      <c r="O7" s="4">
        <v>44287</v>
      </c>
      <c r="P7" s="4">
        <v>44377</v>
      </c>
      <c r="Q7" s="6" t="s">
        <v>921</v>
      </c>
    </row>
    <row r="8" spans="1:17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4" t="str">
        <f>INDEX(GeoByClient[GEOID],MATCH(VolumeByClient[[#This Row],[CLID]],GeoByClient[Right],0))</f>
        <v>GEO1004</v>
      </c>
      <c r="F8" s="3" t="str">
        <f>VLOOKUP(VolumeByClient[[#This Row],[Index Match Region Id]],geonames[[GEOID]:[GEO NAME]],2,FALSE)</f>
        <v>LATAM</v>
      </c>
      <c r="G8" s="7" t="str">
        <f>"Q"&amp;ROUNDUP(MONTH(VolumeByClient[[#This Row],[Date]])/3,0)&amp;" "&amp;YEAR(VolumeByClient[[#This Row],[Date]])</f>
        <v>Q3 2020</v>
      </c>
      <c r="H8" s="7" t="str">
        <f>VLOOKUP(VolumeByClient[[#This Row],[Date]],quarters[],3,TRUE)</f>
        <v>Q3 2020</v>
      </c>
    </row>
    <row r="9" spans="1:17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4" t="str">
        <f>INDEX(GeoByClient[GEOID],MATCH(VolumeByClient[[#This Row],[CLID]],GeoByClient[Right],0))</f>
        <v>GEO1004</v>
      </c>
      <c r="F9" s="3" t="str">
        <f>VLOOKUP(VolumeByClient[[#This Row],[Index Match Region Id]],geonames[[GEOID]:[GEO NAME]],2,FALSE)</f>
        <v>LATAM</v>
      </c>
      <c r="G9" s="7" t="str">
        <f>"Q"&amp;ROUNDUP(MONTH(VolumeByClient[[#This Row],[Date]])/3,0)&amp;" "&amp;YEAR(VolumeByClient[[#This Row],[Date]])</f>
        <v>Q4 2020</v>
      </c>
      <c r="H9" s="7" t="str">
        <f>VLOOKUP(VolumeByClient[[#This Row],[Date]],quarters[],3,TRUE)</f>
        <v>Q4 2020</v>
      </c>
    </row>
    <row r="10" spans="1:17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4" t="str">
        <f>INDEX(GeoByClient[GEOID],MATCH(VolumeByClient[[#This Row],[CLID]],GeoByClient[Right],0))</f>
        <v>GEO1004</v>
      </c>
      <c r="F10" s="3" t="str">
        <f>VLOOKUP(VolumeByClient[[#This Row],[Index Match Region Id]],geonames[[GEOID]:[GEO NAME]],2,FALSE)</f>
        <v>LATAM</v>
      </c>
      <c r="G10" s="7" t="str">
        <f>"Q"&amp;ROUNDUP(MONTH(VolumeByClient[[#This Row],[Date]])/3,0)&amp;" "&amp;YEAR(VolumeByClient[[#This Row],[Date]])</f>
        <v>Q4 2020</v>
      </c>
      <c r="H10" s="7" t="str">
        <f>VLOOKUP(VolumeByClient[[#This Row],[Date]],quarters[],3,TRUE)</f>
        <v>Q4 2020</v>
      </c>
    </row>
    <row r="11" spans="1:17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4" t="str">
        <f>INDEX(GeoByClient[GEOID],MATCH(VolumeByClient[[#This Row],[CLID]],GeoByClient[Right],0))</f>
        <v>GEO1004</v>
      </c>
      <c r="F11" s="3" t="str">
        <f>VLOOKUP(VolumeByClient[[#This Row],[Index Match Region Id]],geonames[[GEOID]:[GEO NAME]],2,FALSE)</f>
        <v>LATAM</v>
      </c>
      <c r="G11" s="7" t="str">
        <f>"Q"&amp;ROUNDUP(MONTH(VolumeByClient[[#This Row],[Date]])/3,0)&amp;" "&amp;YEAR(VolumeByClient[[#This Row],[Date]])</f>
        <v>Q4 2020</v>
      </c>
      <c r="H11" s="7" t="str">
        <f>VLOOKUP(VolumeByClient[[#This Row],[Date]],quarters[],3,TRUE)</f>
        <v>Q4 2020</v>
      </c>
    </row>
    <row r="12" spans="1:17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4" t="str">
        <f>INDEX(GeoByClient[GEOID],MATCH(VolumeByClient[[#This Row],[CLID]],GeoByClient[Right],0))</f>
        <v>GEO1004</v>
      </c>
      <c r="F12" s="3" t="str">
        <f>VLOOKUP(VolumeByClient[[#This Row],[Index Match Region Id]],geonames[[GEOID]:[GEO NAME]],2,FALSE)</f>
        <v>LATAM</v>
      </c>
      <c r="G12" s="7" t="str">
        <f>"Q"&amp;ROUNDUP(MONTH(VolumeByClient[[#This Row],[Date]])/3,0)&amp;" "&amp;YEAR(VolumeByClient[[#This Row],[Date]])</f>
        <v>Q2 2021</v>
      </c>
      <c r="H12" s="7" t="str">
        <f>VLOOKUP(VolumeByClient[[#This Row],[Date]],quarters[],3,TRUE)</f>
        <v>Q2 2021</v>
      </c>
    </row>
    <row r="13" spans="1:17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4" t="str">
        <f>INDEX(GeoByClient[GEOID],MATCH(VolumeByClient[[#This Row],[CLID]],GeoByClient[Right],0))</f>
        <v>GEO1004</v>
      </c>
      <c r="F13" s="3" t="str">
        <f>VLOOKUP(VolumeByClient[[#This Row],[Index Match Region Id]],geonames[[GEOID]:[GEO NAME]],2,FALSE)</f>
        <v>LATAM</v>
      </c>
      <c r="G13" s="7" t="str">
        <f>"Q"&amp;ROUNDUP(MONTH(VolumeByClient[[#This Row],[Date]])/3,0)&amp;" "&amp;YEAR(VolumeByClient[[#This Row],[Date]])</f>
        <v>Q2 2021</v>
      </c>
      <c r="H13" s="7" t="str">
        <f>VLOOKUP(VolumeByClient[[#This Row],[Date]],quarters[],3,TRUE)</f>
        <v>Q2 2021</v>
      </c>
    </row>
    <row r="14" spans="1:17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4" t="str">
        <f>INDEX(GeoByClient[GEOID],MATCH(VolumeByClient[[#This Row],[CLID]],GeoByClient[Right],0))</f>
        <v>GEO1004</v>
      </c>
      <c r="F14" s="3" t="str">
        <f>VLOOKUP(VolumeByClient[[#This Row],[Index Match Region Id]],geonames[[GEOID]:[GEO NAME]],2,FALSE)</f>
        <v>LATAM</v>
      </c>
      <c r="G14" s="7" t="str">
        <f>"Q"&amp;ROUNDUP(MONTH(VolumeByClient[[#This Row],[Date]])/3,0)&amp;" "&amp;YEAR(VolumeByClient[[#This Row],[Date]])</f>
        <v>Q2 2021</v>
      </c>
      <c r="H14" s="7" t="str">
        <f>VLOOKUP(VolumeByClient[[#This Row],[Date]],quarters[],3,TRUE)</f>
        <v>Q2 2021</v>
      </c>
    </row>
    <row r="15" spans="1:17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4" t="str">
        <f>INDEX(GeoByClient[GEOID],MATCH(VolumeByClient[[#This Row],[CLID]],GeoByClient[Right],0))</f>
        <v>GEO1004</v>
      </c>
      <c r="F15" s="3" t="str">
        <f>VLOOKUP(VolumeByClient[[#This Row],[Index Match Region Id]],geonames[[GEOID]:[GEO NAME]],2,FALSE)</f>
        <v>LATAM</v>
      </c>
      <c r="G15" s="7" t="str">
        <f>"Q"&amp;ROUNDUP(MONTH(VolumeByClient[[#This Row],[Date]])/3,0)&amp;" "&amp;YEAR(VolumeByClient[[#This Row],[Date]])</f>
        <v>Q1 2021</v>
      </c>
      <c r="H15" s="7" t="str">
        <f>VLOOKUP(VolumeByClient[[#This Row],[Date]],quarters[],3,TRUE)</f>
        <v>Q1 2021</v>
      </c>
    </row>
    <row r="16" spans="1:17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4" t="str">
        <f>INDEX(GeoByClient[GEOID],MATCH(VolumeByClient[[#This Row],[CLID]],GeoByClient[Right],0))</f>
        <v>GEO1004</v>
      </c>
      <c r="F16" s="3" t="str">
        <f>VLOOKUP(VolumeByClient[[#This Row],[Index Match Region Id]],geonames[[GEOID]:[GEO NAME]],2,FALSE)</f>
        <v>LATAM</v>
      </c>
      <c r="G16" s="7" t="str">
        <f>"Q"&amp;ROUNDUP(MONTH(VolumeByClient[[#This Row],[Date]])/3,0)&amp;" "&amp;YEAR(VolumeByClient[[#This Row],[Date]])</f>
        <v>Q1 2021</v>
      </c>
      <c r="H16" s="7" t="str">
        <f>VLOOKUP(VolumeByClient[[#This Row],[Date]],quarters[],3,TRUE)</f>
        <v>Q1 2021</v>
      </c>
    </row>
    <row r="17" spans="1:8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4" t="str">
        <f>INDEX(GeoByClient[GEOID],MATCH(VolumeByClient[[#This Row],[CLID]],GeoByClient[Right],0))</f>
        <v>GEO1004</v>
      </c>
      <c r="F17" s="3" t="str">
        <f>VLOOKUP(VolumeByClient[[#This Row],[Index Match Region Id]],geonames[[GEOID]:[GEO NAME]],2,FALSE)</f>
        <v>LATAM</v>
      </c>
      <c r="G17" s="7" t="str">
        <f>"Q"&amp;ROUNDUP(MONTH(VolumeByClient[[#This Row],[Date]])/3,0)&amp;" "&amp;YEAR(VolumeByClient[[#This Row],[Date]])</f>
        <v>Q1 2021</v>
      </c>
      <c r="H17" s="7" t="str">
        <f>VLOOKUP(VolumeByClient[[#This Row],[Date]],quarters[],3,TRUE)</f>
        <v>Q1 2021</v>
      </c>
    </row>
    <row r="18" spans="1:8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4" t="str">
        <f>INDEX(GeoByClient[GEOID],MATCH(VolumeByClient[[#This Row],[CLID]],GeoByClient[Right],0))</f>
        <v>GEO1001</v>
      </c>
      <c r="F18" s="3" t="str">
        <f>VLOOKUP(VolumeByClient[[#This Row],[Index Match Region Id]],geonames[[GEOID]:[GEO NAME]],2,FALSE)</f>
        <v>NAM</v>
      </c>
      <c r="G18" s="7" t="str">
        <f>"Q"&amp;ROUNDUP(MONTH(VolumeByClient[[#This Row],[Date]])/3,0)&amp;" "&amp;YEAR(VolumeByClient[[#This Row],[Date]])</f>
        <v>Q1 2020</v>
      </c>
      <c r="H18" s="7" t="str">
        <f>VLOOKUP(VolumeByClient[[#This Row],[Date]],quarters[],3,TRUE)</f>
        <v>Q1 2020</v>
      </c>
    </row>
    <row r="19" spans="1:8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4" t="str">
        <f>INDEX(GeoByClient[GEOID],MATCH(VolumeByClient[[#This Row],[CLID]],GeoByClient[Right],0))</f>
        <v>GEO1001</v>
      </c>
      <c r="F19" s="3" t="str">
        <f>VLOOKUP(VolumeByClient[[#This Row],[Index Match Region Id]],geonames[[GEOID]:[GEO NAME]],2,FALSE)</f>
        <v>NAM</v>
      </c>
      <c r="G19" s="7" t="str">
        <f>"Q"&amp;ROUNDUP(MONTH(VolumeByClient[[#This Row],[Date]])/3,0)&amp;" "&amp;YEAR(VolumeByClient[[#This Row],[Date]])</f>
        <v>Q1 2020</v>
      </c>
      <c r="H19" s="7" t="str">
        <f>VLOOKUP(VolumeByClient[[#This Row],[Date]],quarters[],3,TRUE)</f>
        <v>Q1 2020</v>
      </c>
    </row>
    <row r="20" spans="1:8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4" t="str">
        <f>INDEX(GeoByClient[GEOID],MATCH(VolumeByClient[[#This Row],[CLID]],GeoByClient[Right],0))</f>
        <v>GEO1001</v>
      </c>
      <c r="F20" s="3" t="str">
        <f>VLOOKUP(VolumeByClient[[#This Row],[Index Match Region Id]],geonames[[GEOID]:[GEO NAME]],2,FALSE)</f>
        <v>NAM</v>
      </c>
      <c r="G20" s="7" t="str">
        <f>"Q"&amp;ROUNDUP(MONTH(VolumeByClient[[#This Row],[Date]])/3,0)&amp;" "&amp;YEAR(VolumeByClient[[#This Row],[Date]])</f>
        <v>Q1 2020</v>
      </c>
      <c r="H20" s="7" t="str">
        <f>VLOOKUP(VolumeByClient[[#This Row],[Date]],quarters[],3,TRUE)</f>
        <v>Q1 2020</v>
      </c>
    </row>
    <row r="21" spans="1:8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4" t="str">
        <f>INDEX(GeoByClient[GEOID],MATCH(VolumeByClient[[#This Row],[CLID]],GeoByClient[Right],0))</f>
        <v>GEO1001</v>
      </c>
      <c r="F21" s="3" t="str">
        <f>VLOOKUP(VolumeByClient[[#This Row],[Index Match Region Id]],geonames[[GEOID]:[GEO NAME]],2,FALSE)</f>
        <v>NAM</v>
      </c>
      <c r="G21" s="7" t="str">
        <f>"Q"&amp;ROUNDUP(MONTH(VolumeByClient[[#This Row],[Date]])/3,0)&amp;" "&amp;YEAR(VolumeByClient[[#This Row],[Date]])</f>
        <v>Q2 2020</v>
      </c>
      <c r="H21" s="7" t="str">
        <f>VLOOKUP(VolumeByClient[[#This Row],[Date]],quarters[],3,TRUE)</f>
        <v>Q2 2020</v>
      </c>
    </row>
    <row r="22" spans="1:8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4" t="str">
        <f>INDEX(GeoByClient[GEOID],MATCH(VolumeByClient[[#This Row],[CLID]],GeoByClient[Right],0))</f>
        <v>GEO1001</v>
      </c>
      <c r="F22" s="3" t="str">
        <f>VLOOKUP(VolumeByClient[[#This Row],[Index Match Region Id]],geonames[[GEOID]:[GEO NAME]],2,FALSE)</f>
        <v>NAM</v>
      </c>
      <c r="G22" s="7" t="str">
        <f>"Q"&amp;ROUNDUP(MONTH(VolumeByClient[[#This Row],[Date]])/3,0)&amp;" "&amp;YEAR(VolumeByClient[[#This Row],[Date]])</f>
        <v>Q2 2020</v>
      </c>
      <c r="H22" s="7" t="str">
        <f>VLOOKUP(VolumeByClient[[#This Row],[Date]],quarters[],3,TRUE)</f>
        <v>Q2 2020</v>
      </c>
    </row>
    <row r="23" spans="1:8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4" t="str">
        <f>INDEX(GeoByClient[GEOID],MATCH(VolumeByClient[[#This Row],[CLID]],GeoByClient[Right],0))</f>
        <v>GEO1001</v>
      </c>
      <c r="F23" s="3" t="str">
        <f>VLOOKUP(VolumeByClient[[#This Row],[Index Match Region Id]],geonames[[GEOID]:[GEO NAME]],2,FALSE)</f>
        <v>NAM</v>
      </c>
      <c r="G23" s="7" t="str">
        <f>"Q"&amp;ROUNDUP(MONTH(VolumeByClient[[#This Row],[Date]])/3,0)&amp;" "&amp;YEAR(VolumeByClient[[#This Row],[Date]])</f>
        <v>Q2 2020</v>
      </c>
      <c r="H23" s="7" t="str">
        <f>VLOOKUP(VolumeByClient[[#This Row],[Date]],quarters[],3,TRUE)</f>
        <v>Q2 2020</v>
      </c>
    </row>
    <row r="24" spans="1:8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4" t="str">
        <f>INDEX(GeoByClient[GEOID],MATCH(VolumeByClient[[#This Row],[CLID]],GeoByClient[Right],0))</f>
        <v>GEO1001</v>
      </c>
      <c r="F24" s="3" t="str">
        <f>VLOOKUP(VolumeByClient[[#This Row],[Index Match Region Id]],geonames[[GEOID]:[GEO NAME]],2,FALSE)</f>
        <v>NAM</v>
      </c>
      <c r="G24" s="7" t="str">
        <f>"Q"&amp;ROUNDUP(MONTH(VolumeByClient[[#This Row],[Date]])/3,0)&amp;" "&amp;YEAR(VolumeByClient[[#This Row],[Date]])</f>
        <v>Q3 2020</v>
      </c>
      <c r="H24" s="7" t="str">
        <f>VLOOKUP(VolumeByClient[[#This Row],[Date]],quarters[],3,TRUE)</f>
        <v>Q3 2020</v>
      </c>
    </row>
    <row r="25" spans="1:8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4" t="str">
        <f>INDEX(GeoByClient[GEOID],MATCH(VolumeByClient[[#This Row],[CLID]],GeoByClient[Right],0))</f>
        <v>GEO1001</v>
      </c>
      <c r="F25" s="3" t="str">
        <f>VLOOKUP(VolumeByClient[[#This Row],[Index Match Region Id]],geonames[[GEOID]:[GEO NAME]],2,FALSE)</f>
        <v>NAM</v>
      </c>
      <c r="G25" s="7" t="str">
        <f>"Q"&amp;ROUNDUP(MONTH(VolumeByClient[[#This Row],[Date]])/3,0)&amp;" "&amp;YEAR(VolumeByClient[[#This Row],[Date]])</f>
        <v>Q3 2020</v>
      </c>
      <c r="H25" s="7" t="str">
        <f>VLOOKUP(VolumeByClient[[#This Row],[Date]],quarters[],3,TRUE)</f>
        <v>Q3 2020</v>
      </c>
    </row>
    <row r="26" spans="1:8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4" t="str">
        <f>INDEX(GeoByClient[GEOID],MATCH(VolumeByClient[[#This Row],[CLID]],GeoByClient[Right],0))</f>
        <v>GEO1001</v>
      </c>
      <c r="F26" s="3" t="str">
        <f>VLOOKUP(VolumeByClient[[#This Row],[Index Match Region Id]],geonames[[GEOID]:[GEO NAME]],2,FALSE)</f>
        <v>NAM</v>
      </c>
      <c r="G26" s="7" t="str">
        <f>"Q"&amp;ROUNDUP(MONTH(VolumeByClient[[#This Row],[Date]])/3,0)&amp;" "&amp;YEAR(VolumeByClient[[#This Row],[Date]])</f>
        <v>Q3 2020</v>
      </c>
      <c r="H26" s="7" t="str">
        <f>VLOOKUP(VolumeByClient[[#This Row],[Date]],quarters[],3,TRUE)</f>
        <v>Q3 2020</v>
      </c>
    </row>
    <row r="27" spans="1:8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4" t="str">
        <f>INDEX(GeoByClient[GEOID],MATCH(VolumeByClient[[#This Row],[CLID]],GeoByClient[Right],0))</f>
        <v>GEO1001</v>
      </c>
      <c r="F27" s="3" t="str">
        <f>VLOOKUP(VolumeByClient[[#This Row],[Index Match Region Id]],geonames[[GEOID]:[GEO NAME]],2,FALSE)</f>
        <v>NAM</v>
      </c>
      <c r="G27" s="7" t="str">
        <f>"Q"&amp;ROUNDUP(MONTH(VolumeByClient[[#This Row],[Date]])/3,0)&amp;" "&amp;YEAR(VolumeByClient[[#This Row],[Date]])</f>
        <v>Q4 2020</v>
      </c>
      <c r="H27" s="7" t="str">
        <f>VLOOKUP(VolumeByClient[[#This Row],[Date]],quarters[],3,TRUE)</f>
        <v>Q4 2020</v>
      </c>
    </row>
    <row r="28" spans="1:8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4" t="str">
        <f>INDEX(GeoByClient[GEOID],MATCH(VolumeByClient[[#This Row],[CLID]],GeoByClient[Right],0))</f>
        <v>GEO1001</v>
      </c>
      <c r="F28" s="3" t="str">
        <f>VLOOKUP(VolumeByClient[[#This Row],[Index Match Region Id]],geonames[[GEOID]:[GEO NAME]],2,FALSE)</f>
        <v>NAM</v>
      </c>
      <c r="G28" s="7" t="str">
        <f>"Q"&amp;ROUNDUP(MONTH(VolumeByClient[[#This Row],[Date]])/3,0)&amp;" "&amp;YEAR(VolumeByClient[[#This Row],[Date]])</f>
        <v>Q4 2020</v>
      </c>
      <c r="H28" s="7" t="str">
        <f>VLOOKUP(VolumeByClient[[#This Row],[Date]],quarters[],3,TRUE)</f>
        <v>Q4 2020</v>
      </c>
    </row>
    <row r="29" spans="1:8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4" t="str">
        <f>INDEX(GeoByClient[GEOID],MATCH(VolumeByClient[[#This Row],[CLID]],GeoByClient[Right],0))</f>
        <v>GEO1001</v>
      </c>
      <c r="F29" s="3" t="str">
        <f>VLOOKUP(VolumeByClient[[#This Row],[Index Match Region Id]],geonames[[GEOID]:[GEO NAME]],2,FALSE)</f>
        <v>NAM</v>
      </c>
      <c r="G29" s="7" t="str">
        <f>"Q"&amp;ROUNDUP(MONTH(VolumeByClient[[#This Row],[Date]])/3,0)&amp;" "&amp;YEAR(VolumeByClient[[#This Row],[Date]])</f>
        <v>Q4 2020</v>
      </c>
      <c r="H29" s="7" t="str">
        <f>VLOOKUP(VolumeByClient[[#This Row],[Date]],quarters[],3,TRUE)</f>
        <v>Q4 2020</v>
      </c>
    </row>
    <row r="30" spans="1:8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4" t="str">
        <f>INDEX(GeoByClient[GEOID],MATCH(VolumeByClient[[#This Row],[CLID]],GeoByClient[Right],0))</f>
        <v>GEO1001</v>
      </c>
      <c r="F30" s="3" t="str">
        <f>VLOOKUP(VolumeByClient[[#This Row],[Index Match Region Id]],geonames[[GEOID]:[GEO NAME]],2,FALSE)</f>
        <v>NAM</v>
      </c>
      <c r="G30" s="7" t="str">
        <f>"Q"&amp;ROUNDUP(MONTH(VolumeByClient[[#This Row],[Date]])/3,0)&amp;" "&amp;YEAR(VolumeByClient[[#This Row],[Date]])</f>
        <v>Q2 2021</v>
      </c>
      <c r="H30" s="7" t="str">
        <f>VLOOKUP(VolumeByClient[[#This Row],[Date]],quarters[],3,TRUE)</f>
        <v>Q2 2021</v>
      </c>
    </row>
    <row r="31" spans="1:8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4" t="str">
        <f>INDEX(GeoByClient[GEOID],MATCH(VolumeByClient[[#This Row],[CLID]],GeoByClient[Right],0))</f>
        <v>GEO1001</v>
      </c>
      <c r="F31" s="3" t="str">
        <f>VLOOKUP(VolumeByClient[[#This Row],[Index Match Region Id]],geonames[[GEOID]:[GEO NAME]],2,FALSE)</f>
        <v>NAM</v>
      </c>
      <c r="G31" s="7" t="str">
        <f>"Q"&amp;ROUNDUP(MONTH(VolumeByClient[[#This Row],[Date]])/3,0)&amp;" "&amp;YEAR(VolumeByClient[[#This Row],[Date]])</f>
        <v>Q2 2021</v>
      </c>
      <c r="H31" s="7" t="str">
        <f>VLOOKUP(VolumeByClient[[#This Row],[Date]],quarters[],3,TRUE)</f>
        <v>Q2 2021</v>
      </c>
    </row>
    <row r="32" spans="1:8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4" t="str">
        <f>INDEX(GeoByClient[GEOID],MATCH(VolumeByClient[[#This Row],[CLID]],GeoByClient[Right],0))</f>
        <v>GEO1001</v>
      </c>
      <c r="F32" s="3" t="str">
        <f>VLOOKUP(VolumeByClient[[#This Row],[Index Match Region Id]],geonames[[GEOID]:[GEO NAME]],2,FALSE)</f>
        <v>NAM</v>
      </c>
      <c r="G32" s="7" t="str">
        <f>"Q"&amp;ROUNDUP(MONTH(VolumeByClient[[#This Row],[Date]])/3,0)&amp;" "&amp;YEAR(VolumeByClient[[#This Row],[Date]])</f>
        <v>Q2 2021</v>
      </c>
      <c r="H32" s="7" t="str">
        <f>VLOOKUP(VolumeByClient[[#This Row],[Date]],quarters[],3,TRUE)</f>
        <v>Q2 2021</v>
      </c>
    </row>
    <row r="33" spans="1:8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4" t="str">
        <f>INDEX(GeoByClient[GEOID],MATCH(VolumeByClient[[#This Row],[CLID]],GeoByClient[Right],0))</f>
        <v>GEO1001</v>
      </c>
      <c r="F33" s="3" t="str">
        <f>VLOOKUP(VolumeByClient[[#This Row],[Index Match Region Id]],geonames[[GEOID]:[GEO NAME]],2,FALSE)</f>
        <v>NAM</v>
      </c>
      <c r="G33" s="7" t="str">
        <f>"Q"&amp;ROUNDUP(MONTH(VolumeByClient[[#This Row],[Date]])/3,0)&amp;" "&amp;YEAR(VolumeByClient[[#This Row],[Date]])</f>
        <v>Q1 2021</v>
      </c>
      <c r="H33" s="7" t="str">
        <f>VLOOKUP(VolumeByClient[[#This Row],[Date]],quarters[],3,TRUE)</f>
        <v>Q1 2021</v>
      </c>
    </row>
    <row r="34" spans="1:8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4" t="str">
        <f>INDEX(GeoByClient[GEOID],MATCH(VolumeByClient[[#This Row],[CLID]],GeoByClient[Right],0))</f>
        <v>GEO1001</v>
      </c>
      <c r="F34" s="3" t="str">
        <f>VLOOKUP(VolumeByClient[[#This Row],[Index Match Region Id]],geonames[[GEOID]:[GEO NAME]],2,FALSE)</f>
        <v>NAM</v>
      </c>
      <c r="G34" s="7" t="str">
        <f>"Q"&amp;ROUNDUP(MONTH(VolumeByClient[[#This Row],[Date]])/3,0)&amp;" "&amp;YEAR(VolumeByClient[[#This Row],[Date]])</f>
        <v>Q1 2021</v>
      </c>
      <c r="H34" s="7" t="str">
        <f>VLOOKUP(VolumeByClient[[#This Row],[Date]],quarters[],3,TRUE)</f>
        <v>Q1 2021</v>
      </c>
    </row>
    <row r="35" spans="1:8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4" t="str">
        <f>INDEX(GeoByClient[GEOID],MATCH(VolumeByClient[[#This Row],[CLID]],GeoByClient[Right],0))</f>
        <v>GEO1001</v>
      </c>
      <c r="F35" s="3" t="str">
        <f>VLOOKUP(VolumeByClient[[#This Row],[Index Match Region Id]],geonames[[GEOID]:[GEO NAME]],2,FALSE)</f>
        <v>NAM</v>
      </c>
      <c r="G35" s="7" t="str">
        <f>"Q"&amp;ROUNDUP(MONTH(VolumeByClient[[#This Row],[Date]])/3,0)&amp;" "&amp;YEAR(VolumeByClient[[#This Row],[Date]])</f>
        <v>Q1 2021</v>
      </c>
      <c r="H35" s="7" t="str">
        <f>VLOOKUP(VolumeByClient[[#This Row],[Date]],quarters[],3,TRUE)</f>
        <v>Q1 2021</v>
      </c>
    </row>
    <row r="36" spans="1:8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4" t="str">
        <f>INDEX(GeoByClient[GEOID],MATCH(VolumeByClient[[#This Row],[CLID]],GeoByClient[Right],0))</f>
        <v>GEO1003</v>
      </c>
      <c r="F36" s="3" t="str">
        <f>VLOOKUP(VolumeByClient[[#This Row],[Index Match Region Id]],geonames[[GEOID]:[GEO NAME]],2,FALSE)</f>
        <v>EMEA</v>
      </c>
      <c r="G36" s="7" t="str">
        <f>"Q"&amp;ROUNDUP(MONTH(VolumeByClient[[#This Row],[Date]])/3,0)&amp;" "&amp;YEAR(VolumeByClient[[#This Row],[Date]])</f>
        <v>Q1 2020</v>
      </c>
      <c r="H36" s="7" t="str">
        <f>VLOOKUP(VolumeByClient[[#This Row],[Date]],quarters[],3,TRUE)</f>
        <v>Q1 2020</v>
      </c>
    </row>
    <row r="37" spans="1:8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4" t="str">
        <f>INDEX(GeoByClient[GEOID],MATCH(VolumeByClient[[#This Row],[CLID]],GeoByClient[Right],0))</f>
        <v>GEO1003</v>
      </c>
      <c r="F37" s="3" t="str">
        <f>VLOOKUP(VolumeByClient[[#This Row],[Index Match Region Id]],geonames[[GEOID]:[GEO NAME]],2,FALSE)</f>
        <v>EMEA</v>
      </c>
      <c r="G37" s="7" t="str">
        <f>"Q"&amp;ROUNDUP(MONTH(VolumeByClient[[#This Row],[Date]])/3,0)&amp;" "&amp;YEAR(VolumeByClient[[#This Row],[Date]])</f>
        <v>Q1 2020</v>
      </c>
      <c r="H37" s="7" t="str">
        <f>VLOOKUP(VolumeByClient[[#This Row],[Date]],quarters[],3,TRUE)</f>
        <v>Q1 2020</v>
      </c>
    </row>
    <row r="38" spans="1:8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4" t="str">
        <f>INDEX(GeoByClient[GEOID],MATCH(VolumeByClient[[#This Row],[CLID]],GeoByClient[Right],0))</f>
        <v>GEO1003</v>
      </c>
      <c r="F38" s="3" t="str">
        <f>VLOOKUP(VolumeByClient[[#This Row],[Index Match Region Id]],geonames[[GEOID]:[GEO NAME]],2,FALSE)</f>
        <v>EMEA</v>
      </c>
      <c r="G38" s="7" t="str">
        <f>"Q"&amp;ROUNDUP(MONTH(VolumeByClient[[#This Row],[Date]])/3,0)&amp;" "&amp;YEAR(VolumeByClient[[#This Row],[Date]])</f>
        <v>Q1 2020</v>
      </c>
      <c r="H38" s="7" t="str">
        <f>VLOOKUP(VolumeByClient[[#This Row],[Date]],quarters[],3,TRUE)</f>
        <v>Q1 2020</v>
      </c>
    </row>
    <row r="39" spans="1:8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4" t="str">
        <f>INDEX(GeoByClient[GEOID],MATCH(VolumeByClient[[#This Row],[CLID]],GeoByClient[Right],0))</f>
        <v>GEO1003</v>
      </c>
      <c r="F39" s="3" t="str">
        <f>VLOOKUP(VolumeByClient[[#This Row],[Index Match Region Id]],geonames[[GEOID]:[GEO NAME]],2,FALSE)</f>
        <v>EMEA</v>
      </c>
      <c r="G39" s="7" t="str">
        <f>"Q"&amp;ROUNDUP(MONTH(VolumeByClient[[#This Row],[Date]])/3,0)&amp;" "&amp;YEAR(VolumeByClient[[#This Row],[Date]])</f>
        <v>Q2 2020</v>
      </c>
      <c r="H39" s="7" t="str">
        <f>VLOOKUP(VolumeByClient[[#This Row],[Date]],quarters[],3,TRUE)</f>
        <v>Q2 2020</v>
      </c>
    </row>
    <row r="40" spans="1:8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4" t="str">
        <f>INDEX(GeoByClient[GEOID],MATCH(VolumeByClient[[#This Row],[CLID]],GeoByClient[Right],0))</f>
        <v>GEO1003</v>
      </c>
      <c r="F40" s="3" t="str">
        <f>VLOOKUP(VolumeByClient[[#This Row],[Index Match Region Id]],geonames[[GEOID]:[GEO NAME]],2,FALSE)</f>
        <v>EMEA</v>
      </c>
      <c r="G40" s="7" t="str">
        <f>"Q"&amp;ROUNDUP(MONTH(VolumeByClient[[#This Row],[Date]])/3,0)&amp;" "&amp;YEAR(VolumeByClient[[#This Row],[Date]])</f>
        <v>Q2 2020</v>
      </c>
      <c r="H40" s="7" t="str">
        <f>VLOOKUP(VolumeByClient[[#This Row],[Date]],quarters[],3,TRUE)</f>
        <v>Q2 2020</v>
      </c>
    </row>
    <row r="41" spans="1:8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4" t="str">
        <f>INDEX(GeoByClient[GEOID],MATCH(VolumeByClient[[#This Row],[CLID]],GeoByClient[Right],0))</f>
        <v>GEO1003</v>
      </c>
      <c r="F41" s="3" t="str">
        <f>VLOOKUP(VolumeByClient[[#This Row],[Index Match Region Id]],geonames[[GEOID]:[GEO NAME]],2,FALSE)</f>
        <v>EMEA</v>
      </c>
      <c r="G41" s="7" t="str">
        <f>"Q"&amp;ROUNDUP(MONTH(VolumeByClient[[#This Row],[Date]])/3,0)&amp;" "&amp;YEAR(VolumeByClient[[#This Row],[Date]])</f>
        <v>Q2 2020</v>
      </c>
      <c r="H41" s="7" t="str">
        <f>VLOOKUP(VolumeByClient[[#This Row],[Date]],quarters[],3,TRUE)</f>
        <v>Q2 2020</v>
      </c>
    </row>
    <row r="42" spans="1:8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4" t="str">
        <f>INDEX(GeoByClient[GEOID],MATCH(VolumeByClient[[#This Row],[CLID]],GeoByClient[Right],0))</f>
        <v>GEO1003</v>
      </c>
      <c r="F42" s="3" t="str">
        <f>VLOOKUP(VolumeByClient[[#This Row],[Index Match Region Id]],geonames[[GEOID]:[GEO NAME]],2,FALSE)</f>
        <v>EMEA</v>
      </c>
      <c r="G42" s="7" t="str">
        <f>"Q"&amp;ROUNDUP(MONTH(VolumeByClient[[#This Row],[Date]])/3,0)&amp;" "&amp;YEAR(VolumeByClient[[#This Row],[Date]])</f>
        <v>Q3 2020</v>
      </c>
      <c r="H42" s="7" t="str">
        <f>VLOOKUP(VolumeByClient[[#This Row],[Date]],quarters[],3,TRUE)</f>
        <v>Q3 2020</v>
      </c>
    </row>
    <row r="43" spans="1:8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4" t="str">
        <f>INDEX(GeoByClient[GEOID],MATCH(VolumeByClient[[#This Row],[CLID]],GeoByClient[Right],0))</f>
        <v>GEO1003</v>
      </c>
      <c r="F43" s="3" t="str">
        <f>VLOOKUP(VolumeByClient[[#This Row],[Index Match Region Id]],geonames[[GEOID]:[GEO NAME]],2,FALSE)</f>
        <v>EMEA</v>
      </c>
      <c r="G43" s="7" t="str">
        <f>"Q"&amp;ROUNDUP(MONTH(VolumeByClient[[#This Row],[Date]])/3,0)&amp;" "&amp;YEAR(VolumeByClient[[#This Row],[Date]])</f>
        <v>Q3 2020</v>
      </c>
      <c r="H43" s="7" t="str">
        <f>VLOOKUP(VolumeByClient[[#This Row],[Date]],quarters[],3,TRUE)</f>
        <v>Q3 2020</v>
      </c>
    </row>
    <row r="44" spans="1:8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4" t="str">
        <f>INDEX(GeoByClient[GEOID],MATCH(VolumeByClient[[#This Row],[CLID]],GeoByClient[Right],0))</f>
        <v>GEO1003</v>
      </c>
      <c r="F44" s="3" t="str">
        <f>VLOOKUP(VolumeByClient[[#This Row],[Index Match Region Id]],geonames[[GEOID]:[GEO NAME]],2,FALSE)</f>
        <v>EMEA</v>
      </c>
      <c r="G44" s="7" t="str">
        <f>"Q"&amp;ROUNDUP(MONTH(VolumeByClient[[#This Row],[Date]])/3,0)&amp;" "&amp;YEAR(VolumeByClient[[#This Row],[Date]])</f>
        <v>Q3 2020</v>
      </c>
      <c r="H44" s="7" t="str">
        <f>VLOOKUP(VolumeByClient[[#This Row],[Date]],quarters[],3,TRUE)</f>
        <v>Q3 2020</v>
      </c>
    </row>
    <row r="45" spans="1:8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4" t="str">
        <f>INDEX(GeoByClient[GEOID],MATCH(VolumeByClient[[#This Row],[CLID]],GeoByClient[Right],0))</f>
        <v>GEO1003</v>
      </c>
      <c r="F45" s="3" t="str">
        <f>VLOOKUP(VolumeByClient[[#This Row],[Index Match Region Id]],geonames[[GEOID]:[GEO NAME]],2,FALSE)</f>
        <v>EMEA</v>
      </c>
      <c r="G45" s="7" t="str">
        <f>"Q"&amp;ROUNDUP(MONTH(VolumeByClient[[#This Row],[Date]])/3,0)&amp;" "&amp;YEAR(VolumeByClient[[#This Row],[Date]])</f>
        <v>Q4 2020</v>
      </c>
      <c r="H45" s="7" t="str">
        <f>VLOOKUP(VolumeByClient[[#This Row],[Date]],quarters[],3,TRUE)</f>
        <v>Q4 2020</v>
      </c>
    </row>
    <row r="46" spans="1:8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4" t="str">
        <f>INDEX(GeoByClient[GEOID],MATCH(VolumeByClient[[#This Row],[CLID]],GeoByClient[Right],0))</f>
        <v>GEO1003</v>
      </c>
      <c r="F46" s="3" t="str">
        <f>VLOOKUP(VolumeByClient[[#This Row],[Index Match Region Id]],geonames[[GEOID]:[GEO NAME]],2,FALSE)</f>
        <v>EMEA</v>
      </c>
      <c r="G46" s="7" t="str">
        <f>"Q"&amp;ROUNDUP(MONTH(VolumeByClient[[#This Row],[Date]])/3,0)&amp;" "&amp;YEAR(VolumeByClient[[#This Row],[Date]])</f>
        <v>Q4 2020</v>
      </c>
      <c r="H46" s="7" t="str">
        <f>VLOOKUP(VolumeByClient[[#This Row],[Date]],quarters[],3,TRUE)</f>
        <v>Q4 2020</v>
      </c>
    </row>
    <row r="47" spans="1:8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4" t="str">
        <f>INDEX(GeoByClient[GEOID],MATCH(VolumeByClient[[#This Row],[CLID]],GeoByClient[Right],0))</f>
        <v>GEO1003</v>
      </c>
      <c r="F47" s="3" t="str">
        <f>VLOOKUP(VolumeByClient[[#This Row],[Index Match Region Id]],geonames[[GEOID]:[GEO NAME]],2,FALSE)</f>
        <v>EMEA</v>
      </c>
      <c r="G47" s="7" t="str">
        <f>"Q"&amp;ROUNDUP(MONTH(VolumeByClient[[#This Row],[Date]])/3,0)&amp;" "&amp;YEAR(VolumeByClient[[#This Row],[Date]])</f>
        <v>Q4 2020</v>
      </c>
      <c r="H47" s="7" t="str">
        <f>VLOOKUP(VolumeByClient[[#This Row],[Date]],quarters[],3,TRUE)</f>
        <v>Q4 2020</v>
      </c>
    </row>
    <row r="48" spans="1:8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4" t="str">
        <f>INDEX(GeoByClient[GEOID],MATCH(VolumeByClient[[#This Row],[CLID]],GeoByClient[Right],0))</f>
        <v>GEO1003</v>
      </c>
      <c r="F48" s="3" t="str">
        <f>VLOOKUP(VolumeByClient[[#This Row],[Index Match Region Id]],geonames[[GEOID]:[GEO NAME]],2,FALSE)</f>
        <v>EMEA</v>
      </c>
      <c r="G48" s="7" t="str">
        <f>"Q"&amp;ROUNDUP(MONTH(VolumeByClient[[#This Row],[Date]])/3,0)&amp;" "&amp;YEAR(VolumeByClient[[#This Row],[Date]])</f>
        <v>Q2 2021</v>
      </c>
      <c r="H48" s="7" t="str">
        <f>VLOOKUP(VolumeByClient[[#This Row],[Date]],quarters[],3,TRUE)</f>
        <v>Q2 2021</v>
      </c>
    </row>
    <row r="49" spans="1:8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4" t="str">
        <f>INDEX(GeoByClient[GEOID],MATCH(VolumeByClient[[#This Row],[CLID]],GeoByClient[Right],0))</f>
        <v>GEO1003</v>
      </c>
      <c r="F49" s="3" t="str">
        <f>VLOOKUP(VolumeByClient[[#This Row],[Index Match Region Id]],geonames[[GEOID]:[GEO NAME]],2,FALSE)</f>
        <v>EMEA</v>
      </c>
      <c r="G49" s="7" t="str">
        <f>"Q"&amp;ROUNDUP(MONTH(VolumeByClient[[#This Row],[Date]])/3,0)&amp;" "&amp;YEAR(VolumeByClient[[#This Row],[Date]])</f>
        <v>Q2 2021</v>
      </c>
      <c r="H49" s="7" t="str">
        <f>VLOOKUP(VolumeByClient[[#This Row],[Date]],quarters[],3,TRUE)</f>
        <v>Q2 2021</v>
      </c>
    </row>
    <row r="50" spans="1:8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4" t="str">
        <f>INDEX(GeoByClient[GEOID],MATCH(VolumeByClient[[#This Row],[CLID]],GeoByClient[Right],0))</f>
        <v>GEO1003</v>
      </c>
      <c r="F50" s="3" t="str">
        <f>VLOOKUP(VolumeByClient[[#This Row],[Index Match Region Id]],geonames[[GEOID]:[GEO NAME]],2,FALSE)</f>
        <v>EMEA</v>
      </c>
      <c r="G50" s="7" t="str">
        <f>"Q"&amp;ROUNDUP(MONTH(VolumeByClient[[#This Row],[Date]])/3,0)&amp;" "&amp;YEAR(VolumeByClient[[#This Row],[Date]])</f>
        <v>Q1 2021</v>
      </c>
      <c r="H50" s="7" t="str">
        <f>VLOOKUP(VolumeByClient[[#This Row],[Date]],quarters[],3,TRUE)</f>
        <v>Q1 2021</v>
      </c>
    </row>
    <row r="51" spans="1:8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4" t="str">
        <f>INDEX(GeoByClient[GEOID],MATCH(VolumeByClient[[#This Row],[CLID]],GeoByClient[Right],0))</f>
        <v>GEO1003</v>
      </c>
      <c r="F51" s="3" t="str">
        <f>VLOOKUP(VolumeByClient[[#This Row],[Index Match Region Id]],geonames[[GEOID]:[GEO NAME]],2,FALSE)</f>
        <v>EMEA</v>
      </c>
      <c r="G51" s="7" t="str">
        <f>"Q"&amp;ROUNDUP(MONTH(VolumeByClient[[#This Row],[Date]])/3,0)&amp;" "&amp;YEAR(VolumeByClient[[#This Row],[Date]])</f>
        <v>Q1 2021</v>
      </c>
      <c r="H51" s="7" t="str">
        <f>VLOOKUP(VolumeByClient[[#This Row],[Date]],quarters[],3,TRUE)</f>
        <v>Q1 2021</v>
      </c>
    </row>
    <row r="52" spans="1:8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4" t="str">
        <f>INDEX(GeoByClient[GEOID],MATCH(VolumeByClient[[#This Row],[CLID]],GeoByClient[Right],0))</f>
        <v>GEO1003</v>
      </c>
      <c r="F52" s="3" t="str">
        <f>VLOOKUP(VolumeByClient[[#This Row],[Index Match Region Id]],geonames[[GEOID]:[GEO NAME]],2,FALSE)</f>
        <v>EMEA</v>
      </c>
      <c r="G52" s="7" t="str">
        <f>"Q"&amp;ROUNDUP(MONTH(VolumeByClient[[#This Row],[Date]])/3,0)&amp;" "&amp;YEAR(VolumeByClient[[#This Row],[Date]])</f>
        <v>Q1 2021</v>
      </c>
      <c r="H52" s="7" t="str">
        <f>VLOOKUP(VolumeByClient[[#This Row],[Date]],quarters[],3,TRUE)</f>
        <v>Q1 2021</v>
      </c>
    </row>
    <row r="53" spans="1:8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4" t="str">
        <f>INDEX(GeoByClient[GEOID],MATCH(VolumeByClient[[#This Row],[CLID]],GeoByClient[Right],0))</f>
        <v>GEO1001</v>
      </c>
      <c r="F53" s="3" t="str">
        <f>VLOOKUP(VolumeByClient[[#This Row],[Index Match Region Id]],geonames[[GEOID]:[GEO NAME]],2,FALSE)</f>
        <v>NAM</v>
      </c>
      <c r="G53" s="7" t="str">
        <f>"Q"&amp;ROUNDUP(MONTH(VolumeByClient[[#This Row],[Date]])/3,0)&amp;" "&amp;YEAR(VolumeByClient[[#This Row],[Date]])</f>
        <v>Q2 2020</v>
      </c>
      <c r="H53" s="7" t="str">
        <f>VLOOKUP(VolumeByClient[[#This Row],[Date]],quarters[],3,TRUE)</f>
        <v>Q2 2020</v>
      </c>
    </row>
    <row r="54" spans="1:8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4" t="str">
        <f>INDEX(GeoByClient[GEOID],MATCH(VolumeByClient[[#This Row],[CLID]],GeoByClient[Right],0))</f>
        <v>GEO1001</v>
      </c>
      <c r="F54" s="3" t="str">
        <f>VLOOKUP(VolumeByClient[[#This Row],[Index Match Region Id]],geonames[[GEOID]:[GEO NAME]],2,FALSE)</f>
        <v>NAM</v>
      </c>
      <c r="G54" s="7" t="str">
        <f>"Q"&amp;ROUNDUP(MONTH(VolumeByClient[[#This Row],[Date]])/3,0)&amp;" "&amp;YEAR(VolumeByClient[[#This Row],[Date]])</f>
        <v>Q3 2020</v>
      </c>
      <c r="H54" s="7" t="str">
        <f>VLOOKUP(VolumeByClient[[#This Row],[Date]],quarters[],3,TRUE)</f>
        <v>Q3 2020</v>
      </c>
    </row>
    <row r="55" spans="1:8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4" t="str">
        <f>INDEX(GeoByClient[GEOID],MATCH(VolumeByClient[[#This Row],[CLID]],GeoByClient[Right],0))</f>
        <v>GEO1001</v>
      </c>
      <c r="F55" s="3" t="str">
        <f>VLOOKUP(VolumeByClient[[#This Row],[Index Match Region Id]],geonames[[GEOID]:[GEO NAME]],2,FALSE)</f>
        <v>NAM</v>
      </c>
      <c r="G55" s="7" t="str">
        <f>"Q"&amp;ROUNDUP(MONTH(VolumeByClient[[#This Row],[Date]])/3,0)&amp;" "&amp;YEAR(VolumeByClient[[#This Row],[Date]])</f>
        <v>Q3 2020</v>
      </c>
      <c r="H55" s="7" t="str">
        <f>VLOOKUP(VolumeByClient[[#This Row],[Date]],quarters[],3,TRUE)</f>
        <v>Q3 2020</v>
      </c>
    </row>
    <row r="56" spans="1:8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4" t="str">
        <f>INDEX(GeoByClient[GEOID],MATCH(VolumeByClient[[#This Row],[CLID]],GeoByClient[Right],0))</f>
        <v>GEO1001</v>
      </c>
      <c r="F56" s="3" t="str">
        <f>VLOOKUP(VolumeByClient[[#This Row],[Index Match Region Id]],geonames[[GEOID]:[GEO NAME]],2,FALSE)</f>
        <v>NAM</v>
      </c>
      <c r="G56" s="7" t="str">
        <f>"Q"&amp;ROUNDUP(MONTH(VolumeByClient[[#This Row],[Date]])/3,0)&amp;" "&amp;YEAR(VolumeByClient[[#This Row],[Date]])</f>
        <v>Q3 2020</v>
      </c>
      <c r="H56" s="7" t="str">
        <f>VLOOKUP(VolumeByClient[[#This Row],[Date]],quarters[],3,TRUE)</f>
        <v>Q3 2020</v>
      </c>
    </row>
    <row r="57" spans="1:8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4" t="str">
        <f>INDEX(GeoByClient[GEOID],MATCH(VolumeByClient[[#This Row],[CLID]],GeoByClient[Right],0))</f>
        <v>GEO1001</v>
      </c>
      <c r="F57" s="3" t="str">
        <f>VLOOKUP(VolumeByClient[[#This Row],[Index Match Region Id]],geonames[[GEOID]:[GEO NAME]],2,FALSE)</f>
        <v>NAM</v>
      </c>
      <c r="G57" s="7" t="str">
        <f>"Q"&amp;ROUNDUP(MONTH(VolumeByClient[[#This Row],[Date]])/3,0)&amp;" "&amp;YEAR(VolumeByClient[[#This Row],[Date]])</f>
        <v>Q4 2020</v>
      </c>
      <c r="H57" s="7" t="str">
        <f>VLOOKUP(VolumeByClient[[#This Row],[Date]],quarters[],3,TRUE)</f>
        <v>Q4 2020</v>
      </c>
    </row>
    <row r="58" spans="1:8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4" t="str">
        <f>INDEX(GeoByClient[GEOID],MATCH(VolumeByClient[[#This Row],[CLID]],GeoByClient[Right],0))</f>
        <v>GEO1001</v>
      </c>
      <c r="F58" s="3" t="str">
        <f>VLOOKUP(VolumeByClient[[#This Row],[Index Match Region Id]],geonames[[GEOID]:[GEO NAME]],2,FALSE)</f>
        <v>NAM</v>
      </c>
      <c r="G58" s="7" t="str">
        <f>"Q"&amp;ROUNDUP(MONTH(VolumeByClient[[#This Row],[Date]])/3,0)&amp;" "&amp;YEAR(VolumeByClient[[#This Row],[Date]])</f>
        <v>Q4 2020</v>
      </c>
      <c r="H58" s="7" t="str">
        <f>VLOOKUP(VolumeByClient[[#This Row],[Date]],quarters[],3,TRUE)</f>
        <v>Q4 2020</v>
      </c>
    </row>
    <row r="59" spans="1:8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4" t="str">
        <f>INDEX(GeoByClient[GEOID],MATCH(VolumeByClient[[#This Row],[CLID]],GeoByClient[Right],0))</f>
        <v>GEO1001</v>
      </c>
      <c r="F59" s="3" t="str">
        <f>VLOOKUP(VolumeByClient[[#This Row],[Index Match Region Id]],geonames[[GEOID]:[GEO NAME]],2,FALSE)</f>
        <v>NAM</v>
      </c>
      <c r="G59" s="7" t="str">
        <f>"Q"&amp;ROUNDUP(MONTH(VolumeByClient[[#This Row],[Date]])/3,0)&amp;" "&amp;YEAR(VolumeByClient[[#This Row],[Date]])</f>
        <v>Q4 2020</v>
      </c>
      <c r="H59" s="7" t="str">
        <f>VLOOKUP(VolumeByClient[[#This Row],[Date]],quarters[],3,TRUE)</f>
        <v>Q4 2020</v>
      </c>
    </row>
    <row r="60" spans="1:8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4" t="str">
        <f>INDEX(GeoByClient[GEOID],MATCH(VolumeByClient[[#This Row],[CLID]],GeoByClient[Right],0))</f>
        <v>GEO1001</v>
      </c>
      <c r="F60" s="3" t="str">
        <f>VLOOKUP(VolumeByClient[[#This Row],[Index Match Region Id]],geonames[[GEOID]:[GEO NAME]],2,FALSE)</f>
        <v>NAM</v>
      </c>
      <c r="G60" s="7" t="str">
        <f>"Q"&amp;ROUNDUP(MONTH(VolumeByClient[[#This Row],[Date]])/3,0)&amp;" "&amp;YEAR(VolumeByClient[[#This Row],[Date]])</f>
        <v>Q2 2021</v>
      </c>
      <c r="H60" s="7" t="str">
        <f>VLOOKUP(VolumeByClient[[#This Row],[Date]],quarters[],3,TRUE)</f>
        <v>Q2 2021</v>
      </c>
    </row>
    <row r="61" spans="1:8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4" t="str">
        <f>INDEX(GeoByClient[GEOID],MATCH(VolumeByClient[[#This Row],[CLID]],GeoByClient[Right],0))</f>
        <v>GEO1001</v>
      </c>
      <c r="F61" s="3" t="str">
        <f>VLOOKUP(VolumeByClient[[#This Row],[Index Match Region Id]],geonames[[GEOID]:[GEO NAME]],2,FALSE)</f>
        <v>NAM</v>
      </c>
      <c r="G61" s="7" t="str">
        <f>"Q"&amp;ROUNDUP(MONTH(VolumeByClient[[#This Row],[Date]])/3,0)&amp;" "&amp;YEAR(VolumeByClient[[#This Row],[Date]])</f>
        <v>Q2 2021</v>
      </c>
      <c r="H61" s="7" t="str">
        <f>VLOOKUP(VolumeByClient[[#This Row],[Date]],quarters[],3,TRUE)</f>
        <v>Q2 2021</v>
      </c>
    </row>
    <row r="62" spans="1:8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4" t="str">
        <f>INDEX(GeoByClient[GEOID],MATCH(VolumeByClient[[#This Row],[CLID]],GeoByClient[Right],0))</f>
        <v>GEO1001</v>
      </c>
      <c r="F62" s="3" t="str">
        <f>VLOOKUP(VolumeByClient[[#This Row],[Index Match Region Id]],geonames[[GEOID]:[GEO NAME]],2,FALSE)</f>
        <v>NAM</v>
      </c>
      <c r="G62" s="7" t="str">
        <f>"Q"&amp;ROUNDUP(MONTH(VolumeByClient[[#This Row],[Date]])/3,0)&amp;" "&amp;YEAR(VolumeByClient[[#This Row],[Date]])</f>
        <v>Q2 2021</v>
      </c>
      <c r="H62" s="7" t="str">
        <f>VLOOKUP(VolumeByClient[[#This Row],[Date]],quarters[],3,TRUE)</f>
        <v>Q2 2021</v>
      </c>
    </row>
    <row r="63" spans="1:8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4" t="str">
        <f>INDEX(GeoByClient[GEOID],MATCH(VolumeByClient[[#This Row],[CLID]],GeoByClient[Right],0))</f>
        <v>GEO1001</v>
      </c>
      <c r="F63" s="3" t="str">
        <f>VLOOKUP(VolumeByClient[[#This Row],[Index Match Region Id]],geonames[[GEOID]:[GEO NAME]],2,FALSE)</f>
        <v>NAM</v>
      </c>
      <c r="G63" s="7" t="str">
        <f>"Q"&amp;ROUNDUP(MONTH(VolumeByClient[[#This Row],[Date]])/3,0)&amp;" "&amp;YEAR(VolumeByClient[[#This Row],[Date]])</f>
        <v>Q1 2021</v>
      </c>
      <c r="H63" s="7" t="str">
        <f>VLOOKUP(VolumeByClient[[#This Row],[Date]],quarters[],3,TRUE)</f>
        <v>Q1 2021</v>
      </c>
    </row>
    <row r="64" spans="1:8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4" t="str">
        <f>INDEX(GeoByClient[GEOID],MATCH(VolumeByClient[[#This Row],[CLID]],GeoByClient[Right],0))</f>
        <v>GEO1001</v>
      </c>
      <c r="F64" s="3" t="str">
        <f>VLOOKUP(VolumeByClient[[#This Row],[Index Match Region Id]],geonames[[GEOID]:[GEO NAME]],2,FALSE)</f>
        <v>NAM</v>
      </c>
      <c r="G64" s="7" t="str">
        <f>"Q"&amp;ROUNDUP(MONTH(VolumeByClient[[#This Row],[Date]])/3,0)&amp;" "&amp;YEAR(VolumeByClient[[#This Row],[Date]])</f>
        <v>Q1 2021</v>
      </c>
      <c r="H64" s="7" t="str">
        <f>VLOOKUP(VolumeByClient[[#This Row],[Date]],quarters[],3,TRUE)</f>
        <v>Q1 2021</v>
      </c>
    </row>
    <row r="65" spans="1:8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4" t="str">
        <f>INDEX(GeoByClient[GEOID],MATCH(VolumeByClient[[#This Row],[CLID]],GeoByClient[Right],0))</f>
        <v>GEO1001</v>
      </c>
      <c r="F65" s="3" t="str">
        <f>VLOOKUP(VolumeByClient[[#This Row],[Index Match Region Id]],geonames[[GEOID]:[GEO NAME]],2,FALSE)</f>
        <v>NAM</v>
      </c>
      <c r="G65" s="7" t="str">
        <f>"Q"&amp;ROUNDUP(MONTH(VolumeByClient[[#This Row],[Date]])/3,0)&amp;" "&amp;YEAR(VolumeByClient[[#This Row],[Date]])</f>
        <v>Q1 2021</v>
      </c>
      <c r="H65" s="7" t="str">
        <f>VLOOKUP(VolumeByClient[[#This Row],[Date]],quarters[],3,TRUE)</f>
        <v>Q1 2021</v>
      </c>
    </row>
    <row r="66" spans="1:8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4" t="str">
        <f>INDEX(GeoByClient[GEOID],MATCH(VolumeByClient[[#This Row],[CLID]],GeoByClient[Right],0))</f>
        <v>GEO1001</v>
      </c>
      <c r="F66" s="3" t="str">
        <f>VLOOKUP(VolumeByClient[[#This Row],[Index Match Region Id]],geonames[[GEOID]:[GEO NAME]],2,FALSE)</f>
        <v>NAM</v>
      </c>
      <c r="G66" s="7" t="str">
        <f>"Q"&amp;ROUNDUP(MONTH(VolumeByClient[[#This Row],[Date]])/3,0)&amp;" "&amp;YEAR(VolumeByClient[[#This Row],[Date]])</f>
        <v>Q1 2020</v>
      </c>
      <c r="H66" s="7" t="str">
        <f>VLOOKUP(VolumeByClient[[#This Row],[Date]],quarters[],3,TRUE)</f>
        <v>Q1 2020</v>
      </c>
    </row>
    <row r="67" spans="1:8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4" t="str">
        <f>INDEX(GeoByClient[GEOID],MATCH(VolumeByClient[[#This Row],[CLID]],GeoByClient[Right],0))</f>
        <v>GEO1001</v>
      </c>
      <c r="F67" s="3" t="str">
        <f>VLOOKUP(VolumeByClient[[#This Row],[Index Match Region Id]],geonames[[GEOID]:[GEO NAME]],2,FALSE)</f>
        <v>NAM</v>
      </c>
      <c r="G67" s="7" t="str">
        <f>"Q"&amp;ROUNDUP(MONTH(VolumeByClient[[#This Row],[Date]])/3,0)&amp;" "&amp;YEAR(VolumeByClient[[#This Row],[Date]])</f>
        <v>Q1 2020</v>
      </c>
      <c r="H67" s="7" t="str">
        <f>VLOOKUP(VolumeByClient[[#This Row],[Date]],quarters[],3,TRUE)</f>
        <v>Q1 2020</v>
      </c>
    </row>
    <row r="68" spans="1:8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4" t="str">
        <f>INDEX(GeoByClient[GEOID],MATCH(VolumeByClient[[#This Row],[CLID]],GeoByClient[Right],0))</f>
        <v>GEO1001</v>
      </c>
      <c r="F68" s="3" t="str">
        <f>VLOOKUP(VolumeByClient[[#This Row],[Index Match Region Id]],geonames[[GEOID]:[GEO NAME]],2,FALSE)</f>
        <v>NAM</v>
      </c>
      <c r="G68" s="7" t="str">
        <f>"Q"&amp;ROUNDUP(MONTH(VolumeByClient[[#This Row],[Date]])/3,0)&amp;" "&amp;YEAR(VolumeByClient[[#This Row],[Date]])</f>
        <v>Q1 2020</v>
      </c>
      <c r="H68" s="7" t="str">
        <f>VLOOKUP(VolumeByClient[[#This Row],[Date]],quarters[],3,TRUE)</f>
        <v>Q1 2020</v>
      </c>
    </row>
    <row r="69" spans="1:8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4" t="str">
        <f>INDEX(GeoByClient[GEOID],MATCH(VolumeByClient[[#This Row],[CLID]],GeoByClient[Right],0))</f>
        <v>GEO1001</v>
      </c>
      <c r="F69" s="3" t="str">
        <f>VLOOKUP(VolumeByClient[[#This Row],[Index Match Region Id]],geonames[[GEOID]:[GEO NAME]],2,FALSE)</f>
        <v>NAM</v>
      </c>
      <c r="G69" s="7" t="str">
        <f>"Q"&amp;ROUNDUP(MONTH(VolumeByClient[[#This Row],[Date]])/3,0)&amp;" "&amp;YEAR(VolumeByClient[[#This Row],[Date]])</f>
        <v>Q2 2020</v>
      </c>
      <c r="H69" s="7" t="str">
        <f>VLOOKUP(VolumeByClient[[#This Row],[Date]],quarters[],3,TRUE)</f>
        <v>Q2 2020</v>
      </c>
    </row>
    <row r="70" spans="1:8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4" t="str">
        <f>INDEX(GeoByClient[GEOID],MATCH(VolumeByClient[[#This Row],[CLID]],GeoByClient[Right],0))</f>
        <v>GEO1001</v>
      </c>
      <c r="F70" s="3" t="str">
        <f>VLOOKUP(VolumeByClient[[#This Row],[Index Match Region Id]],geonames[[GEOID]:[GEO NAME]],2,FALSE)</f>
        <v>NAM</v>
      </c>
      <c r="G70" s="7" t="str">
        <f>"Q"&amp;ROUNDUP(MONTH(VolumeByClient[[#This Row],[Date]])/3,0)&amp;" "&amp;YEAR(VolumeByClient[[#This Row],[Date]])</f>
        <v>Q2 2020</v>
      </c>
      <c r="H70" s="7" t="str">
        <f>VLOOKUP(VolumeByClient[[#This Row],[Date]],quarters[],3,TRUE)</f>
        <v>Q2 2020</v>
      </c>
    </row>
    <row r="71" spans="1:8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4" t="str">
        <f>INDEX(GeoByClient[GEOID],MATCH(VolumeByClient[[#This Row],[CLID]],GeoByClient[Right],0))</f>
        <v>GEO1001</v>
      </c>
      <c r="F71" s="3" t="str">
        <f>VLOOKUP(VolumeByClient[[#This Row],[Index Match Region Id]],geonames[[GEOID]:[GEO NAME]],2,FALSE)</f>
        <v>NAM</v>
      </c>
      <c r="G71" s="7" t="str">
        <f>"Q"&amp;ROUNDUP(MONTH(VolumeByClient[[#This Row],[Date]])/3,0)&amp;" "&amp;YEAR(VolumeByClient[[#This Row],[Date]])</f>
        <v>Q2 2020</v>
      </c>
      <c r="H71" s="7" t="str">
        <f>VLOOKUP(VolumeByClient[[#This Row],[Date]],quarters[],3,TRUE)</f>
        <v>Q2 2020</v>
      </c>
    </row>
    <row r="72" spans="1:8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4" t="str">
        <f>INDEX(GeoByClient[GEOID],MATCH(VolumeByClient[[#This Row],[CLID]],GeoByClient[Right],0))</f>
        <v>GEO1001</v>
      </c>
      <c r="F72" s="3" t="str">
        <f>VLOOKUP(VolumeByClient[[#This Row],[Index Match Region Id]],geonames[[GEOID]:[GEO NAME]],2,FALSE)</f>
        <v>NAM</v>
      </c>
      <c r="G72" s="7" t="str">
        <f>"Q"&amp;ROUNDUP(MONTH(VolumeByClient[[#This Row],[Date]])/3,0)&amp;" "&amp;YEAR(VolumeByClient[[#This Row],[Date]])</f>
        <v>Q3 2020</v>
      </c>
      <c r="H72" s="7" t="str">
        <f>VLOOKUP(VolumeByClient[[#This Row],[Date]],quarters[],3,TRUE)</f>
        <v>Q3 2020</v>
      </c>
    </row>
    <row r="73" spans="1:8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4" t="str">
        <f>INDEX(GeoByClient[GEOID],MATCH(VolumeByClient[[#This Row],[CLID]],GeoByClient[Right],0))</f>
        <v>GEO1001</v>
      </c>
      <c r="F73" s="3" t="str">
        <f>VLOOKUP(VolumeByClient[[#This Row],[Index Match Region Id]],geonames[[GEOID]:[GEO NAME]],2,FALSE)</f>
        <v>NAM</v>
      </c>
      <c r="G73" s="7" t="str">
        <f>"Q"&amp;ROUNDUP(MONTH(VolumeByClient[[#This Row],[Date]])/3,0)&amp;" "&amp;YEAR(VolumeByClient[[#This Row],[Date]])</f>
        <v>Q3 2020</v>
      </c>
      <c r="H73" s="7" t="str">
        <f>VLOOKUP(VolumeByClient[[#This Row],[Date]],quarters[],3,TRUE)</f>
        <v>Q3 2020</v>
      </c>
    </row>
    <row r="74" spans="1:8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4" t="str">
        <f>INDEX(GeoByClient[GEOID],MATCH(VolumeByClient[[#This Row],[CLID]],GeoByClient[Right],0))</f>
        <v>GEO1001</v>
      </c>
      <c r="F74" s="3" t="str">
        <f>VLOOKUP(VolumeByClient[[#This Row],[Index Match Region Id]],geonames[[GEOID]:[GEO NAME]],2,FALSE)</f>
        <v>NAM</v>
      </c>
      <c r="G74" s="7" t="str">
        <f>"Q"&amp;ROUNDUP(MONTH(VolumeByClient[[#This Row],[Date]])/3,0)&amp;" "&amp;YEAR(VolumeByClient[[#This Row],[Date]])</f>
        <v>Q3 2020</v>
      </c>
      <c r="H74" s="7" t="str">
        <f>VLOOKUP(VolumeByClient[[#This Row],[Date]],quarters[],3,TRUE)</f>
        <v>Q3 2020</v>
      </c>
    </row>
    <row r="75" spans="1:8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4" t="str">
        <f>INDEX(GeoByClient[GEOID],MATCH(VolumeByClient[[#This Row],[CLID]],GeoByClient[Right],0))</f>
        <v>GEO1001</v>
      </c>
      <c r="F75" s="3" t="str">
        <f>VLOOKUP(VolumeByClient[[#This Row],[Index Match Region Id]],geonames[[GEOID]:[GEO NAME]],2,FALSE)</f>
        <v>NAM</v>
      </c>
      <c r="G75" s="7" t="str">
        <f>"Q"&amp;ROUNDUP(MONTH(VolumeByClient[[#This Row],[Date]])/3,0)&amp;" "&amp;YEAR(VolumeByClient[[#This Row],[Date]])</f>
        <v>Q4 2020</v>
      </c>
      <c r="H75" s="7" t="str">
        <f>VLOOKUP(VolumeByClient[[#This Row],[Date]],quarters[],3,TRUE)</f>
        <v>Q4 2020</v>
      </c>
    </row>
    <row r="76" spans="1:8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4" t="str">
        <f>INDEX(GeoByClient[GEOID],MATCH(VolumeByClient[[#This Row],[CLID]],GeoByClient[Right],0))</f>
        <v>GEO1001</v>
      </c>
      <c r="F76" s="3" t="str">
        <f>VLOOKUP(VolumeByClient[[#This Row],[Index Match Region Id]],geonames[[GEOID]:[GEO NAME]],2,FALSE)</f>
        <v>NAM</v>
      </c>
      <c r="G76" s="7" t="str">
        <f>"Q"&amp;ROUNDUP(MONTH(VolumeByClient[[#This Row],[Date]])/3,0)&amp;" "&amp;YEAR(VolumeByClient[[#This Row],[Date]])</f>
        <v>Q4 2020</v>
      </c>
      <c r="H76" s="7" t="str">
        <f>VLOOKUP(VolumeByClient[[#This Row],[Date]],quarters[],3,TRUE)</f>
        <v>Q4 2020</v>
      </c>
    </row>
    <row r="77" spans="1:8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4" t="str">
        <f>INDEX(GeoByClient[GEOID],MATCH(VolumeByClient[[#This Row],[CLID]],GeoByClient[Right],0))</f>
        <v>GEO1001</v>
      </c>
      <c r="F77" s="3" t="str">
        <f>VLOOKUP(VolumeByClient[[#This Row],[Index Match Region Id]],geonames[[GEOID]:[GEO NAME]],2,FALSE)</f>
        <v>NAM</v>
      </c>
      <c r="G77" s="7" t="str">
        <f>"Q"&amp;ROUNDUP(MONTH(VolumeByClient[[#This Row],[Date]])/3,0)&amp;" "&amp;YEAR(VolumeByClient[[#This Row],[Date]])</f>
        <v>Q4 2020</v>
      </c>
      <c r="H77" s="7" t="str">
        <f>VLOOKUP(VolumeByClient[[#This Row],[Date]],quarters[],3,TRUE)</f>
        <v>Q4 2020</v>
      </c>
    </row>
    <row r="78" spans="1:8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4" t="str">
        <f>INDEX(GeoByClient[GEOID],MATCH(VolumeByClient[[#This Row],[CLID]],GeoByClient[Right],0))</f>
        <v>GEO1001</v>
      </c>
      <c r="F78" s="3" t="str">
        <f>VLOOKUP(VolumeByClient[[#This Row],[Index Match Region Id]],geonames[[GEOID]:[GEO NAME]],2,FALSE)</f>
        <v>NAM</v>
      </c>
      <c r="G78" s="7" t="str">
        <f>"Q"&amp;ROUNDUP(MONTH(VolumeByClient[[#This Row],[Date]])/3,0)&amp;" "&amp;YEAR(VolumeByClient[[#This Row],[Date]])</f>
        <v>Q2 2021</v>
      </c>
      <c r="H78" s="7" t="str">
        <f>VLOOKUP(VolumeByClient[[#This Row],[Date]],quarters[],3,TRUE)</f>
        <v>Q2 2021</v>
      </c>
    </row>
    <row r="79" spans="1:8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4" t="str">
        <f>INDEX(GeoByClient[GEOID],MATCH(VolumeByClient[[#This Row],[CLID]],GeoByClient[Right],0))</f>
        <v>GEO1001</v>
      </c>
      <c r="F79" s="3" t="str">
        <f>VLOOKUP(VolumeByClient[[#This Row],[Index Match Region Id]],geonames[[GEOID]:[GEO NAME]],2,FALSE)</f>
        <v>NAM</v>
      </c>
      <c r="G79" s="7" t="str">
        <f>"Q"&amp;ROUNDUP(MONTH(VolumeByClient[[#This Row],[Date]])/3,0)&amp;" "&amp;YEAR(VolumeByClient[[#This Row],[Date]])</f>
        <v>Q2 2021</v>
      </c>
      <c r="H79" s="7" t="str">
        <f>VLOOKUP(VolumeByClient[[#This Row],[Date]],quarters[],3,TRUE)</f>
        <v>Q2 2021</v>
      </c>
    </row>
    <row r="80" spans="1:8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4" t="str">
        <f>INDEX(GeoByClient[GEOID],MATCH(VolumeByClient[[#This Row],[CLID]],GeoByClient[Right],0))</f>
        <v>GEO1001</v>
      </c>
      <c r="F80" s="3" t="str">
        <f>VLOOKUP(VolumeByClient[[#This Row],[Index Match Region Id]],geonames[[GEOID]:[GEO NAME]],2,FALSE)</f>
        <v>NAM</v>
      </c>
      <c r="G80" s="7" t="str">
        <f>"Q"&amp;ROUNDUP(MONTH(VolumeByClient[[#This Row],[Date]])/3,0)&amp;" "&amp;YEAR(VolumeByClient[[#This Row],[Date]])</f>
        <v>Q2 2021</v>
      </c>
      <c r="H80" s="7" t="str">
        <f>VLOOKUP(VolumeByClient[[#This Row],[Date]],quarters[],3,TRUE)</f>
        <v>Q2 2021</v>
      </c>
    </row>
    <row r="81" spans="1:8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4" t="str">
        <f>INDEX(GeoByClient[GEOID],MATCH(VolumeByClient[[#This Row],[CLID]],GeoByClient[Right],0))</f>
        <v>GEO1001</v>
      </c>
      <c r="F81" s="3" t="str">
        <f>VLOOKUP(VolumeByClient[[#This Row],[Index Match Region Id]],geonames[[GEOID]:[GEO NAME]],2,FALSE)</f>
        <v>NAM</v>
      </c>
      <c r="G81" s="7" t="str">
        <f>"Q"&amp;ROUNDUP(MONTH(VolumeByClient[[#This Row],[Date]])/3,0)&amp;" "&amp;YEAR(VolumeByClient[[#This Row],[Date]])</f>
        <v>Q1 2021</v>
      </c>
      <c r="H81" s="7" t="str">
        <f>VLOOKUP(VolumeByClient[[#This Row],[Date]],quarters[],3,TRUE)</f>
        <v>Q1 2021</v>
      </c>
    </row>
    <row r="82" spans="1:8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4" t="str">
        <f>INDEX(GeoByClient[GEOID],MATCH(VolumeByClient[[#This Row],[CLID]],GeoByClient[Right],0))</f>
        <v>GEO1001</v>
      </c>
      <c r="F82" s="3" t="str">
        <f>VLOOKUP(VolumeByClient[[#This Row],[Index Match Region Id]],geonames[[GEOID]:[GEO NAME]],2,FALSE)</f>
        <v>NAM</v>
      </c>
      <c r="G82" s="7" t="str">
        <f>"Q"&amp;ROUNDUP(MONTH(VolumeByClient[[#This Row],[Date]])/3,0)&amp;" "&amp;YEAR(VolumeByClient[[#This Row],[Date]])</f>
        <v>Q1 2021</v>
      </c>
      <c r="H82" s="7" t="str">
        <f>VLOOKUP(VolumeByClient[[#This Row],[Date]],quarters[],3,TRUE)</f>
        <v>Q1 2021</v>
      </c>
    </row>
    <row r="83" spans="1:8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4" t="str">
        <f>INDEX(GeoByClient[GEOID],MATCH(VolumeByClient[[#This Row],[CLID]],GeoByClient[Right],0))</f>
        <v>GEO1001</v>
      </c>
      <c r="F83" s="3" t="str">
        <f>VLOOKUP(VolumeByClient[[#This Row],[Index Match Region Id]],geonames[[GEOID]:[GEO NAME]],2,FALSE)</f>
        <v>NAM</v>
      </c>
      <c r="G83" s="7" t="str">
        <f>"Q"&amp;ROUNDUP(MONTH(VolumeByClient[[#This Row],[Date]])/3,0)&amp;" "&amp;YEAR(VolumeByClient[[#This Row],[Date]])</f>
        <v>Q1 2021</v>
      </c>
      <c r="H83" s="7" t="str">
        <f>VLOOKUP(VolumeByClient[[#This Row],[Date]],quarters[],3,TRUE)</f>
        <v>Q1 2021</v>
      </c>
    </row>
    <row r="84" spans="1:8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4" t="str">
        <f>INDEX(GeoByClient[GEOID],MATCH(VolumeByClient[[#This Row],[CLID]],GeoByClient[Right],0))</f>
        <v>GEO1004</v>
      </c>
      <c r="F84" s="3" t="str">
        <f>VLOOKUP(VolumeByClient[[#This Row],[Index Match Region Id]],geonames[[GEOID]:[GEO NAME]],2,FALSE)</f>
        <v>LATAM</v>
      </c>
      <c r="G84" s="7" t="str">
        <f>"Q"&amp;ROUNDUP(MONTH(VolumeByClient[[#This Row],[Date]])/3,0)&amp;" "&amp;YEAR(VolumeByClient[[#This Row],[Date]])</f>
        <v>Q3 2020</v>
      </c>
      <c r="H84" s="7" t="str">
        <f>VLOOKUP(VolumeByClient[[#This Row],[Date]],quarters[],3,TRUE)</f>
        <v>Q3 2020</v>
      </c>
    </row>
    <row r="85" spans="1:8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4" t="str">
        <f>INDEX(GeoByClient[GEOID],MATCH(VolumeByClient[[#This Row],[CLID]],GeoByClient[Right],0))</f>
        <v>GEO1004</v>
      </c>
      <c r="F85" s="3" t="str">
        <f>VLOOKUP(VolumeByClient[[#This Row],[Index Match Region Id]],geonames[[GEOID]:[GEO NAME]],2,FALSE)</f>
        <v>LATAM</v>
      </c>
      <c r="G85" s="7" t="str">
        <f>"Q"&amp;ROUNDUP(MONTH(VolumeByClient[[#This Row],[Date]])/3,0)&amp;" "&amp;YEAR(VolumeByClient[[#This Row],[Date]])</f>
        <v>Q4 2020</v>
      </c>
      <c r="H85" s="7" t="str">
        <f>VLOOKUP(VolumeByClient[[#This Row],[Date]],quarters[],3,TRUE)</f>
        <v>Q4 2020</v>
      </c>
    </row>
    <row r="86" spans="1:8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4" t="str">
        <f>INDEX(GeoByClient[GEOID],MATCH(VolumeByClient[[#This Row],[CLID]],GeoByClient[Right],0))</f>
        <v>GEO1004</v>
      </c>
      <c r="F86" s="3" t="str">
        <f>VLOOKUP(VolumeByClient[[#This Row],[Index Match Region Id]],geonames[[GEOID]:[GEO NAME]],2,FALSE)</f>
        <v>LATAM</v>
      </c>
      <c r="G86" s="7" t="str">
        <f>"Q"&amp;ROUNDUP(MONTH(VolumeByClient[[#This Row],[Date]])/3,0)&amp;" "&amp;YEAR(VolumeByClient[[#This Row],[Date]])</f>
        <v>Q4 2020</v>
      </c>
      <c r="H86" s="7" t="str">
        <f>VLOOKUP(VolumeByClient[[#This Row],[Date]],quarters[],3,TRUE)</f>
        <v>Q4 2020</v>
      </c>
    </row>
    <row r="87" spans="1:8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4" t="str">
        <f>INDEX(GeoByClient[GEOID],MATCH(VolumeByClient[[#This Row],[CLID]],GeoByClient[Right],0))</f>
        <v>GEO1004</v>
      </c>
      <c r="F87" s="3" t="str">
        <f>VLOOKUP(VolumeByClient[[#This Row],[Index Match Region Id]],geonames[[GEOID]:[GEO NAME]],2,FALSE)</f>
        <v>LATAM</v>
      </c>
      <c r="G87" s="7" t="str">
        <f>"Q"&amp;ROUNDUP(MONTH(VolumeByClient[[#This Row],[Date]])/3,0)&amp;" "&amp;YEAR(VolumeByClient[[#This Row],[Date]])</f>
        <v>Q4 2020</v>
      </c>
      <c r="H87" s="7" t="str">
        <f>VLOOKUP(VolumeByClient[[#This Row],[Date]],quarters[],3,TRUE)</f>
        <v>Q4 2020</v>
      </c>
    </row>
    <row r="88" spans="1:8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4" t="str">
        <f>INDEX(GeoByClient[GEOID],MATCH(VolumeByClient[[#This Row],[CLID]],GeoByClient[Right],0))</f>
        <v>GEO1004</v>
      </c>
      <c r="F88" s="3" t="str">
        <f>VLOOKUP(VolumeByClient[[#This Row],[Index Match Region Id]],geonames[[GEOID]:[GEO NAME]],2,FALSE)</f>
        <v>LATAM</v>
      </c>
      <c r="G88" s="7" t="str">
        <f>"Q"&amp;ROUNDUP(MONTH(VolumeByClient[[#This Row],[Date]])/3,0)&amp;" "&amp;YEAR(VolumeByClient[[#This Row],[Date]])</f>
        <v>Q1 2021</v>
      </c>
      <c r="H88" s="7" t="str">
        <f>VLOOKUP(VolumeByClient[[#This Row],[Date]],quarters[],3,TRUE)</f>
        <v>Q1 2021</v>
      </c>
    </row>
    <row r="89" spans="1:8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4" t="str">
        <f>INDEX(GeoByClient[GEOID],MATCH(VolumeByClient[[#This Row],[CLID]],GeoByClient[Right],0))</f>
        <v>GEO1004</v>
      </c>
      <c r="F89" s="3" t="str">
        <f>VLOOKUP(VolumeByClient[[#This Row],[Index Match Region Id]],geonames[[GEOID]:[GEO NAME]],2,FALSE)</f>
        <v>LATAM</v>
      </c>
      <c r="G89" s="7" t="str">
        <f>"Q"&amp;ROUNDUP(MONTH(VolumeByClient[[#This Row],[Date]])/3,0)&amp;" "&amp;YEAR(VolumeByClient[[#This Row],[Date]])</f>
        <v>Q1 2021</v>
      </c>
      <c r="H89" s="7" t="str">
        <f>VLOOKUP(VolumeByClient[[#This Row],[Date]],quarters[],3,TRUE)</f>
        <v>Q1 2021</v>
      </c>
    </row>
    <row r="90" spans="1:8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4" t="str">
        <f>INDEX(GeoByClient[GEOID],MATCH(VolumeByClient[[#This Row],[CLID]],GeoByClient[Right],0))</f>
        <v>GEO1004</v>
      </c>
      <c r="F90" s="3" t="str">
        <f>VLOOKUP(VolumeByClient[[#This Row],[Index Match Region Id]],geonames[[GEOID]:[GEO NAME]],2,FALSE)</f>
        <v>LATAM</v>
      </c>
      <c r="G90" s="7" t="str">
        <f>"Q"&amp;ROUNDUP(MONTH(VolumeByClient[[#This Row],[Date]])/3,0)&amp;" "&amp;YEAR(VolumeByClient[[#This Row],[Date]])</f>
        <v>Q1 2021</v>
      </c>
      <c r="H90" s="7" t="str">
        <f>VLOOKUP(VolumeByClient[[#This Row],[Date]],quarters[],3,TRUE)</f>
        <v>Q1 2021</v>
      </c>
    </row>
    <row r="91" spans="1:8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4" t="str">
        <f>INDEX(GeoByClient[GEOID],MATCH(VolumeByClient[[#This Row],[CLID]],GeoByClient[Right],0))</f>
        <v>GEO1004</v>
      </c>
      <c r="F91" s="3" t="str">
        <f>VLOOKUP(VolumeByClient[[#This Row],[Index Match Region Id]],geonames[[GEOID]:[GEO NAME]],2,FALSE)</f>
        <v>LATAM</v>
      </c>
      <c r="G91" s="7" t="str">
        <f>"Q"&amp;ROUNDUP(MONTH(VolumeByClient[[#This Row],[Date]])/3,0)&amp;" "&amp;YEAR(VolumeByClient[[#This Row],[Date]])</f>
        <v>Q1 2020</v>
      </c>
      <c r="H91" s="7" t="str">
        <f>VLOOKUP(VolumeByClient[[#This Row],[Date]],quarters[],3,TRUE)</f>
        <v>Q1 2020</v>
      </c>
    </row>
    <row r="92" spans="1:8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4" t="str">
        <f>INDEX(GeoByClient[GEOID],MATCH(VolumeByClient[[#This Row],[CLID]],GeoByClient[Right],0))</f>
        <v>GEO1004</v>
      </c>
      <c r="F92" s="3" t="str">
        <f>VLOOKUP(VolumeByClient[[#This Row],[Index Match Region Id]],geonames[[GEOID]:[GEO NAME]],2,FALSE)</f>
        <v>LATAM</v>
      </c>
      <c r="G92" s="7" t="str">
        <f>"Q"&amp;ROUNDUP(MONTH(VolumeByClient[[#This Row],[Date]])/3,0)&amp;" "&amp;YEAR(VolumeByClient[[#This Row],[Date]])</f>
        <v>Q1 2020</v>
      </c>
      <c r="H92" s="7" t="str">
        <f>VLOOKUP(VolumeByClient[[#This Row],[Date]],quarters[],3,TRUE)</f>
        <v>Q1 2020</v>
      </c>
    </row>
    <row r="93" spans="1:8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4" t="str">
        <f>INDEX(GeoByClient[GEOID],MATCH(VolumeByClient[[#This Row],[CLID]],GeoByClient[Right],0))</f>
        <v>GEO1004</v>
      </c>
      <c r="F93" s="3" t="str">
        <f>VLOOKUP(VolumeByClient[[#This Row],[Index Match Region Id]],geonames[[GEOID]:[GEO NAME]],2,FALSE)</f>
        <v>LATAM</v>
      </c>
      <c r="G93" s="7" t="str">
        <f>"Q"&amp;ROUNDUP(MONTH(VolumeByClient[[#This Row],[Date]])/3,0)&amp;" "&amp;YEAR(VolumeByClient[[#This Row],[Date]])</f>
        <v>Q1 2020</v>
      </c>
      <c r="H93" s="7" t="str">
        <f>VLOOKUP(VolumeByClient[[#This Row],[Date]],quarters[],3,TRUE)</f>
        <v>Q1 2020</v>
      </c>
    </row>
    <row r="94" spans="1:8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4" t="str">
        <f>INDEX(GeoByClient[GEOID],MATCH(VolumeByClient[[#This Row],[CLID]],GeoByClient[Right],0))</f>
        <v>GEO1004</v>
      </c>
      <c r="F94" s="3" t="str">
        <f>VLOOKUP(VolumeByClient[[#This Row],[Index Match Region Id]],geonames[[GEOID]:[GEO NAME]],2,FALSE)</f>
        <v>LATAM</v>
      </c>
      <c r="G94" s="7" t="str">
        <f>"Q"&amp;ROUNDUP(MONTH(VolumeByClient[[#This Row],[Date]])/3,0)&amp;" "&amp;YEAR(VolumeByClient[[#This Row],[Date]])</f>
        <v>Q2 2020</v>
      </c>
      <c r="H94" s="7" t="str">
        <f>VLOOKUP(VolumeByClient[[#This Row],[Date]],quarters[],3,TRUE)</f>
        <v>Q2 2020</v>
      </c>
    </row>
    <row r="95" spans="1:8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4" t="str">
        <f>INDEX(GeoByClient[GEOID],MATCH(VolumeByClient[[#This Row],[CLID]],GeoByClient[Right],0))</f>
        <v>GEO1004</v>
      </c>
      <c r="F95" s="3" t="str">
        <f>VLOOKUP(VolumeByClient[[#This Row],[Index Match Region Id]],geonames[[GEOID]:[GEO NAME]],2,FALSE)</f>
        <v>LATAM</v>
      </c>
      <c r="G95" s="7" t="str">
        <f>"Q"&amp;ROUNDUP(MONTH(VolumeByClient[[#This Row],[Date]])/3,0)&amp;" "&amp;YEAR(VolumeByClient[[#This Row],[Date]])</f>
        <v>Q2 2020</v>
      </c>
      <c r="H95" s="7" t="str">
        <f>VLOOKUP(VolumeByClient[[#This Row],[Date]],quarters[],3,TRUE)</f>
        <v>Q2 2020</v>
      </c>
    </row>
    <row r="96" spans="1:8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4" t="str">
        <f>INDEX(GeoByClient[GEOID],MATCH(VolumeByClient[[#This Row],[CLID]],GeoByClient[Right],0))</f>
        <v>GEO1004</v>
      </c>
      <c r="F96" s="3" t="str">
        <f>VLOOKUP(VolumeByClient[[#This Row],[Index Match Region Id]],geonames[[GEOID]:[GEO NAME]],2,FALSE)</f>
        <v>LATAM</v>
      </c>
      <c r="G96" s="7" t="str">
        <f>"Q"&amp;ROUNDUP(MONTH(VolumeByClient[[#This Row],[Date]])/3,0)&amp;" "&amp;YEAR(VolumeByClient[[#This Row],[Date]])</f>
        <v>Q2 2020</v>
      </c>
      <c r="H96" s="7" t="str">
        <f>VLOOKUP(VolumeByClient[[#This Row],[Date]],quarters[],3,TRUE)</f>
        <v>Q2 2020</v>
      </c>
    </row>
    <row r="97" spans="1:8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4" t="str">
        <f>INDEX(GeoByClient[GEOID],MATCH(VolumeByClient[[#This Row],[CLID]],GeoByClient[Right],0))</f>
        <v>GEO1004</v>
      </c>
      <c r="F97" s="3" t="str">
        <f>VLOOKUP(VolumeByClient[[#This Row],[Index Match Region Id]],geonames[[GEOID]:[GEO NAME]],2,FALSE)</f>
        <v>LATAM</v>
      </c>
      <c r="G97" s="7" t="str">
        <f>"Q"&amp;ROUNDUP(MONTH(VolumeByClient[[#This Row],[Date]])/3,0)&amp;" "&amp;YEAR(VolumeByClient[[#This Row],[Date]])</f>
        <v>Q3 2020</v>
      </c>
      <c r="H97" s="7" t="str">
        <f>VLOOKUP(VolumeByClient[[#This Row],[Date]],quarters[],3,TRUE)</f>
        <v>Q3 2020</v>
      </c>
    </row>
    <row r="98" spans="1:8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4" t="str">
        <f>INDEX(GeoByClient[GEOID],MATCH(VolumeByClient[[#This Row],[CLID]],GeoByClient[Right],0))</f>
        <v>GEO1004</v>
      </c>
      <c r="F98" s="3" t="str">
        <f>VLOOKUP(VolumeByClient[[#This Row],[Index Match Region Id]],geonames[[GEOID]:[GEO NAME]],2,FALSE)</f>
        <v>LATAM</v>
      </c>
      <c r="G98" s="7" t="str">
        <f>"Q"&amp;ROUNDUP(MONTH(VolumeByClient[[#This Row],[Date]])/3,0)&amp;" "&amp;YEAR(VolumeByClient[[#This Row],[Date]])</f>
        <v>Q3 2020</v>
      </c>
      <c r="H98" s="7" t="str">
        <f>VLOOKUP(VolumeByClient[[#This Row],[Date]],quarters[],3,TRUE)</f>
        <v>Q3 2020</v>
      </c>
    </row>
    <row r="99" spans="1:8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4" t="str">
        <f>INDEX(GeoByClient[GEOID],MATCH(VolumeByClient[[#This Row],[CLID]],GeoByClient[Right],0))</f>
        <v>GEO1004</v>
      </c>
      <c r="F99" s="3" t="str">
        <f>VLOOKUP(VolumeByClient[[#This Row],[Index Match Region Id]],geonames[[GEOID]:[GEO NAME]],2,FALSE)</f>
        <v>LATAM</v>
      </c>
      <c r="G99" s="7" t="str">
        <f>"Q"&amp;ROUNDUP(MONTH(VolumeByClient[[#This Row],[Date]])/3,0)&amp;" "&amp;YEAR(VolumeByClient[[#This Row],[Date]])</f>
        <v>Q3 2020</v>
      </c>
      <c r="H99" s="7" t="str">
        <f>VLOOKUP(VolumeByClient[[#This Row],[Date]],quarters[],3,TRUE)</f>
        <v>Q3 2020</v>
      </c>
    </row>
    <row r="100" spans="1:8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4" t="str">
        <f>INDEX(GeoByClient[GEOID],MATCH(VolumeByClient[[#This Row],[CLID]],GeoByClient[Right],0))</f>
        <v>GEO1004</v>
      </c>
      <c r="F100" s="3" t="str">
        <f>VLOOKUP(VolumeByClient[[#This Row],[Index Match Region Id]],geonames[[GEOID]:[GEO NAME]],2,FALSE)</f>
        <v>LATAM</v>
      </c>
      <c r="G100" s="7" t="str">
        <f>"Q"&amp;ROUNDUP(MONTH(VolumeByClient[[#This Row],[Date]])/3,0)&amp;" "&amp;YEAR(VolumeByClient[[#This Row],[Date]])</f>
        <v>Q4 2020</v>
      </c>
      <c r="H100" s="7" t="str">
        <f>VLOOKUP(VolumeByClient[[#This Row],[Date]],quarters[],3,TRUE)</f>
        <v>Q4 2020</v>
      </c>
    </row>
    <row r="101" spans="1:8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4" t="str">
        <f>INDEX(GeoByClient[GEOID],MATCH(VolumeByClient[[#This Row],[CLID]],GeoByClient[Right],0))</f>
        <v>GEO1004</v>
      </c>
      <c r="F101" s="3" t="str">
        <f>VLOOKUP(VolumeByClient[[#This Row],[Index Match Region Id]],geonames[[GEOID]:[GEO NAME]],2,FALSE)</f>
        <v>LATAM</v>
      </c>
      <c r="G101" s="7" t="str">
        <f>"Q"&amp;ROUNDUP(MONTH(VolumeByClient[[#This Row],[Date]])/3,0)&amp;" "&amp;YEAR(VolumeByClient[[#This Row],[Date]])</f>
        <v>Q4 2020</v>
      </c>
      <c r="H101" s="7" t="str">
        <f>VLOOKUP(VolumeByClient[[#This Row],[Date]],quarters[],3,TRUE)</f>
        <v>Q4 2020</v>
      </c>
    </row>
    <row r="102" spans="1:8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4" t="str">
        <f>INDEX(GeoByClient[GEOID],MATCH(VolumeByClient[[#This Row],[CLID]],GeoByClient[Right],0))</f>
        <v>GEO1004</v>
      </c>
      <c r="F102" s="3" t="str">
        <f>VLOOKUP(VolumeByClient[[#This Row],[Index Match Region Id]],geonames[[GEOID]:[GEO NAME]],2,FALSE)</f>
        <v>LATAM</v>
      </c>
      <c r="G102" s="7" t="str">
        <f>"Q"&amp;ROUNDUP(MONTH(VolumeByClient[[#This Row],[Date]])/3,0)&amp;" "&amp;YEAR(VolumeByClient[[#This Row],[Date]])</f>
        <v>Q4 2020</v>
      </c>
      <c r="H102" s="7" t="str">
        <f>VLOOKUP(VolumeByClient[[#This Row],[Date]],quarters[],3,TRUE)</f>
        <v>Q4 2020</v>
      </c>
    </row>
    <row r="103" spans="1:8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4" t="str">
        <f>INDEX(GeoByClient[GEOID],MATCH(VolumeByClient[[#This Row],[CLID]],GeoByClient[Right],0))</f>
        <v>GEO1004</v>
      </c>
      <c r="F103" s="3" t="str">
        <f>VLOOKUP(VolumeByClient[[#This Row],[Index Match Region Id]],geonames[[GEOID]:[GEO NAME]],2,FALSE)</f>
        <v>LATAM</v>
      </c>
      <c r="G103" s="7" t="str">
        <f>"Q"&amp;ROUNDUP(MONTH(VolumeByClient[[#This Row],[Date]])/3,0)&amp;" "&amp;YEAR(VolumeByClient[[#This Row],[Date]])</f>
        <v>Q2 2021</v>
      </c>
      <c r="H103" s="7" t="str">
        <f>VLOOKUP(VolumeByClient[[#This Row],[Date]],quarters[],3,TRUE)</f>
        <v>Q2 2021</v>
      </c>
    </row>
    <row r="104" spans="1:8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4" t="str">
        <f>INDEX(GeoByClient[GEOID],MATCH(VolumeByClient[[#This Row],[CLID]],GeoByClient[Right],0))</f>
        <v>GEO1004</v>
      </c>
      <c r="F104" s="3" t="str">
        <f>VLOOKUP(VolumeByClient[[#This Row],[Index Match Region Id]],geonames[[GEOID]:[GEO NAME]],2,FALSE)</f>
        <v>LATAM</v>
      </c>
      <c r="G104" s="7" t="str">
        <f>"Q"&amp;ROUNDUP(MONTH(VolumeByClient[[#This Row],[Date]])/3,0)&amp;" "&amp;YEAR(VolumeByClient[[#This Row],[Date]])</f>
        <v>Q2 2021</v>
      </c>
      <c r="H104" s="7" t="str">
        <f>VLOOKUP(VolumeByClient[[#This Row],[Date]],quarters[],3,TRUE)</f>
        <v>Q2 2021</v>
      </c>
    </row>
    <row r="105" spans="1:8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4" t="str">
        <f>INDEX(GeoByClient[GEOID],MATCH(VolumeByClient[[#This Row],[CLID]],GeoByClient[Right],0))</f>
        <v>GEO1004</v>
      </c>
      <c r="F105" s="3" t="str">
        <f>VLOOKUP(VolumeByClient[[#This Row],[Index Match Region Id]],geonames[[GEOID]:[GEO NAME]],2,FALSE)</f>
        <v>LATAM</v>
      </c>
      <c r="G105" s="7" t="str">
        <f>"Q"&amp;ROUNDUP(MONTH(VolumeByClient[[#This Row],[Date]])/3,0)&amp;" "&amp;YEAR(VolumeByClient[[#This Row],[Date]])</f>
        <v>Q2 2021</v>
      </c>
      <c r="H105" s="7" t="str">
        <f>VLOOKUP(VolumeByClient[[#This Row],[Date]],quarters[],3,TRUE)</f>
        <v>Q2 2021</v>
      </c>
    </row>
    <row r="106" spans="1:8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4" t="str">
        <f>INDEX(GeoByClient[GEOID],MATCH(VolumeByClient[[#This Row],[CLID]],GeoByClient[Right],0))</f>
        <v>GEO1004</v>
      </c>
      <c r="F106" s="3" t="str">
        <f>VLOOKUP(VolumeByClient[[#This Row],[Index Match Region Id]],geonames[[GEOID]:[GEO NAME]],2,FALSE)</f>
        <v>LATAM</v>
      </c>
      <c r="G106" s="7" t="str">
        <f>"Q"&amp;ROUNDUP(MONTH(VolumeByClient[[#This Row],[Date]])/3,0)&amp;" "&amp;YEAR(VolumeByClient[[#This Row],[Date]])</f>
        <v>Q1 2021</v>
      </c>
      <c r="H106" s="7" t="str">
        <f>VLOOKUP(VolumeByClient[[#This Row],[Date]],quarters[],3,TRUE)</f>
        <v>Q1 2021</v>
      </c>
    </row>
    <row r="107" spans="1:8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4" t="str">
        <f>INDEX(GeoByClient[GEOID],MATCH(VolumeByClient[[#This Row],[CLID]],GeoByClient[Right],0))</f>
        <v>GEO1004</v>
      </c>
      <c r="F107" s="3" t="str">
        <f>VLOOKUP(VolumeByClient[[#This Row],[Index Match Region Id]],geonames[[GEOID]:[GEO NAME]],2,FALSE)</f>
        <v>LATAM</v>
      </c>
      <c r="G107" s="7" t="str">
        <f>"Q"&amp;ROUNDUP(MONTH(VolumeByClient[[#This Row],[Date]])/3,0)&amp;" "&amp;YEAR(VolumeByClient[[#This Row],[Date]])</f>
        <v>Q1 2021</v>
      </c>
      <c r="H107" s="7" t="str">
        <f>VLOOKUP(VolumeByClient[[#This Row],[Date]],quarters[],3,TRUE)</f>
        <v>Q1 2021</v>
      </c>
    </row>
    <row r="108" spans="1:8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4" t="str">
        <f>INDEX(GeoByClient[GEOID],MATCH(VolumeByClient[[#This Row],[CLID]],GeoByClient[Right],0))</f>
        <v>GEO1004</v>
      </c>
      <c r="F108" s="3" t="str">
        <f>VLOOKUP(VolumeByClient[[#This Row],[Index Match Region Id]],geonames[[GEOID]:[GEO NAME]],2,FALSE)</f>
        <v>LATAM</v>
      </c>
      <c r="G108" s="7" t="str">
        <f>"Q"&amp;ROUNDUP(MONTH(VolumeByClient[[#This Row],[Date]])/3,0)&amp;" "&amp;YEAR(VolumeByClient[[#This Row],[Date]])</f>
        <v>Q1 2021</v>
      </c>
      <c r="H108" s="7" t="str">
        <f>VLOOKUP(VolumeByClient[[#This Row],[Date]],quarters[],3,TRUE)</f>
        <v>Q1 2021</v>
      </c>
    </row>
    <row r="109" spans="1:8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4" t="str">
        <f>INDEX(GeoByClient[GEOID],MATCH(VolumeByClient[[#This Row],[CLID]],GeoByClient[Right],0))</f>
        <v>GEO1002</v>
      </c>
      <c r="F109" s="3" t="str">
        <f>VLOOKUP(VolumeByClient[[#This Row],[Index Match Region Id]],geonames[[GEOID]:[GEO NAME]],2,FALSE)</f>
        <v>APAC</v>
      </c>
      <c r="G109" s="7" t="str">
        <f>"Q"&amp;ROUNDUP(MONTH(VolumeByClient[[#This Row],[Date]])/3,0)&amp;" "&amp;YEAR(VolumeByClient[[#This Row],[Date]])</f>
        <v>Q1 2020</v>
      </c>
      <c r="H109" s="7" t="str">
        <f>VLOOKUP(VolumeByClient[[#This Row],[Date]],quarters[],3,TRUE)</f>
        <v>Q1 2020</v>
      </c>
    </row>
    <row r="110" spans="1:8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4" t="str">
        <f>INDEX(GeoByClient[GEOID],MATCH(VolumeByClient[[#This Row],[CLID]],GeoByClient[Right],0))</f>
        <v>GEO1002</v>
      </c>
      <c r="F110" s="3" t="str">
        <f>VLOOKUP(VolumeByClient[[#This Row],[Index Match Region Id]],geonames[[GEOID]:[GEO NAME]],2,FALSE)</f>
        <v>APAC</v>
      </c>
      <c r="G110" s="7" t="str">
        <f>"Q"&amp;ROUNDUP(MONTH(VolumeByClient[[#This Row],[Date]])/3,0)&amp;" "&amp;YEAR(VolumeByClient[[#This Row],[Date]])</f>
        <v>Q1 2020</v>
      </c>
      <c r="H110" s="7" t="str">
        <f>VLOOKUP(VolumeByClient[[#This Row],[Date]],quarters[],3,TRUE)</f>
        <v>Q1 2020</v>
      </c>
    </row>
    <row r="111" spans="1:8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4" t="str">
        <f>INDEX(GeoByClient[GEOID],MATCH(VolumeByClient[[#This Row],[CLID]],GeoByClient[Right],0))</f>
        <v>GEO1002</v>
      </c>
      <c r="F111" s="3" t="str">
        <f>VLOOKUP(VolumeByClient[[#This Row],[Index Match Region Id]],geonames[[GEOID]:[GEO NAME]],2,FALSE)</f>
        <v>APAC</v>
      </c>
      <c r="G111" s="7" t="str">
        <f>"Q"&amp;ROUNDUP(MONTH(VolumeByClient[[#This Row],[Date]])/3,0)&amp;" "&amp;YEAR(VolumeByClient[[#This Row],[Date]])</f>
        <v>Q1 2020</v>
      </c>
      <c r="H111" s="7" t="str">
        <f>VLOOKUP(VolumeByClient[[#This Row],[Date]],quarters[],3,TRUE)</f>
        <v>Q1 2020</v>
      </c>
    </row>
    <row r="112" spans="1:8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4" t="str">
        <f>INDEX(GeoByClient[GEOID],MATCH(VolumeByClient[[#This Row],[CLID]],GeoByClient[Right],0))</f>
        <v>GEO1002</v>
      </c>
      <c r="F112" s="3" t="str">
        <f>VLOOKUP(VolumeByClient[[#This Row],[Index Match Region Id]],geonames[[GEOID]:[GEO NAME]],2,FALSE)</f>
        <v>APAC</v>
      </c>
      <c r="G112" s="7" t="str">
        <f>"Q"&amp;ROUNDUP(MONTH(VolumeByClient[[#This Row],[Date]])/3,0)&amp;" "&amp;YEAR(VolumeByClient[[#This Row],[Date]])</f>
        <v>Q2 2020</v>
      </c>
      <c r="H112" s="7" t="str">
        <f>VLOOKUP(VolumeByClient[[#This Row],[Date]],quarters[],3,TRUE)</f>
        <v>Q2 2020</v>
      </c>
    </row>
    <row r="113" spans="1:8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4" t="str">
        <f>INDEX(GeoByClient[GEOID],MATCH(VolumeByClient[[#This Row],[CLID]],GeoByClient[Right],0))</f>
        <v>GEO1002</v>
      </c>
      <c r="F113" s="3" t="str">
        <f>VLOOKUP(VolumeByClient[[#This Row],[Index Match Region Id]],geonames[[GEOID]:[GEO NAME]],2,FALSE)</f>
        <v>APAC</v>
      </c>
      <c r="G113" s="7" t="str">
        <f>"Q"&amp;ROUNDUP(MONTH(VolumeByClient[[#This Row],[Date]])/3,0)&amp;" "&amp;YEAR(VolumeByClient[[#This Row],[Date]])</f>
        <v>Q2 2020</v>
      </c>
      <c r="H113" s="7" t="str">
        <f>VLOOKUP(VolumeByClient[[#This Row],[Date]],quarters[],3,TRUE)</f>
        <v>Q2 2020</v>
      </c>
    </row>
    <row r="114" spans="1:8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4" t="str">
        <f>INDEX(GeoByClient[GEOID],MATCH(VolumeByClient[[#This Row],[CLID]],GeoByClient[Right],0))</f>
        <v>GEO1002</v>
      </c>
      <c r="F114" s="3" t="str">
        <f>VLOOKUP(VolumeByClient[[#This Row],[Index Match Region Id]],geonames[[GEOID]:[GEO NAME]],2,FALSE)</f>
        <v>APAC</v>
      </c>
      <c r="G114" s="7" t="str">
        <f>"Q"&amp;ROUNDUP(MONTH(VolumeByClient[[#This Row],[Date]])/3,0)&amp;" "&amp;YEAR(VolumeByClient[[#This Row],[Date]])</f>
        <v>Q2 2020</v>
      </c>
      <c r="H114" s="7" t="str">
        <f>VLOOKUP(VolumeByClient[[#This Row],[Date]],quarters[],3,TRUE)</f>
        <v>Q2 2020</v>
      </c>
    </row>
    <row r="115" spans="1:8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4" t="str">
        <f>INDEX(GeoByClient[GEOID],MATCH(VolumeByClient[[#This Row],[CLID]],GeoByClient[Right],0))</f>
        <v>GEO1002</v>
      </c>
      <c r="F115" s="3" t="str">
        <f>VLOOKUP(VolumeByClient[[#This Row],[Index Match Region Id]],geonames[[GEOID]:[GEO NAME]],2,FALSE)</f>
        <v>APAC</v>
      </c>
      <c r="G115" s="7" t="str">
        <f>"Q"&amp;ROUNDUP(MONTH(VolumeByClient[[#This Row],[Date]])/3,0)&amp;" "&amp;YEAR(VolumeByClient[[#This Row],[Date]])</f>
        <v>Q3 2020</v>
      </c>
      <c r="H115" s="7" t="str">
        <f>VLOOKUP(VolumeByClient[[#This Row],[Date]],quarters[],3,TRUE)</f>
        <v>Q3 2020</v>
      </c>
    </row>
    <row r="116" spans="1:8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4" t="str">
        <f>INDEX(GeoByClient[GEOID],MATCH(VolumeByClient[[#This Row],[CLID]],GeoByClient[Right],0))</f>
        <v>GEO1002</v>
      </c>
      <c r="F116" s="3" t="str">
        <f>VLOOKUP(VolumeByClient[[#This Row],[Index Match Region Id]],geonames[[GEOID]:[GEO NAME]],2,FALSE)</f>
        <v>APAC</v>
      </c>
      <c r="G116" s="7" t="str">
        <f>"Q"&amp;ROUNDUP(MONTH(VolumeByClient[[#This Row],[Date]])/3,0)&amp;" "&amp;YEAR(VolumeByClient[[#This Row],[Date]])</f>
        <v>Q3 2020</v>
      </c>
      <c r="H116" s="7" t="str">
        <f>VLOOKUP(VolumeByClient[[#This Row],[Date]],quarters[],3,TRUE)</f>
        <v>Q3 2020</v>
      </c>
    </row>
    <row r="117" spans="1:8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4" t="str">
        <f>INDEX(GeoByClient[GEOID],MATCH(VolumeByClient[[#This Row],[CLID]],GeoByClient[Right],0))</f>
        <v>GEO1002</v>
      </c>
      <c r="F117" s="3" t="str">
        <f>VLOOKUP(VolumeByClient[[#This Row],[Index Match Region Id]],geonames[[GEOID]:[GEO NAME]],2,FALSE)</f>
        <v>APAC</v>
      </c>
      <c r="G117" s="7" t="str">
        <f>"Q"&amp;ROUNDUP(MONTH(VolumeByClient[[#This Row],[Date]])/3,0)&amp;" "&amp;YEAR(VolumeByClient[[#This Row],[Date]])</f>
        <v>Q3 2020</v>
      </c>
      <c r="H117" s="7" t="str">
        <f>VLOOKUP(VolumeByClient[[#This Row],[Date]],quarters[],3,TRUE)</f>
        <v>Q3 2020</v>
      </c>
    </row>
    <row r="118" spans="1:8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4" t="str">
        <f>INDEX(GeoByClient[GEOID],MATCH(VolumeByClient[[#This Row],[CLID]],GeoByClient[Right],0))</f>
        <v>GEO1002</v>
      </c>
      <c r="F118" s="3" t="str">
        <f>VLOOKUP(VolumeByClient[[#This Row],[Index Match Region Id]],geonames[[GEOID]:[GEO NAME]],2,FALSE)</f>
        <v>APAC</v>
      </c>
      <c r="G118" s="7" t="str">
        <f>"Q"&amp;ROUNDUP(MONTH(VolumeByClient[[#This Row],[Date]])/3,0)&amp;" "&amp;YEAR(VolumeByClient[[#This Row],[Date]])</f>
        <v>Q4 2020</v>
      </c>
      <c r="H118" s="7" t="str">
        <f>VLOOKUP(VolumeByClient[[#This Row],[Date]],quarters[],3,TRUE)</f>
        <v>Q4 2020</v>
      </c>
    </row>
    <row r="119" spans="1:8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4" t="str">
        <f>INDEX(GeoByClient[GEOID],MATCH(VolumeByClient[[#This Row],[CLID]],GeoByClient[Right],0))</f>
        <v>GEO1002</v>
      </c>
      <c r="F119" s="3" t="str">
        <f>VLOOKUP(VolumeByClient[[#This Row],[Index Match Region Id]],geonames[[GEOID]:[GEO NAME]],2,FALSE)</f>
        <v>APAC</v>
      </c>
      <c r="G119" s="7" t="str">
        <f>"Q"&amp;ROUNDUP(MONTH(VolumeByClient[[#This Row],[Date]])/3,0)&amp;" "&amp;YEAR(VolumeByClient[[#This Row],[Date]])</f>
        <v>Q4 2020</v>
      </c>
      <c r="H119" s="7" t="str">
        <f>VLOOKUP(VolumeByClient[[#This Row],[Date]],quarters[],3,TRUE)</f>
        <v>Q4 2020</v>
      </c>
    </row>
    <row r="120" spans="1:8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4" t="str">
        <f>INDEX(GeoByClient[GEOID],MATCH(VolumeByClient[[#This Row],[CLID]],GeoByClient[Right],0))</f>
        <v>GEO1002</v>
      </c>
      <c r="F120" s="3" t="str">
        <f>VLOOKUP(VolumeByClient[[#This Row],[Index Match Region Id]],geonames[[GEOID]:[GEO NAME]],2,FALSE)</f>
        <v>APAC</v>
      </c>
      <c r="G120" s="7" t="str">
        <f>"Q"&amp;ROUNDUP(MONTH(VolumeByClient[[#This Row],[Date]])/3,0)&amp;" "&amp;YEAR(VolumeByClient[[#This Row],[Date]])</f>
        <v>Q4 2020</v>
      </c>
      <c r="H120" s="7" t="str">
        <f>VLOOKUP(VolumeByClient[[#This Row],[Date]],quarters[],3,TRUE)</f>
        <v>Q4 2020</v>
      </c>
    </row>
    <row r="121" spans="1:8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4" t="str">
        <f>INDEX(GeoByClient[GEOID],MATCH(VolumeByClient[[#This Row],[CLID]],GeoByClient[Right],0))</f>
        <v>GEO1002</v>
      </c>
      <c r="F121" s="3" t="str">
        <f>VLOOKUP(VolumeByClient[[#This Row],[Index Match Region Id]],geonames[[GEOID]:[GEO NAME]],2,FALSE)</f>
        <v>APAC</v>
      </c>
      <c r="G121" s="7" t="str">
        <f>"Q"&amp;ROUNDUP(MONTH(VolumeByClient[[#This Row],[Date]])/3,0)&amp;" "&amp;YEAR(VolumeByClient[[#This Row],[Date]])</f>
        <v>Q2 2021</v>
      </c>
      <c r="H121" s="7" t="str">
        <f>VLOOKUP(VolumeByClient[[#This Row],[Date]],quarters[],3,TRUE)</f>
        <v>Q2 2021</v>
      </c>
    </row>
    <row r="122" spans="1:8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4" t="str">
        <f>INDEX(GeoByClient[GEOID],MATCH(VolumeByClient[[#This Row],[CLID]],GeoByClient[Right],0))</f>
        <v>GEO1002</v>
      </c>
      <c r="F122" s="3" t="str">
        <f>VLOOKUP(VolumeByClient[[#This Row],[Index Match Region Id]],geonames[[GEOID]:[GEO NAME]],2,FALSE)</f>
        <v>APAC</v>
      </c>
      <c r="G122" s="7" t="str">
        <f>"Q"&amp;ROUNDUP(MONTH(VolumeByClient[[#This Row],[Date]])/3,0)&amp;" "&amp;YEAR(VolumeByClient[[#This Row],[Date]])</f>
        <v>Q2 2021</v>
      </c>
      <c r="H122" s="7" t="str">
        <f>VLOOKUP(VolumeByClient[[#This Row],[Date]],quarters[],3,TRUE)</f>
        <v>Q2 2021</v>
      </c>
    </row>
    <row r="123" spans="1:8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4" t="str">
        <f>INDEX(GeoByClient[GEOID],MATCH(VolumeByClient[[#This Row],[CLID]],GeoByClient[Right],0))</f>
        <v>GEO1002</v>
      </c>
      <c r="F123" s="3" t="str">
        <f>VLOOKUP(VolumeByClient[[#This Row],[Index Match Region Id]],geonames[[GEOID]:[GEO NAME]],2,FALSE)</f>
        <v>APAC</v>
      </c>
      <c r="G123" s="7" t="str">
        <f>"Q"&amp;ROUNDUP(MONTH(VolumeByClient[[#This Row],[Date]])/3,0)&amp;" "&amp;YEAR(VolumeByClient[[#This Row],[Date]])</f>
        <v>Q2 2021</v>
      </c>
      <c r="H123" s="7" t="str">
        <f>VLOOKUP(VolumeByClient[[#This Row],[Date]],quarters[],3,TRUE)</f>
        <v>Q2 2021</v>
      </c>
    </row>
    <row r="124" spans="1:8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4" t="str">
        <f>INDEX(GeoByClient[GEOID],MATCH(VolumeByClient[[#This Row],[CLID]],GeoByClient[Right],0))</f>
        <v>GEO1002</v>
      </c>
      <c r="F124" s="3" t="str">
        <f>VLOOKUP(VolumeByClient[[#This Row],[Index Match Region Id]],geonames[[GEOID]:[GEO NAME]],2,FALSE)</f>
        <v>APAC</v>
      </c>
      <c r="G124" s="7" t="str">
        <f>"Q"&amp;ROUNDUP(MONTH(VolumeByClient[[#This Row],[Date]])/3,0)&amp;" "&amp;YEAR(VolumeByClient[[#This Row],[Date]])</f>
        <v>Q1 2021</v>
      </c>
      <c r="H124" s="7" t="str">
        <f>VLOOKUP(VolumeByClient[[#This Row],[Date]],quarters[],3,TRUE)</f>
        <v>Q1 2021</v>
      </c>
    </row>
    <row r="125" spans="1:8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4" t="str">
        <f>INDEX(GeoByClient[GEOID],MATCH(VolumeByClient[[#This Row],[CLID]],GeoByClient[Right],0))</f>
        <v>GEO1002</v>
      </c>
      <c r="F125" s="3" t="str">
        <f>VLOOKUP(VolumeByClient[[#This Row],[Index Match Region Id]],geonames[[GEOID]:[GEO NAME]],2,FALSE)</f>
        <v>APAC</v>
      </c>
      <c r="G125" s="7" t="str">
        <f>"Q"&amp;ROUNDUP(MONTH(VolumeByClient[[#This Row],[Date]])/3,0)&amp;" "&amp;YEAR(VolumeByClient[[#This Row],[Date]])</f>
        <v>Q1 2021</v>
      </c>
      <c r="H125" s="7" t="str">
        <f>VLOOKUP(VolumeByClient[[#This Row],[Date]],quarters[],3,TRUE)</f>
        <v>Q1 2021</v>
      </c>
    </row>
    <row r="126" spans="1:8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4" t="str">
        <f>INDEX(GeoByClient[GEOID],MATCH(VolumeByClient[[#This Row],[CLID]],GeoByClient[Right],0))</f>
        <v>GEO1002</v>
      </c>
      <c r="F126" s="3" t="str">
        <f>VLOOKUP(VolumeByClient[[#This Row],[Index Match Region Id]],geonames[[GEOID]:[GEO NAME]],2,FALSE)</f>
        <v>APAC</v>
      </c>
      <c r="G126" s="7" t="str">
        <f>"Q"&amp;ROUNDUP(MONTH(VolumeByClient[[#This Row],[Date]])/3,0)&amp;" "&amp;YEAR(VolumeByClient[[#This Row],[Date]])</f>
        <v>Q1 2021</v>
      </c>
      <c r="H126" s="7" t="str">
        <f>VLOOKUP(VolumeByClient[[#This Row],[Date]],quarters[],3,TRUE)</f>
        <v>Q1 2021</v>
      </c>
    </row>
    <row r="127" spans="1:8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4" t="str">
        <f>INDEX(GeoByClient[GEOID],MATCH(VolumeByClient[[#This Row],[CLID]],GeoByClient[Right],0))</f>
        <v>GEO1004</v>
      </c>
      <c r="F127" s="3" t="str">
        <f>VLOOKUP(VolumeByClient[[#This Row],[Index Match Region Id]],geonames[[GEOID]:[GEO NAME]],2,FALSE)</f>
        <v>LATAM</v>
      </c>
      <c r="G127" s="7" t="str">
        <f>"Q"&amp;ROUNDUP(MONTH(VolumeByClient[[#This Row],[Date]])/3,0)&amp;" "&amp;YEAR(VolumeByClient[[#This Row],[Date]])</f>
        <v>Q1 2020</v>
      </c>
      <c r="H127" s="7" t="str">
        <f>VLOOKUP(VolumeByClient[[#This Row],[Date]],quarters[],3,TRUE)</f>
        <v>Q1 2020</v>
      </c>
    </row>
    <row r="128" spans="1:8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4" t="str">
        <f>INDEX(GeoByClient[GEOID],MATCH(VolumeByClient[[#This Row],[CLID]],GeoByClient[Right],0))</f>
        <v>GEO1004</v>
      </c>
      <c r="F128" s="3" t="str">
        <f>VLOOKUP(VolumeByClient[[#This Row],[Index Match Region Id]],geonames[[GEOID]:[GEO NAME]],2,FALSE)</f>
        <v>LATAM</v>
      </c>
      <c r="G128" s="7" t="str">
        <f>"Q"&amp;ROUNDUP(MONTH(VolumeByClient[[#This Row],[Date]])/3,0)&amp;" "&amp;YEAR(VolumeByClient[[#This Row],[Date]])</f>
        <v>Q1 2020</v>
      </c>
      <c r="H128" s="7" t="str">
        <f>VLOOKUP(VolumeByClient[[#This Row],[Date]],quarters[],3,TRUE)</f>
        <v>Q1 2020</v>
      </c>
    </row>
    <row r="129" spans="1:8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4" t="str">
        <f>INDEX(GeoByClient[GEOID],MATCH(VolumeByClient[[#This Row],[CLID]],GeoByClient[Right],0))</f>
        <v>GEO1004</v>
      </c>
      <c r="F129" s="3" t="str">
        <f>VLOOKUP(VolumeByClient[[#This Row],[Index Match Region Id]],geonames[[GEOID]:[GEO NAME]],2,FALSE)</f>
        <v>LATAM</v>
      </c>
      <c r="G129" s="7" t="str">
        <f>"Q"&amp;ROUNDUP(MONTH(VolumeByClient[[#This Row],[Date]])/3,0)&amp;" "&amp;YEAR(VolumeByClient[[#This Row],[Date]])</f>
        <v>Q1 2020</v>
      </c>
      <c r="H129" s="7" t="str">
        <f>VLOOKUP(VolumeByClient[[#This Row],[Date]],quarters[],3,TRUE)</f>
        <v>Q1 2020</v>
      </c>
    </row>
    <row r="130" spans="1:8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4" t="str">
        <f>INDEX(GeoByClient[GEOID],MATCH(VolumeByClient[[#This Row],[CLID]],GeoByClient[Right],0))</f>
        <v>GEO1004</v>
      </c>
      <c r="F130" s="3" t="str">
        <f>VLOOKUP(VolumeByClient[[#This Row],[Index Match Region Id]],geonames[[GEOID]:[GEO NAME]],2,FALSE)</f>
        <v>LATAM</v>
      </c>
      <c r="G130" s="7" t="str">
        <f>"Q"&amp;ROUNDUP(MONTH(VolumeByClient[[#This Row],[Date]])/3,0)&amp;" "&amp;YEAR(VolumeByClient[[#This Row],[Date]])</f>
        <v>Q2 2020</v>
      </c>
      <c r="H130" s="7" t="str">
        <f>VLOOKUP(VolumeByClient[[#This Row],[Date]],quarters[],3,TRUE)</f>
        <v>Q2 2020</v>
      </c>
    </row>
    <row r="131" spans="1:8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4" t="str">
        <f>INDEX(GeoByClient[GEOID],MATCH(VolumeByClient[[#This Row],[CLID]],GeoByClient[Right],0))</f>
        <v>GEO1004</v>
      </c>
      <c r="F131" s="3" t="str">
        <f>VLOOKUP(VolumeByClient[[#This Row],[Index Match Region Id]],geonames[[GEOID]:[GEO NAME]],2,FALSE)</f>
        <v>LATAM</v>
      </c>
      <c r="G131" s="7" t="str">
        <f>"Q"&amp;ROUNDUP(MONTH(VolumeByClient[[#This Row],[Date]])/3,0)&amp;" "&amp;YEAR(VolumeByClient[[#This Row],[Date]])</f>
        <v>Q2 2020</v>
      </c>
      <c r="H131" s="7" t="str">
        <f>VLOOKUP(VolumeByClient[[#This Row],[Date]],quarters[],3,TRUE)</f>
        <v>Q2 2020</v>
      </c>
    </row>
    <row r="132" spans="1:8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4" t="str">
        <f>INDEX(GeoByClient[GEOID],MATCH(VolumeByClient[[#This Row],[CLID]],GeoByClient[Right],0))</f>
        <v>GEO1004</v>
      </c>
      <c r="F132" s="3" t="str">
        <f>VLOOKUP(VolumeByClient[[#This Row],[Index Match Region Id]],geonames[[GEOID]:[GEO NAME]],2,FALSE)</f>
        <v>LATAM</v>
      </c>
      <c r="G132" s="7" t="str">
        <f>"Q"&amp;ROUNDUP(MONTH(VolumeByClient[[#This Row],[Date]])/3,0)&amp;" "&amp;YEAR(VolumeByClient[[#This Row],[Date]])</f>
        <v>Q2 2020</v>
      </c>
      <c r="H132" s="7" t="str">
        <f>VLOOKUP(VolumeByClient[[#This Row],[Date]],quarters[],3,TRUE)</f>
        <v>Q2 2020</v>
      </c>
    </row>
    <row r="133" spans="1:8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4" t="str">
        <f>INDEX(GeoByClient[GEOID],MATCH(VolumeByClient[[#This Row],[CLID]],GeoByClient[Right],0))</f>
        <v>GEO1004</v>
      </c>
      <c r="F133" s="3" t="str">
        <f>VLOOKUP(VolumeByClient[[#This Row],[Index Match Region Id]],geonames[[GEOID]:[GEO NAME]],2,FALSE)</f>
        <v>LATAM</v>
      </c>
      <c r="G133" s="7" t="str">
        <f>"Q"&amp;ROUNDUP(MONTH(VolumeByClient[[#This Row],[Date]])/3,0)&amp;" "&amp;YEAR(VolumeByClient[[#This Row],[Date]])</f>
        <v>Q3 2020</v>
      </c>
      <c r="H133" s="7" t="str">
        <f>VLOOKUP(VolumeByClient[[#This Row],[Date]],quarters[],3,TRUE)</f>
        <v>Q3 2020</v>
      </c>
    </row>
    <row r="134" spans="1:8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4" t="str">
        <f>INDEX(GeoByClient[GEOID],MATCH(VolumeByClient[[#This Row],[CLID]],GeoByClient[Right],0))</f>
        <v>GEO1004</v>
      </c>
      <c r="F134" s="3" t="str">
        <f>VLOOKUP(VolumeByClient[[#This Row],[Index Match Region Id]],geonames[[GEOID]:[GEO NAME]],2,FALSE)</f>
        <v>LATAM</v>
      </c>
      <c r="G134" s="7" t="str">
        <f>"Q"&amp;ROUNDUP(MONTH(VolumeByClient[[#This Row],[Date]])/3,0)&amp;" "&amp;YEAR(VolumeByClient[[#This Row],[Date]])</f>
        <v>Q3 2020</v>
      </c>
      <c r="H134" s="7" t="str">
        <f>VLOOKUP(VolumeByClient[[#This Row],[Date]],quarters[],3,TRUE)</f>
        <v>Q3 2020</v>
      </c>
    </row>
    <row r="135" spans="1:8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4" t="str">
        <f>INDEX(GeoByClient[GEOID],MATCH(VolumeByClient[[#This Row],[CLID]],GeoByClient[Right],0))</f>
        <v>GEO1004</v>
      </c>
      <c r="F135" s="3" t="str">
        <f>VLOOKUP(VolumeByClient[[#This Row],[Index Match Region Id]],geonames[[GEOID]:[GEO NAME]],2,FALSE)</f>
        <v>LATAM</v>
      </c>
      <c r="G135" s="7" t="str">
        <f>"Q"&amp;ROUNDUP(MONTH(VolumeByClient[[#This Row],[Date]])/3,0)&amp;" "&amp;YEAR(VolumeByClient[[#This Row],[Date]])</f>
        <v>Q3 2020</v>
      </c>
      <c r="H135" s="7" t="str">
        <f>VLOOKUP(VolumeByClient[[#This Row],[Date]],quarters[],3,TRUE)</f>
        <v>Q3 2020</v>
      </c>
    </row>
    <row r="136" spans="1:8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4" t="str">
        <f>INDEX(GeoByClient[GEOID],MATCH(VolumeByClient[[#This Row],[CLID]],GeoByClient[Right],0))</f>
        <v>GEO1004</v>
      </c>
      <c r="F136" s="3" t="str">
        <f>VLOOKUP(VolumeByClient[[#This Row],[Index Match Region Id]],geonames[[GEOID]:[GEO NAME]],2,FALSE)</f>
        <v>LATAM</v>
      </c>
      <c r="G136" s="7" t="str">
        <f>"Q"&amp;ROUNDUP(MONTH(VolumeByClient[[#This Row],[Date]])/3,0)&amp;" "&amp;YEAR(VolumeByClient[[#This Row],[Date]])</f>
        <v>Q4 2020</v>
      </c>
      <c r="H136" s="7" t="str">
        <f>VLOOKUP(VolumeByClient[[#This Row],[Date]],quarters[],3,TRUE)</f>
        <v>Q4 2020</v>
      </c>
    </row>
    <row r="137" spans="1:8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4" t="str">
        <f>INDEX(GeoByClient[GEOID],MATCH(VolumeByClient[[#This Row],[CLID]],GeoByClient[Right],0))</f>
        <v>GEO1004</v>
      </c>
      <c r="F137" s="3" t="str">
        <f>VLOOKUP(VolumeByClient[[#This Row],[Index Match Region Id]],geonames[[GEOID]:[GEO NAME]],2,FALSE)</f>
        <v>LATAM</v>
      </c>
      <c r="G137" s="7" t="str">
        <f>"Q"&amp;ROUNDUP(MONTH(VolumeByClient[[#This Row],[Date]])/3,0)&amp;" "&amp;YEAR(VolumeByClient[[#This Row],[Date]])</f>
        <v>Q4 2020</v>
      </c>
      <c r="H137" s="7" t="str">
        <f>VLOOKUP(VolumeByClient[[#This Row],[Date]],quarters[],3,TRUE)</f>
        <v>Q4 2020</v>
      </c>
    </row>
    <row r="138" spans="1:8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4" t="str">
        <f>INDEX(GeoByClient[GEOID],MATCH(VolumeByClient[[#This Row],[CLID]],GeoByClient[Right],0))</f>
        <v>GEO1004</v>
      </c>
      <c r="F138" s="3" t="str">
        <f>VLOOKUP(VolumeByClient[[#This Row],[Index Match Region Id]],geonames[[GEOID]:[GEO NAME]],2,FALSE)</f>
        <v>LATAM</v>
      </c>
      <c r="G138" s="7" t="str">
        <f>"Q"&amp;ROUNDUP(MONTH(VolumeByClient[[#This Row],[Date]])/3,0)&amp;" "&amp;YEAR(VolumeByClient[[#This Row],[Date]])</f>
        <v>Q4 2020</v>
      </c>
      <c r="H138" s="7" t="str">
        <f>VLOOKUP(VolumeByClient[[#This Row],[Date]],quarters[],3,TRUE)</f>
        <v>Q4 2020</v>
      </c>
    </row>
    <row r="139" spans="1:8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4" t="str">
        <f>INDEX(GeoByClient[GEOID],MATCH(VolumeByClient[[#This Row],[CLID]],GeoByClient[Right],0))</f>
        <v>GEO1004</v>
      </c>
      <c r="F139" s="3" t="str">
        <f>VLOOKUP(VolumeByClient[[#This Row],[Index Match Region Id]],geonames[[GEOID]:[GEO NAME]],2,FALSE)</f>
        <v>LATAM</v>
      </c>
      <c r="G139" s="7" t="str">
        <f>"Q"&amp;ROUNDUP(MONTH(VolumeByClient[[#This Row],[Date]])/3,0)&amp;" "&amp;YEAR(VolumeByClient[[#This Row],[Date]])</f>
        <v>Q2 2021</v>
      </c>
      <c r="H139" s="7" t="str">
        <f>VLOOKUP(VolumeByClient[[#This Row],[Date]],quarters[],3,TRUE)</f>
        <v>Q2 2021</v>
      </c>
    </row>
    <row r="140" spans="1:8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4" t="str">
        <f>INDEX(GeoByClient[GEOID],MATCH(VolumeByClient[[#This Row],[CLID]],GeoByClient[Right],0))</f>
        <v>GEO1004</v>
      </c>
      <c r="F140" s="3" t="str">
        <f>VLOOKUP(VolumeByClient[[#This Row],[Index Match Region Id]],geonames[[GEOID]:[GEO NAME]],2,FALSE)</f>
        <v>LATAM</v>
      </c>
      <c r="G140" s="7" t="str">
        <f>"Q"&amp;ROUNDUP(MONTH(VolumeByClient[[#This Row],[Date]])/3,0)&amp;" "&amp;YEAR(VolumeByClient[[#This Row],[Date]])</f>
        <v>Q2 2021</v>
      </c>
      <c r="H140" s="7" t="str">
        <f>VLOOKUP(VolumeByClient[[#This Row],[Date]],quarters[],3,TRUE)</f>
        <v>Q2 2021</v>
      </c>
    </row>
    <row r="141" spans="1:8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4" t="str">
        <f>INDEX(GeoByClient[GEOID],MATCH(VolumeByClient[[#This Row],[CLID]],GeoByClient[Right],0))</f>
        <v>GEO1004</v>
      </c>
      <c r="F141" s="3" t="str">
        <f>VLOOKUP(VolumeByClient[[#This Row],[Index Match Region Id]],geonames[[GEOID]:[GEO NAME]],2,FALSE)</f>
        <v>LATAM</v>
      </c>
      <c r="G141" s="7" t="str">
        <f>"Q"&amp;ROUNDUP(MONTH(VolumeByClient[[#This Row],[Date]])/3,0)&amp;" "&amp;YEAR(VolumeByClient[[#This Row],[Date]])</f>
        <v>Q2 2021</v>
      </c>
      <c r="H141" s="7" t="str">
        <f>VLOOKUP(VolumeByClient[[#This Row],[Date]],quarters[],3,TRUE)</f>
        <v>Q2 2021</v>
      </c>
    </row>
    <row r="142" spans="1:8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4" t="str">
        <f>INDEX(GeoByClient[GEOID],MATCH(VolumeByClient[[#This Row],[CLID]],GeoByClient[Right],0))</f>
        <v>GEO1004</v>
      </c>
      <c r="F142" s="3" t="str">
        <f>VLOOKUP(VolumeByClient[[#This Row],[Index Match Region Id]],geonames[[GEOID]:[GEO NAME]],2,FALSE)</f>
        <v>LATAM</v>
      </c>
      <c r="G142" s="7" t="str">
        <f>"Q"&amp;ROUNDUP(MONTH(VolumeByClient[[#This Row],[Date]])/3,0)&amp;" "&amp;YEAR(VolumeByClient[[#This Row],[Date]])</f>
        <v>Q1 2021</v>
      </c>
      <c r="H142" s="7" t="str">
        <f>VLOOKUP(VolumeByClient[[#This Row],[Date]],quarters[],3,TRUE)</f>
        <v>Q1 2021</v>
      </c>
    </row>
    <row r="143" spans="1:8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4" t="str">
        <f>INDEX(GeoByClient[GEOID],MATCH(VolumeByClient[[#This Row],[CLID]],GeoByClient[Right],0))</f>
        <v>GEO1004</v>
      </c>
      <c r="F143" s="3" t="str">
        <f>VLOOKUP(VolumeByClient[[#This Row],[Index Match Region Id]],geonames[[GEOID]:[GEO NAME]],2,FALSE)</f>
        <v>LATAM</v>
      </c>
      <c r="G143" s="7" t="str">
        <f>"Q"&amp;ROUNDUP(MONTH(VolumeByClient[[#This Row],[Date]])/3,0)&amp;" "&amp;YEAR(VolumeByClient[[#This Row],[Date]])</f>
        <v>Q1 2021</v>
      </c>
      <c r="H143" s="7" t="str">
        <f>VLOOKUP(VolumeByClient[[#This Row],[Date]],quarters[],3,TRUE)</f>
        <v>Q1 2021</v>
      </c>
    </row>
    <row r="144" spans="1:8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4" t="str">
        <f>INDEX(GeoByClient[GEOID],MATCH(VolumeByClient[[#This Row],[CLID]],GeoByClient[Right],0))</f>
        <v>GEO1004</v>
      </c>
      <c r="F144" s="3" t="str">
        <f>VLOOKUP(VolumeByClient[[#This Row],[Index Match Region Id]],geonames[[GEOID]:[GEO NAME]],2,FALSE)</f>
        <v>LATAM</v>
      </c>
      <c r="G144" s="7" t="str">
        <f>"Q"&amp;ROUNDUP(MONTH(VolumeByClient[[#This Row],[Date]])/3,0)&amp;" "&amp;YEAR(VolumeByClient[[#This Row],[Date]])</f>
        <v>Q1 2021</v>
      </c>
      <c r="H144" s="7" t="str">
        <f>VLOOKUP(VolumeByClient[[#This Row],[Date]],quarters[],3,TRUE)</f>
        <v>Q1 2021</v>
      </c>
    </row>
    <row r="145" spans="1:8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4" t="str">
        <f>INDEX(GeoByClient[GEOID],MATCH(VolumeByClient[[#This Row],[CLID]],GeoByClient[Right],0))</f>
        <v>GEO1003</v>
      </c>
      <c r="F145" s="3" t="str">
        <f>VLOOKUP(VolumeByClient[[#This Row],[Index Match Region Id]],geonames[[GEOID]:[GEO NAME]],2,FALSE)</f>
        <v>EMEA</v>
      </c>
      <c r="G145" s="7" t="str">
        <f>"Q"&amp;ROUNDUP(MONTH(VolumeByClient[[#This Row],[Date]])/3,0)&amp;" "&amp;YEAR(VolumeByClient[[#This Row],[Date]])</f>
        <v>Q1 2020</v>
      </c>
      <c r="H145" s="7" t="str">
        <f>VLOOKUP(VolumeByClient[[#This Row],[Date]],quarters[],3,TRUE)</f>
        <v>Q1 2020</v>
      </c>
    </row>
    <row r="146" spans="1:8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4" t="str">
        <f>INDEX(GeoByClient[GEOID],MATCH(VolumeByClient[[#This Row],[CLID]],GeoByClient[Right],0))</f>
        <v>GEO1003</v>
      </c>
      <c r="F146" s="3" t="str">
        <f>VLOOKUP(VolumeByClient[[#This Row],[Index Match Region Id]],geonames[[GEOID]:[GEO NAME]],2,FALSE)</f>
        <v>EMEA</v>
      </c>
      <c r="G146" s="7" t="str">
        <f>"Q"&amp;ROUNDUP(MONTH(VolumeByClient[[#This Row],[Date]])/3,0)&amp;" "&amp;YEAR(VolumeByClient[[#This Row],[Date]])</f>
        <v>Q1 2020</v>
      </c>
      <c r="H146" s="7" t="str">
        <f>VLOOKUP(VolumeByClient[[#This Row],[Date]],quarters[],3,TRUE)</f>
        <v>Q1 2020</v>
      </c>
    </row>
    <row r="147" spans="1:8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4" t="str">
        <f>INDEX(GeoByClient[GEOID],MATCH(VolumeByClient[[#This Row],[CLID]],GeoByClient[Right],0))</f>
        <v>GEO1003</v>
      </c>
      <c r="F147" s="3" t="str">
        <f>VLOOKUP(VolumeByClient[[#This Row],[Index Match Region Id]],geonames[[GEOID]:[GEO NAME]],2,FALSE)</f>
        <v>EMEA</v>
      </c>
      <c r="G147" s="7" t="str">
        <f>"Q"&amp;ROUNDUP(MONTH(VolumeByClient[[#This Row],[Date]])/3,0)&amp;" "&amp;YEAR(VolumeByClient[[#This Row],[Date]])</f>
        <v>Q1 2020</v>
      </c>
      <c r="H147" s="7" t="str">
        <f>VLOOKUP(VolumeByClient[[#This Row],[Date]],quarters[],3,TRUE)</f>
        <v>Q1 2020</v>
      </c>
    </row>
    <row r="148" spans="1:8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4" t="str">
        <f>INDEX(GeoByClient[GEOID],MATCH(VolumeByClient[[#This Row],[CLID]],GeoByClient[Right],0))</f>
        <v>GEO1003</v>
      </c>
      <c r="F148" s="3" t="str">
        <f>VLOOKUP(VolumeByClient[[#This Row],[Index Match Region Id]],geonames[[GEOID]:[GEO NAME]],2,FALSE)</f>
        <v>EMEA</v>
      </c>
      <c r="G148" s="7" t="str">
        <f>"Q"&amp;ROUNDUP(MONTH(VolumeByClient[[#This Row],[Date]])/3,0)&amp;" "&amp;YEAR(VolumeByClient[[#This Row],[Date]])</f>
        <v>Q2 2020</v>
      </c>
      <c r="H148" s="7" t="str">
        <f>VLOOKUP(VolumeByClient[[#This Row],[Date]],quarters[],3,TRUE)</f>
        <v>Q2 2020</v>
      </c>
    </row>
    <row r="149" spans="1:8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4" t="str">
        <f>INDEX(GeoByClient[GEOID],MATCH(VolumeByClient[[#This Row],[CLID]],GeoByClient[Right],0))</f>
        <v>GEO1003</v>
      </c>
      <c r="F149" s="3" t="str">
        <f>VLOOKUP(VolumeByClient[[#This Row],[Index Match Region Id]],geonames[[GEOID]:[GEO NAME]],2,FALSE)</f>
        <v>EMEA</v>
      </c>
      <c r="G149" s="7" t="str">
        <f>"Q"&amp;ROUNDUP(MONTH(VolumeByClient[[#This Row],[Date]])/3,0)&amp;" "&amp;YEAR(VolumeByClient[[#This Row],[Date]])</f>
        <v>Q2 2020</v>
      </c>
      <c r="H149" s="7" t="str">
        <f>VLOOKUP(VolumeByClient[[#This Row],[Date]],quarters[],3,TRUE)</f>
        <v>Q2 2020</v>
      </c>
    </row>
    <row r="150" spans="1:8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4" t="str">
        <f>INDEX(GeoByClient[GEOID],MATCH(VolumeByClient[[#This Row],[CLID]],GeoByClient[Right],0))</f>
        <v>GEO1003</v>
      </c>
      <c r="F150" s="3" t="str">
        <f>VLOOKUP(VolumeByClient[[#This Row],[Index Match Region Id]],geonames[[GEOID]:[GEO NAME]],2,FALSE)</f>
        <v>EMEA</v>
      </c>
      <c r="G150" s="7" t="str">
        <f>"Q"&amp;ROUNDUP(MONTH(VolumeByClient[[#This Row],[Date]])/3,0)&amp;" "&amp;YEAR(VolumeByClient[[#This Row],[Date]])</f>
        <v>Q2 2020</v>
      </c>
      <c r="H150" s="7" t="str">
        <f>VLOOKUP(VolumeByClient[[#This Row],[Date]],quarters[],3,TRUE)</f>
        <v>Q2 2020</v>
      </c>
    </row>
    <row r="151" spans="1:8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4" t="str">
        <f>INDEX(GeoByClient[GEOID],MATCH(VolumeByClient[[#This Row],[CLID]],GeoByClient[Right],0))</f>
        <v>GEO1003</v>
      </c>
      <c r="F151" s="3" t="str">
        <f>VLOOKUP(VolumeByClient[[#This Row],[Index Match Region Id]],geonames[[GEOID]:[GEO NAME]],2,FALSE)</f>
        <v>EMEA</v>
      </c>
      <c r="G151" s="7" t="str">
        <f>"Q"&amp;ROUNDUP(MONTH(VolumeByClient[[#This Row],[Date]])/3,0)&amp;" "&amp;YEAR(VolumeByClient[[#This Row],[Date]])</f>
        <v>Q3 2020</v>
      </c>
      <c r="H151" s="7" t="str">
        <f>VLOOKUP(VolumeByClient[[#This Row],[Date]],quarters[],3,TRUE)</f>
        <v>Q3 2020</v>
      </c>
    </row>
    <row r="152" spans="1:8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4" t="str">
        <f>INDEX(GeoByClient[GEOID],MATCH(VolumeByClient[[#This Row],[CLID]],GeoByClient[Right],0))</f>
        <v>GEO1003</v>
      </c>
      <c r="F152" s="3" t="str">
        <f>VLOOKUP(VolumeByClient[[#This Row],[Index Match Region Id]],geonames[[GEOID]:[GEO NAME]],2,FALSE)</f>
        <v>EMEA</v>
      </c>
      <c r="G152" s="7" t="str">
        <f>"Q"&amp;ROUNDUP(MONTH(VolumeByClient[[#This Row],[Date]])/3,0)&amp;" "&amp;YEAR(VolumeByClient[[#This Row],[Date]])</f>
        <v>Q3 2020</v>
      </c>
      <c r="H152" s="7" t="str">
        <f>VLOOKUP(VolumeByClient[[#This Row],[Date]],quarters[],3,TRUE)</f>
        <v>Q3 2020</v>
      </c>
    </row>
    <row r="153" spans="1:8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4" t="str">
        <f>INDEX(GeoByClient[GEOID],MATCH(VolumeByClient[[#This Row],[CLID]],GeoByClient[Right],0))</f>
        <v>GEO1003</v>
      </c>
      <c r="F153" s="3" t="str">
        <f>VLOOKUP(VolumeByClient[[#This Row],[Index Match Region Id]],geonames[[GEOID]:[GEO NAME]],2,FALSE)</f>
        <v>EMEA</v>
      </c>
      <c r="G153" s="7" t="str">
        <f>"Q"&amp;ROUNDUP(MONTH(VolumeByClient[[#This Row],[Date]])/3,0)&amp;" "&amp;YEAR(VolumeByClient[[#This Row],[Date]])</f>
        <v>Q3 2020</v>
      </c>
      <c r="H153" s="7" t="str">
        <f>VLOOKUP(VolumeByClient[[#This Row],[Date]],quarters[],3,TRUE)</f>
        <v>Q3 2020</v>
      </c>
    </row>
    <row r="154" spans="1:8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4" t="str">
        <f>INDEX(GeoByClient[GEOID],MATCH(VolumeByClient[[#This Row],[CLID]],GeoByClient[Right],0))</f>
        <v>GEO1003</v>
      </c>
      <c r="F154" s="3" t="str">
        <f>VLOOKUP(VolumeByClient[[#This Row],[Index Match Region Id]],geonames[[GEOID]:[GEO NAME]],2,FALSE)</f>
        <v>EMEA</v>
      </c>
      <c r="G154" s="7" t="str">
        <f>"Q"&amp;ROUNDUP(MONTH(VolumeByClient[[#This Row],[Date]])/3,0)&amp;" "&amp;YEAR(VolumeByClient[[#This Row],[Date]])</f>
        <v>Q4 2020</v>
      </c>
      <c r="H154" s="7" t="str">
        <f>VLOOKUP(VolumeByClient[[#This Row],[Date]],quarters[],3,TRUE)</f>
        <v>Q4 2020</v>
      </c>
    </row>
    <row r="155" spans="1:8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4" t="str">
        <f>INDEX(GeoByClient[GEOID],MATCH(VolumeByClient[[#This Row],[CLID]],GeoByClient[Right],0))</f>
        <v>GEO1003</v>
      </c>
      <c r="F155" s="3" t="str">
        <f>VLOOKUP(VolumeByClient[[#This Row],[Index Match Region Id]],geonames[[GEOID]:[GEO NAME]],2,FALSE)</f>
        <v>EMEA</v>
      </c>
      <c r="G155" s="7" t="str">
        <f>"Q"&amp;ROUNDUP(MONTH(VolumeByClient[[#This Row],[Date]])/3,0)&amp;" "&amp;YEAR(VolumeByClient[[#This Row],[Date]])</f>
        <v>Q4 2020</v>
      </c>
      <c r="H155" s="7" t="str">
        <f>VLOOKUP(VolumeByClient[[#This Row],[Date]],quarters[],3,TRUE)</f>
        <v>Q4 2020</v>
      </c>
    </row>
    <row r="156" spans="1:8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4" t="str">
        <f>INDEX(GeoByClient[GEOID],MATCH(VolumeByClient[[#This Row],[CLID]],GeoByClient[Right],0))</f>
        <v>GEO1003</v>
      </c>
      <c r="F156" s="3" t="str">
        <f>VLOOKUP(VolumeByClient[[#This Row],[Index Match Region Id]],geonames[[GEOID]:[GEO NAME]],2,FALSE)</f>
        <v>EMEA</v>
      </c>
      <c r="G156" s="7" t="str">
        <f>"Q"&amp;ROUNDUP(MONTH(VolumeByClient[[#This Row],[Date]])/3,0)&amp;" "&amp;YEAR(VolumeByClient[[#This Row],[Date]])</f>
        <v>Q4 2020</v>
      </c>
      <c r="H156" s="7" t="str">
        <f>VLOOKUP(VolumeByClient[[#This Row],[Date]],quarters[],3,TRUE)</f>
        <v>Q4 2020</v>
      </c>
    </row>
    <row r="157" spans="1:8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4" t="str">
        <f>INDEX(GeoByClient[GEOID],MATCH(VolumeByClient[[#This Row],[CLID]],GeoByClient[Right],0))</f>
        <v>GEO1003</v>
      </c>
      <c r="F157" s="3" t="str">
        <f>VLOOKUP(VolumeByClient[[#This Row],[Index Match Region Id]],geonames[[GEOID]:[GEO NAME]],2,FALSE)</f>
        <v>EMEA</v>
      </c>
      <c r="G157" s="7" t="str">
        <f>"Q"&amp;ROUNDUP(MONTH(VolumeByClient[[#This Row],[Date]])/3,0)&amp;" "&amp;YEAR(VolumeByClient[[#This Row],[Date]])</f>
        <v>Q2 2021</v>
      </c>
      <c r="H157" s="7" t="str">
        <f>VLOOKUP(VolumeByClient[[#This Row],[Date]],quarters[],3,TRUE)</f>
        <v>Q2 2021</v>
      </c>
    </row>
    <row r="158" spans="1:8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4" t="str">
        <f>INDEX(GeoByClient[GEOID],MATCH(VolumeByClient[[#This Row],[CLID]],GeoByClient[Right],0))</f>
        <v>GEO1003</v>
      </c>
      <c r="F158" s="3" t="str">
        <f>VLOOKUP(VolumeByClient[[#This Row],[Index Match Region Id]],geonames[[GEOID]:[GEO NAME]],2,FALSE)</f>
        <v>EMEA</v>
      </c>
      <c r="G158" s="7" t="str">
        <f>"Q"&amp;ROUNDUP(MONTH(VolumeByClient[[#This Row],[Date]])/3,0)&amp;" "&amp;YEAR(VolumeByClient[[#This Row],[Date]])</f>
        <v>Q2 2021</v>
      </c>
      <c r="H158" s="7" t="str">
        <f>VLOOKUP(VolumeByClient[[#This Row],[Date]],quarters[],3,TRUE)</f>
        <v>Q2 2021</v>
      </c>
    </row>
    <row r="159" spans="1:8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4" t="str">
        <f>INDEX(GeoByClient[GEOID],MATCH(VolumeByClient[[#This Row],[CLID]],GeoByClient[Right],0))</f>
        <v>GEO1003</v>
      </c>
      <c r="F159" s="3" t="str">
        <f>VLOOKUP(VolumeByClient[[#This Row],[Index Match Region Id]],geonames[[GEOID]:[GEO NAME]],2,FALSE)</f>
        <v>EMEA</v>
      </c>
      <c r="G159" s="7" t="str">
        <f>"Q"&amp;ROUNDUP(MONTH(VolumeByClient[[#This Row],[Date]])/3,0)&amp;" "&amp;YEAR(VolumeByClient[[#This Row],[Date]])</f>
        <v>Q2 2021</v>
      </c>
      <c r="H159" s="7" t="str">
        <f>VLOOKUP(VolumeByClient[[#This Row],[Date]],quarters[],3,TRUE)</f>
        <v>Q2 2021</v>
      </c>
    </row>
    <row r="160" spans="1:8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4" t="str">
        <f>INDEX(GeoByClient[GEOID],MATCH(VolumeByClient[[#This Row],[CLID]],GeoByClient[Right],0))</f>
        <v>GEO1003</v>
      </c>
      <c r="F160" s="3" t="str">
        <f>VLOOKUP(VolumeByClient[[#This Row],[Index Match Region Id]],geonames[[GEOID]:[GEO NAME]],2,FALSE)</f>
        <v>EMEA</v>
      </c>
      <c r="G160" s="7" t="str">
        <f>"Q"&amp;ROUNDUP(MONTH(VolumeByClient[[#This Row],[Date]])/3,0)&amp;" "&amp;YEAR(VolumeByClient[[#This Row],[Date]])</f>
        <v>Q1 2021</v>
      </c>
      <c r="H160" s="7" t="str">
        <f>VLOOKUP(VolumeByClient[[#This Row],[Date]],quarters[],3,TRUE)</f>
        <v>Q1 2021</v>
      </c>
    </row>
    <row r="161" spans="1:8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4" t="str">
        <f>INDEX(GeoByClient[GEOID],MATCH(VolumeByClient[[#This Row],[CLID]],GeoByClient[Right],0))</f>
        <v>GEO1003</v>
      </c>
      <c r="F161" s="3" t="str">
        <f>VLOOKUP(VolumeByClient[[#This Row],[Index Match Region Id]],geonames[[GEOID]:[GEO NAME]],2,FALSE)</f>
        <v>EMEA</v>
      </c>
      <c r="G161" s="7" t="str">
        <f>"Q"&amp;ROUNDUP(MONTH(VolumeByClient[[#This Row],[Date]])/3,0)&amp;" "&amp;YEAR(VolumeByClient[[#This Row],[Date]])</f>
        <v>Q1 2021</v>
      </c>
      <c r="H161" s="7" t="str">
        <f>VLOOKUP(VolumeByClient[[#This Row],[Date]],quarters[],3,TRUE)</f>
        <v>Q1 2021</v>
      </c>
    </row>
    <row r="162" spans="1:8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4" t="str">
        <f>INDEX(GeoByClient[GEOID],MATCH(VolumeByClient[[#This Row],[CLID]],GeoByClient[Right],0))</f>
        <v>GEO1003</v>
      </c>
      <c r="F162" s="3" t="str">
        <f>VLOOKUP(VolumeByClient[[#This Row],[Index Match Region Id]],geonames[[GEOID]:[GEO NAME]],2,FALSE)</f>
        <v>EMEA</v>
      </c>
      <c r="G162" s="7" t="str">
        <f>"Q"&amp;ROUNDUP(MONTH(VolumeByClient[[#This Row],[Date]])/3,0)&amp;" "&amp;YEAR(VolumeByClient[[#This Row],[Date]])</f>
        <v>Q1 2021</v>
      </c>
      <c r="H162" s="7" t="str">
        <f>VLOOKUP(VolumeByClient[[#This Row],[Date]],quarters[],3,TRUE)</f>
        <v>Q1 2021</v>
      </c>
    </row>
    <row r="163" spans="1:8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4" t="str">
        <f>INDEX(GeoByClient[GEOID],MATCH(VolumeByClient[[#This Row],[CLID]],GeoByClient[Right],0))</f>
        <v>GEO1001</v>
      </c>
      <c r="F163" s="3" t="str">
        <f>VLOOKUP(VolumeByClient[[#This Row],[Index Match Region Id]],geonames[[GEOID]:[GEO NAME]],2,FALSE)</f>
        <v>NAM</v>
      </c>
      <c r="G163" s="7" t="str">
        <f>"Q"&amp;ROUNDUP(MONTH(VolumeByClient[[#This Row],[Date]])/3,0)&amp;" "&amp;YEAR(VolumeByClient[[#This Row],[Date]])</f>
        <v>Q1 2020</v>
      </c>
      <c r="H163" s="7" t="str">
        <f>VLOOKUP(VolumeByClient[[#This Row],[Date]],quarters[],3,TRUE)</f>
        <v>Q1 2020</v>
      </c>
    </row>
    <row r="164" spans="1:8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4" t="str">
        <f>INDEX(GeoByClient[GEOID],MATCH(VolumeByClient[[#This Row],[CLID]],GeoByClient[Right],0))</f>
        <v>GEO1001</v>
      </c>
      <c r="F164" s="3" t="str">
        <f>VLOOKUP(VolumeByClient[[#This Row],[Index Match Region Id]],geonames[[GEOID]:[GEO NAME]],2,FALSE)</f>
        <v>NAM</v>
      </c>
      <c r="G164" s="7" t="str">
        <f>"Q"&amp;ROUNDUP(MONTH(VolumeByClient[[#This Row],[Date]])/3,0)&amp;" "&amp;YEAR(VolumeByClient[[#This Row],[Date]])</f>
        <v>Q1 2020</v>
      </c>
      <c r="H164" s="7" t="str">
        <f>VLOOKUP(VolumeByClient[[#This Row],[Date]],quarters[],3,TRUE)</f>
        <v>Q1 2020</v>
      </c>
    </row>
    <row r="165" spans="1:8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4" t="str">
        <f>INDEX(GeoByClient[GEOID],MATCH(VolumeByClient[[#This Row],[CLID]],GeoByClient[Right],0))</f>
        <v>GEO1001</v>
      </c>
      <c r="F165" s="3" t="str">
        <f>VLOOKUP(VolumeByClient[[#This Row],[Index Match Region Id]],geonames[[GEOID]:[GEO NAME]],2,FALSE)</f>
        <v>NAM</v>
      </c>
      <c r="G165" s="7" t="str">
        <f>"Q"&amp;ROUNDUP(MONTH(VolumeByClient[[#This Row],[Date]])/3,0)&amp;" "&amp;YEAR(VolumeByClient[[#This Row],[Date]])</f>
        <v>Q1 2020</v>
      </c>
      <c r="H165" s="7" t="str">
        <f>VLOOKUP(VolumeByClient[[#This Row],[Date]],quarters[],3,TRUE)</f>
        <v>Q1 2020</v>
      </c>
    </row>
    <row r="166" spans="1:8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4" t="str">
        <f>INDEX(GeoByClient[GEOID],MATCH(VolumeByClient[[#This Row],[CLID]],GeoByClient[Right],0))</f>
        <v>GEO1001</v>
      </c>
      <c r="F166" s="3" t="str">
        <f>VLOOKUP(VolumeByClient[[#This Row],[Index Match Region Id]],geonames[[GEOID]:[GEO NAME]],2,FALSE)</f>
        <v>NAM</v>
      </c>
      <c r="G166" s="7" t="str">
        <f>"Q"&amp;ROUNDUP(MONTH(VolumeByClient[[#This Row],[Date]])/3,0)&amp;" "&amp;YEAR(VolumeByClient[[#This Row],[Date]])</f>
        <v>Q2 2020</v>
      </c>
      <c r="H166" s="7" t="str">
        <f>VLOOKUP(VolumeByClient[[#This Row],[Date]],quarters[],3,TRUE)</f>
        <v>Q2 2020</v>
      </c>
    </row>
    <row r="167" spans="1:8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4" t="str">
        <f>INDEX(GeoByClient[GEOID],MATCH(VolumeByClient[[#This Row],[CLID]],GeoByClient[Right],0))</f>
        <v>GEO1001</v>
      </c>
      <c r="F167" s="3" t="str">
        <f>VLOOKUP(VolumeByClient[[#This Row],[Index Match Region Id]],geonames[[GEOID]:[GEO NAME]],2,FALSE)</f>
        <v>NAM</v>
      </c>
      <c r="G167" s="7" t="str">
        <f>"Q"&amp;ROUNDUP(MONTH(VolumeByClient[[#This Row],[Date]])/3,0)&amp;" "&amp;YEAR(VolumeByClient[[#This Row],[Date]])</f>
        <v>Q2 2020</v>
      </c>
      <c r="H167" s="7" t="str">
        <f>VLOOKUP(VolumeByClient[[#This Row],[Date]],quarters[],3,TRUE)</f>
        <v>Q2 2020</v>
      </c>
    </row>
    <row r="168" spans="1:8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4" t="str">
        <f>INDEX(GeoByClient[GEOID],MATCH(VolumeByClient[[#This Row],[CLID]],GeoByClient[Right],0))</f>
        <v>GEO1001</v>
      </c>
      <c r="F168" s="3" t="str">
        <f>VLOOKUP(VolumeByClient[[#This Row],[Index Match Region Id]],geonames[[GEOID]:[GEO NAME]],2,FALSE)</f>
        <v>NAM</v>
      </c>
      <c r="G168" s="7" t="str">
        <f>"Q"&amp;ROUNDUP(MONTH(VolumeByClient[[#This Row],[Date]])/3,0)&amp;" "&amp;YEAR(VolumeByClient[[#This Row],[Date]])</f>
        <v>Q2 2020</v>
      </c>
      <c r="H168" s="7" t="str">
        <f>VLOOKUP(VolumeByClient[[#This Row],[Date]],quarters[],3,TRUE)</f>
        <v>Q2 2020</v>
      </c>
    </row>
    <row r="169" spans="1:8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4" t="str">
        <f>INDEX(GeoByClient[GEOID],MATCH(VolumeByClient[[#This Row],[CLID]],GeoByClient[Right],0))</f>
        <v>GEO1001</v>
      </c>
      <c r="F169" s="3" t="str">
        <f>VLOOKUP(VolumeByClient[[#This Row],[Index Match Region Id]],geonames[[GEOID]:[GEO NAME]],2,FALSE)</f>
        <v>NAM</v>
      </c>
      <c r="G169" s="7" t="str">
        <f>"Q"&amp;ROUNDUP(MONTH(VolumeByClient[[#This Row],[Date]])/3,0)&amp;" "&amp;YEAR(VolumeByClient[[#This Row],[Date]])</f>
        <v>Q3 2020</v>
      </c>
      <c r="H169" s="7" t="str">
        <f>VLOOKUP(VolumeByClient[[#This Row],[Date]],quarters[],3,TRUE)</f>
        <v>Q3 2020</v>
      </c>
    </row>
    <row r="170" spans="1:8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4" t="str">
        <f>INDEX(GeoByClient[GEOID],MATCH(VolumeByClient[[#This Row],[CLID]],GeoByClient[Right],0))</f>
        <v>GEO1001</v>
      </c>
      <c r="F170" s="3" t="str">
        <f>VLOOKUP(VolumeByClient[[#This Row],[Index Match Region Id]],geonames[[GEOID]:[GEO NAME]],2,FALSE)</f>
        <v>NAM</v>
      </c>
      <c r="G170" s="7" t="str">
        <f>"Q"&amp;ROUNDUP(MONTH(VolumeByClient[[#This Row],[Date]])/3,0)&amp;" "&amp;YEAR(VolumeByClient[[#This Row],[Date]])</f>
        <v>Q3 2020</v>
      </c>
      <c r="H170" s="7" t="str">
        <f>VLOOKUP(VolumeByClient[[#This Row],[Date]],quarters[],3,TRUE)</f>
        <v>Q3 2020</v>
      </c>
    </row>
    <row r="171" spans="1:8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4" t="str">
        <f>INDEX(GeoByClient[GEOID],MATCH(VolumeByClient[[#This Row],[CLID]],GeoByClient[Right],0))</f>
        <v>GEO1001</v>
      </c>
      <c r="F171" s="3" t="str">
        <f>VLOOKUP(VolumeByClient[[#This Row],[Index Match Region Id]],geonames[[GEOID]:[GEO NAME]],2,FALSE)</f>
        <v>NAM</v>
      </c>
      <c r="G171" s="7" t="str">
        <f>"Q"&amp;ROUNDUP(MONTH(VolumeByClient[[#This Row],[Date]])/3,0)&amp;" "&amp;YEAR(VolumeByClient[[#This Row],[Date]])</f>
        <v>Q3 2020</v>
      </c>
      <c r="H171" s="7" t="str">
        <f>VLOOKUP(VolumeByClient[[#This Row],[Date]],quarters[],3,TRUE)</f>
        <v>Q3 2020</v>
      </c>
    </row>
    <row r="172" spans="1:8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4" t="str">
        <f>INDEX(GeoByClient[GEOID],MATCH(VolumeByClient[[#This Row],[CLID]],GeoByClient[Right],0))</f>
        <v>GEO1001</v>
      </c>
      <c r="F172" s="3" t="str">
        <f>VLOOKUP(VolumeByClient[[#This Row],[Index Match Region Id]],geonames[[GEOID]:[GEO NAME]],2,FALSE)</f>
        <v>NAM</v>
      </c>
      <c r="G172" s="7" t="str">
        <f>"Q"&amp;ROUNDUP(MONTH(VolumeByClient[[#This Row],[Date]])/3,0)&amp;" "&amp;YEAR(VolumeByClient[[#This Row],[Date]])</f>
        <v>Q4 2020</v>
      </c>
      <c r="H172" s="7" t="str">
        <f>VLOOKUP(VolumeByClient[[#This Row],[Date]],quarters[],3,TRUE)</f>
        <v>Q4 2020</v>
      </c>
    </row>
    <row r="173" spans="1:8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4" t="str">
        <f>INDEX(GeoByClient[GEOID],MATCH(VolumeByClient[[#This Row],[CLID]],GeoByClient[Right],0))</f>
        <v>GEO1001</v>
      </c>
      <c r="F173" s="3" t="str">
        <f>VLOOKUP(VolumeByClient[[#This Row],[Index Match Region Id]],geonames[[GEOID]:[GEO NAME]],2,FALSE)</f>
        <v>NAM</v>
      </c>
      <c r="G173" s="7" t="str">
        <f>"Q"&amp;ROUNDUP(MONTH(VolumeByClient[[#This Row],[Date]])/3,0)&amp;" "&amp;YEAR(VolumeByClient[[#This Row],[Date]])</f>
        <v>Q4 2020</v>
      </c>
      <c r="H173" s="7" t="str">
        <f>VLOOKUP(VolumeByClient[[#This Row],[Date]],quarters[],3,TRUE)</f>
        <v>Q4 2020</v>
      </c>
    </row>
    <row r="174" spans="1:8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4" t="str">
        <f>INDEX(GeoByClient[GEOID],MATCH(VolumeByClient[[#This Row],[CLID]],GeoByClient[Right],0))</f>
        <v>GEO1001</v>
      </c>
      <c r="F174" s="3" t="str">
        <f>VLOOKUP(VolumeByClient[[#This Row],[Index Match Region Id]],geonames[[GEOID]:[GEO NAME]],2,FALSE)</f>
        <v>NAM</v>
      </c>
      <c r="G174" s="7" t="str">
        <f>"Q"&amp;ROUNDUP(MONTH(VolumeByClient[[#This Row],[Date]])/3,0)&amp;" "&amp;YEAR(VolumeByClient[[#This Row],[Date]])</f>
        <v>Q4 2020</v>
      </c>
      <c r="H174" s="7" t="str">
        <f>VLOOKUP(VolumeByClient[[#This Row],[Date]],quarters[],3,TRUE)</f>
        <v>Q4 2020</v>
      </c>
    </row>
    <row r="175" spans="1:8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4" t="str">
        <f>INDEX(GeoByClient[GEOID],MATCH(VolumeByClient[[#This Row],[CLID]],GeoByClient[Right],0))</f>
        <v>GEO1001</v>
      </c>
      <c r="F175" s="3" t="str">
        <f>VLOOKUP(VolumeByClient[[#This Row],[Index Match Region Id]],geonames[[GEOID]:[GEO NAME]],2,FALSE)</f>
        <v>NAM</v>
      </c>
      <c r="G175" s="7" t="str">
        <f>"Q"&amp;ROUNDUP(MONTH(VolumeByClient[[#This Row],[Date]])/3,0)&amp;" "&amp;YEAR(VolumeByClient[[#This Row],[Date]])</f>
        <v>Q2 2021</v>
      </c>
      <c r="H175" s="7" t="str">
        <f>VLOOKUP(VolumeByClient[[#This Row],[Date]],quarters[],3,TRUE)</f>
        <v>Q2 2021</v>
      </c>
    </row>
    <row r="176" spans="1:8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4" t="str">
        <f>INDEX(GeoByClient[GEOID],MATCH(VolumeByClient[[#This Row],[CLID]],GeoByClient[Right],0))</f>
        <v>GEO1001</v>
      </c>
      <c r="F176" s="3" t="str">
        <f>VLOOKUP(VolumeByClient[[#This Row],[Index Match Region Id]],geonames[[GEOID]:[GEO NAME]],2,FALSE)</f>
        <v>NAM</v>
      </c>
      <c r="G176" s="7" t="str">
        <f>"Q"&amp;ROUNDUP(MONTH(VolumeByClient[[#This Row],[Date]])/3,0)&amp;" "&amp;YEAR(VolumeByClient[[#This Row],[Date]])</f>
        <v>Q2 2021</v>
      </c>
      <c r="H176" s="7" t="str">
        <f>VLOOKUP(VolumeByClient[[#This Row],[Date]],quarters[],3,TRUE)</f>
        <v>Q2 2021</v>
      </c>
    </row>
    <row r="177" spans="1:8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4" t="str">
        <f>INDEX(GeoByClient[GEOID],MATCH(VolumeByClient[[#This Row],[CLID]],GeoByClient[Right],0))</f>
        <v>GEO1001</v>
      </c>
      <c r="F177" s="3" t="str">
        <f>VLOOKUP(VolumeByClient[[#This Row],[Index Match Region Id]],geonames[[GEOID]:[GEO NAME]],2,FALSE)</f>
        <v>NAM</v>
      </c>
      <c r="G177" s="7" t="str">
        <f>"Q"&amp;ROUNDUP(MONTH(VolumeByClient[[#This Row],[Date]])/3,0)&amp;" "&amp;YEAR(VolumeByClient[[#This Row],[Date]])</f>
        <v>Q2 2021</v>
      </c>
      <c r="H177" s="7" t="str">
        <f>VLOOKUP(VolumeByClient[[#This Row],[Date]],quarters[],3,TRUE)</f>
        <v>Q2 2021</v>
      </c>
    </row>
    <row r="178" spans="1:8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4" t="str">
        <f>INDEX(GeoByClient[GEOID],MATCH(VolumeByClient[[#This Row],[CLID]],GeoByClient[Right],0))</f>
        <v>GEO1001</v>
      </c>
      <c r="F178" s="3" t="str">
        <f>VLOOKUP(VolumeByClient[[#This Row],[Index Match Region Id]],geonames[[GEOID]:[GEO NAME]],2,FALSE)</f>
        <v>NAM</v>
      </c>
      <c r="G178" s="7" t="str">
        <f>"Q"&amp;ROUNDUP(MONTH(VolumeByClient[[#This Row],[Date]])/3,0)&amp;" "&amp;YEAR(VolumeByClient[[#This Row],[Date]])</f>
        <v>Q1 2021</v>
      </c>
      <c r="H178" s="7" t="str">
        <f>VLOOKUP(VolumeByClient[[#This Row],[Date]],quarters[],3,TRUE)</f>
        <v>Q1 2021</v>
      </c>
    </row>
    <row r="179" spans="1:8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4" t="str">
        <f>INDEX(GeoByClient[GEOID],MATCH(VolumeByClient[[#This Row],[CLID]],GeoByClient[Right],0))</f>
        <v>GEO1001</v>
      </c>
      <c r="F179" s="3" t="str">
        <f>VLOOKUP(VolumeByClient[[#This Row],[Index Match Region Id]],geonames[[GEOID]:[GEO NAME]],2,FALSE)</f>
        <v>NAM</v>
      </c>
      <c r="G179" s="7" t="str">
        <f>"Q"&amp;ROUNDUP(MONTH(VolumeByClient[[#This Row],[Date]])/3,0)&amp;" "&amp;YEAR(VolumeByClient[[#This Row],[Date]])</f>
        <v>Q1 2021</v>
      </c>
      <c r="H179" s="7" t="str">
        <f>VLOOKUP(VolumeByClient[[#This Row],[Date]],quarters[],3,TRUE)</f>
        <v>Q1 2021</v>
      </c>
    </row>
    <row r="180" spans="1:8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4" t="str">
        <f>INDEX(GeoByClient[GEOID],MATCH(VolumeByClient[[#This Row],[CLID]],GeoByClient[Right],0))</f>
        <v>GEO1001</v>
      </c>
      <c r="F180" s="3" t="str">
        <f>VLOOKUP(VolumeByClient[[#This Row],[Index Match Region Id]],geonames[[GEOID]:[GEO NAME]],2,FALSE)</f>
        <v>NAM</v>
      </c>
      <c r="G180" s="7" t="str">
        <f>"Q"&amp;ROUNDUP(MONTH(VolumeByClient[[#This Row],[Date]])/3,0)&amp;" "&amp;YEAR(VolumeByClient[[#This Row],[Date]])</f>
        <v>Q1 2021</v>
      </c>
      <c r="H180" s="7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4" t="str">
        <f>INDEX(GeoByClient[GEOID],MATCH(VolumeByClient[[#This Row],[CLID]],GeoByClient[Right],0))</f>
        <v>GEO1001</v>
      </c>
      <c r="F181" s="3" t="str">
        <f>VLOOKUP(VolumeByClient[[#This Row],[Index Match Region Id]],geonames[[GEOID]:[GEO NAME]],2,FALSE)</f>
        <v>NAM</v>
      </c>
      <c r="G181" s="7" t="str">
        <f>"Q"&amp;ROUNDUP(MONTH(VolumeByClient[[#This Row],[Date]])/3,0)&amp;" "&amp;YEAR(VolumeByClient[[#This Row],[Date]])</f>
        <v>Q1 2020</v>
      </c>
      <c r="H181" s="7" t="str">
        <f>VLOOKUP(VolumeByClient[[#This Row],[Date]],quarters[],3,TRUE)</f>
        <v>Q1 2020</v>
      </c>
    </row>
    <row r="182" spans="1:8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4" t="str">
        <f>INDEX(GeoByClient[GEOID],MATCH(VolumeByClient[[#This Row],[CLID]],GeoByClient[Right],0))</f>
        <v>GEO1001</v>
      </c>
      <c r="F182" s="3" t="str">
        <f>VLOOKUP(VolumeByClient[[#This Row],[Index Match Region Id]],geonames[[GEOID]:[GEO NAME]],2,FALSE)</f>
        <v>NAM</v>
      </c>
      <c r="G182" s="7" t="str">
        <f>"Q"&amp;ROUNDUP(MONTH(VolumeByClient[[#This Row],[Date]])/3,0)&amp;" "&amp;YEAR(VolumeByClient[[#This Row],[Date]])</f>
        <v>Q1 2020</v>
      </c>
      <c r="H182" s="7" t="str">
        <f>VLOOKUP(VolumeByClient[[#This Row],[Date]],quarters[],3,TRUE)</f>
        <v>Q1 2020</v>
      </c>
    </row>
    <row r="183" spans="1:8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4" t="str">
        <f>INDEX(GeoByClient[GEOID],MATCH(VolumeByClient[[#This Row],[CLID]],GeoByClient[Right],0))</f>
        <v>GEO1001</v>
      </c>
      <c r="F183" s="3" t="str">
        <f>VLOOKUP(VolumeByClient[[#This Row],[Index Match Region Id]],geonames[[GEOID]:[GEO NAME]],2,FALSE)</f>
        <v>NAM</v>
      </c>
      <c r="G183" s="7" t="str">
        <f>"Q"&amp;ROUNDUP(MONTH(VolumeByClient[[#This Row],[Date]])/3,0)&amp;" "&amp;YEAR(VolumeByClient[[#This Row],[Date]])</f>
        <v>Q1 2020</v>
      </c>
      <c r="H183" s="7" t="str">
        <f>VLOOKUP(VolumeByClient[[#This Row],[Date]],quarters[],3,TRUE)</f>
        <v>Q1 2020</v>
      </c>
    </row>
    <row r="184" spans="1:8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4" t="str">
        <f>INDEX(GeoByClient[GEOID],MATCH(VolumeByClient[[#This Row],[CLID]],GeoByClient[Right],0))</f>
        <v>GEO1001</v>
      </c>
      <c r="F184" s="3" t="str">
        <f>VLOOKUP(VolumeByClient[[#This Row],[Index Match Region Id]],geonames[[GEOID]:[GEO NAME]],2,FALSE)</f>
        <v>NAM</v>
      </c>
      <c r="G184" s="7" t="str">
        <f>"Q"&amp;ROUNDUP(MONTH(VolumeByClient[[#This Row],[Date]])/3,0)&amp;" "&amp;YEAR(VolumeByClient[[#This Row],[Date]])</f>
        <v>Q2 2020</v>
      </c>
      <c r="H184" s="7" t="str">
        <f>VLOOKUP(VolumeByClient[[#This Row],[Date]],quarters[],3,TRUE)</f>
        <v>Q2 2020</v>
      </c>
    </row>
    <row r="185" spans="1:8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4" t="str">
        <f>INDEX(GeoByClient[GEOID],MATCH(VolumeByClient[[#This Row],[CLID]],GeoByClient[Right],0))</f>
        <v>GEO1001</v>
      </c>
      <c r="F185" s="3" t="str">
        <f>VLOOKUP(VolumeByClient[[#This Row],[Index Match Region Id]],geonames[[GEOID]:[GEO NAME]],2,FALSE)</f>
        <v>NAM</v>
      </c>
      <c r="G185" s="7" t="str">
        <f>"Q"&amp;ROUNDUP(MONTH(VolumeByClient[[#This Row],[Date]])/3,0)&amp;" "&amp;YEAR(VolumeByClient[[#This Row],[Date]])</f>
        <v>Q2 2020</v>
      </c>
      <c r="H185" s="7" t="str">
        <f>VLOOKUP(VolumeByClient[[#This Row],[Date]],quarters[],3,TRUE)</f>
        <v>Q2 2020</v>
      </c>
    </row>
    <row r="186" spans="1:8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4" t="str">
        <f>INDEX(GeoByClient[GEOID],MATCH(VolumeByClient[[#This Row],[CLID]],GeoByClient[Right],0))</f>
        <v>GEO1001</v>
      </c>
      <c r="F186" s="3" t="str">
        <f>VLOOKUP(VolumeByClient[[#This Row],[Index Match Region Id]],geonames[[GEOID]:[GEO NAME]],2,FALSE)</f>
        <v>NAM</v>
      </c>
      <c r="G186" s="7" t="str">
        <f>"Q"&amp;ROUNDUP(MONTH(VolumeByClient[[#This Row],[Date]])/3,0)&amp;" "&amp;YEAR(VolumeByClient[[#This Row],[Date]])</f>
        <v>Q2 2020</v>
      </c>
      <c r="H186" s="7" t="str">
        <f>VLOOKUP(VolumeByClient[[#This Row],[Date]],quarters[],3,TRUE)</f>
        <v>Q2 2020</v>
      </c>
    </row>
    <row r="187" spans="1:8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4" t="str">
        <f>INDEX(GeoByClient[GEOID],MATCH(VolumeByClient[[#This Row],[CLID]],GeoByClient[Right],0))</f>
        <v>GEO1001</v>
      </c>
      <c r="F187" s="3" t="str">
        <f>VLOOKUP(VolumeByClient[[#This Row],[Index Match Region Id]],geonames[[GEOID]:[GEO NAME]],2,FALSE)</f>
        <v>NAM</v>
      </c>
      <c r="G187" s="7" t="str">
        <f>"Q"&amp;ROUNDUP(MONTH(VolumeByClient[[#This Row],[Date]])/3,0)&amp;" "&amp;YEAR(VolumeByClient[[#This Row],[Date]])</f>
        <v>Q3 2020</v>
      </c>
      <c r="H187" s="7" t="str">
        <f>VLOOKUP(VolumeByClient[[#This Row],[Date]],quarters[],3,TRUE)</f>
        <v>Q3 2020</v>
      </c>
    </row>
    <row r="188" spans="1:8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4" t="str">
        <f>INDEX(GeoByClient[GEOID],MATCH(VolumeByClient[[#This Row],[CLID]],GeoByClient[Right],0))</f>
        <v>GEO1001</v>
      </c>
      <c r="F188" s="3" t="str">
        <f>VLOOKUP(VolumeByClient[[#This Row],[Index Match Region Id]],geonames[[GEOID]:[GEO NAME]],2,FALSE)</f>
        <v>NAM</v>
      </c>
      <c r="G188" s="7" t="str">
        <f>"Q"&amp;ROUNDUP(MONTH(VolumeByClient[[#This Row],[Date]])/3,0)&amp;" "&amp;YEAR(VolumeByClient[[#This Row],[Date]])</f>
        <v>Q3 2020</v>
      </c>
      <c r="H188" s="7" t="str">
        <f>VLOOKUP(VolumeByClient[[#This Row],[Date]],quarters[],3,TRUE)</f>
        <v>Q3 2020</v>
      </c>
    </row>
    <row r="189" spans="1:8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4" t="str">
        <f>INDEX(GeoByClient[GEOID],MATCH(VolumeByClient[[#This Row],[CLID]],GeoByClient[Right],0))</f>
        <v>GEO1001</v>
      </c>
      <c r="F189" s="3" t="str">
        <f>VLOOKUP(VolumeByClient[[#This Row],[Index Match Region Id]],geonames[[GEOID]:[GEO NAME]],2,FALSE)</f>
        <v>NAM</v>
      </c>
      <c r="G189" s="7" t="str">
        <f>"Q"&amp;ROUNDUP(MONTH(VolumeByClient[[#This Row],[Date]])/3,0)&amp;" "&amp;YEAR(VolumeByClient[[#This Row],[Date]])</f>
        <v>Q3 2020</v>
      </c>
      <c r="H189" s="7" t="str">
        <f>VLOOKUP(VolumeByClient[[#This Row],[Date]],quarters[],3,TRUE)</f>
        <v>Q3 2020</v>
      </c>
    </row>
    <row r="190" spans="1:8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4" t="str">
        <f>INDEX(GeoByClient[GEOID],MATCH(VolumeByClient[[#This Row],[CLID]],GeoByClient[Right],0))</f>
        <v>GEO1001</v>
      </c>
      <c r="F190" s="3" t="str">
        <f>VLOOKUP(VolumeByClient[[#This Row],[Index Match Region Id]],geonames[[GEOID]:[GEO NAME]],2,FALSE)</f>
        <v>NAM</v>
      </c>
      <c r="G190" s="7" t="str">
        <f>"Q"&amp;ROUNDUP(MONTH(VolumeByClient[[#This Row],[Date]])/3,0)&amp;" "&amp;YEAR(VolumeByClient[[#This Row],[Date]])</f>
        <v>Q4 2020</v>
      </c>
      <c r="H190" s="7" t="str">
        <f>VLOOKUP(VolumeByClient[[#This Row],[Date]],quarters[],3,TRUE)</f>
        <v>Q4 2020</v>
      </c>
    </row>
    <row r="191" spans="1:8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4" t="str">
        <f>INDEX(GeoByClient[GEOID],MATCH(VolumeByClient[[#This Row],[CLID]],GeoByClient[Right],0))</f>
        <v>GEO1001</v>
      </c>
      <c r="F191" s="3" t="str">
        <f>VLOOKUP(VolumeByClient[[#This Row],[Index Match Region Id]],geonames[[GEOID]:[GEO NAME]],2,FALSE)</f>
        <v>NAM</v>
      </c>
      <c r="G191" s="7" t="str">
        <f>"Q"&amp;ROUNDUP(MONTH(VolumeByClient[[#This Row],[Date]])/3,0)&amp;" "&amp;YEAR(VolumeByClient[[#This Row],[Date]])</f>
        <v>Q4 2020</v>
      </c>
      <c r="H191" s="7" t="str">
        <f>VLOOKUP(VolumeByClient[[#This Row],[Date]],quarters[],3,TRUE)</f>
        <v>Q4 2020</v>
      </c>
    </row>
    <row r="192" spans="1:8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4" t="str">
        <f>INDEX(GeoByClient[GEOID],MATCH(VolumeByClient[[#This Row],[CLID]],GeoByClient[Right],0))</f>
        <v>GEO1001</v>
      </c>
      <c r="F192" s="3" t="str">
        <f>VLOOKUP(VolumeByClient[[#This Row],[Index Match Region Id]],geonames[[GEOID]:[GEO NAME]],2,FALSE)</f>
        <v>NAM</v>
      </c>
      <c r="G192" s="7" t="str">
        <f>"Q"&amp;ROUNDUP(MONTH(VolumeByClient[[#This Row],[Date]])/3,0)&amp;" "&amp;YEAR(VolumeByClient[[#This Row],[Date]])</f>
        <v>Q4 2020</v>
      </c>
      <c r="H192" s="7" t="str">
        <f>VLOOKUP(VolumeByClient[[#This Row],[Date]],quarters[],3,TRUE)</f>
        <v>Q4 2020</v>
      </c>
    </row>
    <row r="193" spans="1:8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4" t="str">
        <f>INDEX(GeoByClient[GEOID],MATCH(VolumeByClient[[#This Row],[CLID]],GeoByClient[Right],0))</f>
        <v>GEO1001</v>
      </c>
      <c r="F193" s="3" t="str">
        <f>VLOOKUP(VolumeByClient[[#This Row],[Index Match Region Id]],geonames[[GEOID]:[GEO NAME]],2,FALSE)</f>
        <v>NAM</v>
      </c>
      <c r="G193" s="7" t="str">
        <f>"Q"&amp;ROUNDUP(MONTH(VolumeByClient[[#This Row],[Date]])/3,0)&amp;" "&amp;YEAR(VolumeByClient[[#This Row],[Date]])</f>
        <v>Q2 2021</v>
      </c>
      <c r="H193" s="7" t="str">
        <f>VLOOKUP(VolumeByClient[[#This Row],[Date]],quarters[],3,TRUE)</f>
        <v>Q2 2021</v>
      </c>
    </row>
    <row r="194" spans="1:8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4" t="str">
        <f>INDEX(GeoByClient[GEOID],MATCH(VolumeByClient[[#This Row],[CLID]],GeoByClient[Right],0))</f>
        <v>GEO1001</v>
      </c>
      <c r="F194" s="3" t="str">
        <f>VLOOKUP(VolumeByClient[[#This Row],[Index Match Region Id]],geonames[[GEOID]:[GEO NAME]],2,FALSE)</f>
        <v>NAM</v>
      </c>
      <c r="G194" s="7" t="str">
        <f>"Q"&amp;ROUNDUP(MONTH(VolumeByClient[[#This Row],[Date]])/3,0)&amp;" "&amp;YEAR(VolumeByClient[[#This Row],[Date]])</f>
        <v>Q2 2021</v>
      </c>
      <c r="H194" s="7" t="str">
        <f>VLOOKUP(VolumeByClient[[#This Row],[Date]],quarters[],3,TRUE)</f>
        <v>Q2 2021</v>
      </c>
    </row>
    <row r="195" spans="1:8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4" t="str">
        <f>INDEX(GeoByClient[GEOID],MATCH(VolumeByClient[[#This Row],[CLID]],GeoByClient[Right],0))</f>
        <v>GEO1001</v>
      </c>
      <c r="F195" s="3" t="str">
        <f>VLOOKUP(VolumeByClient[[#This Row],[Index Match Region Id]],geonames[[GEOID]:[GEO NAME]],2,FALSE)</f>
        <v>NAM</v>
      </c>
      <c r="G195" s="7" t="str">
        <f>"Q"&amp;ROUNDUP(MONTH(VolumeByClient[[#This Row],[Date]])/3,0)&amp;" "&amp;YEAR(VolumeByClient[[#This Row],[Date]])</f>
        <v>Q2 2021</v>
      </c>
      <c r="H195" s="7" t="str">
        <f>VLOOKUP(VolumeByClient[[#This Row],[Date]],quarters[],3,TRUE)</f>
        <v>Q2 2021</v>
      </c>
    </row>
    <row r="196" spans="1:8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4" t="str">
        <f>INDEX(GeoByClient[GEOID],MATCH(VolumeByClient[[#This Row],[CLID]],GeoByClient[Right],0))</f>
        <v>GEO1001</v>
      </c>
      <c r="F196" s="3" t="str">
        <f>VLOOKUP(VolumeByClient[[#This Row],[Index Match Region Id]],geonames[[GEOID]:[GEO NAME]],2,FALSE)</f>
        <v>NAM</v>
      </c>
      <c r="G196" s="7" t="str">
        <f>"Q"&amp;ROUNDUP(MONTH(VolumeByClient[[#This Row],[Date]])/3,0)&amp;" "&amp;YEAR(VolumeByClient[[#This Row],[Date]])</f>
        <v>Q1 2021</v>
      </c>
      <c r="H196" s="7" t="str">
        <f>VLOOKUP(VolumeByClient[[#This Row],[Date]],quarters[],3,TRUE)</f>
        <v>Q1 2021</v>
      </c>
    </row>
    <row r="197" spans="1:8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4" t="str">
        <f>INDEX(GeoByClient[GEOID],MATCH(VolumeByClient[[#This Row],[CLID]],GeoByClient[Right],0))</f>
        <v>GEO1001</v>
      </c>
      <c r="F197" s="3" t="str">
        <f>VLOOKUP(VolumeByClient[[#This Row],[Index Match Region Id]],geonames[[GEOID]:[GEO NAME]],2,FALSE)</f>
        <v>NAM</v>
      </c>
      <c r="G197" s="7" t="str">
        <f>"Q"&amp;ROUNDUP(MONTH(VolumeByClient[[#This Row],[Date]])/3,0)&amp;" "&amp;YEAR(VolumeByClient[[#This Row],[Date]])</f>
        <v>Q1 2021</v>
      </c>
      <c r="H197" s="7" t="str">
        <f>VLOOKUP(VolumeByClient[[#This Row],[Date]],quarters[],3,TRUE)</f>
        <v>Q1 2021</v>
      </c>
    </row>
    <row r="198" spans="1:8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4" t="str">
        <f>INDEX(GeoByClient[GEOID],MATCH(VolumeByClient[[#This Row],[CLID]],GeoByClient[Right],0))</f>
        <v>GEO1001</v>
      </c>
      <c r="F198" s="3" t="str">
        <f>VLOOKUP(VolumeByClient[[#This Row],[Index Match Region Id]],geonames[[GEOID]:[GEO NAME]],2,FALSE)</f>
        <v>NAM</v>
      </c>
      <c r="G198" s="7" t="str">
        <f>"Q"&amp;ROUNDUP(MONTH(VolumeByClient[[#This Row],[Date]])/3,0)&amp;" "&amp;YEAR(VolumeByClient[[#This Row],[Date]])</f>
        <v>Q1 2021</v>
      </c>
      <c r="H198" s="7" t="str">
        <f>VLOOKUP(VolumeByClient[[#This Row],[Date]],quarters[],3,TRUE)</f>
        <v>Q1 2021</v>
      </c>
    </row>
    <row r="199" spans="1:8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4" t="str">
        <f>INDEX(GeoByClient[GEOID],MATCH(VolumeByClient[[#This Row],[CLID]],GeoByClient[Right],0))</f>
        <v>GEO1002</v>
      </c>
      <c r="F199" s="3" t="str">
        <f>VLOOKUP(VolumeByClient[[#This Row],[Index Match Region Id]],geonames[[GEOID]:[GEO NAME]],2,FALSE)</f>
        <v>APAC</v>
      </c>
      <c r="G199" s="7" t="str">
        <f>"Q"&amp;ROUNDUP(MONTH(VolumeByClient[[#This Row],[Date]])/3,0)&amp;" "&amp;YEAR(VolumeByClient[[#This Row],[Date]])</f>
        <v>Q1 2020</v>
      </c>
      <c r="H199" s="7" t="str">
        <f>VLOOKUP(VolumeByClient[[#This Row],[Date]],quarters[],3,TRUE)</f>
        <v>Q1 2020</v>
      </c>
    </row>
    <row r="200" spans="1:8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4" t="str">
        <f>INDEX(GeoByClient[GEOID],MATCH(VolumeByClient[[#This Row],[CLID]],GeoByClient[Right],0))</f>
        <v>GEO1002</v>
      </c>
      <c r="F200" s="3" t="str">
        <f>VLOOKUP(VolumeByClient[[#This Row],[Index Match Region Id]],geonames[[GEOID]:[GEO NAME]],2,FALSE)</f>
        <v>APAC</v>
      </c>
      <c r="G200" s="7" t="str">
        <f>"Q"&amp;ROUNDUP(MONTH(VolumeByClient[[#This Row],[Date]])/3,0)&amp;" "&amp;YEAR(VolumeByClient[[#This Row],[Date]])</f>
        <v>Q1 2020</v>
      </c>
      <c r="H200" s="7" t="str">
        <f>VLOOKUP(VolumeByClient[[#This Row],[Date]],quarters[],3,TRUE)</f>
        <v>Q1 2020</v>
      </c>
    </row>
    <row r="201" spans="1:8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4" t="str">
        <f>INDEX(GeoByClient[GEOID],MATCH(VolumeByClient[[#This Row],[CLID]],GeoByClient[Right],0))</f>
        <v>GEO1002</v>
      </c>
      <c r="F201" s="3" t="str">
        <f>VLOOKUP(VolumeByClient[[#This Row],[Index Match Region Id]],geonames[[GEOID]:[GEO NAME]],2,FALSE)</f>
        <v>APAC</v>
      </c>
      <c r="G201" s="7" t="str">
        <f>"Q"&amp;ROUNDUP(MONTH(VolumeByClient[[#This Row],[Date]])/3,0)&amp;" "&amp;YEAR(VolumeByClient[[#This Row],[Date]])</f>
        <v>Q2 2020</v>
      </c>
      <c r="H201" s="7" t="str">
        <f>VLOOKUP(VolumeByClient[[#This Row],[Date]],quarters[],3,TRUE)</f>
        <v>Q2 2020</v>
      </c>
    </row>
    <row r="202" spans="1:8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4" t="str">
        <f>INDEX(GeoByClient[GEOID],MATCH(VolumeByClient[[#This Row],[CLID]],GeoByClient[Right],0))</f>
        <v>GEO1002</v>
      </c>
      <c r="F202" s="3" t="str">
        <f>VLOOKUP(VolumeByClient[[#This Row],[Index Match Region Id]],geonames[[GEOID]:[GEO NAME]],2,FALSE)</f>
        <v>APAC</v>
      </c>
      <c r="G202" s="7" t="str">
        <f>"Q"&amp;ROUNDUP(MONTH(VolumeByClient[[#This Row],[Date]])/3,0)&amp;" "&amp;YEAR(VolumeByClient[[#This Row],[Date]])</f>
        <v>Q2 2020</v>
      </c>
      <c r="H202" s="7" t="str">
        <f>VLOOKUP(VolumeByClient[[#This Row],[Date]],quarters[],3,TRUE)</f>
        <v>Q2 2020</v>
      </c>
    </row>
    <row r="203" spans="1:8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4" t="str">
        <f>INDEX(GeoByClient[GEOID],MATCH(VolumeByClient[[#This Row],[CLID]],GeoByClient[Right],0))</f>
        <v>GEO1002</v>
      </c>
      <c r="F203" s="3" t="str">
        <f>VLOOKUP(VolumeByClient[[#This Row],[Index Match Region Id]],geonames[[GEOID]:[GEO NAME]],2,FALSE)</f>
        <v>APAC</v>
      </c>
      <c r="G203" s="7" t="str">
        <f>"Q"&amp;ROUNDUP(MONTH(VolumeByClient[[#This Row],[Date]])/3,0)&amp;" "&amp;YEAR(VolumeByClient[[#This Row],[Date]])</f>
        <v>Q2 2020</v>
      </c>
      <c r="H203" s="7" t="str">
        <f>VLOOKUP(VolumeByClient[[#This Row],[Date]],quarters[],3,TRUE)</f>
        <v>Q2 2020</v>
      </c>
    </row>
    <row r="204" spans="1:8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4" t="str">
        <f>INDEX(GeoByClient[GEOID],MATCH(VolumeByClient[[#This Row],[CLID]],GeoByClient[Right],0))</f>
        <v>GEO1002</v>
      </c>
      <c r="F204" s="3" t="str">
        <f>VLOOKUP(VolumeByClient[[#This Row],[Index Match Region Id]],geonames[[GEOID]:[GEO NAME]],2,FALSE)</f>
        <v>APAC</v>
      </c>
      <c r="G204" s="7" t="str">
        <f>"Q"&amp;ROUNDUP(MONTH(VolumeByClient[[#This Row],[Date]])/3,0)&amp;" "&amp;YEAR(VolumeByClient[[#This Row],[Date]])</f>
        <v>Q3 2020</v>
      </c>
      <c r="H204" s="7" t="str">
        <f>VLOOKUP(VolumeByClient[[#This Row],[Date]],quarters[],3,TRUE)</f>
        <v>Q3 2020</v>
      </c>
    </row>
    <row r="205" spans="1:8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4" t="str">
        <f>INDEX(GeoByClient[GEOID],MATCH(VolumeByClient[[#This Row],[CLID]],GeoByClient[Right],0))</f>
        <v>GEO1002</v>
      </c>
      <c r="F205" s="3" t="str">
        <f>VLOOKUP(VolumeByClient[[#This Row],[Index Match Region Id]],geonames[[GEOID]:[GEO NAME]],2,FALSE)</f>
        <v>APAC</v>
      </c>
      <c r="G205" s="7" t="str">
        <f>"Q"&amp;ROUNDUP(MONTH(VolumeByClient[[#This Row],[Date]])/3,0)&amp;" "&amp;YEAR(VolumeByClient[[#This Row],[Date]])</f>
        <v>Q3 2020</v>
      </c>
      <c r="H205" s="7" t="str">
        <f>VLOOKUP(VolumeByClient[[#This Row],[Date]],quarters[],3,TRUE)</f>
        <v>Q3 2020</v>
      </c>
    </row>
    <row r="206" spans="1:8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4" t="str">
        <f>INDEX(GeoByClient[GEOID],MATCH(VolumeByClient[[#This Row],[CLID]],GeoByClient[Right],0))</f>
        <v>GEO1002</v>
      </c>
      <c r="F206" s="3" t="str">
        <f>VLOOKUP(VolumeByClient[[#This Row],[Index Match Region Id]],geonames[[GEOID]:[GEO NAME]],2,FALSE)</f>
        <v>APAC</v>
      </c>
      <c r="G206" s="7" t="str">
        <f>"Q"&amp;ROUNDUP(MONTH(VolumeByClient[[#This Row],[Date]])/3,0)&amp;" "&amp;YEAR(VolumeByClient[[#This Row],[Date]])</f>
        <v>Q3 2020</v>
      </c>
      <c r="H206" s="7" t="str">
        <f>VLOOKUP(VolumeByClient[[#This Row],[Date]],quarters[],3,TRUE)</f>
        <v>Q3 2020</v>
      </c>
    </row>
    <row r="207" spans="1:8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4" t="str">
        <f>INDEX(GeoByClient[GEOID],MATCH(VolumeByClient[[#This Row],[CLID]],GeoByClient[Right],0))</f>
        <v>GEO1002</v>
      </c>
      <c r="F207" s="3" t="str">
        <f>VLOOKUP(VolumeByClient[[#This Row],[Index Match Region Id]],geonames[[GEOID]:[GEO NAME]],2,FALSE)</f>
        <v>APAC</v>
      </c>
      <c r="G207" s="7" t="str">
        <f>"Q"&amp;ROUNDUP(MONTH(VolumeByClient[[#This Row],[Date]])/3,0)&amp;" "&amp;YEAR(VolumeByClient[[#This Row],[Date]])</f>
        <v>Q4 2020</v>
      </c>
      <c r="H207" s="7" t="str">
        <f>VLOOKUP(VolumeByClient[[#This Row],[Date]],quarters[],3,TRUE)</f>
        <v>Q4 2020</v>
      </c>
    </row>
    <row r="208" spans="1:8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4" t="str">
        <f>INDEX(GeoByClient[GEOID],MATCH(VolumeByClient[[#This Row],[CLID]],GeoByClient[Right],0))</f>
        <v>GEO1002</v>
      </c>
      <c r="F208" s="3" t="str">
        <f>VLOOKUP(VolumeByClient[[#This Row],[Index Match Region Id]],geonames[[GEOID]:[GEO NAME]],2,FALSE)</f>
        <v>APAC</v>
      </c>
      <c r="G208" s="7" t="str">
        <f>"Q"&amp;ROUNDUP(MONTH(VolumeByClient[[#This Row],[Date]])/3,0)&amp;" "&amp;YEAR(VolumeByClient[[#This Row],[Date]])</f>
        <v>Q4 2020</v>
      </c>
      <c r="H208" s="7" t="str">
        <f>VLOOKUP(VolumeByClient[[#This Row],[Date]],quarters[],3,TRUE)</f>
        <v>Q4 2020</v>
      </c>
    </row>
    <row r="209" spans="1:8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4" t="str">
        <f>INDEX(GeoByClient[GEOID],MATCH(VolumeByClient[[#This Row],[CLID]],GeoByClient[Right],0))</f>
        <v>GEO1002</v>
      </c>
      <c r="F209" s="3" t="str">
        <f>VLOOKUP(VolumeByClient[[#This Row],[Index Match Region Id]],geonames[[GEOID]:[GEO NAME]],2,FALSE)</f>
        <v>APAC</v>
      </c>
      <c r="G209" s="7" t="str">
        <f>"Q"&amp;ROUNDUP(MONTH(VolumeByClient[[#This Row],[Date]])/3,0)&amp;" "&amp;YEAR(VolumeByClient[[#This Row],[Date]])</f>
        <v>Q4 2020</v>
      </c>
      <c r="H209" s="7" t="str">
        <f>VLOOKUP(VolumeByClient[[#This Row],[Date]],quarters[],3,TRUE)</f>
        <v>Q4 2020</v>
      </c>
    </row>
    <row r="210" spans="1:8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4" t="str">
        <f>INDEX(GeoByClient[GEOID],MATCH(VolumeByClient[[#This Row],[CLID]],GeoByClient[Right],0))</f>
        <v>GEO1002</v>
      </c>
      <c r="F210" s="3" t="str">
        <f>VLOOKUP(VolumeByClient[[#This Row],[Index Match Region Id]],geonames[[GEOID]:[GEO NAME]],2,FALSE)</f>
        <v>APAC</v>
      </c>
      <c r="G210" s="7" t="str">
        <f>"Q"&amp;ROUNDUP(MONTH(VolumeByClient[[#This Row],[Date]])/3,0)&amp;" "&amp;YEAR(VolumeByClient[[#This Row],[Date]])</f>
        <v>Q2 2021</v>
      </c>
      <c r="H210" s="7" t="str">
        <f>VLOOKUP(VolumeByClient[[#This Row],[Date]],quarters[],3,TRUE)</f>
        <v>Q2 2021</v>
      </c>
    </row>
    <row r="211" spans="1:8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4" t="str">
        <f>INDEX(GeoByClient[GEOID],MATCH(VolumeByClient[[#This Row],[CLID]],GeoByClient[Right],0))</f>
        <v>GEO1002</v>
      </c>
      <c r="F211" s="3" t="str">
        <f>VLOOKUP(VolumeByClient[[#This Row],[Index Match Region Id]],geonames[[GEOID]:[GEO NAME]],2,FALSE)</f>
        <v>APAC</v>
      </c>
      <c r="G211" s="7" t="str">
        <f>"Q"&amp;ROUNDUP(MONTH(VolumeByClient[[#This Row],[Date]])/3,0)&amp;" "&amp;YEAR(VolumeByClient[[#This Row],[Date]])</f>
        <v>Q2 2021</v>
      </c>
      <c r="H211" s="7" t="str">
        <f>VLOOKUP(VolumeByClient[[#This Row],[Date]],quarters[],3,TRUE)</f>
        <v>Q2 2021</v>
      </c>
    </row>
    <row r="212" spans="1:8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4" t="str">
        <f>INDEX(GeoByClient[GEOID],MATCH(VolumeByClient[[#This Row],[CLID]],GeoByClient[Right],0))</f>
        <v>GEO1002</v>
      </c>
      <c r="F212" s="3" t="str">
        <f>VLOOKUP(VolumeByClient[[#This Row],[Index Match Region Id]],geonames[[GEOID]:[GEO NAME]],2,FALSE)</f>
        <v>APAC</v>
      </c>
      <c r="G212" s="7" t="str">
        <f>"Q"&amp;ROUNDUP(MONTH(VolumeByClient[[#This Row],[Date]])/3,0)&amp;" "&amp;YEAR(VolumeByClient[[#This Row],[Date]])</f>
        <v>Q2 2021</v>
      </c>
      <c r="H212" s="7" t="str">
        <f>VLOOKUP(VolumeByClient[[#This Row],[Date]],quarters[],3,TRUE)</f>
        <v>Q2 2021</v>
      </c>
    </row>
    <row r="213" spans="1:8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4" t="str">
        <f>INDEX(GeoByClient[GEOID],MATCH(VolumeByClient[[#This Row],[CLID]],GeoByClient[Right],0))</f>
        <v>GEO1002</v>
      </c>
      <c r="F213" s="3" t="str">
        <f>VLOOKUP(VolumeByClient[[#This Row],[Index Match Region Id]],geonames[[GEOID]:[GEO NAME]],2,FALSE)</f>
        <v>APAC</v>
      </c>
      <c r="G213" s="7" t="str">
        <f>"Q"&amp;ROUNDUP(MONTH(VolumeByClient[[#This Row],[Date]])/3,0)&amp;" "&amp;YEAR(VolumeByClient[[#This Row],[Date]])</f>
        <v>Q1 2021</v>
      </c>
      <c r="H213" s="7" t="str">
        <f>VLOOKUP(VolumeByClient[[#This Row],[Date]],quarters[],3,TRUE)</f>
        <v>Q1 2021</v>
      </c>
    </row>
    <row r="214" spans="1:8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4" t="str">
        <f>INDEX(GeoByClient[GEOID],MATCH(VolumeByClient[[#This Row],[CLID]],GeoByClient[Right],0))</f>
        <v>GEO1002</v>
      </c>
      <c r="F214" s="3" t="str">
        <f>VLOOKUP(VolumeByClient[[#This Row],[Index Match Region Id]],geonames[[GEOID]:[GEO NAME]],2,FALSE)</f>
        <v>APAC</v>
      </c>
      <c r="G214" s="7" t="str">
        <f>"Q"&amp;ROUNDUP(MONTH(VolumeByClient[[#This Row],[Date]])/3,0)&amp;" "&amp;YEAR(VolumeByClient[[#This Row],[Date]])</f>
        <v>Q1 2021</v>
      </c>
      <c r="H214" s="7" t="str">
        <f>VLOOKUP(VolumeByClient[[#This Row],[Date]],quarters[],3,TRUE)</f>
        <v>Q1 2021</v>
      </c>
    </row>
    <row r="215" spans="1:8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4" t="str">
        <f>INDEX(GeoByClient[GEOID],MATCH(VolumeByClient[[#This Row],[CLID]],GeoByClient[Right],0))</f>
        <v>GEO1002</v>
      </c>
      <c r="F215" s="3" t="str">
        <f>VLOOKUP(VolumeByClient[[#This Row],[Index Match Region Id]],geonames[[GEOID]:[GEO NAME]],2,FALSE)</f>
        <v>APAC</v>
      </c>
      <c r="G215" s="7" t="str">
        <f>"Q"&amp;ROUNDUP(MONTH(VolumeByClient[[#This Row],[Date]])/3,0)&amp;" "&amp;YEAR(VolumeByClient[[#This Row],[Date]])</f>
        <v>Q1 2021</v>
      </c>
      <c r="H215" s="7" t="str">
        <f>VLOOKUP(VolumeByClient[[#This Row],[Date]],quarters[],3,TRUE)</f>
        <v>Q1 2021</v>
      </c>
    </row>
    <row r="216" spans="1:8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4" t="str">
        <f>INDEX(GeoByClient[GEOID],MATCH(VolumeByClient[[#This Row],[CLID]],GeoByClient[Right],0))</f>
        <v>GEO1004</v>
      </c>
      <c r="F216" s="3" t="str">
        <f>VLOOKUP(VolumeByClient[[#This Row],[Index Match Region Id]],geonames[[GEOID]:[GEO NAME]],2,FALSE)</f>
        <v>LATAM</v>
      </c>
      <c r="G216" s="7" t="str">
        <f>"Q"&amp;ROUNDUP(MONTH(VolumeByClient[[#This Row],[Date]])/3,0)&amp;" "&amp;YEAR(VolumeByClient[[#This Row],[Date]])</f>
        <v>Q1 2020</v>
      </c>
      <c r="H216" s="7" t="str">
        <f>VLOOKUP(VolumeByClient[[#This Row],[Date]],quarters[],3,TRUE)</f>
        <v>Q1 2020</v>
      </c>
    </row>
    <row r="217" spans="1:8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4" t="str">
        <f>INDEX(GeoByClient[GEOID],MATCH(VolumeByClient[[#This Row],[CLID]],GeoByClient[Right],0))</f>
        <v>GEO1004</v>
      </c>
      <c r="F217" s="3" t="str">
        <f>VLOOKUP(VolumeByClient[[#This Row],[Index Match Region Id]],geonames[[GEOID]:[GEO NAME]],2,FALSE)</f>
        <v>LATAM</v>
      </c>
      <c r="G217" s="7" t="str">
        <f>"Q"&amp;ROUNDUP(MONTH(VolumeByClient[[#This Row],[Date]])/3,0)&amp;" "&amp;YEAR(VolumeByClient[[#This Row],[Date]])</f>
        <v>Q1 2020</v>
      </c>
      <c r="H217" s="7" t="str">
        <f>VLOOKUP(VolumeByClient[[#This Row],[Date]],quarters[],3,TRUE)</f>
        <v>Q1 2020</v>
      </c>
    </row>
    <row r="218" spans="1:8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4" t="str">
        <f>INDEX(GeoByClient[GEOID],MATCH(VolumeByClient[[#This Row],[CLID]],GeoByClient[Right],0))</f>
        <v>GEO1004</v>
      </c>
      <c r="F218" s="3" t="str">
        <f>VLOOKUP(VolumeByClient[[#This Row],[Index Match Region Id]],geonames[[GEOID]:[GEO NAME]],2,FALSE)</f>
        <v>LATAM</v>
      </c>
      <c r="G218" s="7" t="str">
        <f>"Q"&amp;ROUNDUP(MONTH(VolumeByClient[[#This Row],[Date]])/3,0)&amp;" "&amp;YEAR(VolumeByClient[[#This Row],[Date]])</f>
        <v>Q1 2020</v>
      </c>
      <c r="H218" s="7" t="str">
        <f>VLOOKUP(VolumeByClient[[#This Row],[Date]],quarters[],3,TRUE)</f>
        <v>Q1 2020</v>
      </c>
    </row>
    <row r="219" spans="1:8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4" t="str">
        <f>INDEX(GeoByClient[GEOID],MATCH(VolumeByClient[[#This Row],[CLID]],GeoByClient[Right],0))</f>
        <v>GEO1004</v>
      </c>
      <c r="F219" s="3" t="str">
        <f>VLOOKUP(VolumeByClient[[#This Row],[Index Match Region Id]],geonames[[GEOID]:[GEO NAME]],2,FALSE)</f>
        <v>LATAM</v>
      </c>
      <c r="G219" s="7" t="str">
        <f>"Q"&amp;ROUNDUP(MONTH(VolumeByClient[[#This Row],[Date]])/3,0)&amp;" "&amp;YEAR(VolumeByClient[[#This Row],[Date]])</f>
        <v>Q2 2020</v>
      </c>
      <c r="H219" s="7" t="str">
        <f>VLOOKUP(VolumeByClient[[#This Row],[Date]],quarters[],3,TRUE)</f>
        <v>Q2 2020</v>
      </c>
    </row>
    <row r="220" spans="1:8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4" t="str">
        <f>INDEX(GeoByClient[GEOID],MATCH(VolumeByClient[[#This Row],[CLID]],GeoByClient[Right],0))</f>
        <v>GEO1004</v>
      </c>
      <c r="F220" s="3" t="str">
        <f>VLOOKUP(VolumeByClient[[#This Row],[Index Match Region Id]],geonames[[GEOID]:[GEO NAME]],2,FALSE)</f>
        <v>LATAM</v>
      </c>
      <c r="G220" s="7" t="str">
        <f>"Q"&amp;ROUNDUP(MONTH(VolumeByClient[[#This Row],[Date]])/3,0)&amp;" "&amp;YEAR(VolumeByClient[[#This Row],[Date]])</f>
        <v>Q2 2020</v>
      </c>
      <c r="H220" s="7" t="str">
        <f>VLOOKUP(VolumeByClient[[#This Row],[Date]],quarters[],3,TRUE)</f>
        <v>Q2 2020</v>
      </c>
    </row>
    <row r="221" spans="1:8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4" t="str">
        <f>INDEX(GeoByClient[GEOID],MATCH(VolumeByClient[[#This Row],[CLID]],GeoByClient[Right],0))</f>
        <v>GEO1004</v>
      </c>
      <c r="F221" s="3" t="str">
        <f>VLOOKUP(VolumeByClient[[#This Row],[Index Match Region Id]],geonames[[GEOID]:[GEO NAME]],2,FALSE)</f>
        <v>LATAM</v>
      </c>
      <c r="G221" s="7" t="str">
        <f>"Q"&amp;ROUNDUP(MONTH(VolumeByClient[[#This Row],[Date]])/3,0)&amp;" "&amp;YEAR(VolumeByClient[[#This Row],[Date]])</f>
        <v>Q2 2020</v>
      </c>
      <c r="H221" s="7" t="str">
        <f>VLOOKUP(VolumeByClient[[#This Row],[Date]],quarters[],3,TRUE)</f>
        <v>Q2 2020</v>
      </c>
    </row>
    <row r="222" spans="1:8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4" t="str">
        <f>INDEX(GeoByClient[GEOID],MATCH(VolumeByClient[[#This Row],[CLID]],GeoByClient[Right],0))</f>
        <v>GEO1004</v>
      </c>
      <c r="F222" s="3" t="str">
        <f>VLOOKUP(VolumeByClient[[#This Row],[Index Match Region Id]],geonames[[GEOID]:[GEO NAME]],2,FALSE)</f>
        <v>LATAM</v>
      </c>
      <c r="G222" s="7" t="str">
        <f>"Q"&amp;ROUNDUP(MONTH(VolumeByClient[[#This Row],[Date]])/3,0)&amp;" "&amp;YEAR(VolumeByClient[[#This Row],[Date]])</f>
        <v>Q3 2020</v>
      </c>
      <c r="H222" s="7" t="str">
        <f>VLOOKUP(VolumeByClient[[#This Row],[Date]],quarters[],3,TRUE)</f>
        <v>Q3 2020</v>
      </c>
    </row>
    <row r="223" spans="1:8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4" t="str">
        <f>INDEX(GeoByClient[GEOID],MATCH(VolumeByClient[[#This Row],[CLID]],GeoByClient[Right],0))</f>
        <v>GEO1004</v>
      </c>
      <c r="F223" s="3" t="str">
        <f>VLOOKUP(VolumeByClient[[#This Row],[Index Match Region Id]],geonames[[GEOID]:[GEO NAME]],2,FALSE)</f>
        <v>LATAM</v>
      </c>
      <c r="G223" s="7" t="str">
        <f>"Q"&amp;ROUNDUP(MONTH(VolumeByClient[[#This Row],[Date]])/3,0)&amp;" "&amp;YEAR(VolumeByClient[[#This Row],[Date]])</f>
        <v>Q3 2020</v>
      </c>
      <c r="H223" s="7" t="str">
        <f>VLOOKUP(VolumeByClient[[#This Row],[Date]],quarters[],3,TRUE)</f>
        <v>Q3 2020</v>
      </c>
    </row>
    <row r="224" spans="1:8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4" t="str">
        <f>INDEX(GeoByClient[GEOID],MATCH(VolumeByClient[[#This Row],[CLID]],GeoByClient[Right],0))</f>
        <v>GEO1004</v>
      </c>
      <c r="F224" s="3" t="str">
        <f>VLOOKUP(VolumeByClient[[#This Row],[Index Match Region Id]],geonames[[GEOID]:[GEO NAME]],2,FALSE)</f>
        <v>LATAM</v>
      </c>
      <c r="G224" s="7" t="str">
        <f>"Q"&amp;ROUNDUP(MONTH(VolumeByClient[[#This Row],[Date]])/3,0)&amp;" "&amp;YEAR(VolumeByClient[[#This Row],[Date]])</f>
        <v>Q3 2020</v>
      </c>
      <c r="H224" s="7" t="str">
        <f>VLOOKUP(VolumeByClient[[#This Row],[Date]],quarters[],3,TRUE)</f>
        <v>Q3 2020</v>
      </c>
    </row>
    <row r="225" spans="1:8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4" t="str">
        <f>INDEX(GeoByClient[GEOID],MATCH(VolumeByClient[[#This Row],[CLID]],GeoByClient[Right],0))</f>
        <v>GEO1004</v>
      </c>
      <c r="F225" s="3" t="str">
        <f>VLOOKUP(VolumeByClient[[#This Row],[Index Match Region Id]],geonames[[GEOID]:[GEO NAME]],2,FALSE)</f>
        <v>LATAM</v>
      </c>
      <c r="G225" s="7" t="str">
        <f>"Q"&amp;ROUNDUP(MONTH(VolumeByClient[[#This Row],[Date]])/3,0)&amp;" "&amp;YEAR(VolumeByClient[[#This Row],[Date]])</f>
        <v>Q4 2020</v>
      </c>
      <c r="H225" s="7" t="str">
        <f>VLOOKUP(VolumeByClient[[#This Row],[Date]],quarters[],3,TRUE)</f>
        <v>Q4 2020</v>
      </c>
    </row>
    <row r="226" spans="1:8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4" t="str">
        <f>INDEX(GeoByClient[GEOID],MATCH(VolumeByClient[[#This Row],[CLID]],GeoByClient[Right],0))</f>
        <v>GEO1004</v>
      </c>
      <c r="F226" s="3" t="str">
        <f>VLOOKUP(VolumeByClient[[#This Row],[Index Match Region Id]],geonames[[GEOID]:[GEO NAME]],2,FALSE)</f>
        <v>LATAM</v>
      </c>
      <c r="G226" s="7" t="str">
        <f>"Q"&amp;ROUNDUP(MONTH(VolumeByClient[[#This Row],[Date]])/3,0)&amp;" "&amp;YEAR(VolumeByClient[[#This Row],[Date]])</f>
        <v>Q4 2020</v>
      </c>
      <c r="H226" s="7" t="str">
        <f>VLOOKUP(VolumeByClient[[#This Row],[Date]],quarters[],3,TRUE)</f>
        <v>Q4 2020</v>
      </c>
    </row>
    <row r="227" spans="1:8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4" t="str">
        <f>INDEX(GeoByClient[GEOID],MATCH(VolumeByClient[[#This Row],[CLID]],GeoByClient[Right],0))</f>
        <v>GEO1004</v>
      </c>
      <c r="F227" s="3" t="str">
        <f>VLOOKUP(VolumeByClient[[#This Row],[Index Match Region Id]],geonames[[GEOID]:[GEO NAME]],2,FALSE)</f>
        <v>LATAM</v>
      </c>
      <c r="G227" s="7" t="str">
        <f>"Q"&amp;ROUNDUP(MONTH(VolumeByClient[[#This Row],[Date]])/3,0)&amp;" "&amp;YEAR(VolumeByClient[[#This Row],[Date]])</f>
        <v>Q4 2020</v>
      </c>
      <c r="H227" s="7" t="str">
        <f>VLOOKUP(VolumeByClient[[#This Row],[Date]],quarters[],3,TRUE)</f>
        <v>Q4 2020</v>
      </c>
    </row>
    <row r="228" spans="1:8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4" t="str">
        <f>INDEX(GeoByClient[GEOID],MATCH(VolumeByClient[[#This Row],[CLID]],GeoByClient[Right],0))</f>
        <v>GEO1004</v>
      </c>
      <c r="F228" s="3" t="str">
        <f>VLOOKUP(VolumeByClient[[#This Row],[Index Match Region Id]],geonames[[GEOID]:[GEO NAME]],2,FALSE)</f>
        <v>LATAM</v>
      </c>
      <c r="G228" s="7" t="str">
        <f>"Q"&amp;ROUNDUP(MONTH(VolumeByClient[[#This Row],[Date]])/3,0)&amp;" "&amp;YEAR(VolumeByClient[[#This Row],[Date]])</f>
        <v>Q2 2021</v>
      </c>
      <c r="H228" s="7" t="str">
        <f>VLOOKUP(VolumeByClient[[#This Row],[Date]],quarters[],3,TRUE)</f>
        <v>Q2 2021</v>
      </c>
    </row>
    <row r="229" spans="1:8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4" t="str">
        <f>INDEX(GeoByClient[GEOID],MATCH(VolumeByClient[[#This Row],[CLID]],GeoByClient[Right],0))</f>
        <v>GEO1004</v>
      </c>
      <c r="F229" s="3" t="str">
        <f>VLOOKUP(VolumeByClient[[#This Row],[Index Match Region Id]],geonames[[GEOID]:[GEO NAME]],2,FALSE)</f>
        <v>LATAM</v>
      </c>
      <c r="G229" s="7" t="str">
        <f>"Q"&amp;ROUNDUP(MONTH(VolumeByClient[[#This Row],[Date]])/3,0)&amp;" "&amp;YEAR(VolumeByClient[[#This Row],[Date]])</f>
        <v>Q2 2021</v>
      </c>
      <c r="H229" s="7" t="str">
        <f>VLOOKUP(VolumeByClient[[#This Row],[Date]],quarters[],3,TRUE)</f>
        <v>Q2 2021</v>
      </c>
    </row>
    <row r="230" spans="1:8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4" t="str">
        <f>INDEX(GeoByClient[GEOID],MATCH(VolumeByClient[[#This Row],[CLID]],GeoByClient[Right],0))</f>
        <v>GEO1004</v>
      </c>
      <c r="F230" s="3" t="str">
        <f>VLOOKUP(VolumeByClient[[#This Row],[Index Match Region Id]],geonames[[GEOID]:[GEO NAME]],2,FALSE)</f>
        <v>LATAM</v>
      </c>
      <c r="G230" s="7" t="str">
        <f>"Q"&amp;ROUNDUP(MONTH(VolumeByClient[[#This Row],[Date]])/3,0)&amp;" "&amp;YEAR(VolumeByClient[[#This Row],[Date]])</f>
        <v>Q2 2021</v>
      </c>
      <c r="H230" s="7" t="str">
        <f>VLOOKUP(VolumeByClient[[#This Row],[Date]],quarters[],3,TRUE)</f>
        <v>Q2 2021</v>
      </c>
    </row>
    <row r="231" spans="1:8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4" t="str">
        <f>INDEX(GeoByClient[GEOID],MATCH(VolumeByClient[[#This Row],[CLID]],GeoByClient[Right],0))</f>
        <v>GEO1004</v>
      </c>
      <c r="F231" s="3" t="str">
        <f>VLOOKUP(VolumeByClient[[#This Row],[Index Match Region Id]],geonames[[GEOID]:[GEO NAME]],2,FALSE)</f>
        <v>LATAM</v>
      </c>
      <c r="G231" s="7" t="str">
        <f>"Q"&amp;ROUNDUP(MONTH(VolumeByClient[[#This Row],[Date]])/3,0)&amp;" "&amp;YEAR(VolumeByClient[[#This Row],[Date]])</f>
        <v>Q1 2021</v>
      </c>
      <c r="H231" s="7" t="str">
        <f>VLOOKUP(VolumeByClient[[#This Row],[Date]],quarters[],3,TRUE)</f>
        <v>Q1 2021</v>
      </c>
    </row>
    <row r="232" spans="1:8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4" t="str">
        <f>INDEX(GeoByClient[GEOID],MATCH(VolumeByClient[[#This Row],[CLID]],GeoByClient[Right],0))</f>
        <v>GEO1004</v>
      </c>
      <c r="F232" s="3" t="str">
        <f>VLOOKUP(VolumeByClient[[#This Row],[Index Match Region Id]],geonames[[GEOID]:[GEO NAME]],2,FALSE)</f>
        <v>LATAM</v>
      </c>
      <c r="G232" s="7" t="str">
        <f>"Q"&amp;ROUNDUP(MONTH(VolumeByClient[[#This Row],[Date]])/3,0)&amp;" "&amp;YEAR(VolumeByClient[[#This Row],[Date]])</f>
        <v>Q1 2021</v>
      </c>
      <c r="H232" s="7" t="str">
        <f>VLOOKUP(VolumeByClient[[#This Row],[Date]],quarters[],3,TRUE)</f>
        <v>Q1 2021</v>
      </c>
    </row>
    <row r="233" spans="1:8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4" t="str">
        <f>INDEX(GeoByClient[GEOID],MATCH(VolumeByClient[[#This Row],[CLID]],GeoByClient[Right],0))</f>
        <v>GEO1004</v>
      </c>
      <c r="F233" s="3" t="str">
        <f>VLOOKUP(VolumeByClient[[#This Row],[Index Match Region Id]],geonames[[GEOID]:[GEO NAME]],2,FALSE)</f>
        <v>LATAM</v>
      </c>
      <c r="G233" s="7" t="str">
        <f>"Q"&amp;ROUNDUP(MONTH(VolumeByClient[[#This Row],[Date]])/3,0)&amp;" "&amp;YEAR(VolumeByClient[[#This Row],[Date]])</f>
        <v>Q1 2021</v>
      </c>
      <c r="H233" s="7" t="str">
        <f>VLOOKUP(VolumeByClient[[#This Row],[Date]],quarters[],3,TRUE)</f>
        <v>Q1 2021</v>
      </c>
    </row>
    <row r="234" spans="1:8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4" t="str">
        <f>INDEX(GeoByClient[GEOID],MATCH(VolumeByClient[[#This Row],[CLID]],GeoByClient[Right],0))</f>
        <v>GEO1001</v>
      </c>
      <c r="F234" s="3" t="str">
        <f>VLOOKUP(VolumeByClient[[#This Row],[Index Match Region Id]],geonames[[GEOID]:[GEO NAME]],2,FALSE)</f>
        <v>NAM</v>
      </c>
      <c r="G234" s="7" t="str">
        <f>"Q"&amp;ROUNDUP(MONTH(VolumeByClient[[#This Row],[Date]])/3,0)&amp;" "&amp;YEAR(VolumeByClient[[#This Row],[Date]])</f>
        <v>Q1 2020</v>
      </c>
      <c r="H234" s="7" t="str">
        <f>VLOOKUP(VolumeByClient[[#This Row],[Date]],quarters[],3,TRUE)</f>
        <v>Q1 2020</v>
      </c>
    </row>
    <row r="235" spans="1:8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4" t="str">
        <f>INDEX(GeoByClient[GEOID],MATCH(VolumeByClient[[#This Row],[CLID]],GeoByClient[Right],0))</f>
        <v>GEO1001</v>
      </c>
      <c r="F235" s="3" t="str">
        <f>VLOOKUP(VolumeByClient[[#This Row],[Index Match Region Id]],geonames[[GEOID]:[GEO NAME]],2,FALSE)</f>
        <v>NAM</v>
      </c>
      <c r="G235" s="7" t="str">
        <f>"Q"&amp;ROUNDUP(MONTH(VolumeByClient[[#This Row],[Date]])/3,0)&amp;" "&amp;YEAR(VolumeByClient[[#This Row],[Date]])</f>
        <v>Q1 2020</v>
      </c>
      <c r="H235" s="7" t="str">
        <f>VLOOKUP(VolumeByClient[[#This Row],[Date]],quarters[],3,TRUE)</f>
        <v>Q1 2020</v>
      </c>
    </row>
    <row r="236" spans="1:8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4" t="str">
        <f>INDEX(GeoByClient[GEOID],MATCH(VolumeByClient[[#This Row],[CLID]],GeoByClient[Right],0))</f>
        <v>GEO1001</v>
      </c>
      <c r="F236" s="3" t="str">
        <f>VLOOKUP(VolumeByClient[[#This Row],[Index Match Region Id]],geonames[[GEOID]:[GEO NAME]],2,FALSE)</f>
        <v>NAM</v>
      </c>
      <c r="G236" s="7" t="str">
        <f>"Q"&amp;ROUNDUP(MONTH(VolumeByClient[[#This Row],[Date]])/3,0)&amp;" "&amp;YEAR(VolumeByClient[[#This Row],[Date]])</f>
        <v>Q1 2020</v>
      </c>
      <c r="H236" s="7" t="str">
        <f>VLOOKUP(VolumeByClient[[#This Row],[Date]],quarters[],3,TRUE)</f>
        <v>Q1 2020</v>
      </c>
    </row>
    <row r="237" spans="1:8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4" t="str">
        <f>INDEX(GeoByClient[GEOID],MATCH(VolumeByClient[[#This Row],[CLID]],GeoByClient[Right],0))</f>
        <v>GEO1001</v>
      </c>
      <c r="F237" s="3" t="str">
        <f>VLOOKUP(VolumeByClient[[#This Row],[Index Match Region Id]],geonames[[GEOID]:[GEO NAME]],2,FALSE)</f>
        <v>NAM</v>
      </c>
      <c r="G237" s="7" t="str">
        <f>"Q"&amp;ROUNDUP(MONTH(VolumeByClient[[#This Row],[Date]])/3,0)&amp;" "&amp;YEAR(VolumeByClient[[#This Row],[Date]])</f>
        <v>Q2 2020</v>
      </c>
      <c r="H237" s="7" t="str">
        <f>VLOOKUP(VolumeByClient[[#This Row],[Date]],quarters[],3,TRUE)</f>
        <v>Q2 2020</v>
      </c>
    </row>
    <row r="238" spans="1:8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4" t="str">
        <f>INDEX(GeoByClient[GEOID],MATCH(VolumeByClient[[#This Row],[CLID]],GeoByClient[Right],0))</f>
        <v>GEO1001</v>
      </c>
      <c r="F238" s="3" t="str">
        <f>VLOOKUP(VolumeByClient[[#This Row],[Index Match Region Id]],geonames[[GEOID]:[GEO NAME]],2,FALSE)</f>
        <v>NAM</v>
      </c>
      <c r="G238" s="7" t="str">
        <f>"Q"&amp;ROUNDUP(MONTH(VolumeByClient[[#This Row],[Date]])/3,0)&amp;" "&amp;YEAR(VolumeByClient[[#This Row],[Date]])</f>
        <v>Q2 2020</v>
      </c>
      <c r="H238" s="7" t="str">
        <f>VLOOKUP(VolumeByClient[[#This Row],[Date]],quarters[],3,TRUE)</f>
        <v>Q2 2020</v>
      </c>
    </row>
    <row r="239" spans="1:8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4" t="str">
        <f>INDEX(GeoByClient[GEOID],MATCH(VolumeByClient[[#This Row],[CLID]],GeoByClient[Right],0))</f>
        <v>GEO1001</v>
      </c>
      <c r="F239" s="3" t="str">
        <f>VLOOKUP(VolumeByClient[[#This Row],[Index Match Region Id]],geonames[[GEOID]:[GEO NAME]],2,FALSE)</f>
        <v>NAM</v>
      </c>
      <c r="G239" s="7" t="str">
        <f>"Q"&amp;ROUNDUP(MONTH(VolumeByClient[[#This Row],[Date]])/3,0)&amp;" "&amp;YEAR(VolumeByClient[[#This Row],[Date]])</f>
        <v>Q2 2020</v>
      </c>
      <c r="H239" s="7" t="str">
        <f>VLOOKUP(VolumeByClient[[#This Row],[Date]],quarters[],3,TRUE)</f>
        <v>Q2 2020</v>
      </c>
    </row>
    <row r="240" spans="1:8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4" t="str">
        <f>INDEX(GeoByClient[GEOID],MATCH(VolumeByClient[[#This Row],[CLID]],GeoByClient[Right],0))</f>
        <v>GEO1001</v>
      </c>
      <c r="F240" s="3" t="str">
        <f>VLOOKUP(VolumeByClient[[#This Row],[Index Match Region Id]],geonames[[GEOID]:[GEO NAME]],2,FALSE)</f>
        <v>NAM</v>
      </c>
      <c r="G240" s="7" t="str">
        <f>"Q"&amp;ROUNDUP(MONTH(VolumeByClient[[#This Row],[Date]])/3,0)&amp;" "&amp;YEAR(VolumeByClient[[#This Row],[Date]])</f>
        <v>Q3 2020</v>
      </c>
      <c r="H240" s="7" t="str">
        <f>VLOOKUP(VolumeByClient[[#This Row],[Date]],quarters[],3,TRUE)</f>
        <v>Q3 2020</v>
      </c>
    </row>
    <row r="241" spans="1:8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4" t="str">
        <f>INDEX(GeoByClient[GEOID],MATCH(VolumeByClient[[#This Row],[CLID]],GeoByClient[Right],0))</f>
        <v>GEO1001</v>
      </c>
      <c r="F241" s="3" t="str">
        <f>VLOOKUP(VolumeByClient[[#This Row],[Index Match Region Id]],geonames[[GEOID]:[GEO NAME]],2,FALSE)</f>
        <v>NAM</v>
      </c>
      <c r="G241" s="7" t="str">
        <f>"Q"&amp;ROUNDUP(MONTH(VolumeByClient[[#This Row],[Date]])/3,0)&amp;" "&amp;YEAR(VolumeByClient[[#This Row],[Date]])</f>
        <v>Q3 2020</v>
      </c>
      <c r="H241" s="7" t="str">
        <f>VLOOKUP(VolumeByClient[[#This Row],[Date]],quarters[],3,TRUE)</f>
        <v>Q3 2020</v>
      </c>
    </row>
    <row r="242" spans="1:8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4" t="str">
        <f>INDEX(GeoByClient[GEOID],MATCH(VolumeByClient[[#This Row],[CLID]],GeoByClient[Right],0))</f>
        <v>GEO1001</v>
      </c>
      <c r="F242" s="3" t="str">
        <f>VLOOKUP(VolumeByClient[[#This Row],[Index Match Region Id]],geonames[[GEOID]:[GEO NAME]],2,FALSE)</f>
        <v>NAM</v>
      </c>
      <c r="G242" s="7" t="str">
        <f>"Q"&amp;ROUNDUP(MONTH(VolumeByClient[[#This Row],[Date]])/3,0)&amp;" "&amp;YEAR(VolumeByClient[[#This Row],[Date]])</f>
        <v>Q3 2020</v>
      </c>
      <c r="H242" s="7" t="str">
        <f>VLOOKUP(VolumeByClient[[#This Row],[Date]],quarters[],3,TRUE)</f>
        <v>Q3 2020</v>
      </c>
    </row>
    <row r="243" spans="1:8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4" t="str">
        <f>INDEX(GeoByClient[GEOID],MATCH(VolumeByClient[[#This Row],[CLID]],GeoByClient[Right],0))</f>
        <v>GEO1001</v>
      </c>
      <c r="F243" s="3" t="str">
        <f>VLOOKUP(VolumeByClient[[#This Row],[Index Match Region Id]],geonames[[GEOID]:[GEO NAME]],2,FALSE)</f>
        <v>NAM</v>
      </c>
      <c r="G243" s="7" t="str">
        <f>"Q"&amp;ROUNDUP(MONTH(VolumeByClient[[#This Row],[Date]])/3,0)&amp;" "&amp;YEAR(VolumeByClient[[#This Row],[Date]])</f>
        <v>Q4 2020</v>
      </c>
      <c r="H243" s="7" t="str">
        <f>VLOOKUP(VolumeByClient[[#This Row],[Date]],quarters[],3,TRUE)</f>
        <v>Q4 2020</v>
      </c>
    </row>
    <row r="244" spans="1:8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4" t="str">
        <f>INDEX(GeoByClient[GEOID],MATCH(VolumeByClient[[#This Row],[CLID]],GeoByClient[Right],0))</f>
        <v>GEO1001</v>
      </c>
      <c r="F244" s="3" t="str">
        <f>VLOOKUP(VolumeByClient[[#This Row],[Index Match Region Id]],geonames[[GEOID]:[GEO NAME]],2,FALSE)</f>
        <v>NAM</v>
      </c>
      <c r="G244" s="7" t="str">
        <f>"Q"&amp;ROUNDUP(MONTH(VolumeByClient[[#This Row],[Date]])/3,0)&amp;" "&amp;YEAR(VolumeByClient[[#This Row],[Date]])</f>
        <v>Q4 2020</v>
      </c>
      <c r="H244" s="7" t="str">
        <f>VLOOKUP(VolumeByClient[[#This Row],[Date]],quarters[],3,TRUE)</f>
        <v>Q4 2020</v>
      </c>
    </row>
    <row r="245" spans="1:8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4" t="str">
        <f>INDEX(GeoByClient[GEOID],MATCH(VolumeByClient[[#This Row],[CLID]],GeoByClient[Right],0))</f>
        <v>GEO1001</v>
      </c>
      <c r="F245" s="3" t="str">
        <f>VLOOKUP(VolumeByClient[[#This Row],[Index Match Region Id]],geonames[[GEOID]:[GEO NAME]],2,FALSE)</f>
        <v>NAM</v>
      </c>
      <c r="G245" s="7" t="str">
        <f>"Q"&amp;ROUNDUP(MONTH(VolumeByClient[[#This Row],[Date]])/3,0)&amp;" "&amp;YEAR(VolumeByClient[[#This Row],[Date]])</f>
        <v>Q4 2020</v>
      </c>
      <c r="H245" s="7" t="str">
        <f>VLOOKUP(VolumeByClient[[#This Row],[Date]],quarters[],3,TRUE)</f>
        <v>Q4 2020</v>
      </c>
    </row>
    <row r="246" spans="1:8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4" t="str">
        <f>INDEX(GeoByClient[GEOID],MATCH(VolumeByClient[[#This Row],[CLID]],GeoByClient[Right],0))</f>
        <v>GEO1001</v>
      </c>
      <c r="F246" s="3" t="str">
        <f>VLOOKUP(VolumeByClient[[#This Row],[Index Match Region Id]],geonames[[GEOID]:[GEO NAME]],2,FALSE)</f>
        <v>NAM</v>
      </c>
      <c r="G246" s="7" t="str">
        <f>"Q"&amp;ROUNDUP(MONTH(VolumeByClient[[#This Row],[Date]])/3,0)&amp;" "&amp;YEAR(VolumeByClient[[#This Row],[Date]])</f>
        <v>Q2 2021</v>
      </c>
      <c r="H246" s="7" t="str">
        <f>VLOOKUP(VolumeByClient[[#This Row],[Date]],quarters[],3,TRUE)</f>
        <v>Q2 2021</v>
      </c>
    </row>
    <row r="247" spans="1:8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4" t="str">
        <f>INDEX(GeoByClient[GEOID],MATCH(VolumeByClient[[#This Row],[CLID]],GeoByClient[Right],0))</f>
        <v>GEO1001</v>
      </c>
      <c r="F247" s="3" t="str">
        <f>VLOOKUP(VolumeByClient[[#This Row],[Index Match Region Id]],geonames[[GEOID]:[GEO NAME]],2,FALSE)</f>
        <v>NAM</v>
      </c>
      <c r="G247" s="7" t="str">
        <f>"Q"&amp;ROUNDUP(MONTH(VolumeByClient[[#This Row],[Date]])/3,0)&amp;" "&amp;YEAR(VolumeByClient[[#This Row],[Date]])</f>
        <v>Q2 2021</v>
      </c>
      <c r="H247" s="7" t="str">
        <f>VLOOKUP(VolumeByClient[[#This Row],[Date]],quarters[],3,TRUE)</f>
        <v>Q2 2021</v>
      </c>
    </row>
    <row r="248" spans="1:8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4" t="str">
        <f>INDEX(GeoByClient[GEOID],MATCH(VolumeByClient[[#This Row],[CLID]],GeoByClient[Right],0))</f>
        <v>GEO1001</v>
      </c>
      <c r="F248" s="3" t="str">
        <f>VLOOKUP(VolumeByClient[[#This Row],[Index Match Region Id]],geonames[[GEOID]:[GEO NAME]],2,FALSE)</f>
        <v>NAM</v>
      </c>
      <c r="G248" s="7" t="str">
        <f>"Q"&amp;ROUNDUP(MONTH(VolumeByClient[[#This Row],[Date]])/3,0)&amp;" "&amp;YEAR(VolumeByClient[[#This Row],[Date]])</f>
        <v>Q2 2021</v>
      </c>
      <c r="H248" s="7" t="str">
        <f>VLOOKUP(VolumeByClient[[#This Row],[Date]],quarters[],3,TRUE)</f>
        <v>Q2 2021</v>
      </c>
    </row>
    <row r="249" spans="1:8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4" t="str">
        <f>INDEX(GeoByClient[GEOID],MATCH(VolumeByClient[[#This Row],[CLID]],GeoByClient[Right],0))</f>
        <v>GEO1001</v>
      </c>
      <c r="F249" s="3" t="str">
        <f>VLOOKUP(VolumeByClient[[#This Row],[Index Match Region Id]],geonames[[GEOID]:[GEO NAME]],2,FALSE)</f>
        <v>NAM</v>
      </c>
      <c r="G249" s="7" t="str">
        <f>"Q"&amp;ROUNDUP(MONTH(VolumeByClient[[#This Row],[Date]])/3,0)&amp;" "&amp;YEAR(VolumeByClient[[#This Row],[Date]])</f>
        <v>Q1 2021</v>
      </c>
      <c r="H249" s="7" t="str">
        <f>VLOOKUP(VolumeByClient[[#This Row],[Date]],quarters[],3,TRUE)</f>
        <v>Q1 2021</v>
      </c>
    </row>
    <row r="250" spans="1:8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4" t="str">
        <f>INDEX(GeoByClient[GEOID],MATCH(VolumeByClient[[#This Row],[CLID]],GeoByClient[Right],0))</f>
        <v>GEO1001</v>
      </c>
      <c r="F250" s="3" t="str">
        <f>VLOOKUP(VolumeByClient[[#This Row],[Index Match Region Id]],geonames[[GEOID]:[GEO NAME]],2,FALSE)</f>
        <v>NAM</v>
      </c>
      <c r="G250" s="7" t="str">
        <f>"Q"&amp;ROUNDUP(MONTH(VolumeByClient[[#This Row],[Date]])/3,0)&amp;" "&amp;YEAR(VolumeByClient[[#This Row],[Date]])</f>
        <v>Q1 2021</v>
      </c>
      <c r="H250" s="7" t="str">
        <f>VLOOKUP(VolumeByClient[[#This Row],[Date]],quarters[],3,TRUE)</f>
        <v>Q1 2021</v>
      </c>
    </row>
    <row r="251" spans="1:8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4" t="str">
        <f>INDEX(GeoByClient[GEOID],MATCH(VolumeByClient[[#This Row],[CLID]],GeoByClient[Right],0))</f>
        <v>GEO1001</v>
      </c>
      <c r="F251" s="3" t="str">
        <f>VLOOKUP(VolumeByClient[[#This Row],[Index Match Region Id]],geonames[[GEOID]:[GEO NAME]],2,FALSE)</f>
        <v>NAM</v>
      </c>
      <c r="G251" s="7" t="str">
        <f>"Q"&amp;ROUNDUP(MONTH(VolumeByClient[[#This Row],[Date]])/3,0)&amp;" "&amp;YEAR(VolumeByClient[[#This Row],[Date]])</f>
        <v>Q1 2021</v>
      </c>
      <c r="H251" s="7" t="str">
        <f>VLOOKUP(VolumeByClient[[#This Row],[Date]],quarters[],3,TRUE)</f>
        <v>Q1 2021</v>
      </c>
    </row>
    <row r="252" spans="1:8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4" t="str">
        <f>INDEX(GeoByClient[GEOID],MATCH(VolumeByClient[[#This Row],[CLID]],GeoByClient[Right],0))</f>
        <v>GEO1004</v>
      </c>
      <c r="F252" s="3" t="str">
        <f>VLOOKUP(VolumeByClient[[#This Row],[Index Match Region Id]],geonames[[GEOID]:[GEO NAME]],2,FALSE)</f>
        <v>LATAM</v>
      </c>
      <c r="G252" s="7" t="str">
        <f>"Q"&amp;ROUNDUP(MONTH(VolumeByClient[[#This Row],[Date]])/3,0)&amp;" "&amp;YEAR(VolumeByClient[[#This Row],[Date]])</f>
        <v>Q1 2020</v>
      </c>
      <c r="H252" s="7" t="str">
        <f>VLOOKUP(VolumeByClient[[#This Row],[Date]],quarters[],3,TRUE)</f>
        <v>Q1 2020</v>
      </c>
    </row>
    <row r="253" spans="1:8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4" t="str">
        <f>INDEX(GeoByClient[GEOID],MATCH(VolumeByClient[[#This Row],[CLID]],GeoByClient[Right],0))</f>
        <v>GEO1004</v>
      </c>
      <c r="F253" s="3" t="str">
        <f>VLOOKUP(VolumeByClient[[#This Row],[Index Match Region Id]],geonames[[GEOID]:[GEO NAME]],2,FALSE)</f>
        <v>LATAM</v>
      </c>
      <c r="G253" s="7" t="str">
        <f>"Q"&amp;ROUNDUP(MONTH(VolumeByClient[[#This Row],[Date]])/3,0)&amp;" "&amp;YEAR(VolumeByClient[[#This Row],[Date]])</f>
        <v>Q1 2020</v>
      </c>
      <c r="H253" s="7" t="str">
        <f>VLOOKUP(VolumeByClient[[#This Row],[Date]],quarters[],3,TRUE)</f>
        <v>Q1 2020</v>
      </c>
    </row>
    <row r="254" spans="1:8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4" t="str">
        <f>INDEX(GeoByClient[GEOID],MATCH(VolumeByClient[[#This Row],[CLID]],GeoByClient[Right],0))</f>
        <v>GEO1004</v>
      </c>
      <c r="F254" s="3" t="str">
        <f>VLOOKUP(VolumeByClient[[#This Row],[Index Match Region Id]],geonames[[GEOID]:[GEO NAME]],2,FALSE)</f>
        <v>LATAM</v>
      </c>
      <c r="G254" s="7" t="str">
        <f>"Q"&amp;ROUNDUP(MONTH(VolumeByClient[[#This Row],[Date]])/3,0)&amp;" "&amp;YEAR(VolumeByClient[[#This Row],[Date]])</f>
        <v>Q1 2020</v>
      </c>
      <c r="H254" s="7" t="str">
        <f>VLOOKUP(VolumeByClient[[#This Row],[Date]],quarters[],3,TRUE)</f>
        <v>Q1 2020</v>
      </c>
    </row>
    <row r="255" spans="1:8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4" t="str">
        <f>INDEX(GeoByClient[GEOID],MATCH(VolumeByClient[[#This Row],[CLID]],GeoByClient[Right],0))</f>
        <v>GEO1004</v>
      </c>
      <c r="F255" s="3" t="str">
        <f>VLOOKUP(VolumeByClient[[#This Row],[Index Match Region Id]],geonames[[GEOID]:[GEO NAME]],2,FALSE)</f>
        <v>LATAM</v>
      </c>
      <c r="G255" s="7" t="str">
        <f>"Q"&amp;ROUNDUP(MONTH(VolumeByClient[[#This Row],[Date]])/3,0)&amp;" "&amp;YEAR(VolumeByClient[[#This Row],[Date]])</f>
        <v>Q2 2020</v>
      </c>
      <c r="H255" s="7" t="str">
        <f>VLOOKUP(VolumeByClient[[#This Row],[Date]],quarters[],3,TRUE)</f>
        <v>Q2 2020</v>
      </c>
    </row>
    <row r="256" spans="1:8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4" t="str">
        <f>INDEX(GeoByClient[GEOID],MATCH(VolumeByClient[[#This Row],[CLID]],GeoByClient[Right],0))</f>
        <v>GEO1004</v>
      </c>
      <c r="F256" s="3" t="str">
        <f>VLOOKUP(VolumeByClient[[#This Row],[Index Match Region Id]],geonames[[GEOID]:[GEO NAME]],2,FALSE)</f>
        <v>LATAM</v>
      </c>
      <c r="G256" s="7" t="str">
        <f>"Q"&amp;ROUNDUP(MONTH(VolumeByClient[[#This Row],[Date]])/3,0)&amp;" "&amp;YEAR(VolumeByClient[[#This Row],[Date]])</f>
        <v>Q2 2020</v>
      </c>
      <c r="H256" s="7" t="str">
        <f>VLOOKUP(VolumeByClient[[#This Row],[Date]],quarters[],3,TRUE)</f>
        <v>Q2 2020</v>
      </c>
    </row>
    <row r="257" spans="1:8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4" t="str">
        <f>INDEX(GeoByClient[GEOID],MATCH(VolumeByClient[[#This Row],[CLID]],GeoByClient[Right],0))</f>
        <v>GEO1004</v>
      </c>
      <c r="F257" s="3" t="str">
        <f>VLOOKUP(VolumeByClient[[#This Row],[Index Match Region Id]],geonames[[GEOID]:[GEO NAME]],2,FALSE)</f>
        <v>LATAM</v>
      </c>
      <c r="G257" s="7" t="str">
        <f>"Q"&amp;ROUNDUP(MONTH(VolumeByClient[[#This Row],[Date]])/3,0)&amp;" "&amp;YEAR(VolumeByClient[[#This Row],[Date]])</f>
        <v>Q2 2020</v>
      </c>
      <c r="H257" s="7" t="str">
        <f>VLOOKUP(VolumeByClient[[#This Row],[Date]],quarters[],3,TRUE)</f>
        <v>Q2 2020</v>
      </c>
    </row>
    <row r="258" spans="1:8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4" t="str">
        <f>INDEX(GeoByClient[GEOID],MATCH(VolumeByClient[[#This Row],[CLID]],GeoByClient[Right],0))</f>
        <v>GEO1004</v>
      </c>
      <c r="F258" s="3" t="str">
        <f>VLOOKUP(VolumeByClient[[#This Row],[Index Match Region Id]],geonames[[GEOID]:[GEO NAME]],2,FALSE)</f>
        <v>LATAM</v>
      </c>
      <c r="G258" s="7" t="str">
        <f>"Q"&amp;ROUNDUP(MONTH(VolumeByClient[[#This Row],[Date]])/3,0)&amp;" "&amp;YEAR(VolumeByClient[[#This Row],[Date]])</f>
        <v>Q3 2020</v>
      </c>
      <c r="H258" s="7" t="str">
        <f>VLOOKUP(VolumeByClient[[#This Row],[Date]],quarters[],3,TRUE)</f>
        <v>Q3 2020</v>
      </c>
    </row>
    <row r="259" spans="1:8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4" t="str">
        <f>INDEX(GeoByClient[GEOID],MATCH(VolumeByClient[[#This Row],[CLID]],GeoByClient[Right],0))</f>
        <v>GEO1004</v>
      </c>
      <c r="F259" s="3" t="str">
        <f>VLOOKUP(VolumeByClient[[#This Row],[Index Match Region Id]],geonames[[GEOID]:[GEO NAME]],2,FALSE)</f>
        <v>LATAM</v>
      </c>
      <c r="G259" s="7" t="str">
        <f>"Q"&amp;ROUNDUP(MONTH(VolumeByClient[[#This Row],[Date]])/3,0)&amp;" "&amp;YEAR(VolumeByClient[[#This Row],[Date]])</f>
        <v>Q3 2020</v>
      </c>
      <c r="H259" s="7" t="str">
        <f>VLOOKUP(VolumeByClient[[#This Row],[Date]],quarters[],3,TRUE)</f>
        <v>Q3 2020</v>
      </c>
    </row>
    <row r="260" spans="1:8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4" t="str">
        <f>INDEX(GeoByClient[GEOID],MATCH(VolumeByClient[[#This Row],[CLID]],GeoByClient[Right],0))</f>
        <v>GEO1004</v>
      </c>
      <c r="F260" s="3" t="str">
        <f>VLOOKUP(VolumeByClient[[#This Row],[Index Match Region Id]],geonames[[GEOID]:[GEO NAME]],2,FALSE)</f>
        <v>LATAM</v>
      </c>
      <c r="G260" s="7" t="str">
        <f>"Q"&amp;ROUNDUP(MONTH(VolumeByClient[[#This Row],[Date]])/3,0)&amp;" "&amp;YEAR(VolumeByClient[[#This Row],[Date]])</f>
        <v>Q3 2020</v>
      </c>
      <c r="H260" s="7" t="str">
        <f>VLOOKUP(VolumeByClient[[#This Row],[Date]],quarters[],3,TRUE)</f>
        <v>Q3 2020</v>
      </c>
    </row>
    <row r="261" spans="1:8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4" t="str">
        <f>INDEX(GeoByClient[GEOID],MATCH(VolumeByClient[[#This Row],[CLID]],GeoByClient[Right],0))</f>
        <v>GEO1004</v>
      </c>
      <c r="F261" s="3" t="str">
        <f>VLOOKUP(VolumeByClient[[#This Row],[Index Match Region Id]],geonames[[GEOID]:[GEO NAME]],2,FALSE)</f>
        <v>LATAM</v>
      </c>
      <c r="G261" s="7" t="str">
        <f>"Q"&amp;ROUNDUP(MONTH(VolumeByClient[[#This Row],[Date]])/3,0)&amp;" "&amp;YEAR(VolumeByClient[[#This Row],[Date]])</f>
        <v>Q4 2020</v>
      </c>
      <c r="H261" s="7" t="str">
        <f>VLOOKUP(VolumeByClient[[#This Row],[Date]],quarters[],3,TRUE)</f>
        <v>Q4 2020</v>
      </c>
    </row>
    <row r="262" spans="1:8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4" t="str">
        <f>INDEX(GeoByClient[GEOID],MATCH(VolumeByClient[[#This Row],[CLID]],GeoByClient[Right],0))</f>
        <v>GEO1004</v>
      </c>
      <c r="F262" s="3" t="str">
        <f>VLOOKUP(VolumeByClient[[#This Row],[Index Match Region Id]],geonames[[GEOID]:[GEO NAME]],2,FALSE)</f>
        <v>LATAM</v>
      </c>
      <c r="G262" s="7" t="str">
        <f>"Q"&amp;ROUNDUP(MONTH(VolumeByClient[[#This Row],[Date]])/3,0)&amp;" "&amp;YEAR(VolumeByClient[[#This Row],[Date]])</f>
        <v>Q4 2020</v>
      </c>
      <c r="H262" s="7" t="str">
        <f>VLOOKUP(VolumeByClient[[#This Row],[Date]],quarters[],3,TRUE)</f>
        <v>Q4 2020</v>
      </c>
    </row>
    <row r="263" spans="1:8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4" t="str">
        <f>INDEX(GeoByClient[GEOID],MATCH(VolumeByClient[[#This Row],[CLID]],GeoByClient[Right],0))</f>
        <v>GEO1004</v>
      </c>
      <c r="F263" s="3" t="str">
        <f>VLOOKUP(VolumeByClient[[#This Row],[Index Match Region Id]],geonames[[GEOID]:[GEO NAME]],2,FALSE)</f>
        <v>LATAM</v>
      </c>
      <c r="G263" s="7" t="str">
        <f>"Q"&amp;ROUNDUP(MONTH(VolumeByClient[[#This Row],[Date]])/3,0)&amp;" "&amp;YEAR(VolumeByClient[[#This Row],[Date]])</f>
        <v>Q4 2020</v>
      </c>
      <c r="H263" s="7" t="str">
        <f>VLOOKUP(VolumeByClient[[#This Row],[Date]],quarters[],3,TRUE)</f>
        <v>Q4 2020</v>
      </c>
    </row>
    <row r="264" spans="1:8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4" t="str">
        <f>INDEX(GeoByClient[GEOID],MATCH(VolumeByClient[[#This Row],[CLID]],GeoByClient[Right],0))</f>
        <v>GEO1004</v>
      </c>
      <c r="F264" s="3" t="str">
        <f>VLOOKUP(VolumeByClient[[#This Row],[Index Match Region Id]],geonames[[GEOID]:[GEO NAME]],2,FALSE)</f>
        <v>LATAM</v>
      </c>
      <c r="G264" s="7" t="str">
        <f>"Q"&amp;ROUNDUP(MONTH(VolumeByClient[[#This Row],[Date]])/3,0)&amp;" "&amp;YEAR(VolumeByClient[[#This Row],[Date]])</f>
        <v>Q2 2021</v>
      </c>
      <c r="H264" s="7" t="str">
        <f>VLOOKUP(VolumeByClient[[#This Row],[Date]],quarters[],3,TRUE)</f>
        <v>Q2 2021</v>
      </c>
    </row>
    <row r="265" spans="1:8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4" t="str">
        <f>INDEX(GeoByClient[GEOID],MATCH(VolumeByClient[[#This Row],[CLID]],GeoByClient[Right],0))</f>
        <v>GEO1004</v>
      </c>
      <c r="F265" s="3" t="str">
        <f>VLOOKUP(VolumeByClient[[#This Row],[Index Match Region Id]],geonames[[GEOID]:[GEO NAME]],2,FALSE)</f>
        <v>LATAM</v>
      </c>
      <c r="G265" s="7" t="str">
        <f>"Q"&amp;ROUNDUP(MONTH(VolumeByClient[[#This Row],[Date]])/3,0)&amp;" "&amp;YEAR(VolumeByClient[[#This Row],[Date]])</f>
        <v>Q2 2021</v>
      </c>
      <c r="H265" s="7" t="str">
        <f>VLOOKUP(VolumeByClient[[#This Row],[Date]],quarters[],3,TRUE)</f>
        <v>Q2 2021</v>
      </c>
    </row>
    <row r="266" spans="1:8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4" t="str">
        <f>INDEX(GeoByClient[GEOID],MATCH(VolumeByClient[[#This Row],[CLID]],GeoByClient[Right],0))</f>
        <v>GEO1004</v>
      </c>
      <c r="F266" s="3" t="str">
        <f>VLOOKUP(VolumeByClient[[#This Row],[Index Match Region Id]],geonames[[GEOID]:[GEO NAME]],2,FALSE)</f>
        <v>LATAM</v>
      </c>
      <c r="G266" s="7" t="str">
        <f>"Q"&amp;ROUNDUP(MONTH(VolumeByClient[[#This Row],[Date]])/3,0)&amp;" "&amp;YEAR(VolumeByClient[[#This Row],[Date]])</f>
        <v>Q2 2021</v>
      </c>
      <c r="H266" s="7" t="str">
        <f>VLOOKUP(VolumeByClient[[#This Row],[Date]],quarters[],3,TRUE)</f>
        <v>Q2 2021</v>
      </c>
    </row>
    <row r="267" spans="1:8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4" t="str">
        <f>INDEX(GeoByClient[GEOID],MATCH(VolumeByClient[[#This Row],[CLID]],GeoByClient[Right],0))</f>
        <v>GEO1004</v>
      </c>
      <c r="F267" s="3" t="str">
        <f>VLOOKUP(VolumeByClient[[#This Row],[Index Match Region Id]],geonames[[GEOID]:[GEO NAME]],2,FALSE)</f>
        <v>LATAM</v>
      </c>
      <c r="G267" s="7" t="str">
        <f>"Q"&amp;ROUNDUP(MONTH(VolumeByClient[[#This Row],[Date]])/3,0)&amp;" "&amp;YEAR(VolumeByClient[[#This Row],[Date]])</f>
        <v>Q1 2021</v>
      </c>
      <c r="H267" s="7" t="str">
        <f>VLOOKUP(VolumeByClient[[#This Row],[Date]],quarters[],3,TRUE)</f>
        <v>Q1 2021</v>
      </c>
    </row>
    <row r="268" spans="1:8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4" t="str">
        <f>INDEX(GeoByClient[GEOID],MATCH(VolumeByClient[[#This Row],[CLID]],GeoByClient[Right],0))</f>
        <v>GEO1004</v>
      </c>
      <c r="F268" s="3" t="str">
        <f>VLOOKUP(VolumeByClient[[#This Row],[Index Match Region Id]],geonames[[GEOID]:[GEO NAME]],2,FALSE)</f>
        <v>LATAM</v>
      </c>
      <c r="G268" s="7" t="str">
        <f>"Q"&amp;ROUNDUP(MONTH(VolumeByClient[[#This Row],[Date]])/3,0)&amp;" "&amp;YEAR(VolumeByClient[[#This Row],[Date]])</f>
        <v>Q1 2021</v>
      </c>
      <c r="H268" s="7" t="str">
        <f>VLOOKUP(VolumeByClient[[#This Row],[Date]],quarters[],3,TRUE)</f>
        <v>Q1 2021</v>
      </c>
    </row>
    <row r="269" spans="1:8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4" t="str">
        <f>INDEX(GeoByClient[GEOID],MATCH(VolumeByClient[[#This Row],[CLID]],GeoByClient[Right],0))</f>
        <v>GEO1004</v>
      </c>
      <c r="F269" s="3" t="str">
        <f>VLOOKUP(VolumeByClient[[#This Row],[Index Match Region Id]],geonames[[GEOID]:[GEO NAME]],2,FALSE)</f>
        <v>LATAM</v>
      </c>
      <c r="G269" s="7" t="str">
        <f>"Q"&amp;ROUNDUP(MONTH(VolumeByClient[[#This Row],[Date]])/3,0)&amp;" "&amp;YEAR(VolumeByClient[[#This Row],[Date]])</f>
        <v>Q1 2021</v>
      </c>
      <c r="H269" s="7" t="str">
        <f>VLOOKUP(VolumeByClient[[#This Row],[Date]],quarters[],3,TRUE)</f>
        <v>Q1 2021</v>
      </c>
    </row>
    <row r="270" spans="1:8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4" t="str">
        <f>INDEX(GeoByClient[GEOID],MATCH(VolumeByClient[[#This Row],[CLID]],GeoByClient[Right],0))</f>
        <v>GEO1001</v>
      </c>
      <c r="F270" s="3" t="str">
        <f>VLOOKUP(VolumeByClient[[#This Row],[Index Match Region Id]],geonames[[GEOID]:[GEO NAME]],2,FALSE)</f>
        <v>NAM</v>
      </c>
      <c r="G270" s="7" t="str">
        <f>"Q"&amp;ROUNDUP(MONTH(VolumeByClient[[#This Row],[Date]])/3,0)&amp;" "&amp;YEAR(VolumeByClient[[#This Row],[Date]])</f>
        <v>Q1 2020</v>
      </c>
      <c r="H270" s="7" t="str">
        <f>VLOOKUP(VolumeByClient[[#This Row],[Date]],quarters[],3,TRUE)</f>
        <v>Q1 2020</v>
      </c>
    </row>
    <row r="271" spans="1:8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4" t="str">
        <f>INDEX(GeoByClient[GEOID],MATCH(VolumeByClient[[#This Row],[CLID]],GeoByClient[Right],0))</f>
        <v>GEO1001</v>
      </c>
      <c r="F271" s="3" t="str">
        <f>VLOOKUP(VolumeByClient[[#This Row],[Index Match Region Id]],geonames[[GEOID]:[GEO NAME]],2,FALSE)</f>
        <v>NAM</v>
      </c>
      <c r="G271" s="7" t="str">
        <f>"Q"&amp;ROUNDUP(MONTH(VolumeByClient[[#This Row],[Date]])/3,0)&amp;" "&amp;YEAR(VolumeByClient[[#This Row],[Date]])</f>
        <v>Q1 2020</v>
      </c>
      <c r="H271" s="7" t="str">
        <f>VLOOKUP(VolumeByClient[[#This Row],[Date]],quarters[],3,TRUE)</f>
        <v>Q1 2020</v>
      </c>
    </row>
    <row r="272" spans="1:8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4" t="str">
        <f>INDEX(GeoByClient[GEOID],MATCH(VolumeByClient[[#This Row],[CLID]],GeoByClient[Right],0))</f>
        <v>GEO1001</v>
      </c>
      <c r="F272" s="3" t="str">
        <f>VLOOKUP(VolumeByClient[[#This Row],[Index Match Region Id]],geonames[[GEOID]:[GEO NAME]],2,FALSE)</f>
        <v>NAM</v>
      </c>
      <c r="G272" s="7" t="str">
        <f>"Q"&amp;ROUNDUP(MONTH(VolumeByClient[[#This Row],[Date]])/3,0)&amp;" "&amp;YEAR(VolumeByClient[[#This Row],[Date]])</f>
        <v>Q1 2020</v>
      </c>
      <c r="H272" s="7" t="str">
        <f>VLOOKUP(VolumeByClient[[#This Row],[Date]],quarters[],3,TRUE)</f>
        <v>Q1 2020</v>
      </c>
    </row>
    <row r="273" spans="1:8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4" t="str">
        <f>INDEX(GeoByClient[GEOID],MATCH(VolumeByClient[[#This Row],[CLID]],GeoByClient[Right],0))</f>
        <v>GEO1001</v>
      </c>
      <c r="F273" s="3" t="str">
        <f>VLOOKUP(VolumeByClient[[#This Row],[Index Match Region Id]],geonames[[GEOID]:[GEO NAME]],2,FALSE)</f>
        <v>NAM</v>
      </c>
      <c r="G273" s="7" t="str">
        <f>"Q"&amp;ROUNDUP(MONTH(VolumeByClient[[#This Row],[Date]])/3,0)&amp;" "&amp;YEAR(VolumeByClient[[#This Row],[Date]])</f>
        <v>Q2 2020</v>
      </c>
      <c r="H273" s="7" t="str">
        <f>VLOOKUP(VolumeByClient[[#This Row],[Date]],quarters[],3,TRUE)</f>
        <v>Q2 2020</v>
      </c>
    </row>
    <row r="274" spans="1:8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4" t="str">
        <f>INDEX(GeoByClient[GEOID],MATCH(VolumeByClient[[#This Row],[CLID]],GeoByClient[Right],0))</f>
        <v>GEO1001</v>
      </c>
      <c r="F274" s="3" t="str">
        <f>VLOOKUP(VolumeByClient[[#This Row],[Index Match Region Id]],geonames[[GEOID]:[GEO NAME]],2,FALSE)</f>
        <v>NAM</v>
      </c>
      <c r="G274" s="7" t="str">
        <f>"Q"&amp;ROUNDUP(MONTH(VolumeByClient[[#This Row],[Date]])/3,0)&amp;" "&amp;YEAR(VolumeByClient[[#This Row],[Date]])</f>
        <v>Q2 2020</v>
      </c>
      <c r="H274" s="7" t="str">
        <f>VLOOKUP(VolumeByClient[[#This Row],[Date]],quarters[],3,TRUE)</f>
        <v>Q2 2020</v>
      </c>
    </row>
    <row r="275" spans="1:8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4" t="str">
        <f>INDEX(GeoByClient[GEOID],MATCH(VolumeByClient[[#This Row],[CLID]],GeoByClient[Right],0))</f>
        <v>GEO1001</v>
      </c>
      <c r="F275" s="3" t="str">
        <f>VLOOKUP(VolumeByClient[[#This Row],[Index Match Region Id]],geonames[[GEOID]:[GEO NAME]],2,FALSE)</f>
        <v>NAM</v>
      </c>
      <c r="G275" s="7" t="str">
        <f>"Q"&amp;ROUNDUP(MONTH(VolumeByClient[[#This Row],[Date]])/3,0)&amp;" "&amp;YEAR(VolumeByClient[[#This Row],[Date]])</f>
        <v>Q2 2020</v>
      </c>
      <c r="H275" s="7" t="str">
        <f>VLOOKUP(VolumeByClient[[#This Row],[Date]],quarters[],3,TRUE)</f>
        <v>Q2 2020</v>
      </c>
    </row>
    <row r="276" spans="1:8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4" t="str">
        <f>INDEX(GeoByClient[GEOID],MATCH(VolumeByClient[[#This Row],[CLID]],GeoByClient[Right],0))</f>
        <v>GEO1001</v>
      </c>
      <c r="F276" s="3" t="str">
        <f>VLOOKUP(VolumeByClient[[#This Row],[Index Match Region Id]],geonames[[GEOID]:[GEO NAME]],2,FALSE)</f>
        <v>NAM</v>
      </c>
      <c r="G276" s="7" t="str">
        <f>"Q"&amp;ROUNDUP(MONTH(VolumeByClient[[#This Row],[Date]])/3,0)&amp;" "&amp;YEAR(VolumeByClient[[#This Row],[Date]])</f>
        <v>Q3 2020</v>
      </c>
      <c r="H276" s="7" t="str">
        <f>VLOOKUP(VolumeByClient[[#This Row],[Date]],quarters[],3,TRUE)</f>
        <v>Q3 2020</v>
      </c>
    </row>
    <row r="277" spans="1:8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4" t="str">
        <f>INDEX(GeoByClient[GEOID],MATCH(VolumeByClient[[#This Row],[CLID]],GeoByClient[Right],0))</f>
        <v>GEO1001</v>
      </c>
      <c r="F277" s="3" t="str">
        <f>VLOOKUP(VolumeByClient[[#This Row],[Index Match Region Id]],geonames[[GEOID]:[GEO NAME]],2,FALSE)</f>
        <v>NAM</v>
      </c>
      <c r="G277" s="7" t="str">
        <f>"Q"&amp;ROUNDUP(MONTH(VolumeByClient[[#This Row],[Date]])/3,0)&amp;" "&amp;YEAR(VolumeByClient[[#This Row],[Date]])</f>
        <v>Q3 2020</v>
      </c>
      <c r="H277" s="7" t="str">
        <f>VLOOKUP(VolumeByClient[[#This Row],[Date]],quarters[],3,TRUE)</f>
        <v>Q3 2020</v>
      </c>
    </row>
    <row r="278" spans="1:8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4" t="str">
        <f>INDEX(GeoByClient[GEOID],MATCH(VolumeByClient[[#This Row],[CLID]],GeoByClient[Right],0))</f>
        <v>GEO1001</v>
      </c>
      <c r="F278" s="3" t="str">
        <f>VLOOKUP(VolumeByClient[[#This Row],[Index Match Region Id]],geonames[[GEOID]:[GEO NAME]],2,FALSE)</f>
        <v>NAM</v>
      </c>
      <c r="G278" s="7" t="str">
        <f>"Q"&amp;ROUNDUP(MONTH(VolumeByClient[[#This Row],[Date]])/3,0)&amp;" "&amp;YEAR(VolumeByClient[[#This Row],[Date]])</f>
        <v>Q3 2020</v>
      </c>
      <c r="H278" s="7" t="str">
        <f>VLOOKUP(VolumeByClient[[#This Row],[Date]],quarters[],3,TRUE)</f>
        <v>Q3 2020</v>
      </c>
    </row>
    <row r="279" spans="1:8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4" t="str">
        <f>INDEX(GeoByClient[GEOID],MATCH(VolumeByClient[[#This Row],[CLID]],GeoByClient[Right],0))</f>
        <v>GEO1001</v>
      </c>
      <c r="F279" s="3" t="str">
        <f>VLOOKUP(VolumeByClient[[#This Row],[Index Match Region Id]],geonames[[GEOID]:[GEO NAME]],2,FALSE)</f>
        <v>NAM</v>
      </c>
      <c r="G279" s="7" t="str">
        <f>"Q"&amp;ROUNDUP(MONTH(VolumeByClient[[#This Row],[Date]])/3,0)&amp;" "&amp;YEAR(VolumeByClient[[#This Row],[Date]])</f>
        <v>Q4 2020</v>
      </c>
      <c r="H279" s="7" t="str">
        <f>VLOOKUP(VolumeByClient[[#This Row],[Date]],quarters[],3,TRUE)</f>
        <v>Q4 2020</v>
      </c>
    </row>
    <row r="280" spans="1:8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4" t="str">
        <f>INDEX(GeoByClient[GEOID],MATCH(VolumeByClient[[#This Row],[CLID]],GeoByClient[Right],0))</f>
        <v>GEO1001</v>
      </c>
      <c r="F280" s="3" t="str">
        <f>VLOOKUP(VolumeByClient[[#This Row],[Index Match Region Id]],geonames[[GEOID]:[GEO NAME]],2,FALSE)</f>
        <v>NAM</v>
      </c>
      <c r="G280" s="7" t="str">
        <f>"Q"&amp;ROUNDUP(MONTH(VolumeByClient[[#This Row],[Date]])/3,0)&amp;" "&amp;YEAR(VolumeByClient[[#This Row],[Date]])</f>
        <v>Q4 2020</v>
      </c>
      <c r="H280" s="7" t="str">
        <f>VLOOKUP(VolumeByClient[[#This Row],[Date]],quarters[],3,TRUE)</f>
        <v>Q4 2020</v>
      </c>
    </row>
    <row r="281" spans="1:8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4" t="str">
        <f>INDEX(GeoByClient[GEOID],MATCH(VolumeByClient[[#This Row],[CLID]],GeoByClient[Right],0))</f>
        <v>GEO1001</v>
      </c>
      <c r="F281" s="3" t="str">
        <f>VLOOKUP(VolumeByClient[[#This Row],[Index Match Region Id]],geonames[[GEOID]:[GEO NAME]],2,FALSE)</f>
        <v>NAM</v>
      </c>
      <c r="G281" s="7" t="str">
        <f>"Q"&amp;ROUNDUP(MONTH(VolumeByClient[[#This Row],[Date]])/3,0)&amp;" "&amp;YEAR(VolumeByClient[[#This Row],[Date]])</f>
        <v>Q4 2020</v>
      </c>
      <c r="H281" s="7" t="str">
        <f>VLOOKUP(VolumeByClient[[#This Row],[Date]],quarters[],3,TRUE)</f>
        <v>Q4 2020</v>
      </c>
    </row>
    <row r="282" spans="1:8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4" t="str">
        <f>INDEX(GeoByClient[GEOID],MATCH(VolumeByClient[[#This Row],[CLID]],GeoByClient[Right],0))</f>
        <v>GEO1001</v>
      </c>
      <c r="F282" s="3" t="str">
        <f>VLOOKUP(VolumeByClient[[#This Row],[Index Match Region Id]],geonames[[GEOID]:[GEO NAME]],2,FALSE)</f>
        <v>NAM</v>
      </c>
      <c r="G282" s="7" t="str">
        <f>"Q"&amp;ROUNDUP(MONTH(VolumeByClient[[#This Row],[Date]])/3,0)&amp;" "&amp;YEAR(VolumeByClient[[#This Row],[Date]])</f>
        <v>Q2 2021</v>
      </c>
      <c r="H282" s="7" t="str">
        <f>VLOOKUP(VolumeByClient[[#This Row],[Date]],quarters[],3,TRUE)</f>
        <v>Q2 2021</v>
      </c>
    </row>
    <row r="283" spans="1:8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4" t="str">
        <f>INDEX(GeoByClient[GEOID],MATCH(VolumeByClient[[#This Row],[CLID]],GeoByClient[Right],0))</f>
        <v>GEO1001</v>
      </c>
      <c r="F283" s="3" t="str">
        <f>VLOOKUP(VolumeByClient[[#This Row],[Index Match Region Id]],geonames[[GEOID]:[GEO NAME]],2,FALSE)</f>
        <v>NAM</v>
      </c>
      <c r="G283" s="7" t="str">
        <f>"Q"&amp;ROUNDUP(MONTH(VolumeByClient[[#This Row],[Date]])/3,0)&amp;" "&amp;YEAR(VolumeByClient[[#This Row],[Date]])</f>
        <v>Q2 2021</v>
      </c>
      <c r="H283" s="7" t="str">
        <f>VLOOKUP(VolumeByClient[[#This Row],[Date]],quarters[],3,TRUE)</f>
        <v>Q2 2021</v>
      </c>
    </row>
    <row r="284" spans="1:8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4" t="str">
        <f>INDEX(GeoByClient[GEOID],MATCH(VolumeByClient[[#This Row],[CLID]],GeoByClient[Right],0))</f>
        <v>GEO1001</v>
      </c>
      <c r="F284" s="3" t="str">
        <f>VLOOKUP(VolumeByClient[[#This Row],[Index Match Region Id]],geonames[[GEOID]:[GEO NAME]],2,FALSE)</f>
        <v>NAM</v>
      </c>
      <c r="G284" s="7" t="str">
        <f>"Q"&amp;ROUNDUP(MONTH(VolumeByClient[[#This Row],[Date]])/3,0)&amp;" "&amp;YEAR(VolumeByClient[[#This Row],[Date]])</f>
        <v>Q2 2021</v>
      </c>
      <c r="H284" s="7" t="str">
        <f>VLOOKUP(VolumeByClient[[#This Row],[Date]],quarters[],3,TRUE)</f>
        <v>Q2 2021</v>
      </c>
    </row>
    <row r="285" spans="1:8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4" t="str">
        <f>INDEX(GeoByClient[GEOID],MATCH(VolumeByClient[[#This Row],[CLID]],GeoByClient[Right],0))</f>
        <v>GEO1001</v>
      </c>
      <c r="F285" s="3" t="str">
        <f>VLOOKUP(VolumeByClient[[#This Row],[Index Match Region Id]],geonames[[GEOID]:[GEO NAME]],2,FALSE)</f>
        <v>NAM</v>
      </c>
      <c r="G285" s="7" t="str">
        <f>"Q"&amp;ROUNDUP(MONTH(VolumeByClient[[#This Row],[Date]])/3,0)&amp;" "&amp;YEAR(VolumeByClient[[#This Row],[Date]])</f>
        <v>Q1 2021</v>
      </c>
      <c r="H285" s="7" t="str">
        <f>VLOOKUP(VolumeByClient[[#This Row],[Date]],quarters[],3,TRUE)</f>
        <v>Q1 2021</v>
      </c>
    </row>
    <row r="286" spans="1:8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4" t="str">
        <f>INDEX(GeoByClient[GEOID],MATCH(VolumeByClient[[#This Row],[CLID]],GeoByClient[Right],0))</f>
        <v>GEO1001</v>
      </c>
      <c r="F286" s="3" t="str">
        <f>VLOOKUP(VolumeByClient[[#This Row],[Index Match Region Id]],geonames[[GEOID]:[GEO NAME]],2,FALSE)</f>
        <v>NAM</v>
      </c>
      <c r="G286" s="7" t="str">
        <f>"Q"&amp;ROUNDUP(MONTH(VolumeByClient[[#This Row],[Date]])/3,0)&amp;" "&amp;YEAR(VolumeByClient[[#This Row],[Date]])</f>
        <v>Q1 2021</v>
      </c>
      <c r="H286" s="7" t="str">
        <f>VLOOKUP(VolumeByClient[[#This Row],[Date]],quarters[],3,TRUE)</f>
        <v>Q1 2021</v>
      </c>
    </row>
    <row r="287" spans="1:8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4" t="str">
        <f>INDEX(GeoByClient[GEOID],MATCH(VolumeByClient[[#This Row],[CLID]],GeoByClient[Right],0))</f>
        <v>GEO1001</v>
      </c>
      <c r="F287" s="3" t="str">
        <f>VLOOKUP(VolumeByClient[[#This Row],[Index Match Region Id]],geonames[[GEOID]:[GEO NAME]],2,FALSE)</f>
        <v>NAM</v>
      </c>
      <c r="G287" s="7" t="str">
        <f>"Q"&amp;ROUNDUP(MONTH(VolumeByClient[[#This Row],[Date]])/3,0)&amp;" "&amp;YEAR(VolumeByClient[[#This Row],[Date]])</f>
        <v>Q1 2021</v>
      </c>
      <c r="H287" s="7" t="str">
        <f>VLOOKUP(VolumeByClient[[#This Row],[Date]],quarters[],3,TRUE)</f>
        <v>Q1 2021</v>
      </c>
    </row>
    <row r="288" spans="1:8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4" t="str">
        <f>INDEX(GeoByClient[GEOID],MATCH(VolumeByClient[[#This Row],[CLID]],GeoByClient[Right],0))</f>
        <v>GEO1004</v>
      </c>
      <c r="F288" s="3" t="str">
        <f>VLOOKUP(VolumeByClient[[#This Row],[Index Match Region Id]],geonames[[GEOID]:[GEO NAME]],2,FALSE)</f>
        <v>LATAM</v>
      </c>
      <c r="G288" s="7" t="str">
        <f>"Q"&amp;ROUNDUP(MONTH(VolumeByClient[[#This Row],[Date]])/3,0)&amp;" "&amp;YEAR(VolumeByClient[[#This Row],[Date]])</f>
        <v>Q1 2020</v>
      </c>
      <c r="H288" s="7" t="str">
        <f>VLOOKUP(VolumeByClient[[#This Row],[Date]],quarters[],3,TRUE)</f>
        <v>Q1 2020</v>
      </c>
    </row>
    <row r="289" spans="1:8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4" t="str">
        <f>INDEX(GeoByClient[GEOID],MATCH(VolumeByClient[[#This Row],[CLID]],GeoByClient[Right],0))</f>
        <v>GEO1004</v>
      </c>
      <c r="F289" s="3" t="str">
        <f>VLOOKUP(VolumeByClient[[#This Row],[Index Match Region Id]],geonames[[GEOID]:[GEO NAME]],2,FALSE)</f>
        <v>LATAM</v>
      </c>
      <c r="G289" s="7" t="str">
        <f>"Q"&amp;ROUNDUP(MONTH(VolumeByClient[[#This Row],[Date]])/3,0)&amp;" "&amp;YEAR(VolumeByClient[[#This Row],[Date]])</f>
        <v>Q1 2020</v>
      </c>
      <c r="H289" s="7" t="str">
        <f>VLOOKUP(VolumeByClient[[#This Row],[Date]],quarters[],3,TRUE)</f>
        <v>Q1 2020</v>
      </c>
    </row>
    <row r="290" spans="1:8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4" t="str">
        <f>INDEX(GeoByClient[GEOID],MATCH(VolumeByClient[[#This Row],[CLID]],GeoByClient[Right],0))</f>
        <v>GEO1004</v>
      </c>
      <c r="F290" s="3" t="str">
        <f>VLOOKUP(VolumeByClient[[#This Row],[Index Match Region Id]],geonames[[GEOID]:[GEO NAME]],2,FALSE)</f>
        <v>LATAM</v>
      </c>
      <c r="G290" s="7" t="str">
        <f>"Q"&amp;ROUNDUP(MONTH(VolumeByClient[[#This Row],[Date]])/3,0)&amp;" "&amp;YEAR(VolumeByClient[[#This Row],[Date]])</f>
        <v>Q1 2020</v>
      </c>
      <c r="H290" s="7" t="str">
        <f>VLOOKUP(VolumeByClient[[#This Row],[Date]],quarters[],3,TRUE)</f>
        <v>Q1 2020</v>
      </c>
    </row>
    <row r="291" spans="1:8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4" t="str">
        <f>INDEX(GeoByClient[GEOID],MATCH(VolumeByClient[[#This Row],[CLID]],GeoByClient[Right],0))</f>
        <v>GEO1004</v>
      </c>
      <c r="F291" s="3" t="str">
        <f>VLOOKUP(VolumeByClient[[#This Row],[Index Match Region Id]],geonames[[GEOID]:[GEO NAME]],2,FALSE)</f>
        <v>LATAM</v>
      </c>
      <c r="G291" s="7" t="str">
        <f>"Q"&amp;ROUNDUP(MONTH(VolumeByClient[[#This Row],[Date]])/3,0)&amp;" "&amp;YEAR(VolumeByClient[[#This Row],[Date]])</f>
        <v>Q2 2020</v>
      </c>
      <c r="H291" s="7" t="str">
        <f>VLOOKUP(VolumeByClient[[#This Row],[Date]],quarters[],3,TRUE)</f>
        <v>Q2 2020</v>
      </c>
    </row>
    <row r="292" spans="1:8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4" t="str">
        <f>INDEX(GeoByClient[GEOID],MATCH(VolumeByClient[[#This Row],[CLID]],GeoByClient[Right],0))</f>
        <v>GEO1004</v>
      </c>
      <c r="F292" s="3" t="str">
        <f>VLOOKUP(VolumeByClient[[#This Row],[Index Match Region Id]],geonames[[GEOID]:[GEO NAME]],2,FALSE)</f>
        <v>LATAM</v>
      </c>
      <c r="G292" s="7" t="str">
        <f>"Q"&amp;ROUNDUP(MONTH(VolumeByClient[[#This Row],[Date]])/3,0)&amp;" "&amp;YEAR(VolumeByClient[[#This Row],[Date]])</f>
        <v>Q2 2020</v>
      </c>
      <c r="H292" s="7" t="str">
        <f>VLOOKUP(VolumeByClient[[#This Row],[Date]],quarters[],3,TRUE)</f>
        <v>Q2 2020</v>
      </c>
    </row>
    <row r="293" spans="1:8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4" t="str">
        <f>INDEX(GeoByClient[GEOID],MATCH(VolumeByClient[[#This Row],[CLID]],GeoByClient[Right],0))</f>
        <v>GEO1004</v>
      </c>
      <c r="F293" s="3" t="str">
        <f>VLOOKUP(VolumeByClient[[#This Row],[Index Match Region Id]],geonames[[GEOID]:[GEO NAME]],2,FALSE)</f>
        <v>LATAM</v>
      </c>
      <c r="G293" s="7" t="str">
        <f>"Q"&amp;ROUNDUP(MONTH(VolumeByClient[[#This Row],[Date]])/3,0)&amp;" "&amp;YEAR(VolumeByClient[[#This Row],[Date]])</f>
        <v>Q2 2020</v>
      </c>
      <c r="H293" s="7" t="str">
        <f>VLOOKUP(VolumeByClient[[#This Row],[Date]],quarters[],3,TRUE)</f>
        <v>Q2 2020</v>
      </c>
    </row>
    <row r="294" spans="1:8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4" t="str">
        <f>INDEX(GeoByClient[GEOID],MATCH(VolumeByClient[[#This Row],[CLID]],GeoByClient[Right],0))</f>
        <v>GEO1004</v>
      </c>
      <c r="F294" s="3" t="str">
        <f>VLOOKUP(VolumeByClient[[#This Row],[Index Match Region Id]],geonames[[GEOID]:[GEO NAME]],2,FALSE)</f>
        <v>LATAM</v>
      </c>
      <c r="G294" s="7" t="str">
        <f>"Q"&amp;ROUNDUP(MONTH(VolumeByClient[[#This Row],[Date]])/3,0)&amp;" "&amp;YEAR(VolumeByClient[[#This Row],[Date]])</f>
        <v>Q3 2020</v>
      </c>
      <c r="H294" s="7" t="str">
        <f>VLOOKUP(VolumeByClient[[#This Row],[Date]],quarters[],3,TRUE)</f>
        <v>Q3 2020</v>
      </c>
    </row>
    <row r="295" spans="1:8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4" t="str">
        <f>INDEX(GeoByClient[GEOID],MATCH(VolumeByClient[[#This Row],[CLID]],GeoByClient[Right],0))</f>
        <v>GEO1004</v>
      </c>
      <c r="F295" s="3" t="str">
        <f>VLOOKUP(VolumeByClient[[#This Row],[Index Match Region Id]],geonames[[GEOID]:[GEO NAME]],2,FALSE)</f>
        <v>LATAM</v>
      </c>
      <c r="G295" s="7" t="str">
        <f>"Q"&amp;ROUNDUP(MONTH(VolumeByClient[[#This Row],[Date]])/3,0)&amp;" "&amp;YEAR(VolumeByClient[[#This Row],[Date]])</f>
        <v>Q3 2020</v>
      </c>
      <c r="H295" s="7" t="str">
        <f>VLOOKUP(VolumeByClient[[#This Row],[Date]],quarters[],3,TRUE)</f>
        <v>Q3 2020</v>
      </c>
    </row>
    <row r="296" spans="1:8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4" t="str">
        <f>INDEX(GeoByClient[GEOID],MATCH(VolumeByClient[[#This Row],[CLID]],GeoByClient[Right],0))</f>
        <v>GEO1004</v>
      </c>
      <c r="F296" s="3" t="str">
        <f>VLOOKUP(VolumeByClient[[#This Row],[Index Match Region Id]],geonames[[GEOID]:[GEO NAME]],2,FALSE)</f>
        <v>LATAM</v>
      </c>
      <c r="G296" s="7" t="str">
        <f>"Q"&amp;ROUNDUP(MONTH(VolumeByClient[[#This Row],[Date]])/3,0)&amp;" "&amp;YEAR(VolumeByClient[[#This Row],[Date]])</f>
        <v>Q3 2020</v>
      </c>
      <c r="H296" s="7" t="str">
        <f>VLOOKUP(VolumeByClient[[#This Row],[Date]],quarters[],3,TRUE)</f>
        <v>Q3 2020</v>
      </c>
    </row>
    <row r="297" spans="1:8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4" t="str">
        <f>INDEX(GeoByClient[GEOID],MATCH(VolumeByClient[[#This Row],[CLID]],GeoByClient[Right],0))</f>
        <v>GEO1004</v>
      </c>
      <c r="F297" s="3" t="str">
        <f>VLOOKUP(VolumeByClient[[#This Row],[Index Match Region Id]],geonames[[GEOID]:[GEO NAME]],2,FALSE)</f>
        <v>LATAM</v>
      </c>
      <c r="G297" s="7" t="str">
        <f>"Q"&amp;ROUNDUP(MONTH(VolumeByClient[[#This Row],[Date]])/3,0)&amp;" "&amp;YEAR(VolumeByClient[[#This Row],[Date]])</f>
        <v>Q4 2020</v>
      </c>
      <c r="H297" s="7" t="str">
        <f>VLOOKUP(VolumeByClient[[#This Row],[Date]],quarters[],3,TRUE)</f>
        <v>Q4 2020</v>
      </c>
    </row>
    <row r="298" spans="1:8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4" t="str">
        <f>INDEX(GeoByClient[GEOID],MATCH(VolumeByClient[[#This Row],[CLID]],GeoByClient[Right],0))</f>
        <v>GEO1004</v>
      </c>
      <c r="F298" s="3" t="str">
        <f>VLOOKUP(VolumeByClient[[#This Row],[Index Match Region Id]],geonames[[GEOID]:[GEO NAME]],2,FALSE)</f>
        <v>LATAM</v>
      </c>
      <c r="G298" s="7" t="str">
        <f>"Q"&amp;ROUNDUP(MONTH(VolumeByClient[[#This Row],[Date]])/3,0)&amp;" "&amp;YEAR(VolumeByClient[[#This Row],[Date]])</f>
        <v>Q4 2020</v>
      </c>
      <c r="H298" s="7" t="str">
        <f>VLOOKUP(VolumeByClient[[#This Row],[Date]],quarters[],3,TRUE)</f>
        <v>Q4 2020</v>
      </c>
    </row>
    <row r="299" spans="1:8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4" t="str">
        <f>INDEX(GeoByClient[GEOID],MATCH(VolumeByClient[[#This Row],[CLID]],GeoByClient[Right],0))</f>
        <v>GEO1004</v>
      </c>
      <c r="F299" s="3" t="str">
        <f>VLOOKUP(VolumeByClient[[#This Row],[Index Match Region Id]],geonames[[GEOID]:[GEO NAME]],2,FALSE)</f>
        <v>LATAM</v>
      </c>
      <c r="G299" s="7" t="str">
        <f>"Q"&amp;ROUNDUP(MONTH(VolumeByClient[[#This Row],[Date]])/3,0)&amp;" "&amp;YEAR(VolumeByClient[[#This Row],[Date]])</f>
        <v>Q4 2020</v>
      </c>
      <c r="H299" s="7" t="str">
        <f>VLOOKUP(VolumeByClient[[#This Row],[Date]],quarters[],3,TRUE)</f>
        <v>Q4 2020</v>
      </c>
    </row>
    <row r="300" spans="1:8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4" t="str">
        <f>INDEX(GeoByClient[GEOID],MATCH(VolumeByClient[[#This Row],[CLID]],GeoByClient[Right],0))</f>
        <v>GEO1004</v>
      </c>
      <c r="F300" s="3" t="str">
        <f>VLOOKUP(VolumeByClient[[#This Row],[Index Match Region Id]],geonames[[GEOID]:[GEO NAME]],2,FALSE)</f>
        <v>LATAM</v>
      </c>
      <c r="G300" s="7" t="str">
        <f>"Q"&amp;ROUNDUP(MONTH(VolumeByClient[[#This Row],[Date]])/3,0)&amp;" "&amp;YEAR(VolumeByClient[[#This Row],[Date]])</f>
        <v>Q2 2021</v>
      </c>
      <c r="H300" s="7" t="str">
        <f>VLOOKUP(VolumeByClient[[#This Row],[Date]],quarters[],3,TRUE)</f>
        <v>Q2 2021</v>
      </c>
    </row>
    <row r="301" spans="1:8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4" t="str">
        <f>INDEX(GeoByClient[GEOID],MATCH(VolumeByClient[[#This Row],[CLID]],GeoByClient[Right],0))</f>
        <v>GEO1004</v>
      </c>
      <c r="F301" s="3" t="str">
        <f>VLOOKUP(VolumeByClient[[#This Row],[Index Match Region Id]],geonames[[GEOID]:[GEO NAME]],2,FALSE)</f>
        <v>LATAM</v>
      </c>
      <c r="G301" s="7" t="str">
        <f>"Q"&amp;ROUNDUP(MONTH(VolumeByClient[[#This Row],[Date]])/3,0)&amp;" "&amp;YEAR(VolumeByClient[[#This Row],[Date]])</f>
        <v>Q2 2021</v>
      </c>
      <c r="H301" s="7" t="str">
        <f>VLOOKUP(VolumeByClient[[#This Row],[Date]],quarters[],3,TRUE)</f>
        <v>Q2 2021</v>
      </c>
    </row>
    <row r="302" spans="1:8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4" t="str">
        <f>INDEX(GeoByClient[GEOID],MATCH(VolumeByClient[[#This Row],[CLID]],GeoByClient[Right],0))</f>
        <v>GEO1004</v>
      </c>
      <c r="F302" s="3" t="str">
        <f>VLOOKUP(VolumeByClient[[#This Row],[Index Match Region Id]],geonames[[GEOID]:[GEO NAME]],2,FALSE)</f>
        <v>LATAM</v>
      </c>
      <c r="G302" s="7" t="str">
        <f>"Q"&amp;ROUNDUP(MONTH(VolumeByClient[[#This Row],[Date]])/3,0)&amp;" "&amp;YEAR(VolumeByClient[[#This Row],[Date]])</f>
        <v>Q2 2021</v>
      </c>
      <c r="H302" s="7" t="str">
        <f>VLOOKUP(VolumeByClient[[#This Row],[Date]],quarters[],3,TRUE)</f>
        <v>Q2 2021</v>
      </c>
    </row>
    <row r="303" spans="1:8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4" t="str">
        <f>INDEX(GeoByClient[GEOID],MATCH(VolumeByClient[[#This Row],[CLID]],GeoByClient[Right],0))</f>
        <v>GEO1004</v>
      </c>
      <c r="F303" s="3" t="str">
        <f>VLOOKUP(VolumeByClient[[#This Row],[Index Match Region Id]],geonames[[GEOID]:[GEO NAME]],2,FALSE)</f>
        <v>LATAM</v>
      </c>
      <c r="G303" s="7" t="str">
        <f>"Q"&amp;ROUNDUP(MONTH(VolumeByClient[[#This Row],[Date]])/3,0)&amp;" "&amp;YEAR(VolumeByClient[[#This Row],[Date]])</f>
        <v>Q1 2021</v>
      </c>
      <c r="H303" s="7" t="str">
        <f>VLOOKUP(VolumeByClient[[#This Row],[Date]],quarters[],3,TRUE)</f>
        <v>Q1 2021</v>
      </c>
    </row>
    <row r="304" spans="1:8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4" t="str">
        <f>INDEX(GeoByClient[GEOID],MATCH(VolumeByClient[[#This Row],[CLID]],GeoByClient[Right],0))</f>
        <v>GEO1004</v>
      </c>
      <c r="F304" s="3" t="str">
        <f>VLOOKUP(VolumeByClient[[#This Row],[Index Match Region Id]],geonames[[GEOID]:[GEO NAME]],2,FALSE)</f>
        <v>LATAM</v>
      </c>
      <c r="G304" s="7" t="str">
        <f>"Q"&amp;ROUNDUP(MONTH(VolumeByClient[[#This Row],[Date]])/3,0)&amp;" "&amp;YEAR(VolumeByClient[[#This Row],[Date]])</f>
        <v>Q1 2021</v>
      </c>
      <c r="H304" s="7" t="str">
        <f>VLOOKUP(VolumeByClient[[#This Row],[Date]],quarters[],3,TRUE)</f>
        <v>Q1 2021</v>
      </c>
    </row>
    <row r="305" spans="1:8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4" t="str">
        <f>INDEX(GeoByClient[GEOID],MATCH(VolumeByClient[[#This Row],[CLID]],GeoByClient[Right],0))</f>
        <v>GEO1004</v>
      </c>
      <c r="F305" s="3" t="str">
        <f>VLOOKUP(VolumeByClient[[#This Row],[Index Match Region Id]],geonames[[GEOID]:[GEO NAME]],2,FALSE)</f>
        <v>LATAM</v>
      </c>
      <c r="G305" s="7" t="str">
        <f>"Q"&amp;ROUNDUP(MONTH(VolumeByClient[[#This Row],[Date]])/3,0)&amp;" "&amp;YEAR(VolumeByClient[[#This Row],[Date]])</f>
        <v>Q1 2021</v>
      </c>
      <c r="H305" s="7" t="str">
        <f>VLOOKUP(VolumeByClient[[#This Row],[Date]],quarters[],3,TRUE)</f>
        <v>Q1 2021</v>
      </c>
    </row>
    <row r="306" spans="1:8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4" t="str">
        <f>INDEX(GeoByClient[GEOID],MATCH(VolumeByClient[[#This Row],[CLID]],GeoByClient[Right],0))</f>
        <v>GEO1002</v>
      </c>
      <c r="F306" s="3" t="str">
        <f>VLOOKUP(VolumeByClient[[#This Row],[Index Match Region Id]],geonames[[GEOID]:[GEO NAME]],2,FALSE)</f>
        <v>APAC</v>
      </c>
      <c r="G306" s="7" t="str">
        <f>"Q"&amp;ROUNDUP(MONTH(VolumeByClient[[#This Row],[Date]])/3,0)&amp;" "&amp;YEAR(VolumeByClient[[#This Row],[Date]])</f>
        <v>Q3 2020</v>
      </c>
      <c r="H306" s="7" t="str">
        <f>VLOOKUP(VolumeByClient[[#This Row],[Date]],quarters[],3,TRUE)</f>
        <v>Q3 2020</v>
      </c>
    </row>
    <row r="307" spans="1:8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4" t="str">
        <f>INDEX(GeoByClient[GEOID],MATCH(VolumeByClient[[#This Row],[CLID]],GeoByClient[Right],0))</f>
        <v>GEO1002</v>
      </c>
      <c r="F307" s="3" t="str">
        <f>VLOOKUP(VolumeByClient[[#This Row],[Index Match Region Id]],geonames[[GEOID]:[GEO NAME]],2,FALSE)</f>
        <v>APAC</v>
      </c>
      <c r="G307" s="7" t="str">
        <f>"Q"&amp;ROUNDUP(MONTH(VolumeByClient[[#This Row],[Date]])/3,0)&amp;" "&amp;YEAR(VolumeByClient[[#This Row],[Date]])</f>
        <v>Q3 2020</v>
      </c>
      <c r="H307" s="7" t="str">
        <f>VLOOKUP(VolumeByClient[[#This Row],[Date]],quarters[],3,TRUE)</f>
        <v>Q3 2020</v>
      </c>
    </row>
    <row r="308" spans="1:8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4" t="str">
        <f>INDEX(GeoByClient[GEOID],MATCH(VolumeByClient[[#This Row],[CLID]],GeoByClient[Right],0))</f>
        <v>GEO1002</v>
      </c>
      <c r="F308" s="3" t="str">
        <f>VLOOKUP(VolumeByClient[[#This Row],[Index Match Region Id]],geonames[[GEOID]:[GEO NAME]],2,FALSE)</f>
        <v>APAC</v>
      </c>
      <c r="G308" s="7" t="str">
        <f>"Q"&amp;ROUNDUP(MONTH(VolumeByClient[[#This Row],[Date]])/3,0)&amp;" "&amp;YEAR(VolumeByClient[[#This Row],[Date]])</f>
        <v>Q3 2020</v>
      </c>
      <c r="H308" s="7" t="str">
        <f>VLOOKUP(VolumeByClient[[#This Row],[Date]],quarters[],3,TRUE)</f>
        <v>Q3 2020</v>
      </c>
    </row>
    <row r="309" spans="1:8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4" t="str">
        <f>INDEX(GeoByClient[GEOID],MATCH(VolumeByClient[[#This Row],[CLID]],GeoByClient[Right],0))</f>
        <v>GEO1002</v>
      </c>
      <c r="F309" s="3" t="str">
        <f>VLOOKUP(VolumeByClient[[#This Row],[Index Match Region Id]],geonames[[GEOID]:[GEO NAME]],2,FALSE)</f>
        <v>APAC</v>
      </c>
      <c r="G309" s="7" t="str">
        <f>"Q"&amp;ROUNDUP(MONTH(VolumeByClient[[#This Row],[Date]])/3,0)&amp;" "&amp;YEAR(VolumeByClient[[#This Row],[Date]])</f>
        <v>Q4 2020</v>
      </c>
      <c r="H309" s="7" t="str">
        <f>VLOOKUP(VolumeByClient[[#This Row],[Date]],quarters[],3,TRUE)</f>
        <v>Q4 2020</v>
      </c>
    </row>
    <row r="310" spans="1:8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4" t="str">
        <f>INDEX(GeoByClient[GEOID],MATCH(VolumeByClient[[#This Row],[CLID]],GeoByClient[Right],0))</f>
        <v>GEO1002</v>
      </c>
      <c r="F310" s="3" t="str">
        <f>VLOOKUP(VolumeByClient[[#This Row],[Index Match Region Id]],geonames[[GEOID]:[GEO NAME]],2,FALSE)</f>
        <v>APAC</v>
      </c>
      <c r="G310" s="7" t="str">
        <f>"Q"&amp;ROUNDUP(MONTH(VolumeByClient[[#This Row],[Date]])/3,0)&amp;" "&amp;YEAR(VolumeByClient[[#This Row],[Date]])</f>
        <v>Q4 2020</v>
      </c>
      <c r="H310" s="7" t="str">
        <f>VLOOKUP(VolumeByClient[[#This Row],[Date]],quarters[],3,TRUE)</f>
        <v>Q4 2020</v>
      </c>
    </row>
    <row r="311" spans="1:8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4" t="str">
        <f>INDEX(GeoByClient[GEOID],MATCH(VolumeByClient[[#This Row],[CLID]],GeoByClient[Right],0))</f>
        <v>GEO1002</v>
      </c>
      <c r="F311" s="3" t="str">
        <f>VLOOKUP(VolumeByClient[[#This Row],[Index Match Region Id]],geonames[[GEOID]:[GEO NAME]],2,FALSE)</f>
        <v>APAC</v>
      </c>
      <c r="G311" s="7" t="str">
        <f>"Q"&amp;ROUNDUP(MONTH(VolumeByClient[[#This Row],[Date]])/3,0)&amp;" "&amp;YEAR(VolumeByClient[[#This Row],[Date]])</f>
        <v>Q4 2020</v>
      </c>
      <c r="H311" s="7" t="str">
        <f>VLOOKUP(VolumeByClient[[#This Row],[Date]],quarters[],3,TRUE)</f>
        <v>Q4 2020</v>
      </c>
    </row>
    <row r="312" spans="1:8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4" t="str">
        <f>INDEX(GeoByClient[GEOID],MATCH(VolumeByClient[[#This Row],[CLID]],GeoByClient[Right],0))</f>
        <v>GEO1002</v>
      </c>
      <c r="F312" s="3" t="str">
        <f>VLOOKUP(VolumeByClient[[#This Row],[Index Match Region Id]],geonames[[GEOID]:[GEO NAME]],2,FALSE)</f>
        <v>APAC</v>
      </c>
      <c r="G312" s="7" t="str">
        <f>"Q"&amp;ROUNDUP(MONTH(VolumeByClient[[#This Row],[Date]])/3,0)&amp;" "&amp;YEAR(VolumeByClient[[#This Row],[Date]])</f>
        <v>Q2 2021</v>
      </c>
      <c r="H312" s="7" t="str">
        <f>VLOOKUP(VolumeByClient[[#This Row],[Date]],quarters[],3,TRUE)</f>
        <v>Q2 2021</v>
      </c>
    </row>
    <row r="313" spans="1:8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4" t="str">
        <f>INDEX(GeoByClient[GEOID],MATCH(VolumeByClient[[#This Row],[CLID]],GeoByClient[Right],0))</f>
        <v>GEO1002</v>
      </c>
      <c r="F313" s="3" t="str">
        <f>VLOOKUP(VolumeByClient[[#This Row],[Index Match Region Id]],geonames[[GEOID]:[GEO NAME]],2,FALSE)</f>
        <v>APAC</v>
      </c>
      <c r="G313" s="7" t="str">
        <f>"Q"&amp;ROUNDUP(MONTH(VolumeByClient[[#This Row],[Date]])/3,0)&amp;" "&amp;YEAR(VolumeByClient[[#This Row],[Date]])</f>
        <v>Q2 2021</v>
      </c>
      <c r="H313" s="7" t="str">
        <f>VLOOKUP(VolumeByClient[[#This Row],[Date]],quarters[],3,TRUE)</f>
        <v>Q2 2021</v>
      </c>
    </row>
    <row r="314" spans="1:8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4" t="str">
        <f>INDEX(GeoByClient[GEOID],MATCH(VolumeByClient[[#This Row],[CLID]],GeoByClient[Right],0))</f>
        <v>GEO1002</v>
      </c>
      <c r="F314" s="3" t="str">
        <f>VLOOKUP(VolumeByClient[[#This Row],[Index Match Region Id]],geonames[[GEOID]:[GEO NAME]],2,FALSE)</f>
        <v>APAC</v>
      </c>
      <c r="G314" s="7" t="str">
        <f>"Q"&amp;ROUNDUP(MONTH(VolumeByClient[[#This Row],[Date]])/3,0)&amp;" "&amp;YEAR(VolumeByClient[[#This Row],[Date]])</f>
        <v>Q2 2021</v>
      </c>
      <c r="H314" s="7" t="str">
        <f>VLOOKUP(VolumeByClient[[#This Row],[Date]],quarters[],3,TRUE)</f>
        <v>Q2 2021</v>
      </c>
    </row>
    <row r="315" spans="1:8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4" t="str">
        <f>INDEX(GeoByClient[GEOID],MATCH(VolumeByClient[[#This Row],[CLID]],GeoByClient[Right],0))</f>
        <v>GEO1002</v>
      </c>
      <c r="F315" s="3" t="str">
        <f>VLOOKUP(VolumeByClient[[#This Row],[Index Match Region Id]],geonames[[GEOID]:[GEO NAME]],2,FALSE)</f>
        <v>APAC</v>
      </c>
      <c r="G315" s="7" t="str">
        <f>"Q"&amp;ROUNDUP(MONTH(VolumeByClient[[#This Row],[Date]])/3,0)&amp;" "&amp;YEAR(VolumeByClient[[#This Row],[Date]])</f>
        <v>Q1 2021</v>
      </c>
      <c r="H315" s="7" t="str">
        <f>VLOOKUP(VolumeByClient[[#This Row],[Date]],quarters[],3,TRUE)</f>
        <v>Q1 2021</v>
      </c>
    </row>
    <row r="316" spans="1:8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4" t="str">
        <f>INDEX(GeoByClient[GEOID],MATCH(VolumeByClient[[#This Row],[CLID]],GeoByClient[Right],0))</f>
        <v>GEO1002</v>
      </c>
      <c r="F316" s="3" t="str">
        <f>VLOOKUP(VolumeByClient[[#This Row],[Index Match Region Id]],geonames[[GEOID]:[GEO NAME]],2,FALSE)</f>
        <v>APAC</v>
      </c>
      <c r="G316" s="7" t="str">
        <f>"Q"&amp;ROUNDUP(MONTH(VolumeByClient[[#This Row],[Date]])/3,0)&amp;" "&amp;YEAR(VolumeByClient[[#This Row],[Date]])</f>
        <v>Q1 2021</v>
      </c>
      <c r="H316" s="7" t="str">
        <f>VLOOKUP(VolumeByClient[[#This Row],[Date]],quarters[],3,TRUE)</f>
        <v>Q1 2021</v>
      </c>
    </row>
    <row r="317" spans="1:8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4" t="str">
        <f>INDEX(GeoByClient[GEOID],MATCH(VolumeByClient[[#This Row],[CLID]],GeoByClient[Right],0))</f>
        <v>GEO1002</v>
      </c>
      <c r="F317" s="3" t="str">
        <f>VLOOKUP(VolumeByClient[[#This Row],[Index Match Region Id]],geonames[[GEOID]:[GEO NAME]],2,FALSE)</f>
        <v>APAC</v>
      </c>
      <c r="G317" s="7" t="str">
        <f>"Q"&amp;ROUNDUP(MONTH(VolumeByClient[[#This Row],[Date]])/3,0)&amp;" "&amp;YEAR(VolumeByClient[[#This Row],[Date]])</f>
        <v>Q1 2021</v>
      </c>
      <c r="H317" s="7" t="str">
        <f>VLOOKUP(VolumeByClient[[#This Row],[Date]],quarters[],3,TRUE)</f>
        <v>Q1 2021</v>
      </c>
    </row>
    <row r="318" spans="1:8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4" t="str">
        <f>INDEX(GeoByClient[GEOID],MATCH(VolumeByClient[[#This Row],[CLID]],GeoByClient[Right],0))</f>
        <v>GEO1001</v>
      </c>
      <c r="F318" s="3" t="str">
        <f>VLOOKUP(VolumeByClient[[#This Row],[Index Match Region Id]],geonames[[GEOID]:[GEO NAME]],2,FALSE)</f>
        <v>NAM</v>
      </c>
      <c r="G318" s="7" t="str">
        <f>"Q"&amp;ROUNDUP(MONTH(VolumeByClient[[#This Row],[Date]])/3,0)&amp;" "&amp;YEAR(VolumeByClient[[#This Row],[Date]])</f>
        <v>Q1 2020</v>
      </c>
      <c r="H318" s="7" t="str">
        <f>VLOOKUP(VolumeByClient[[#This Row],[Date]],quarters[],3,TRUE)</f>
        <v>Q1 2020</v>
      </c>
    </row>
    <row r="319" spans="1:8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4" t="str">
        <f>INDEX(GeoByClient[GEOID],MATCH(VolumeByClient[[#This Row],[CLID]],GeoByClient[Right],0))</f>
        <v>GEO1001</v>
      </c>
      <c r="F319" s="3" t="str">
        <f>VLOOKUP(VolumeByClient[[#This Row],[Index Match Region Id]],geonames[[GEOID]:[GEO NAME]],2,FALSE)</f>
        <v>NAM</v>
      </c>
      <c r="G319" s="7" t="str">
        <f>"Q"&amp;ROUNDUP(MONTH(VolumeByClient[[#This Row],[Date]])/3,0)&amp;" "&amp;YEAR(VolumeByClient[[#This Row],[Date]])</f>
        <v>Q1 2020</v>
      </c>
      <c r="H319" s="7" t="str">
        <f>VLOOKUP(VolumeByClient[[#This Row],[Date]],quarters[],3,TRUE)</f>
        <v>Q1 2020</v>
      </c>
    </row>
    <row r="320" spans="1:8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4" t="str">
        <f>INDEX(GeoByClient[GEOID],MATCH(VolumeByClient[[#This Row],[CLID]],GeoByClient[Right],0))</f>
        <v>GEO1001</v>
      </c>
      <c r="F320" s="3" t="str">
        <f>VLOOKUP(VolumeByClient[[#This Row],[Index Match Region Id]],geonames[[GEOID]:[GEO NAME]],2,FALSE)</f>
        <v>NAM</v>
      </c>
      <c r="G320" s="7" t="str">
        <f>"Q"&amp;ROUNDUP(MONTH(VolumeByClient[[#This Row],[Date]])/3,0)&amp;" "&amp;YEAR(VolumeByClient[[#This Row],[Date]])</f>
        <v>Q1 2020</v>
      </c>
      <c r="H320" s="7" t="str">
        <f>VLOOKUP(VolumeByClient[[#This Row],[Date]],quarters[],3,TRUE)</f>
        <v>Q1 2020</v>
      </c>
    </row>
    <row r="321" spans="1:8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4" t="str">
        <f>INDEX(GeoByClient[GEOID],MATCH(VolumeByClient[[#This Row],[CLID]],GeoByClient[Right],0))</f>
        <v>GEO1001</v>
      </c>
      <c r="F321" s="3" t="str">
        <f>VLOOKUP(VolumeByClient[[#This Row],[Index Match Region Id]],geonames[[GEOID]:[GEO NAME]],2,FALSE)</f>
        <v>NAM</v>
      </c>
      <c r="G321" s="7" t="str">
        <f>"Q"&amp;ROUNDUP(MONTH(VolumeByClient[[#This Row],[Date]])/3,0)&amp;" "&amp;YEAR(VolumeByClient[[#This Row],[Date]])</f>
        <v>Q2 2020</v>
      </c>
      <c r="H321" s="7" t="str">
        <f>VLOOKUP(VolumeByClient[[#This Row],[Date]],quarters[],3,TRUE)</f>
        <v>Q2 2020</v>
      </c>
    </row>
    <row r="322" spans="1:8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4" t="str">
        <f>INDEX(GeoByClient[GEOID],MATCH(VolumeByClient[[#This Row],[CLID]],GeoByClient[Right],0))</f>
        <v>GEO1001</v>
      </c>
      <c r="F322" s="3" t="str">
        <f>VLOOKUP(VolumeByClient[[#This Row],[Index Match Region Id]],geonames[[GEOID]:[GEO NAME]],2,FALSE)</f>
        <v>NAM</v>
      </c>
      <c r="G322" s="7" t="str">
        <f>"Q"&amp;ROUNDUP(MONTH(VolumeByClient[[#This Row],[Date]])/3,0)&amp;" "&amp;YEAR(VolumeByClient[[#This Row],[Date]])</f>
        <v>Q2 2020</v>
      </c>
      <c r="H322" s="7" t="str">
        <f>VLOOKUP(VolumeByClient[[#This Row],[Date]],quarters[],3,TRUE)</f>
        <v>Q2 2020</v>
      </c>
    </row>
    <row r="323" spans="1:8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4" t="str">
        <f>INDEX(GeoByClient[GEOID],MATCH(VolumeByClient[[#This Row],[CLID]],GeoByClient[Right],0))</f>
        <v>GEO1001</v>
      </c>
      <c r="F323" s="3" t="str">
        <f>VLOOKUP(VolumeByClient[[#This Row],[Index Match Region Id]],geonames[[GEOID]:[GEO NAME]],2,FALSE)</f>
        <v>NAM</v>
      </c>
      <c r="G323" s="7" t="str">
        <f>"Q"&amp;ROUNDUP(MONTH(VolumeByClient[[#This Row],[Date]])/3,0)&amp;" "&amp;YEAR(VolumeByClient[[#This Row],[Date]])</f>
        <v>Q2 2020</v>
      </c>
      <c r="H323" s="7" t="str">
        <f>VLOOKUP(VolumeByClient[[#This Row],[Date]],quarters[],3,TRUE)</f>
        <v>Q2 2020</v>
      </c>
    </row>
    <row r="324" spans="1:8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4" t="str">
        <f>INDEX(GeoByClient[GEOID],MATCH(VolumeByClient[[#This Row],[CLID]],GeoByClient[Right],0))</f>
        <v>GEO1001</v>
      </c>
      <c r="F324" s="3" t="str">
        <f>VLOOKUP(VolumeByClient[[#This Row],[Index Match Region Id]],geonames[[GEOID]:[GEO NAME]],2,FALSE)</f>
        <v>NAM</v>
      </c>
      <c r="G324" s="7" t="str">
        <f>"Q"&amp;ROUNDUP(MONTH(VolumeByClient[[#This Row],[Date]])/3,0)&amp;" "&amp;YEAR(VolumeByClient[[#This Row],[Date]])</f>
        <v>Q3 2020</v>
      </c>
      <c r="H324" s="7" t="str">
        <f>VLOOKUP(VolumeByClient[[#This Row],[Date]],quarters[],3,TRUE)</f>
        <v>Q3 2020</v>
      </c>
    </row>
    <row r="325" spans="1:8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4" t="str">
        <f>INDEX(GeoByClient[GEOID],MATCH(VolumeByClient[[#This Row],[CLID]],GeoByClient[Right],0))</f>
        <v>GEO1001</v>
      </c>
      <c r="F325" s="3" t="str">
        <f>VLOOKUP(VolumeByClient[[#This Row],[Index Match Region Id]],geonames[[GEOID]:[GEO NAME]],2,FALSE)</f>
        <v>NAM</v>
      </c>
      <c r="G325" s="7" t="str">
        <f>"Q"&amp;ROUNDUP(MONTH(VolumeByClient[[#This Row],[Date]])/3,0)&amp;" "&amp;YEAR(VolumeByClient[[#This Row],[Date]])</f>
        <v>Q3 2020</v>
      </c>
      <c r="H325" s="7" t="str">
        <f>VLOOKUP(VolumeByClient[[#This Row],[Date]],quarters[],3,TRUE)</f>
        <v>Q3 2020</v>
      </c>
    </row>
    <row r="326" spans="1:8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4" t="str">
        <f>INDEX(GeoByClient[GEOID],MATCH(VolumeByClient[[#This Row],[CLID]],GeoByClient[Right],0))</f>
        <v>GEO1001</v>
      </c>
      <c r="F326" s="3" t="str">
        <f>VLOOKUP(VolumeByClient[[#This Row],[Index Match Region Id]],geonames[[GEOID]:[GEO NAME]],2,FALSE)</f>
        <v>NAM</v>
      </c>
      <c r="G326" s="7" t="str">
        <f>"Q"&amp;ROUNDUP(MONTH(VolumeByClient[[#This Row],[Date]])/3,0)&amp;" "&amp;YEAR(VolumeByClient[[#This Row],[Date]])</f>
        <v>Q3 2020</v>
      </c>
      <c r="H326" s="7" t="str">
        <f>VLOOKUP(VolumeByClient[[#This Row],[Date]],quarters[],3,TRUE)</f>
        <v>Q3 2020</v>
      </c>
    </row>
    <row r="327" spans="1:8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4" t="str">
        <f>INDEX(GeoByClient[GEOID],MATCH(VolumeByClient[[#This Row],[CLID]],GeoByClient[Right],0))</f>
        <v>GEO1001</v>
      </c>
      <c r="F327" s="3" t="str">
        <f>VLOOKUP(VolumeByClient[[#This Row],[Index Match Region Id]],geonames[[GEOID]:[GEO NAME]],2,FALSE)</f>
        <v>NAM</v>
      </c>
      <c r="G327" s="7" t="str">
        <f>"Q"&amp;ROUNDUP(MONTH(VolumeByClient[[#This Row],[Date]])/3,0)&amp;" "&amp;YEAR(VolumeByClient[[#This Row],[Date]])</f>
        <v>Q4 2020</v>
      </c>
      <c r="H327" s="7" t="str">
        <f>VLOOKUP(VolumeByClient[[#This Row],[Date]],quarters[],3,TRUE)</f>
        <v>Q4 2020</v>
      </c>
    </row>
    <row r="328" spans="1:8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4" t="str">
        <f>INDEX(GeoByClient[GEOID],MATCH(VolumeByClient[[#This Row],[CLID]],GeoByClient[Right],0))</f>
        <v>GEO1001</v>
      </c>
      <c r="F328" s="3" t="str">
        <f>VLOOKUP(VolumeByClient[[#This Row],[Index Match Region Id]],geonames[[GEOID]:[GEO NAME]],2,FALSE)</f>
        <v>NAM</v>
      </c>
      <c r="G328" s="7" t="str">
        <f>"Q"&amp;ROUNDUP(MONTH(VolumeByClient[[#This Row],[Date]])/3,0)&amp;" "&amp;YEAR(VolumeByClient[[#This Row],[Date]])</f>
        <v>Q4 2020</v>
      </c>
      <c r="H328" s="7" t="str">
        <f>VLOOKUP(VolumeByClient[[#This Row],[Date]],quarters[],3,TRUE)</f>
        <v>Q4 2020</v>
      </c>
    </row>
    <row r="329" spans="1:8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4" t="str">
        <f>INDEX(GeoByClient[GEOID],MATCH(VolumeByClient[[#This Row],[CLID]],GeoByClient[Right],0))</f>
        <v>GEO1001</v>
      </c>
      <c r="F329" s="3" t="str">
        <f>VLOOKUP(VolumeByClient[[#This Row],[Index Match Region Id]],geonames[[GEOID]:[GEO NAME]],2,FALSE)</f>
        <v>NAM</v>
      </c>
      <c r="G329" s="7" t="str">
        <f>"Q"&amp;ROUNDUP(MONTH(VolumeByClient[[#This Row],[Date]])/3,0)&amp;" "&amp;YEAR(VolumeByClient[[#This Row],[Date]])</f>
        <v>Q4 2020</v>
      </c>
      <c r="H329" s="7" t="str">
        <f>VLOOKUP(VolumeByClient[[#This Row],[Date]],quarters[],3,TRUE)</f>
        <v>Q4 2020</v>
      </c>
    </row>
    <row r="330" spans="1:8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4" t="str">
        <f>INDEX(GeoByClient[GEOID],MATCH(VolumeByClient[[#This Row],[CLID]],GeoByClient[Right],0))</f>
        <v>GEO1001</v>
      </c>
      <c r="F330" s="3" t="str">
        <f>VLOOKUP(VolumeByClient[[#This Row],[Index Match Region Id]],geonames[[GEOID]:[GEO NAME]],2,FALSE)</f>
        <v>NAM</v>
      </c>
      <c r="G330" s="7" t="str">
        <f>"Q"&amp;ROUNDUP(MONTH(VolumeByClient[[#This Row],[Date]])/3,0)&amp;" "&amp;YEAR(VolumeByClient[[#This Row],[Date]])</f>
        <v>Q2 2021</v>
      </c>
      <c r="H330" s="7" t="str">
        <f>VLOOKUP(VolumeByClient[[#This Row],[Date]],quarters[],3,TRUE)</f>
        <v>Q2 2021</v>
      </c>
    </row>
    <row r="331" spans="1:8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4" t="str">
        <f>INDEX(GeoByClient[GEOID],MATCH(VolumeByClient[[#This Row],[CLID]],GeoByClient[Right],0))</f>
        <v>GEO1001</v>
      </c>
      <c r="F331" s="3" t="str">
        <f>VLOOKUP(VolumeByClient[[#This Row],[Index Match Region Id]],geonames[[GEOID]:[GEO NAME]],2,FALSE)</f>
        <v>NAM</v>
      </c>
      <c r="G331" s="7" t="str">
        <f>"Q"&amp;ROUNDUP(MONTH(VolumeByClient[[#This Row],[Date]])/3,0)&amp;" "&amp;YEAR(VolumeByClient[[#This Row],[Date]])</f>
        <v>Q2 2021</v>
      </c>
      <c r="H331" s="7" t="str">
        <f>VLOOKUP(VolumeByClient[[#This Row],[Date]],quarters[],3,TRUE)</f>
        <v>Q2 2021</v>
      </c>
    </row>
    <row r="332" spans="1:8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4" t="str">
        <f>INDEX(GeoByClient[GEOID],MATCH(VolumeByClient[[#This Row],[CLID]],GeoByClient[Right],0))</f>
        <v>GEO1001</v>
      </c>
      <c r="F332" s="3" t="str">
        <f>VLOOKUP(VolumeByClient[[#This Row],[Index Match Region Id]],geonames[[GEOID]:[GEO NAME]],2,FALSE)</f>
        <v>NAM</v>
      </c>
      <c r="G332" s="7" t="str">
        <f>"Q"&amp;ROUNDUP(MONTH(VolumeByClient[[#This Row],[Date]])/3,0)&amp;" "&amp;YEAR(VolumeByClient[[#This Row],[Date]])</f>
        <v>Q2 2021</v>
      </c>
      <c r="H332" s="7" t="str">
        <f>VLOOKUP(VolumeByClient[[#This Row],[Date]],quarters[],3,TRUE)</f>
        <v>Q2 2021</v>
      </c>
    </row>
    <row r="333" spans="1:8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4" t="str">
        <f>INDEX(GeoByClient[GEOID],MATCH(VolumeByClient[[#This Row],[CLID]],GeoByClient[Right],0))</f>
        <v>GEO1001</v>
      </c>
      <c r="F333" s="3" t="str">
        <f>VLOOKUP(VolumeByClient[[#This Row],[Index Match Region Id]],geonames[[GEOID]:[GEO NAME]],2,FALSE)</f>
        <v>NAM</v>
      </c>
      <c r="G333" s="7" t="str">
        <f>"Q"&amp;ROUNDUP(MONTH(VolumeByClient[[#This Row],[Date]])/3,0)&amp;" "&amp;YEAR(VolumeByClient[[#This Row],[Date]])</f>
        <v>Q1 2021</v>
      </c>
      <c r="H333" s="7" t="str">
        <f>VLOOKUP(VolumeByClient[[#This Row],[Date]],quarters[],3,TRUE)</f>
        <v>Q1 2021</v>
      </c>
    </row>
    <row r="334" spans="1:8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4" t="str">
        <f>INDEX(GeoByClient[GEOID],MATCH(VolumeByClient[[#This Row],[CLID]],GeoByClient[Right],0))</f>
        <v>GEO1001</v>
      </c>
      <c r="F334" s="3" t="str">
        <f>VLOOKUP(VolumeByClient[[#This Row],[Index Match Region Id]],geonames[[GEOID]:[GEO NAME]],2,FALSE)</f>
        <v>NAM</v>
      </c>
      <c r="G334" s="7" t="str">
        <f>"Q"&amp;ROUNDUP(MONTH(VolumeByClient[[#This Row],[Date]])/3,0)&amp;" "&amp;YEAR(VolumeByClient[[#This Row],[Date]])</f>
        <v>Q1 2021</v>
      </c>
      <c r="H334" s="7" t="str">
        <f>VLOOKUP(VolumeByClient[[#This Row],[Date]],quarters[],3,TRUE)</f>
        <v>Q1 2021</v>
      </c>
    </row>
    <row r="335" spans="1:8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4" t="str">
        <f>INDEX(GeoByClient[GEOID],MATCH(VolumeByClient[[#This Row],[CLID]],GeoByClient[Right],0))</f>
        <v>GEO1001</v>
      </c>
      <c r="F335" s="3" t="str">
        <f>VLOOKUP(VolumeByClient[[#This Row],[Index Match Region Id]],geonames[[GEOID]:[GEO NAME]],2,FALSE)</f>
        <v>NAM</v>
      </c>
      <c r="G335" s="7" t="str">
        <f>"Q"&amp;ROUNDUP(MONTH(VolumeByClient[[#This Row],[Date]])/3,0)&amp;" "&amp;YEAR(VolumeByClient[[#This Row],[Date]])</f>
        <v>Q1 2021</v>
      </c>
      <c r="H335" s="7" t="str">
        <f>VLOOKUP(VolumeByClient[[#This Row],[Date]],quarters[],3,TRUE)</f>
        <v>Q1 2021</v>
      </c>
    </row>
    <row r="336" spans="1:8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4" t="str">
        <f>INDEX(GeoByClient[GEOID],MATCH(VolumeByClient[[#This Row],[CLID]],GeoByClient[Right],0))</f>
        <v>GEO1004</v>
      </c>
      <c r="F336" s="3" t="str">
        <f>VLOOKUP(VolumeByClient[[#This Row],[Index Match Region Id]],geonames[[GEOID]:[GEO NAME]],2,FALSE)</f>
        <v>LATAM</v>
      </c>
      <c r="G336" s="7" t="str">
        <f>"Q"&amp;ROUNDUP(MONTH(VolumeByClient[[#This Row],[Date]])/3,0)&amp;" "&amp;YEAR(VolumeByClient[[#This Row],[Date]])</f>
        <v>Q1 2020</v>
      </c>
      <c r="H336" s="7" t="str">
        <f>VLOOKUP(VolumeByClient[[#This Row],[Date]],quarters[],3,TRUE)</f>
        <v>Q1 2020</v>
      </c>
    </row>
    <row r="337" spans="1:8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4" t="str">
        <f>INDEX(GeoByClient[GEOID],MATCH(VolumeByClient[[#This Row],[CLID]],GeoByClient[Right],0))</f>
        <v>GEO1004</v>
      </c>
      <c r="F337" s="3" t="str">
        <f>VLOOKUP(VolumeByClient[[#This Row],[Index Match Region Id]],geonames[[GEOID]:[GEO NAME]],2,FALSE)</f>
        <v>LATAM</v>
      </c>
      <c r="G337" s="7" t="str">
        <f>"Q"&amp;ROUNDUP(MONTH(VolumeByClient[[#This Row],[Date]])/3,0)&amp;" "&amp;YEAR(VolumeByClient[[#This Row],[Date]])</f>
        <v>Q1 2020</v>
      </c>
      <c r="H337" s="7" t="str">
        <f>VLOOKUP(VolumeByClient[[#This Row],[Date]],quarters[],3,TRUE)</f>
        <v>Q1 2020</v>
      </c>
    </row>
    <row r="338" spans="1:8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4" t="str">
        <f>INDEX(GeoByClient[GEOID],MATCH(VolumeByClient[[#This Row],[CLID]],GeoByClient[Right],0))</f>
        <v>GEO1004</v>
      </c>
      <c r="F338" s="3" t="str">
        <f>VLOOKUP(VolumeByClient[[#This Row],[Index Match Region Id]],geonames[[GEOID]:[GEO NAME]],2,FALSE)</f>
        <v>LATAM</v>
      </c>
      <c r="G338" s="7" t="str">
        <f>"Q"&amp;ROUNDUP(MONTH(VolumeByClient[[#This Row],[Date]])/3,0)&amp;" "&amp;YEAR(VolumeByClient[[#This Row],[Date]])</f>
        <v>Q1 2020</v>
      </c>
      <c r="H338" s="7" t="str">
        <f>VLOOKUP(VolumeByClient[[#This Row],[Date]],quarters[],3,TRUE)</f>
        <v>Q1 2020</v>
      </c>
    </row>
    <row r="339" spans="1:8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4" t="str">
        <f>INDEX(GeoByClient[GEOID],MATCH(VolumeByClient[[#This Row],[CLID]],GeoByClient[Right],0))</f>
        <v>GEO1004</v>
      </c>
      <c r="F339" s="3" t="str">
        <f>VLOOKUP(VolumeByClient[[#This Row],[Index Match Region Id]],geonames[[GEOID]:[GEO NAME]],2,FALSE)</f>
        <v>LATAM</v>
      </c>
      <c r="G339" s="7" t="str">
        <f>"Q"&amp;ROUNDUP(MONTH(VolumeByClient[[#This Row],[Date]])/3,0)&amp;" "&amp;YEAR(VolumeByClient[[#This Row],[Date]])</f>
        <v>Q2 2020</v>
      </c>
      <c r="H339" s="7" t="str">
        <f>VLOOKUP(VolumeByClient[[#This Row],[Date]],quarters[],3,TRUE)</f>
        <v>Q2 2020</v>
      </c>
    </row>
    <row r="340" spans="1:8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4" t="str">
        <f>INDEX(GeoByClient[GEOID],MATCH(VolumeByClient[[#This Row],[CLID]],GeoByClient[Right],0))</f>
        <v>GEO1004</v>
      </c>
      <c r="F340" s="3" t="str">
        <f>VLOOKUP(VolumeByClient[[#This Row],[Index Match Region Id]],geonames[[GEOID]:[GEO NAME]],2,FALSE)</f>
        <v>LATAM</v>
      </c>
      <c r="G340" s="7" t="str">
        <f>"Q"&amp;ROUNDUP(MONTH(VolumeByClient[[#This Row],[Date]])/3,0)&amp;" "&amp;YEAR(VolumeByClient[[#This Row],[Date]])</f>
        <v>Q2 2020</v>
      </c>
      <c r="H340" s="7" t="str">
        <f>VLOOKUP(VolumeByClient[[#This Row],[Date]],quarters[],3,TRUE)</f>
        <v>Q2 2020</v>
      </c>
    </row>
    <row r="341" spans="1:8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4" t="str">
        <f>INDEX(GeoByClient[GEOID],MATCH(VolumeByClient[[#This Row],[CLID]],GeoByClient[Right],0))</f>
        <v>GEO1004</v>
      </c>
      <c r="F341" s="3" t="str">
        <f>VLOOKUP(VolumeByClient[[#This Row],[Index Match Region Id]],geonames[[GEOID]:[GEO NAME]],2,FALSE)</f>
        <v>LATAM</v>
      </c>
      <c r="G341" s="7" t="str">
        <f>"Q"&amp;ROUNDUP(MONTH(VolumeByClient[[#This Row],[Date]])/3,0)&amp;" "&amp;YEAR(VolumeByClient[[#This Row],[Date]])</f>
        <v>Q2 2020</v>
      </c>
      <c r="H341" s="7" t="str">
        <f>VLOOKUP(VolumeByClient[[#This Row],[Date]],quarters[],3,TRUE)</f>
        <v>Q2 2020</v>
      </c>
    </row>
    <row r="342" spans="1:8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4" t="str">
        <f>INDEX(GeoByClient[GEOID],MATCH(VolumeByClient[[#This Row],[CLID]],GeoByClient[Right],0))</f>
        <v>GEO1004</v>
      </c>
      <c r="F342" s="3" t="str">
        <f>VLOOKUP(VolumeByClient[[#This Row],[Index Match Region Id]],geonames[[GEOID]:[GEO NAME]],2,FALSE)</f>
        <v>LATAM</v>
      </c>
      <c r="G342" s="7" t="str">
        <f>"Q"&amp;ROUNDUP(MONTH(VolumeByClient[[#This Row],[Date]])/3,0)&amp;" "&amp;YEAR(VolumeByClient[[#This Row],[Date]])</f>
        <v>Q3 2020</v>
      </c>
      <c r="H342" s="7" t="str">
        <f>VLOOKUP(VolumeByClient[[#This Row],[Date]],quarters[],3,TRUE)</f>
        <v>Q3 2020</v>
      </c>
    </row>
    <row r="343" spans="1:8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4" t="str">
        <f>INDEX(GeoByClient[GEOID],MATCH(VolumeByClient[[#This Row],[CLID]],GeoByClient[Right],0))</f>
        <v>GEO1004</v>
      </c>
      <c r="F343" s="3" t="str">
        <f>VLOOKUP(VolumeByClient[[#This Row],[Index Match Region Id]],geonames[[GEOID]:[GEO NAME]],2,FALSE)</f>
        <v>LATAM</v>
      </c>
      <c r="G343" s="7" t="str">
        <f>"Q"&amp;ROUNDUP(MONTH(VolumeByClient[[#This Row],[Date]])/3,0)&amp;" "&amp;YEAR(VolumeByClient[[#This Row],[Date]])</f>
        <v>Q3 2020</v>
      </c>
      <c r="H343" s="7" t="str">
        <f>VLOOKUP(VolumeByClient[[#This Row],[Date]],quarters[],3,TRUE)</f>
        <v>Q3 2020</v>
      </c>
    </row>
    <row r="344" spans="1:8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4" t="str">
        <f>INDEX(GeoByClient[GEOID],MATCH(VolumeByClient[[#This Row],[CLID]],GeoByClient[Right],0))</f>
        <v>GEO1004</v>
      </c>
      <c r="F344" s="3" t="str">
        <f>VLOOKUP(VolumeByClient[[#This Row],[Index Match Region Id]],geonames[[GEOID]:[GEO NAME]],2,FALSE)</f>
        <v>LATAM</v>
      </c>
      <c r="G344" s="7" t="str">
        <f>"Q"&amp;ROUNDUP(MONTH(VolumeByClient[[#This Row],[Date]])/3,0)&amp;" "&amp;YEAR(VolumeByClient[[#This Row],[Date]])</f>
        <v>Q3 2020</v>
      </c>
      <c r="H344" s="7" t="str">
        <f>VLOOKUP(VolumeByClient[[#This Row],[Date]],quarters[],3,TRUE)</f>
        <v>Q3 2020</v>
      </c>
    </row>
    <row r="345" spans="1:8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4" t="str">
        <f>INDEX(GeoByClient[GEOID],MATCH(VolumeByClient[[#This Row],[CLID]],GeoByClient[Right],0))</f>
        <v>GEO1004</v>
      </c>
      <c r="F345" s="3" t="str">
        <f>VLOOKUP(VolumeByClient[[#This Row],[Index Match Region Id]],geonames[[GEOID]:[GEO NAME]],2,FALSE)</f>
        <v>LATAM</v>
      </c>
      <c r="G345" s="7" t="str">
        <f>"Q"&amp;ROUNDUP(MONTH(VolumeByClient[[#This Row],[Date]])/3,0)&amp;" "&amp;YEAR(VolumeByClient[[#This Row],[Date]])</f>
        <v>Q4 2020</v>
      </c>
      <c r="H345" s="7" t="str">
        <f>VLOOKUP(VolumeByClient[[#This Row],[Date]],quarters[],3,TRUE)</f>
        <v>Q4 2020</v>
      </c>
    </row>
    <row r="346" spans="1:8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4" t="str">
        <f>INDEX(GeoByClient[GEOID],MATCH(VolumeByClient[[#This Row],[CLID]],GeoByClient[Right],0))</f>
        <v>GEO1004</v>
      </c>
      <c r="F346" s="3" t="str">
        <f>VLOOKUP(VolumeByClient[[#This Row],[Index Match Region Id]],geonames[[GEOID]:[GEO NAME]],2,FALSE)</f>
        <v>LATAM</v>
      </c>
      <c r="G346" s="7" t="str">
        <f>"Q"&amp;ROUNDUP(MONTH(VolumeByClient[[#This Row],[Date]])/3,0)&amp;" "&amp;YEAR(VolumeByClient[[#This Row],[Date]])</f>
        <v>Q4 2020</v>
      </c>
      <c r="H346" s="7" t="str">
        <f>VLOOKUP(VolumeByClient[[#This Row],[Date]],quarters[],3,TRUE)</f>
        <v>Q4 2020</v>
      </c>
    </row>
    <row r="347" spans="1:8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4" t="str">
        <f>INDEX(GeoByClient[GEOID],MATCH(VolumeByClient[[#This Row],[CLID]],GeoByClient[Right],0))</f>
        <v>GEO1004</v>
      </c>
      <c r="F347" s="3" t="str">
        <f>VLOOKUP(VolumeByClient[[#This Row],[Index Match Region Id]],geonames[[GEOID]:[GEO NAME]],2,FALSE)</f>
        <v>LATAM</v>
      </c>
      <c r="G347" s="7" t="str">
        <f>"Q"&amp;ROUNDUP(MONTH(VolumeByClient[[#This Row],[Date]])/3,0)&amp;" "&amp;YEAR(VolumeByClient[[#This Row],[Date]])</f>
        <v>Q4 2020</v>
      </c>
      <c r="H347" s="7" t="str">
        <f>VLOOKUP(VolumeByClient[[#This Row],[Date]],quarters[],3,TRUE)</f>
        <v>Q4 2020</v>
      </c>
    </row>
    <row r="348" spans="1:8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4" t="str">
        <f>INDEX(GeoByClient[GEOID],MATCH(VolumeByClient[[#This Row],[CLID]],GeoByClient[Right],0))</f>
        <v>GEO1004</v>
      </c>
      <c r="F348" s="3" t="str">
        <f>VLOOKUP(VolumeByClient[[#This Row],[Index Match Region Id]],geonames[[GEOID]:[GEO NAME]],2,FALSE)</f>
        <v>LATAM</v>
      </c>
      <c r="G348" s="7" t="str">
        <f>"Q"&amp;ROUNDUP(MONTH(VolumeByClient[[#This Row],[Date]])/3,0)&amp;" "&amp;YEAR(VolumeByClient[[#This Row],[Date]])</f>
        <v>Q1 2021</v>
      </c>
      <c r="H348" s="7" t="str">
        <f>VLOOKUP(VolumeByClient[[#This Row],[Date]],quarters[],3,TRUE)</f>
        <v>Q1 2021</v>
      </c>
    </row>
    <row r="349" spans="1:8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4" t="str">
        <f>INDEX(GeoByClient[GEOID],MATCH(VolumeByClient[[#This Row],[CLID]],GeoByClient[Right],0))</f>
        <v>GEO1002</v>
      </c>
      <c r="F349" s="3" t="str">
        <f>VLOOKUP(VolumeByClient[[#This Row],[Index Match Region Id]],geonames[[GEOID]:[GEO NAME]],2,FALSE)</f>
        <v>APAC</v>
      </c>
      <c r="G349" s="7" t="str">
        <f>"Q"&amp;ROUNDUP(MONTH(VolumeByClient[[#This Row],[Date]])/3,0)&amp;" "&amp;YEAR(VolumeByClient[[#This Row],[Date]])</f>
        <v>Q1 2020</v>
      </c>
      <c r="H349" s="7" t="str">
        <f>VLOOKUP(VolumeByClient[[#This Row],[Date]],quarters[],3,TRUE)</f>
        <v>Q1 2020</v>
      </c>
    </row>
    <row r="350" spans="1:8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4" t="str">
        <f>INDEX(GeoByClient[GEOID],MATCH(VolumeByClient[[#This Row],[CLID]],GeoByClient[Right],0))</f>
        <v>GEO1002</v>
      </c>
      <c r="F350" s="3" t="str">
        <f>VLOOKUP(VolumeByClient[[#This Row],[Index Match Region Id]],geonames[[GEOID]:[GEO NAME]],2,FALSE)</f>
        <v>APAC</v>
      </c>
      <c r="G350" s="7" t="str">
        <f>"Q"&amp;ROUNDUP(MONTH(VolumeByClient[[#This Row],[Date]])/3,0)&amp;" "&amp;YEAR(VolumeByClient[[#This Row],[Date]])</f>
        <v>Q1 2020</v>
      </c>
      <c r="H350" s="7" t="str">
        <f>VLOOKUP(VolumeByClient[[#This Row],[Date]],quarters[],3,TRUE)</f>
        <v>Q1 2020</v>
      </c>
    </row>
    <row r="351" spans="1:8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4" t="str">
        <f>INDEX(GeoByClient[GEOID],MATCH(VolumeByClient[[#This Row],[CLID]],GeoByClient[Right],0))</f>
        <v>GEO1002</v>
      </c>
      <c r="F351" s="3" t="str">
        <f>VLOOKUP(VolumeByClient[[#This Row],[Index Match Region Id]],geonames[[GEOID]:[GEO NAME]],2,FALSE)</f>
        <v>APAC</v>
      </c>
      <c r="G351" s="7" t="str">
        <f>"Q"&amp;ROUNDUP(MONTH(VolumeByClient[[#This Row],[Date]])/3,0)&amp;" "&amp;YEAR(VolumeByClient[[#This Row],[Date]])</f>
        <v>Q1 2020</v>
      </c>
      <c r="H351" s="7" t="str">
        <f>VLOOKUP(VolumeByClient[[#This Row],[Date]],quarters[],3,TRUE)</f>
        <v>Q1 2020</v>
      </c>
    </row>
    <row r="352" spans="1:8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4" t="str">
        <f>INDEX(GeoByClient[GEOID],MATCH(VolumeByClient[[#This Row],[CLID]],GeoByClient[Right],0))</f>
        <v>GEO1002</v>
      </c>
      <c r="F352" s="3" t="str">
        <f>VLOOKUP(VolumeByClient[[#This Row],[Index Match Region Id]],geonames[[GEOID]:[GEO NAME]],2,FALSE)</f>
        <v>APAC</v>
      </c>
      <c r="G352" s="7" t="str">
        <f>"Q"&amp;ROUNDUP(MONTH(VolumeByClient[[#This Row],[Date]])/3,0)&amp;" "&amp;YEAR(VolumeByClient[[#This Row],[Date]])</f>
        <v>Q2 2020</v>
      </c>
      <c r="H352" s="7" t="str">
        <f>VLOOKUP(VolumeByClient[[#This Row],[Date]],quarters[],3,TRUE)</f>
        <v>Q2 2020</v>
      </c>
    </row>
    <row r="353" spans="1:8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4" t="str">
        <f>INDEX(GeoByClient[GEOID],MATCH(VolumeByClient[[#This Row],[CLID]],GeoByClient[Right],0))</f>
        <v>GEO1002</v>
      </c>
      <c r="F353" s="3" t="str">
        <f>VLOOKUP(VolumeByClient[[#This Row],[Index Match Region Id]],geonames[[GEOID]:[GEO NAME]],2,FALSE)</f>
        <v>APAC</v>
      </c>
      <c r="G353" s="7" t="str">
        <f>"Q"&amp;ROUNDUP(MONTH(VolumeByClient[[#This Row],[Date]])/3,0)&amp;" "&amp;YEAR(VolumeByClient[[#This Row],[Date]])</f>
        <v>Q2 2020</v>
      </c>
      <c r="H353" s="7" t="str">
        <f>VLOOKUP(VolumeByClient[[#This Row],[Date]],quarters[],3,TRUE)</f>
        <v>Q2 2020</v>
      </c>
    </row>
    <row r="354" spans="1:8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4" t="str">
        <f>INDEX(GeoByClient[GEOID],MATCH(VolumeByClient[[#This Row],[CLID]],GeoByClient[Right],0))</f>
        <v>GEO1002</v>
      </c>
      <c r="F354" s="3" t="str">
        <f>VLOOKUP(VolumeByClient[[#This Row],[Index Match Region Id]],geonames[[GEOID]:[GEO NAME]],2,FALSE)</f>
        <v>APAC</v>
      </c>
      <c r="G354" s="7" t="str">
        <f>"Q"&amp;ROUNDUP(MONTH(VolumeByClient[[#This Row],[Date]])/3,0)&amp;" "&amp;YEAR(VolumeByClient[[#This Row],[Date]])</f>
        <v>Q2 2020</v>
      </c>
      <c r="H354" s="7" t="str">
        <f>VLOOKUP(VolumeByClient[[#This Row],[Date]],quarters[],3,TRUE)</f>
        <v>Q2 2020</v>
      </c>
    </row>
    <row r="355" spans="1:8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4" t="str">
        <f>INDEX(GeoByClient[GEOID],MATCH(VolumeByClient[[#This Row],[CLID]],GeoByClient[Right],0))</f>
        <v>GEO1002</v>
      </c>
      <c r="F355" s="3" t="str">
        <f>VLOOKUP(VolumeByClient[[#This Row],[Index Match Region Id]],geonames[[GEOID]:[GEO NAME]],2,FALSE)</f>
        <v>APAC</v>
      </c>
      <c r="G355" s="7" t="str">
        <f>"Q"&amp;ROUNDUP(MONTH(VolumeByClient[[#This Row],[Date]])/3,0)&amp;" "&amp;YEAR(VolumeByClient[[#This Row],[Date]])</f>
        <v>Q3 2020</v>
      </c>
      <c r="H355" s="7" t="str">
        <f>VLOOKUP(VolumeByClient[[#This Row],[Date]],quarters[],3,TRUE)</f>
        <v>Q3 2020</v>
      </c>
    </row>
    <row r="356" spans="1:8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4" t="str">
        <f>INDEX(GeoByClient[GEOID],MATCH(VolumeByClient[[#This Row],[CLID]],GeoByClient[Right],0))</f>
        <v>GEO1002</v>
      </c>
      <c r="F356" s="3" t="str">
        <f>VLOOKUP(VolumeByClient[[#This Row],[Index Match Region Id]],geonames[[GEOID]:[GEO NAME]],2,FALSE)</f>
        <v>APAC</v>
      </c>
      <c r="G356" s="7" t="str">
        <f>"Q"&amp;ROUNDUP(MONTH(VolumeByClient[[#This Row],[Date]])/3,0)&amp;" "&amp;YEAR(VolumeByClient[[#This Row],[Date]])</f>
        <v>Q3 2020</v>
      </c>
      <c r="H356" s="7" t="str">
        <f>VLOOKUP(VolumeByClient[[#This Row],[Date]],quarters[],3,TRUE)</f>
        <v>Q3 2020</v>
      </c>
    </row>
    <row r="357" spans="1:8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4" t="str">
        <f>INDEX(GeoByClient[GEOID],MATCH(VolumeByClient[[#This Row],[CLID]],GeoByClient[Right],0))</f>
        <v>GEO1002</v>
      </c>
      <c r="F357" s="3" t="str">
        <f>VLOOKUP(VolumeByClient[[#This Row],[Index Match Region Id]],geonames[[GEOID]:[GEO NAME]],2,FALSE)</f>
        <v>APAC</v>
      </c>
      <c r="G357" s="7" t="str">
        <f>"Q"&amp;ROUNDUP(MONTH(VolumeByClient[[#This Row],[Date]])/3,0)&amp;" "&amp;YEAR(VolumeByClient[[#This Row],[Date]])</f>
        <v>Q3 2020</v>
      </c>
      <c r="H357" s="7" t="str">
        <f>VLOOKUP(VolumeByClient[[#This Row],[Date]],quarters[],3,TRUE)</f>
        <v>Q3 2020</v>
      </c>
    </row>
    <row r="358" spans="1:8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4" t="str">
        <f>INDEX(GeoByClient[GEOID],MATCH(VolumeByClient[[#This Row],[CLID]],GeoByClient[Right],0))</f>
        <v>GEO1002</v>
      </c>
      <c r="F358" s="3" t="str">
        <f>VLOOKUP(VolumeByClient[[#This Row],[Index Match Region Id]],geonames[[GEOID]:[GEO NAME]],2,FALSE)</f>
        <v>APAC</v>
      </c>
      <c r="G358" s="7" t="str">
        <f>"Q"&amp;ROUNDUP(MONTH(VolumeByClient[[#This Row],[Date]])/3,0)&amp;" "&amp;YEAR(VolumeByClient[[#This Row],[Date]])</f>
        <v>Q4 2020</v>
      </c>
      <c r="H358" s="7" t="str">
        <f>VLOOKUP(VolumeByClient[[#This Row],[Date]],quarters[],3,TRUE)</f>
        <v>Q4 2020</v>
      </c>
    </row>
    <row r="359" spans="1:8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4" t="str">
        <f>INDEX(GeoByClient[GEOID],MATCH(VolumeByClient[[#This Row],[CLID]],GeoByClient[Right],0))</f>
        <v>GEO1002</v>
      </c>
      <c r="F359" s="3" t="str">
        <f>VLOOKUP(VolumeByClient[[#This Row],[Index Match Region Id]],geonames[[GEOID]:[GEO NAME]],2,FALSE)</f>
        <v>APAC</v>
      </c>
      <c r="G359" s="7" t="str">
        <f>"Q"&amp;ROUNDUP(MONTH(VolumeByClient[[#This Row],[Date]])/3,0)&amp;" "&amp;YEAR(VolumeByClient[[#This Row],[Date]])</f>
        <v>Q4 2020</v>
      </c>
      <c r="H359" s="7" t="str">
        <f>VLOOKUP(VolumeByClient[[#This Row],[Date]],quarters[],3,TRUE)</f>
        <v>Q4 2020</v>
      </c>
    </row>
    <row r="360" spans="1:8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4" t="str">
        <f>INDEX(GeoByClient[GEOID],MATCH(VolumeByClient[[#This Row],[CLID]],GeoByClient[Right],0))</f>
        <v>GEO1002</v>
      </c>
      <c r="F360" s="3" t="str">
        <f>VLOOKUP(VolumeByClient[[#This Row],[Index Match Region Id]],geonames[[GEOID]:[GEO NAME]],2,FALSE)</f>
        <v>APAC</v>
      </c>
      <c r="G360" s="7" t="str">
        <f>"Q"&amp;ROUNDUP(MONTH(VolumeByClient[[#This Row],[Date]])/3,0)&amp;" "&amp;YEAR(VolumeByClient[[#This Row],[Date]])</f>
        <v>Q4 2020</v>
      </c>
      <c r="H360" s="7" t="str">
        <f>VLOOKUP(VolumeByClient[[#This Row],[Date]],quarters[],3,TRUE)</f>
        <v>Q4 2020</v>
      </c>
    </row>
    <row r="361" spans="1:8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4" t="str">
        <f>INDEX(GeoByClient[GEOID],MATCH(VolumeByClient[[#This Row],[CLID]],GeoByClient[Right],0))</f>
        <v>GEO1002</v>
      </c>
      <c r="F361" s="3" t="str">
        <f>VLOOKUP(VolumeByClient[[#This Row],[Index Match Region Id]],geonames[[GEOID]:[GEO NAME]],2,FALSE)</f>
        <v>APAC</v>
      </c>
      <c r="G361" s="7" t="str">
        <f>"Q"&amp;ROUNDUP(MONTH(VolumeByClient[[#This Row],[Date]])/3,0)&amp;" "&amp;YEAR(VolumeByClient[[#This Row],[Date]])</f>
        <v>Q2 2021</v>
      </c>
      <c r="H361" s="7" t="str">
        <f>VLOOKUP(VolumeByClient[[#This Row],[Date]],quarters[],3,TRUE)</f>
        <v>Q2 2021</v>
      </c>
    </row>
    <row r="362" spans="1:8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4" t="str">
        <f>INDEX(GeoByClient[GEOID],MATCH(VolumeByClient[[#This Row],[CLID]],GeoByClient[Right],0))</f>
        <v>GEO1002</v>
      </c>
      <c r="F362" s="3" t="str">
        <f>VLOOKUP(VolumeByClient[[#This Row],[Index Match Region Id]],geonames[[GEOID]:[GEO NAME]],2,FALSE)</f>
        <v>APAC</v>
      </c>
      <c r="G362" s="7" t="str">
        <f>"Q"&amp;ROUNDUP(MONTH(VolumeByClient[[#This Row],[Date]])/3,0)&amp;" "&amp;YEAR(VolumeByClient[[#This Row],[Date]])</f>
        <v>Q2 2021</v>
      </c>
      <c r="H362" s="7" t="str">
        <f>VLOOKUP(VolumeByClient[[#This Row],[Date]],quarters[],3,TRUE)</f>
        <v>Q2 2021</v>
      </c>
    </row>
    <row r="363" spans="1:8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4" t="str">
        <f>INDEX(GeoByClient[GEOID],MATCH(VolumeByClient[[#This Row],[CLID]],GeoByClient[Right],0))</f>
        <v>GEO1002</v>
      </c>
      <c r="F363" s="3" t="str">
        <f>VLOOKUP(VolumeByClient[[#This Row],[Index Match Region Id]],geonames[[GEOID]:[GEO NAME]],2,FALSE)</f>
        <v>APAC</v>
      </c>
      <c r="G363" s="7" t="str">
        <f>"Q"&amp;ROUNDUP(MONTH(VolumeByClient[[#This Row],[Date]])/3,0)&amp;" "&amp;YEAR(VolumeByClient[[#This Row],[Date]])</f>
        <v>Q2 2021</v>
      </c>
      <c r="H363" s="7" t="str">
        <f>VLOOKUP(VolumeByClient[[#This Row],[Date]],quarters[],3,TRUE)</f>
        <v>Q2 2021</v>
      </c>
    </row>
    <row r="364" spans="1:8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4" t="str">
        <f>INDEX(GeoByClient[GEOID],MATCH(VolumeByClient[[#This Row],[CLID]],GeoByClient[Right],0))</f>
        <v>GEO1002</v>
      </c>
      <c r="F364" s="3" t="str">
        <f>VLOOKUP(VolumeByClient[[#This Row],[Index Match Region Id]],geonames[[GEOID]:[GEO NAME]],2,FALSE)</f>
        <v>APAC</v>
      </c>
      <c r="G364" s="7" t="str">
        <f>"Q"&amp;ROUNDUP(MONTH(VolumeByClient[[#This Row],[Date]])/3,0)&amp;" "&amp;YEAR(VolumeByClient[[#This Row],[Date]])</f>
        <v>Q1 2021</v>
      </c>
      <c r="H364" s="7" t="str">
        <f>VLOOKUP(VolumeByClient[[#This Row],[Date]],quarters[],3,TRUE)</f>
        <v>Q1 2021</v>
      </c>
    </row>
    <row r="365" spans="1:8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4" t="str">
        <f>INDEX(GeoByClient[GEOID],MATCH(VolumeByClient[[#This Row],[CLID]],GeoByClient[Right],0))</f>
        <v>GEO1002</v>
      </c>
      <c r="F365" s="3" t="str">
        <f>VLOOKUP(VolumeByClient[[#This Row],[Index Match Region Id]],geonames[[GEOID]:[GEO NAME]],2,FALSE)</f>
        <v>APAC</v>
      </c>
      <c r="G365" s="7" t="str">
        <f>"Q"&amp;ROUNDUP(MONTH(VolumeByClient[[#This Row],[Date]])/3,0)&amp;" "&amp;YEAR(VolumeByClient[[#This Row],[Date]])</f>
        <v>Q1 2021</v>
      </c>
      <c r="H365" s="7" t="str">
        <f>VLOOKUP(VolumeByClient[[#This Row],[Date]],quarters[],3,TRUE)</f>
        <v>Q1 2021</v>
      </c>
    </row>
    <row r="366" spans="1:8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4" t="str">
        <f>INDEX(GeoByClient[GEOID],MATCH(VolumeByClient[[#This Row],[CLID]],GeoByClient[Right],0))</f>
        <v>GEO1002</v>
      </c>
      <c r="F366" s="3" t="str">
        <f>VLOOKUP(VolumeByClient[[#This Row],[Index Match Region Id]],geonames[[GEOID]:[GEO NAME]],2,FALSE)</f>
        <v>APAC</v>
      </c>
      <c r="G366" s="7" t="str">
        <f>"Q"&amp;ROUNDUP(MONTH(VolumeByClient[[#This Row],[Date]])/3,0)&amp;" "&amp;YEAR(VolumeByClient[[#This Row],[Date]])</f>
        <v>Q1 2021</v>
      </c>
      <c r="H366" s="7" t="str">
        <f>VLOOKUP(VolumeByClient[[#This Row],[Date]],quarters[],3,TRUE)</f>
        <v>Q1 2021</v>
      </c>
    </row>
    <row r="367" spans="1:8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4" t="str">
        <f>INDEX(GeoByClient[GEOID],MATCH(VolumeByClient[[#This Row],[CLID]],GeoByClient[Right],0))</f>
        <v>GEO1001</v>
      </c>
      <c r="F367" s="3" t="str">
        <f>VLOOKUP(VolumeByClient[[#This Row],[Index Match Region Id]],geonames[[GEOID]:[GEO NAME]],2,FALSE)</f>
        <v>NAM</v>
      </c>
      <c r="G367" s="7" t="str">
        <f>"Q"&amp;ROUNDUP(MONTH(VolumeByClient[[#This Row],[Date]])/3,0)&amp;" "&amp;YEAR(VolumeByClient[[#This Row],[Date]])</f>
        <v>Q1 2020</v>
      </c>
      <c r="H367" s="7" t="str">
        <f>VLOOKUP(VolumeByClient[[#This Row],[Date]],quarters[],3,TRUE)</f>
        <v>Q1 2020</v>
      </c>
    </row>
    <row r="368" spans="1:8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4" t="str">
        <f>INDEX(GeoByClient[GEOID],MATCH(VolumeByClient[[#This Row],[CLID]],GeoByClient[Right],0))</f>
        <v>GEO1001</v>
      </c>
      <c r="F368" s="3" t="str">
        <f>VLOOKUP(VolumeByClient[[#This Row],[Index Match Region Id]],geonames[[GEOID]:[GEO NAME]],2,FALSE)</f>
        <v>NAM</v>
      </c>
      <c r="G368" s="7" t="str">
        <f>"Q"&amp;ROUNDUP(MONTH(VolumeByClient[[#This Row],[Date]])/3,0)&amp;" "&amp;YEAR(VolumeByClient[[#This Row],[Date]])</f>
        <v>Q1 2020</v>
      </c>
      <c r="H368" s="7" t="str">
        <f>VLOOKUP(VolumeByClient[[#This Row],[Date]],quarters[],3,TRUE)</f>
        <v>Q1 2020</v>
      </c>
    </row>
    <row r="369" spans="1:8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4" t="str">
        <f>INDEX(GeoByClient[GEOID],MATCH(VolumeByClient[[#This Row],[CLID]],GeoByClient[Right],0))</f>
        <v>GEO1001</v>
      </c>
      <c r="F369" s="3" t="str">
        <f>VLOOKUP(VolumeByClient[[#This Row],[Index Match Region Id]],geonames[[GEOID]:[GEO NAME]],2,FALSE)</f>
        <v>NAM</v>
      </c>
      <c r="G369" s="7" t="str">
        <f>"Q"&amp;ROUNDUP(MONTH(VolumeByClient[[#This Row],[Date]])/3,0)&amp;" "&amp;YEAR(VolumeByClient[[#This Row],[Date]])</f>
        <v>Q1 2020</v>
      </c>
      <c r="H369" s="7" t="str">
        <f>VLOOKUP(VolumeByClient[[#This Row],[Date]],quarters[],3,TRUE)</f>
        <v>Q1 2020</v>
      </c>
    </row>
    <row r="370" spans="1:8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4" t="str">
        <f>INDEX(GeoByClient[GEOID],MATCH(VolumeByClient[[#This Row],[CLID]],GeoByClient[Right],0))</f>
        <v>GEO1001</v>
      </c>
      <c r="F370" s="3" t="str">
        <f>VLOOKUP(VolumeByClient[[#This Row],[Index Match Region Id]],geonames[[GEOID]:[GEO NAME]],2,FALSE)</f>
        <v>NAM</v>
      </c>
      <c r="G370" s="7" t="str">
        <f>"Q"&amp;ROUNDUP(MONTH(VolumeByClient[[#This Row],[Date]])/3,0)&amp;" "&amp;YEAR(VolumeByClient[[#This Row],[Date]])</f>
        <v>Q2 2020</v>
      </c>
      <c r="H370" s="7" t="str">
        <f>VLOOKUP(VolumeByClient[[#This Row],[Date]],quarters[],3,TRUE)</f>
        <v>Q2 2020</v>
      </c>
    </row>
    <row r="371" spans="1:8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4" t="str">
        <f>INDEX(GeoByClient[GEOID],MATCH(VolumeByClient[[#This Row],[CLID]],GeoByClient[Right],0))</f>
        <v>GEO1001</v>
      </c>
      <c r="F371" s="3" t="str">
        <f>VLOOKUP(VolumeByClient[[#This Row],[Index Match Region Id]],geonames[[GEOID]:[GEO NAME]],2,FALSE)</f>
        <v>NAM</v>
      </c>
      <c r="G371" s="7" t="str">
        <f>"Q"&amp;ROUNDUP(MONTH(VolumeByClient[[#This Row],[Date]])/3,0)&amp;" "&amp;YEAR(VolumeByClient[[#This Row],[Date]])</f>
        <v>Q2 2020</v>
      </c>
      <c r="H371" s="7" t="str">
        <f>VLOOKUP(VolumeByClient[[#This Row],[Date]],quarters[],3,TRUE)</f>
        <v>Q2 2020</v>
      </c>
    </row>
    <row r="372" spans="1:8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4" t="str">
        <f>INDEX(GeoByClient[GEOID],MATCH(VolumeByClient[[#This Row],[CLID]],GeoByClient[Right],0))</f>
        <v>GEO1001</v>
      </c>
      <c r="F372" s="3" t="str">
        <f>VLOOKUP(VolumeByClient[[#This Row],[Index Match Region Id]],geonames[[GEOID]:[GEO NAME]],2,FALSE)</f>
        <v>NAM</v>
      </c>
      <c r="G372" s="7" t="str">
        <f>"Q"&amp;ROUNDUP(MONTH(VolumeByClient[[#This Row],[Date]])/3,0)&amp;" "&amp;YEAR(VolumeByClient[[#This Row],[Date]])</f>
        <v>Q2 2020</v>
      </c>
      <c r="H372" s="7" t="str">
        <f>VLOOKUP(VolumeByClient[[#This Row],[Date]],quarters[],3,TRUE)</f>
        <v>Q2 2020</v>
      </c>
    </row>
    <row r="373" spans="1:8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4" t="str">
        <f>INDEX(GeoByClient[GEOID],MATCH(VolumeByClient[[#This Row],[CLID]],GeoByClient[Right],0))</f>
        <v>GEO1001</v>
      </c>
      <c r="F373" s="3" t="str">
        <f>VLOOKUP(VolumeByClient[[#This Row],[Index Match Region Id]],geonames[[GEOID]:[GEO NAME]],2,FALSE)</f>
        <v>NAM</v>
      </c>
      <c r="G373" s="7" t="str">
        <f>"Q"&amp;ROUNDUP(MONTH(VolumeByClient[[#This Row],[Date]])/3,0)&amp;" "&amp;YEAR(VolumeByClient[[#This Row],[Date]])</f>
        <v>Q3 2020</v>
      </c>
      <c r="H373" s="7" t="str">
        <f>VLOOKUP(VolumeByClient[[#This Row],[Date]],quarters[],3,TRUE)</f>
        <v>Q3 2020</v>
      </c>
    </row>
    <row r="374" spans="1:8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4" t="str">
        <f>INDEX(GeoByClient[GEOID],MATCH(VolumeByClient[[#This Row],[CLID]],GeoByClient[Right],0))</f>
        <v>GEO1001</v>
      </c>
      <c r="F374" s="3" t="str">
        <f>VLOOKUP(VolumeByClient[[#This Row],[Index Match Region Id]],geonames[[GEOID]:[GEO NAME]],2,FALSE)</f>
        <v>NAM</v>
      </c>
      <c r="G374" s="7" t="str">
        <f>"Q"&amp;ROUNDUP(MONTH(VolumeByClient[[#This Row],[Date]])/3,0)&amp;" "&amp;YEAR(VolumeByClient[[#This Row],[Date]])</f>
        <v>Q3 2020</v>
      </c>
      <c r="H374" s="7" t="str">
        <f>VLOOKUP(VolumeByClient[[#This Row],[Date]],quarters[],3,TRUE)</f>
        <v>Q3 2020</v>
      </c>
    </row>
    <row r="375" spans="1:8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4" t="str">
        <f>INDEX(GeoByClient[GEOID],MATCH(VolumeByClient[[#This Row],[CLID]],GeoByClient[Right],0))</f>
        <v>GEO1001</v>
      </c>
      <c r="F375" s="3" t="str">
        <f>VLOOKUP(VolumeByClient[[#This Row],[Index Match Region Id]],geonames[[GEOID]:[GEO NAME]],2,FALSE)</f>
        <v>NAM</v>
      </c>
      <c r="G375" s="7" t="str">
        <f>"Q"&amp;ROUNDUP(MONTH(VolumeByClient[[#This Row],[Date]])/3,0)&amp;" "&amp;YEAR(VolumeByClient[[#This Row],[Date]])</f>
        <v>Q3 2020</v>
      </c>
      <c r="H375" s="7" t="str">
        <f>VLOOKUP(VolumeByClient[[#This Row],[Date]],quarters[],3,TRUE)</f>
        <v>Q3 2020</v>
      </c>
    </row>
    <row r="376" spans="1:8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4" t="str">
        <f>INDEX(GeoByClient[GEOID],MATCH(VolumeByClient[[#This Row],[CLID]],GeoByClient[Right],0))</f>
        <v>GEO1001</v>
      </c>
      <c r="F376" s="3" t="str">
        <f>VLOOKUP(VolumeByClient[[#This Row],[Index Match Region Id]],geonames[[GEOID]:[GEO NAME]],2,FALSE)</f>
        <v>NAM</v>
      </c>
      <c r="G376" s="7" t="str">
        <f>"Q"&amp;ROUNDUP(MONTH(VolumeByClient[[#This Row],[Date]])/3,0)&amp;" "&amp;YEAR(VolumeByClient[[#This Row],[Date]])</f>
        <v>Q4 2020</v>
      </c>
      <c r="H376" s="7" t="str">
        <f>VLOOKUP(VolumeByClient[[#This Row],[Date]],quarters[],3,TRUE)</f>
        <v>Q4 2020</v>
      </c>
    </row>
    <row r="377" spans="1:8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4" t="str">
        <f>INDEX(GeoByClient[GEOID],MATCH(VolumeByClient[[#This Row],[CLID]],GeoByClient[Right],0))</f>
        <v>GEO1001</v>
      </c>
      <c r="F377" s="3" t="str">
        <f>VLOOKUP(VolumeByClient[[#This Row],[Index Match Region Id]],geonames[[GEOID]:[GEO NAME]],2,FALSE)</f>
        <v>NAM</v>
      </c>
      <c r="G377" s="7" t="str">
        <f>"Q"&amp;ROUNDUP(MONTH(VolumeByClient[[#This Row],[Date]])/3,0)&amp;" "&amp;YEAR(VolumeByClient[[#This Row],[Date]])</f>
        <v>Q4 2020</v>
      </c>
      <c r="H377" s="7" t="str">
        <f>VLOOKUP(VolumeByClient[[#This Row],[Date]],quarters[],3,TRUE)</f>
        <v>Q4 2020</v>
      </c>
    </row>
    <row r="378" spans="1:8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4" t="str">
        <f>INDEX(GeoByClient[GEOID],MATCH(VolumeByClient[[#This Row],[CLID]],GeoByClient[Right],0))</f>
        <v>GEO1001</v>
      </c>
      <c r="F378" s="3" t="str">
        <f>VLOOKUP(VolumeByClient[[#This Row],[Index Match Region Id]],geonames[[GEOID]:[GEO NAME]],2,FALSE)</f>
        <v>NAM</v>
      </c>
      <c r="G378" s="7" t="str">
        <f>"Q"&amp;ROUNDUP(MONTH(VolumeByClient[[#This Row],[Date]])/3,0)&amp;" "&amp;YEAR(VolumeByClient[[#This Row],[Date]])</f>
        <v>Q4 2020</v>
      </c>
      <c r="H378" s="7" t="str">
        <f>VLOOKUP(VolumeByClient[[#This Row],[Date]],quarters[],3,TRUE)</f>
        <v>Q4 2020</v>
      </c>
    </row>
    <row r="379" spans="1:8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4" t="str">
        <f>INDEX(GeoByClient[GEOID],MATCH(VolumeByClient[[#This Row],[CLID]],GeoByClient[Right],0))</f>
        <v>GEO1001</v>
      </c>
      <c r="F379" s="3" t="str">
        <f>VLOOKUP(VolumeByClient[[#This Row],[Index Match Region Id]],geonames[[GEOID]:[GEO NAME]],2,FALSE)</f>
        <v>NAM</v>
      </c>
      <c r="G379" s="7" t="str">
        <f>"Q"&amp;ROUNDUP(MONTH(VolumeByClient[[#This Row],[Date]])/3,0)&amp;" "&amp;YEAR(VolumeByClient[[#This Row],[Date]])</f>
        <v>Q2 2021</v>
      </c>
      <c r="H379" s="7" t="str">
        <f>VLOOKUP(VolumeByClient[[#This Row],[Date]],quarters[],3,TRUE)</f>
        <v>Q2 2021</v>
      </c>
    </row>
    <row r="380" spans="1:8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4" t="str">
        <f>INDEX(GeoByClient[GEOID],MATCH(VolumeByClient[[#This Row],[CLID]],GeoByClient[Right],0))</f>
        <v>GEO1001</v>
      </c>
      <c r="F380" s="3" t="str">
        <f>VLOOKUP(VolumeByClient[[#This Row],[Index Match Region Id]],geonames[[GEOID]:[GEO NAME]],2,FALSE)</f>
        <v>NAM</v>
      </c>
      <c r="G380" s="7" t="str">
        <f>"Q"&amp;ROUNDUP(MONTH(VolumeByClient[[#This Row],[Date]])/3,0)&amp;" "&amp;YEAR(VolumeByClient[[#This Row],[Date]])</f>
        <v>Q2 2021</v>
      </c>
      <c r="H380" s="7" t="str">
        <f>VLOOKUP(VolumeByClient[[#This Row],[Date]],quarters[],3,TRUE)</f>
        <v>Q2 2021</v>
      </c>
    </row>
    <row r="381" spans="1:8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4" t="str">
        <f>INDEX(GeoByClient[GEOID],MATCH(VolumeByClient[[#This Row],[CLID]],GeoByClient[Right],0))</f>
        <v>GEO1001</v>
      </c>
      <c r="F381" s="3" t="str">
        <f>VLOOKUP(VolumeByClient[[#This Row],[Index Match Region Id]],geonames[[GEOID]:[GEO NAME]],2,FALSE)</f>
        <v>NAM</v>
      </c>
      <c r="G381" s="7" t="str">
        <f>"Q"&amp;ROUNDUP(MONTH(VolumeByClient[[#This Row],[Date]])/3,0)&amp;" "&amp;YEAR(VolumeByClient[[#This Row],[Date]])</f>
        <v>Q2 2021</v>
      </c>
      <c r="H381" s="7" t="str">
        <f>VLOOKUP(VolumeByClient[[#This Row],[Date]],quarters[],3,TRUE)</f>
        <v>Q2 2021</v>
      </c>
    </row>
    <row r="382" spans="1:8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4" t="str">
        <f>INDEX(GeoByClient[GEOID],MATCH(VolumeByClient[[#This Row],[CLID]],GeoByClient[Right],0))</f>
        <v>GEO1001</v>
      </c>
      <c r="F382" s="3" t="str">
        <f>VLOOKUP(VolumeByClient[[#This Row],[Index Match Region Id]],geonames[[GEOID]:[GEO NAME]],2,FALSE)</f>
        <v>NAM</v>
      </c>
      <c r="G382" s="7" t="str">
        <f>"Q"&amp;ROUNDUP(MONTH(VolumeByClient[[#This Row],[Date]])/3,0)&amp;" "&amp;YEAR(VolumeByClient[[#This Row],[Date]])</f>
        <v>Q1 2021</v>
      </c>
      <c r="H382" s="7" t="str">
        <f>VLOOKUP(VolumeByClient[[#This Row],[Date]],quarters[],3,TRUE)</f>
        <v>Q1 2021</v>
      </c>
    </row>
    <row r="383" spans="1:8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4" t="str">
        <f>INDEX(GeoByClient[GEOID],MATCH(VolumeByClient[[#This Row],[CLID]],GeoByClient[Right],0))</f>
        <v>GEO1001</v>
      </c>
      <c r="F383" s="3" t="str">
        <f>VLOOKUP(VolumeByClient[[#This Row],[Index Match Region Id]],geonames[[GEOID]:[GEO NAME]],2,FALSE)</f>
        <v>NAM</v>
      </c>
      <c r="G383" s="7" t="str">
        <f>"Q"&amp;ROUNDUP(MONTH(VolumeByClient[[#This Row],[Date]])/3,0)&amp;" "&amp;YEAR(VolumeByClient[[#This Row],[Date]])</f>
        <v>Q1 2021</v>
      </c>
      <c r="H383" s="7" t="str">
        <f>VLOOKUP(VolumeByClient[[#This Row],[Date]],quarters[],3,TRUE)</f>
        <v>Q1 2021</v>
      </c>
    </row>
    <row r="384" spans="1:8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4" t="str">
        <f>INDEX(GeoByClient[GEOID],MATCH(VolumeByClient[[#This Row],[CLID]],GeoByClient[Right],0))</f>
        <v>GEO1001</v>
      </c>
      <c r="F384" s="3" t="str">
        <f>VLOOKUP(VolumeByClient[[#This Row],[Index Match Region Id]],geonames[[GEOID]:[GEO NAME]],2,FALSE)</f>
        <v>NAM</v>
      </c>
      <c r="G384" s="7" t="str">
        <f>"Q"&amp;ROUNDUP(MONTH(VolumeByClient[[#This Row],[Date]])/3,0)&amp;" "&amp;YEAR(VolumeByClient[[#This Row],[Date]])</f>
        <v>Q1 2021</v>
      </c>
      <c r="H384" s="7" t="str">
        <f>VLOOKUP(VolumeByClient[[#This Row],[Date]],quarters[],3,TRUE)</f>
        <v>Q1 2021</v>
      </c>
    </row>
    <row r="385" spans="1:8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4" t="str">
        <f>INDEX(GeoByClient[GEOID],MATCH(VolumeByClient[[#This Row],[CLID]],GeoByClient[Right],0))</f>
        <v>GEO1001</v>
      </c>
      <c r="F385" s="3" t="str">
        <f>VLOOKUP(VolumeByClient[[#This Row],[Index Match Region Id]],geonames[[GEOID]:[GEO NAME]],2,FALSE)</f>
        <v>NAM</v>
      </c>
      <c r="G385" s="7" t="str">
        <f>"Q"&amp;ROUNDUP(MONTH(VolumeByClient[[#This Row],[Date]])/3,0)&amp;" "&amp;YEAR(VolumeByClient[[#This Row],[Date]])</f>
        <v>Q4 2020</v>
      </c>
      <c r="H385" s="7" t="str">
        <f>VLOOKUP(VolumeByClient[[#This Row],[Date]],quarters[],3,TRUE)</f>
        <v>Q4 2020</v>
      </c>
    </row>
    <row r="386" spans="1:8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4" t="str">
        <f>INDEX(GeoByClient[GEOID],MATCH(VolumeByClient[[#This Row],[CLID]],GeoByClient[Right],0))</f>
        <v>GEO1001</v>
      </c>
      <c r="F386" s="3" t="str">
        <f>VLOOKUP(VolumeByClient[[#This Row],[Index Match Region Id]],geonames[[GEOID]:[GEO NAME]],2,FALSE)</f>
        <v>NAM</v>
      </c>
      <c r="G386" s="7" t="str">
        <f>"Q"&amp;ROUNDUP(MONTH(VolumeByClient[[#This Row],[Date]])/3,0)&amp;" "&amp;YEAR(VolumeByClient[[#This Row],[Date]])</f>
        <v>Q4 2020</v>
      </c>
      <c r="H386" s="7" t="str">
        <f>VLOOKUP(VolumeByClient[[#This Row],[Date]],quarters[],3,TRUE)</f>
        <v>Q4 2020</v>
      </c>
    </row>
    <row r="387" spans="1:8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4" t="str">
        <f>INDEX(GeoByClient[GEOID],MATCH(VolumeByClient[[#This Row],[CLID]],GeoByClient[Right],0))</f>
        <v>GEO1001</v>
      </c>
      <c r="F387" s="3" t="str">
        <f>VLOOKUP(VolumeByClient[[#This Row],[Index Match Region Id]],geonames[[GEOID]:[GEO NAME]],2,FALSE)</f>
        <v>NAM</v>
      </c>
      <c r="G387" s="7" t="str">
        <f>"Q"&amp;ROUNDUP(MONTH(VolumeByClient[[#This Row],[Date]])/3,0)&amp;" "&amp;YEAR(VolumeByClient[[#This Row],[Date]])</f>
        <v>Q2 2021</v>
      </c>
      <c r="H387" s="7" t="str">
        <f>VLOOKUP(VolumeByClient[[#This Row],[Date]],quarters[],3,TRUE)</f>
        <v>Q2 2021</v>
      </c>
    </row>
    <row r="388" spans="1:8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4" t="str">
        <f>INDEX(GeoByClient[GEOID],MATCH(VolumeByClient[[#This Row],[CLID]],GeoByClient[Right],0))</f>
        <v>GEO1001</v>
      </c>
      <c r="F388" s="3" t="str">
        <f>VLOOKUP(VolumeByClient[[#This Row],[Index Match Region Id]],geonames[[GEOID]:[GEO NAME]],2,FALSE)</f>
        <v>NAM</v>
      </c>
      <c r="G388" s="7" t="str">
        <f>"Q"&amp;ROUNDUP(MONTH(VolumeByClient[[#This Row],[Date]])/3,0)&amp;" "&amp;YEAR(VolumeByClient[[#This Row],[Date]])</f>
        <v>Q2 2021</v>
      </c>
      <c r="H388" s="7" t="str">
        <f>VLOOKUP(VolumeByClient[[#This Row],[Date]],quarters[],3,TRUE)</f>
        <v>Q2 2021</v>
      </c>
    </row>
    <row r="389" spans="1:8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4" t="str">
        <f>INDEX(GeoByClient[GEOID],MATCH(VolumeByClient[[#This Row],[CLID]],GeoByClient[Right],0))</f>
        <v>GEO1001</v>
      </c>
      <c r="F389" s="3" t="str">
        <f>VLOOKUP(VolumeByClient[[#This Row],[Index Match Region Id]],geonames[[GEOID]:[GEO NAME]],2,FALSE)</f>
        <v>NAM</v>
      </c>
      <c r="G389" s="7" t="str">
        <f>"Q"&amp;ROUNDUP(MONTH(VolumeByClient[[#This Row],[Date]])/3,0)&amp;" "&amp;YEAR(VolumeByClient[[#This Row],[Date]])</f>
        <v>Q2 2021</v>
      </c>
      <c r="H389" s="7" t="str">
        <f>VLOOKUP(VolumeByClient[[#This Row],[Date]],quarters[],3,TRUE)</f>
        <v>Q2 2021</v>
      </c>
    </row>
    <row r="390" spans="1:8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4" t="str">
        <f>INDEX(GeoByClient[GEOID],MATCH(VolumeByClient[[#This Row],[CLID]],GeoByClient[Right],0))</f>
        <v>GEO1001</v>
      </c>
      <c r="F390" s="3" t="str">
        <f>VLOOKUP(VolumeByClient[[#This Row],[Index Match Region Id]],geonames[[GEOID]:[GEO NAME]],2,FALSE)</f>
        <v>NAM</v>
      </c>
      <c r="G390" s="7" t="str">
        <f>"Q"&amp;ROUNDUP(MONTH(VolumeByClient[[#This Row],[Date]])/3,0)&amp;" "&amp;YEAR(VolumeByClient[[#This Row],[Date]])</f>
        <v>Q1 2021</v>
      </c>
      <c r="H390" s="7" t="str">
        <f>VLOOKUP(VolumeByClient[[#This Row],[Date]],quarters[],3,TRUE)</f>
        <v>Q1 2021</v>
      </c>
    </row>
    <row r="391" spans="1:8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4" t="str">
        <f>INDEX(GeoByClient[GEOID],MATCH(VolumeByClient[[#This Row],[CLID]],GeoByClient[Right],0))</f>
        <v>GEO1001</v>
      </c>
      <c r="F391" s="3" t="str">
        <f>VLOOKUP(VolumeByClient[[#This Row],[Index Match Region Id]],geonames[[GEOID]:[GEO NAME]],2,FALSE)</f>
        <v>NAM</v>
      </c>
      <c r="G391" s="7" t="str">
        <f>"Q"&amp;ROUNDUP(MONTH(VolumeByClient[[#This Row],[Date]])/3,0)&amp;" "&amp;YEAR(VolumeByClient[[#This Row],[Date]])</f>
        <v>Q1 2021</v>
      </c>
      <c r="H391" s="7" t="str">
        <f>VLOOKUP(VolumeByClient[[#This Row],[Date]],quarters[],3,TRUE)</f>
        <v>Q1 2021</v>
      </c>
    </row>
    <row r="392" spans="1:8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4" t="str">
        <f>INDEX(GeoByClient[GEOID],MATCH(VolumeByClient[[#This Row],[CLID]],GeoByClient[Right],0))</f>
        <v>GEO1001</v>
      </c>
      <c r="F392" s="3" t="str">
        <f>VLOOKUP(VolumeByClient[[#This Row],[Index Match Region Id]],geonames[[GEOID]:[GEO NAME]],2,FALSE)</f>
        <v>NAM</v>
      </c>
      <c r="G392" s="7" t="str">
        <f>"Q"&amp;ROUNDUP(MONTH(VolumeByClient[[#This Row],[Date]])/3,0)&amp;" "&amp;YEAR(VolumeByClient[[#This Row],[Date]])</f>
        <v>Q1 2021</v>
      </c>
      <c r="H392" s="7" t="str">
        <f>VLOOKUP(VolumeByClient[[#This Row],[Date]],quarters[],3,TRUE)</f>
        <v>Q1 2021</v>
      </c>
    </row>
    <row r="393" spans="1:8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4" t="str">
        <f>INDEX(GeoByClient[GEOID],MATCH(VolumeByClient[[#This Row],[CLID]],GeoByClient[Right],0))</f>
        <v>GEO1001</v>
      </c>
      <c r="F393" s="3" t="str">
        <f>VLOOKUP(VolumeByClient[[#This Row],[Index Match Region Id]],geonames[[GEOID]:[GEO NAME]],2,FALSE)</f>
        <v>NAM</v>
      </c>
      <c r="G393" s="7" t="str">
        <f>"Q"&amp;ROUNDUP(MONTH(VolumeByClient[[#This Row],[Date]])/3,0)&amp;" "&amp;YEAR(VolumeByClient[[#This Row],[Date]])</f>
        <v>Q1 2020</v>
      </c>
      <c r="H393" s="7" t="str">
        <f>VLOOKUP(VolumeByClient[[#This Row],[Date]],quarters[],3,TRUE)</f>
        <v>Q1 2020</v>
      </c>
    </row>
    <row r="394" spans="1:8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4" t="str">
        <f>INDEX(GeoByClient[GEOID],MATCH(VolumeByClient[[#This Row],[CLID]],GeoByClient[Right],0))</f>
        <v>GEO1001</v>
      </c>
      <c r="F394" s="3" t="str">
        <f>VLOOKUP(VolumeByClient[[#This Row],[Index Match Region Id]],geonames[[GEOID]:[GEO NAME]],2,FALSE)</f>
        <v>NAM</v>
      </c>
      <c r="G394" s="7" t="str">
        <f>"Q"&amp;ROUNDUP(MONTH(VolumeByClient[[#This Row],[Date]])/3,0)&amp;" "&amp;YEAR(VolumeByClient[[#This Row],[Date]])</f>
        <v>Q1 2020</v>
      </c>
      <c r="H394" s="7" t="str">
        <f>VLOOKUP(VolumeByClient[[#This Row],[Date]],quarters[],3,TRUE)</f>
        <v>Q1 2020</v>
      </c>
    </row>
    <row r="395" spans="1:8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4" t="str">
        <f>INDEX(GeoByClient[GEOID],MATCH(VolumeByClient[[#This Row],[CLID]],GeoByClient[Right],0))</f>
        <v>GEO1001</v>
      </c>
      <c r="F395" s="3" t="str">
        <f>VLOOKUP(VolumeByClient[[#This Row],[Index Match Region Id]],geonames[[GEOID]:[GEO NAME]],2,FALSE)</f>
        <v>NAM</v>
      </c>
      <c r="G395" s="7" t="str">
        <f>"Q"&amp;ROUNDUP(MONTH(VolumeByClient[[#This Row],[Date]])/3,0)&amp;" "&amp;YEAR(VolumeByClient[[#This Row],[Date]])</f>
        <v>Q1 2020</v>
      </c>
      <c r="H395" s="7" t="str">
        <f>VLOOKUP(VolumeByClient[[#This Row],[Date]],quarters[],3,TRUE)</f>
        <v>Q1 2020</v>
      </c>
    </row>
    <row r="396" spans="1:8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4" t="str">
        <f>INDEX(GeoByClient[GEOID],MATCH(VolumeByClient[[#This Row],[CLID]],GeoByClient[Right],0))</f>
        <v>GEO1001</v>
      </c>
      <c r="F396" s="3" t="str">
        <f>VLOOKUP(VolumeByClient[[#This Row],[Index Match Region Id]],geonames[[GEOID]:[GEO NAME]],2,FALSE)</f>
        <v>NAM</v>
      </c>
      <c r="G396" s="7" t="str">
        <f>"Q"&amp;ROUNDUP(MONTH(VolumeByClient[[#This Row],[Date]])/3,0)&amp;" "&amp;YEAR(VolumeByClient[[#This Row],[Date]])</f>
        <v>Q2 2020</v>
      </c>
      <c r="H396" s="7" t="str">
        <f>VLOOKUP(VolumeByClient[[#This Row],[Date]],quarters[],3,TRUE)</f>
        <v>Q2 2020</v>
      </c>
    </row>
    <row r="397" spans="1:8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4" t="str">
        <f>INDEX(GeoByClient[GEOID],MATCH(VolumeByClient[[#This Row],[CLID]],GeoByClient[Right],0))</f>
        <v>GEO1001</v>
      </c>
      <c r="F397" s="3" t="str">
        <f>VLOOKUP(VolumeByClient[[#This Row],[Index Match Region Id]],geonames[[GEOID]:[GEO NAME]],2,FALSE)</f>
        <v>NAM</v>
      </c>
      <c r="G397" s="7" t="str">
        <f>"Q"&amp;ROUNDUP(MONTH(VolumeByClient[[#This Row],[Date]])/3,0)&amp;" "&amp;YEAR(VolumeByClient[[#This Row],[Date]])</f>
        <v>Q2 2020</v>
      </c>
      <c r="H397" s="7" t="str">
        <f>VLOOKUP(VolumeByClient[[#This Row],[Date]],quarters[],3,TRUE)</f>
        <v>Q2 2020</v>
      </c>
    </row>
    <row r="398" spans="1:8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4" t="str">
        <f>INDEX(GeoByClient[GEOID],MATCH(VolumeByClient[[#This Row],[CLID]],GeoByClient[Right],0))</f>
        <v>GEO1001</v>
      </c>
      <c r="F398" s="3" t="str">
        <f>VLOOKUP(VolumeByClient[[#This Row],[Index Match Region Id]],geonames[[GEOID]:[GEO NAME]],2,FALSE)</f>
        <v>NAM</v>
      </c>
      <c r="G398" s="7" t="str">
        <f>"Q"&amp;ROUNDUP(MONTH(VolumeByClient[[#This Row],[Date]])/3,0)&amp;" "&amp;YEAR(VolumeByClient[[#This Row],[Date]])</f>
        <v>Q2 2020</v>
      </c>
      <c r="H398" s="7" t="str">
        <f>VLOOKUP(VolumeByClient[[#This Row],[Date]],quarters[],3,TRUE)</f>
        <v>Q2 2020</v>
      </c>
    </row>
    <row r="399" spans="1:8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4" t="str">
        <f>INDEX(GeoByClient[GEOID],MATCH(VolumeByClient[[#This Row],[CLID]],GeoByClient[Right],0))</f>
        <v>GEO1001</v>
      </c>
      <c r="F399" s="3" t="str">
        <f>VLOOKUP(VolumeByClient[[#This Row],[Index Match Region Id]],geonames[[GEOID]:[GEO NAME]],2,FALSE)</f>
        <v>NAM</v>
      </c>
      <c r="G399" s="7" t="str">
        <f>"Q"&amp;ROUNDUP(MONTH(VolumeByClient[[#This Row],[Date]])/3,0)&amp;" "&amp;YEAR(VolumeByClient[[#This Row],[Date]])</f>
        <v>Q3 2020</v>
      </c>
      <c r="H399" s="7" t="str">
        <f>VLOOKUP(VolumeByClient[[#This Row],[Date]],quarters[],3,TRUE)</f>
        <v>Q3 2020</v>
      </c>
    </row>
    <row r="400" spans="1:8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4" t="str">
        <f>INDEX(GeoByClient[GEOID],MATCH(VolumeByClient[[#This Row],[CLID]],GeoByClient[Right],0))</f>
        <v>GEO1001</v>
      </c>
      <c r="F400" s="3" t="str">
        <f>VLOOKUP(VolumeByClient[[#This Row],[Index Match Region Id]],geonames[[GEOID]:[GEO NAME]],2,FALSE)</f>
        <v>NAM</v>
      </c>
      <c r="G400" s="7" t="str">
        <f>"Q"&amp;ROUNDUP(MONTH(VolumeByClient[[#This Row],[Date]])/3,0)&amp;" "&amp;YEAR(VolumeByClient[[#This Row],[Date]])</f>
        <v>Q3 2020</v>
      </c>
      <c r="H400" s="7" t="str">
        <f>VLOOKUP(VolumeByClient[[#This Row],[Date]],quarters[],3,TRUE)</f>
        <v>Q3 2020</v>
      </c>
    </row>
    <row r="401" spans="1:8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4" t="str">
        <f>INDEX(GeoByClient[GEOID],MATCH(VolumeByClient[[#This Row],[CLID]],GeoByClient[Right],0))</f>
        <v>GEO1001</v>
      </c>
      <c r="F401" s="3" t="str">
        <f>VLOOKUP(VolumeByClient[[#This Row],[Index Match Region Id]],geonames[[GEOID]:[GEO NAME]],2,FALSE)</f>
        <v>NAM</v>
      </c>
      <c r="G401" s="7" t="str">
        <f>"Q"&amp;ROUNDUP(MONTH(VolumeByClient[[#This Row],[Date]])/3,0)&amp;" "&amp;YEAR(VolumeByClient[[#This Row],[Date]])</f>
        <v>Q3 2020</v>
      </c>
      <c r="H401" s="7" t="str">
        <f>VLOOKUP(VolumeByClient[[#This Row],[Date]],quarters[],3,TRUE)</f>
        <v>Q3 2020</v>
      </c>
    </row>
    <row r="402" spans="1:8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4" t="str">
        <f>INDEX(GeoByClient[GEOID],MATCH(VolumeByClient[[#This Row],[CLID]],GeoByClient[Right],0))</f>
        <v>GEO1001</v>
      </c>
      <c r="F402" s="3" t="str">
        <f>VLOOKUP(VolumeByClient[[#This Row],[Index Match Region Id]],geonames[[GEOID]:[GEO NAME]],2,FALSE)</f>
        <v>NAM</v>
      </c>
      <c r="G402" s="7" t="str">
        <f>"Q"&amp;ROUNDUP(MONTH(VolumeByClient[[#This Row],[Date]])/3,0)&amp;" "&amp;YEAR(VolumeByClient[[#This Row],[Date]])</f>
        <v>Q4 2020</v>
      </c>
      <c r="H402" s="7" t="str">
        <f>VLOOKUP(VolumeByClient[[#This Row],[Date]],quarters[],3,TRUE)</f>
        <v>Q4 2020</v>
      </c>
    </row>
    <row r="403" spans="1:8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4" t="str">
        <f>INDEX(GeoByClient[GEOID],MATCH(VolumeByClient[[#This Row],[CLID]],GeoByClient[Right],0))</f>
        <v>GEO1001</v>
      </c>
      <c r="F403" s="3" t="str">
        <f>VLOOKUP(VolumeByClient[[#This Row],[Index Match Region Id]],geonames[[GEOID]:[GEO NAME]],2,FALSE)</f>
        <v>NAM</v>
      </c>
      <c r="G403" s="7" t="str">
        <f>"Q"&amp;ROUNDUP(MONTH(VolumeByClient[[#This Row],[Date]])/3,0)&amp;" "&amp;YEAR(VolumeByClient[[#This Row],[Date]])</f>
        <v>Q4 2020</v>
      </c>
      <c r="H403" s="7" t="str">
        <f>VLOOKUP(VolumeByClient[[#This Row],[Date]],quarters[],3,TRUE)</f>
        <v>Q4 2020</v>
      </c>
    </row>
    <row r="404" spans="1:8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4" t="str">
        <f>INDEX(GeoByClient[GEOID],MATCH(VolumeByClient[[#This Row],[CLID]],GeoByClient[Right],0))</f>
        <v>GEO1001</v>
      </c>
      <c r="F404" s="3" t="str">
        <f>VLOOKUP(VolumeByClient[[#This Row],[Index Match Region Id]],geonames[[GEOID]:[GEO NAME]],2,FALSE)</f>
        <v>NAM</v>
      </c>
      <c r="G404" s="7" t="str">
        <f>"Q"&amp;ROUNDUP(MONTH(VolumeByClient[[#This Row],[Date]])/3,0)&amp;" "&amp;YEAR(VolumeByClient[[#This Row],[Date]])</f>
        <v>Q4 2020</v>
      </c>
      <c r="H404" s="7" t="str">
        <f>VLOOKUP(VolumeByClient[[#This Row],[Date]],quarters[],3,TRUE)</f>
        <v>Q4 2020</v>
      </c>
    </row>
    <row r="405" spans="1:8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4" t="str">
        <f>INDEX(GeoByClient[GEOID],MATCH(VolumeByClient[[#This Row],[CLID]],GeoByClient[Right],0))</f>
        <v>GEO1001</v>
      </c>
      <c r="F405" s="3" t="str">
        <f>VLOOKUP(VolumeByClient[[#This Row],[Index Match Region Id]],geonames[[GEOID]:[GEO NAME]],2,FALSE)</f>
        <v>NAM</v>
      </c>
      <c r="G405" s="7" t="str">
        <f>"Q"&amp;ROUNDUP(MONTH(VolumeByClient[[#This Row],[Date]])/3,0)&amp;" "&amp;YEAR(VolumeByClient[[#This Row],[Date]])</f>
        <v>Q2 2021</v>
      </c>
      <c r="H405" s="7" t="str">
        <f>VLOOKUP(VolumeByClient[[#This Row],[Date]],quarters[],3,TRUE)</f>
        <v>Q2 2021</v>
      </c>
    </row>
    <row r="406" spans="1:8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4" t="str">
        <f>INDEX(GeoByClient[GEOID],MATCH(VolumeByClient[[#This Row],[CLID]],GeoByClient[Right],0))</f>
        <v>GEO1001</v>
      </c>
      <c r="F406" s="3" t="str">
        <f>VLOOKUP(VolumeByClient[[#This Row],[Index Match Region Id]],geonames[[GEOID]:[GEO NAME]],2,FALSE)</f>
        <v>NAM</v>
      </c>
      <c r="G406" s="7" t="str">
        <f>"Q"&amp;ROUNDUP(MONTH(VolumeByClient[[#This Row],[Date]])/3,0)&amp;" "&amp;YEAR(VolumeByClient[[#This Row],[Date]])</f>
        <v>Q2 2021</v>
      </c>
      <c r="H406" s="7" t="str">
        <f>VLOOKUP(VolumeByClient[[#This Row],[Date]],quarters[],3,TRUE)</f>
        <v>Q2 2021</v>
      </c>
    </row>
    <row r="407" spans="1:8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4" t="str">
        <f>INDEX(GeoByClient[GEOID],MATCH(VolumeByClient[[#This Row],[CLID]],GeoByClient[Right],0))</f>
        <v>GEO1001</v>
      </c>
      <c r="F407" s="3" t="str">
        <f>VLOOKUP(VolumeByClient[[#This Row],[Index Match Region Id]],geonames[[GEOID]:[GEO NAME]],2,FALSE)</f>
        <v>NAM</v>
      </c>
      <c r="G407" s="7" t="str">
        <f>"Q"&amp;ROUNDUP(MONTH(VolumeByClient[[#This Row],[Date]])/3,0)&amp;" "&amp;YEAR(VolumeByClient[[#This Row],[Date]])</f>
        <v>Q2 2021</v>
      </c>
      <c r="H407" s="7" t="str">
        <f>VLOOKUP(VolumeByClient[[#This Row],[Date]],quarters[],3,TRUE)</f>
        <v>Q2 2021</v>
      </c>
    </row>
    <row r="408" spans="1:8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4" t="str">
        <f>INDEX(GeoByClient[GEOID],MATCH(VolumeByClient[[#This Row],[CLID]],GeoByClient[Right],0))</f>
        <v>GEO1001</v>
      </c>
      <c r="F408" s="3" t="str">
        <f>VLOOKUP(VolumeByClient[[#This Row],[Index Match Region Id]],geonames[[GEOID]:[GEO NAME]],2,FALSE)</f>
        <v>NAM</v>
      </c>
      <c r="G408" s="7" t="str">
        <f>"Q"&amp;ROUNDUP(MONTH(VolumeByClient[[#This Row],[Date]])/3,0)&amp;" "&amp;YEAR(VolumeByClient[[#This Row],[Date]])</f>
        <v>Q1 2021</v>
      </c>
      <c r="H408" s="7" t="str">
        <f>VLOOKUP(VolumeByClient[[#This Row],[Date]],quarters[],3,TRUE)</f>
        <v>Q1 2021</v>
      </c>
    </row>
    <row r="409" spans="1:8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4" t="str">
        <f>INDEX(GeoByClient[GEOID],MATCH(VolumeByClient[[#This Row],[CLID]],GeoByClient[Right],0))</f>
        <v>GEO1001</v>
      </c>
      <c r="F409" s="3" t="str">
        <f>VLOOKUP(VolumeByClient[[#This Row],[Index Match Region Id]],geonames[[GEOID]:[GEO NAME]],2,FALSE)</f>
        <v>NAM</v>
      </c>
      <c r="G409" s="7" t="str">
        <f>"Q"&amp;ROUNDUP(MONTH(VolumeByClient[[#This Row],[Date]])/3,0)&amp;" "&amp;YEAR(VolumeByClient[[#This Row],[Date]])</f>
        <v>Q1 2021</v>
      </c>
      <c r="H409" s="7" t="str">
        <f>VLOOKUP(VolumeByClient[[#This Row],[Date]],quarters[],3,TRUE)</f>
        <v>Q1 2021</v>
      </c>
    </row>
    <row r="410" spans="1:8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4" t="str">
        <f>INDEX(GeoByClient[GEOID],MATCH(VolumeByClient[[#This Row],[CLID]],GeoByClient[Right],0))</f>
        <v>GEO1001</v>
      </c>
      <c r="F410" s="3" t="str">
        <f>VLOOKUP(VolumeByClient[[#This Row],[Index Match Region Id]],geonames[[GEOID]:[GEO NAME]],2,FALSE)</f>
        <v>NAM</v>
      </c>
      <c r="G410" s="7" t="str">
        <f>"Q"&amp;ROUNDUP(MONTH(VolumeByClient[[#This Row],[Date]])/3,0)&amp;" "&amp;YEAR(VolumeByClient[[#This Row],[Date]])</f>
        <v>Q1 2021</v>
      </c>
      <c r="H410" s="7" t="str">
        <f>VLOOKUP(VolumeByClient[[#This Row],[Date]],quarters[],3,TRUE)</f>
        <v>Q1 2021</v>
      </c>
    </row>
    <row r="411" spans="1:8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4" t="str">
        <f>INDEX(GeoByClient[GEOID],MATCH(VolumeByClient[[#This Row],[CLID]],GeoByClient[Right],0))</f>
        <v>GEO1002</v>
      </c>
      <c r="F411" s="3" t="str">
        <f>VLOOKUP(VolumeByClient[[#This Row],[Index Match Region Id]],geonames[[GEOID]:[GEO NAME]],2,FALSE)</f>
        <v>APAC</v>
      </c>
      <c r="G411" s="7" t="str">
        <f>"Q"&amp;ROUNDUP(MONTH(VolumeByClient[[#This Row],[Date]])/3,0)&amp;" "&amp;YEAR(VolumeByClient[[#This Row],[Date]])</f>
        <v>Q1 2020</v>
      </c>
      <c r="H411" s="7" t="str">
        <f>VLOOKUP(VolumeByClient[[#This Row],[Date]],quarters[],3,TRUE)</f>
        <v>Q1 2020</v>
      </c>
    </row>
    <row r="412" spans="1:8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4" t="str">
        <f>INDEX(GeoByClient[GEOID],MATCH(VolumeByClient[[#This Row],[CLID]],GeoByClient[Right],0))</f>
        <v>GEO1002</v>
      </c>
      <c r="F412" s="3" t="str">
        <f>VLOOKUP(VolumeByClient[[#This Row],[Index Match Region Id]],geonames[[GEOID]:[GEO NAME]],2,FALSE)</f>
        <v>APAC</v>
      </c>
      <c r="G412" s="7" t="str">
        <f>"Q"&amp;ROUNDUP(MONTH(VolumeByClient[[#This Row],[Date]])/3,0)&amp;" "&amp;YEAR(VolumeByClient[[#This Row],[Date]])</f>
        <v>Q1 2020</v>
      </c>
      <c r="H412" s="7" t="str">
        <f>VLOOKUP(VolumeByClient[[#This Row],[Date]],quarters[],3,TRUE)</f>
        <v>Q1 2020</v>
      </c>
    </row>
    <row r="413" spans="1:8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4" t="str">
        <f>INDEX(GeoByClient[GEOID],MATCH(VolumeByClient[[#This Row],[CLID]],GeoByClient[Right],0))</f>
        <v>GEO1002</v>
      </c>
      <c r="F413" s="3" t="str">
        <f>VLOOKUP(VolumeByClient[[#This Row],[Index Match Region Id]],geonames[[GEOID]:[GEO NAME]],2,FALSE)</f>
        <v>APAC</v>
      </c>
      <c r="G413" s="7" t="str">
        <f>"Q"&amp;ROUNDUP(MONTH(VolumeByClient[[#This Row],[Date]])/3,0)&amp;" "&amp;YEAR(VolumeByClient[[#This Row],[Date]])</f>
        <v>Q1 2020</v>
      </c>
      <c r="H413" s="7" t="str">
        <f>VLOOKUP(VolumeByClient[[#This Row],[Date]],quarters[],3,TRUE)</f>
        <v>Q1 2020</v>
      </c>
    </row>
    <row r="414" spans="1:8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4" t="str">
        <f>INDEX(GeoByClient[GEOID],MATCH(VolumeByClient[[#This Row],[CLID]],GeoByClient[Right],0))</f>
        <v>GEO1002</v>
      </c>
      <c r="F414" s="3" t="str">
        <f>VLOOKUP(VolumeByClient[[#This Row],[Index Match Region Id]],geonames[[GEOID]:[GEO NAME]],2,FALSE)</f>
        <v>APAC</v>
      </c>
      <c r="G414" s="7" t="str">
        <f>"Q"&amp;ROUNDUP(MONTH(VolumeByClient[[#This Row],[Date]])/3,0)&amp;" "&amp;YEAR(VolumeByClient[[#This Row],[Date]])</f>
        <v>Q2 2020</v>
      </c>
      <c r="H414" s="7" t="str">
        <f>VLOOKUP(VolumeByClient[[#This Row],[Date]],quarters[],3,TRUE)</f>
        <v>Q2 2020</v>
      </c>
    </row>
    <row r="415" spans="1:8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4" t="str">
        <f>INDEX(GeoByClient[GEOID],MATCH(VolumeByClient[[#This Row],[CLID]],GeoByClient[Right],0))</f>
        <v>GEO1002</v>
      </c>
      <c r="F415" s="3" t="str">
        <f>VLOOKUP(VolumeByClient[[#This Row],[Index Match Region Id]],geonames[[GEOID]:[GEO NAME]],2,FALSE)</f>
        <v>APAC</v>
      </c>
      <c r="G415" s="7" t="str">
        <f>"Q"&amp;ROUNDUP(MONTH(VolumeByClient[[#This Row],[Date]])/3,0)&amp;" "&amp;YEAR(VolumeByClient[[#This Row],[Date]])</f>
        <v>Q2 2020</v>
      </c>
      <c r="H415" s="7" t="str">
        <f>VLOOKUP(VolumeByClient[[#This Row],[Date]],quarters[],3,TRUE)</f>
        <v>Q2 2020</v>
      </c>
    </row>
    <row r="416" spans="1:8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4" t="str">
        <f>INDEX(GeoByClient[GEOID],MATCH(VolumeByClient[[#This Row],[CLID]],GeoByClient[Right],0))</f>
        <v>GEO1002</v>
      </c>
      <c r="F416" s="3" t="str">
        <f>VLOOKUP(VolumeByClient[[#This Row],[Index Match Region Id]],geonames[[GEOID]:[GEO NAME]],2,FALSE)</f>
        <v>APAC</v>
      </c>
      <c r="G416" s="7" t="str">
        <f>"Q"&amp;ROUNDUP(MONTH(VolumeByClient[[#This Row],[Date]])/3,0)&amp;" "&amp;YEAR(VolumeByClient[[#This Row],[Date]])</f>
        <v>Q2 2020</v>
      </c>
      <c r="H416" s="7" t="str">
        <f>VLOOKUP(VolumeByClient[[#This Row],[Date]],quarters[],3,TRUE)</f>
        <v>Q2 2020</v>
      </c>
    </row>
    <row r="417" spans="1:8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4" t="str">
        <f>INDEX(GeoByClient[GEOID],MATCH(VolumeByClient[[#This Row],[CLID]],GeoByClient[Right],0))</f>
        <v>GEO1002</v>
      </c>
      <c r="F417" s="3" t="str">
        <f>VLOOKUP(VolumeByClient[[#This Row],[Index Match Region Id]],geonames[[GEOID]:[GEO NAME]],2,FALSE)</f>
        <v>APAC</v>
      </c>
      <c r="G417" s="7" t="str">
        <f>"Q"&amp;ROUNDUP(MONTH(VolumeByClient[[#This Row],[Date]])/3,0)&amp;" "&amp;YEAR(VolumeByClient[[#This Row],[Date]])</f>
        <v>Q3 2020</v>
      </c>
      <c r="H417" s="7" t="str">
        <f>VLOOKUP(VolumeByClient[[#This Row],[Date]],quarters[],3,TRUE)</f>
        <v>Q3 2020</v>
      </c>
    </row>
    <row r="418" spans="1:8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4" t="str">
        <f>INDEX(GeoByClient[GEOID],MATCH(VolumeByClient[[#This Row],[CLID]],GeoByClient[Right],0))</f>
        <v>GEO1002</v>
      </c>
      <c r="F418" s="3" t="str">
        <f>VLOOKUP(VolumeByClient[[#This Row],[Index Match Region Id]],geonames[[GEOID]:[GEO NAME]],2,FALSE)</f>
        <v>APAC</v>
      </c>
      <c r="G418" s="7" t="str">
        <f>"Q"&amp;ROUNDUP(MONTH(VolumeByClient[[#This Row],[Date]])/3,0)&amp;" "&amp;YEAR(VolumeByClient[[#This Row],[Date]])</f>
        <v>Q3 2020</v>
      </c>
      <c r="H418" s="7" t="str">
        <f>VLOOKUP(VolumeByClient[[#This Row],[Date]],quarters[],3,TRUE)</f>
        <v>Q3 2020</v>
      </c>
    </row>
    <row r="419" spans="1:8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4" t="str">
        <f>INDEX(GeoByClient[GEOID],MATCH(VolumeByClient[[#This Row],[CLID]],GeoByClient[Right],0))</f>
        <v>GEO1002</v>
      </c>
      <c r="F419" s="3" t="str">
        <f>VLOOKUP(VolumeByClient[[#This Row],[Index Match Region Id]],geonames[[GEOID]:[GEO NAME]],2,FALSE)</f>
        <v>APAC</v>
      </c>
      <c r="G419" s="7" t="str">
        <f>"Q"&amp;ROUNDUP(MONTH(VolumeByClient[[#This Row],[Date]])/3,0)&amp;" "&amp;YEAR(VolumeByClient[[#This Row],[Date]])</f>
        <v>Q3 2020</v>
      </c>
      <c r="H419" s="7" t="str">
        <f>VLOOKUP(VolumeByClient[[#This Row],[Date]],quarters[],3,TRUE)</f>
        <v>Q3 2020</v>
      </c>
    </row>
    <row r="420" spans="1:8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4" t="str">
        <f>INDEX(GeoByClient[GEOID],MATCH(VolumeByClient[[#This Row],[CLID]],GeoByClient[Right],0))</f>
        <v>GEO1002</v>
      </c>
      <c r="F420" s="3" t="str">
        <f>VLOOKUP(VolumeByClient[[#This Row],[Index Match Region Id]],geonames[[GEOID]:[GEO NAME]],2,FALSE)</f>
        <v>APAC</v>
      </c>
      <c r="G420" s="7" t="str">
        <f>"Q"&amp;ROUNDUP(MONTH(VolumeByClient[[#This Row],[Date]])/3,0)&amp;" "&amp;YEAR(VolumeByClient[[#This Row],[Date]])</f>
        <v>Q4 2020</v>
      </c>
      <c r="H420" s="7" t="str">
        <f>VLOOKUP(VolumeByClient[[#This Row],[Date]],quarters[],3,TRUE)</f>
        <v>Q4 2020</v>
      </c>
    </row>
    <row r="421" spans="1:8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4" t="str">
        <f>INDEX(GeoByClient[GEOID],MATCH(VolumeByClient[[#This Row],[CLID]],GeoByClient[Right],0))</f>
        <v>GEO1002</v>
      </c>
      <c r="F421" s="3" t="str">
        <f>VLOOKUP(VolumeByClient[[#This Row],[Index Match Region Id]],geonames[[GEOID]:[GEO NAME]],2,FALSE)</f>
        <v>APAC</v>
      </c>
      <c r="G421" s="7" t="str">
        <f>"Q"&amp;ROUNDUP(MONTH(VolumeByClient[[#This Row],[Date]])/3,0)&amp;" "&amp;YEAR(VolumeByClient[[#This Row],[Date]])</f>
        <v>Q4 2020</v>
      </c>
      <c r="H421" s="7" t="str">
        <f>VLOOKUP(VolumeByClient[[#This Row],[Date]],quarters[],3,TRUE)</f>
        <v>Q4 2020</v>
      </c>
    </row>
    <row r="422" spans="1:8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4" t="str">
        <f>INDEX(GeoByClient[GEOID],MATCH(VolumeByClient[[#This Row],[CLID]],GeoByClient[Right],0))</f>
        <v>GEO1002</v>
      </c>
      <c r="F422" s="3" t="str">
        <f>VLOOKUP(VolumeByClient[[#This Row],[Index Match Region Id]],geonames[[GEOID]:[GEO NAME]],2,FALSE)</f>
        <v>APAC</v>
      </c>
      <c r="G422" s="7" t="str">
        <f>"Q"&amp;ROUNDUP(MONTH(VolumeByClient[[#This Row],[Date]])/3,0)&amp;" "&amp;YEAR(VolumeByClient[[#This Row],[Date]])</f>
        <v>Q4 2020</v>
      </c>
      <c r="H422" s="7" t="str">
        <f>VLOOKUP(VolumeByClient[[#This Row],[Date]],quarters[],3,TRUE)</f>
        <v>Q4 2020</v>
      </c>
    </row>
    <row r="423" spans="1:8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4" t="str">
        <f>INDEX(GeoByClient[GEOID],MATCH(VolumeByClient[[#This Row],[CLID]],GeoByClient[Right],0))</f>
        <v>GEO1002</v>
      </c>
      <c r="F423" s="3" t="str">
        <f>VLOOKUP(VolumeByClient[[#This Row],[Index Match Region Id]],geonames[[GEOID]:[GEO NAME]],2,FALSE)</f>
        <v>APAC</v>
      </c>
      <c r="G423" s="7" t="str">
        <f>"Q"&amp;ROUNDUP(MONTH(VolumeByClient[[#This Row],[Date]])/3,0)&amp;" "&amp;YEAR(VolumeByClient[[#This Row],[Date]])</f>
        <v>Q2 2021</v>
      </c>
      <c r="H423" s="7" t="str">
        <f>VLOOKUP(VolumeByClient[[#This Row],[Date]],quarters[],3,TRUE)</f>
        <v>Q2 2021</v>
      </c>
    </row>
    <row r="424" spans="1:8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4" t="str">
        <f>INDEX(GeoByClient[GEOID],MATCH(VolumeByClient[[#This Row],[CLID]],GeoByClient[Right],0))</f>
        <v>GEO1002</v>
      </c>
      <c r="F424" s="3" t="str">
        <f>VLOOKUP(VolumeByClient[[#This Row],[Index Match Region Id]],geonames[[GEOID]:[GEO NAME]],2,FALSE)</f>
        <v>APAC</v>
      </c>
      <c r="G424" s="7" t="str">
        <f>"Q"&amp;ROUNDUP(MONTH(VolumeByClient[[#This Row],[Date]])/3,0)&amp;" "&amp;YEAR(VolumeByClient[[#This Row],[Date]])</f>
        <v>Q2 2021</v>
      </c>
      <c r="H424" s="7" t="str">
        <f>VLOOKUP(VolumeByClient[[#This Row],[Date]],quarters[],3,TRUE)</f>
        <v>Q2 2021</v>
      </c>
    </row>
    <row r="425" spans="1:8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4" t="str">
        <f>INDEX(GeoByClient[GEOID],MATCH(VolumeByClient[[#This Row],[CLID]],GeoByClient[Right],0))</f>
        <v>GEO1002</v>
      </c>
      <c r="F425" s="3" t="str">
        <f>VLOOKUP(VolumeByClient[[#This Row],[Index Match Region Id]],geonames[[GEOID]:[GEO NAME]],2,FALSE)</f>
        <v>APAC</v>
      </c>
      <c r="G425" s="7" t="str">
        <f>"Q"&amp;ROUNDUP(MONTH(VolumeByClient[[#This Row],[Date]])/3,0)&amp;" "&amp;YEAR(VolumeByClient[[#This Row],[Date]])</f>
        <v>Q2 2021</v>
      </c>
      <c r="H425" s="7" t="str">
        <f>VLOOKUP(VolumeByClient[[#This Row],[Date]],quarters[],3,TRUE)</f>
        <v>Q2 2021</v>
      </c>
    </row>
    <row r="426" spans="1:8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4" t="str">
        <f>INDEX(GeoByClient[GEOID],MATCH(VolumeByClient[[#This Row],[CLID]],GeoByClient[Right],0))</f>
        <v>GEO1002</v>
      </c>
      <c r="F426" s="3" t="str">
        <f>VLOOKUP(VolumeByClient[[#This Row],[Index Match Region Id]],geonames[[GEOID]:[GEO NAME]],2,FALSE)</f>
        <v>APAC</v>
      </c>
      <c r="G426" s="7" t="str">
        <f>"Q"&amp;ROUNDUP(MONTH(VolumeByClient[[#This Row],[Date]])/3,0)&amp;" "&amp;YEAR(VolumeByClient[[#This Row],[Date]])</f>
        <v>Q1 2021</v>
      </c>
      <c r="H426" s="7" t="str">
        <f>VLOOKUP(VolumeByClient[[#This Row],[Date]],quarters[],3,TRUE)</f>
        <v>Q1 2021</v>
      </c>
    </row>
    <row r="427" spans="1:8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4" t="str">
        <f>INDEX(GeoByClient[GEOID],MATCH(VolumeByClient[[#This Row],[CLID]],GeoByClient[Right],0))</f>
        <v>GEO1002</v>
      </c>
      <c r="F427" s="3" t="str">
        <f>VLOOKUP(VolumeByClient[[#This Row],[Index Match Region Id]],geonames[[GEOID]:[GEO NAME]],2,FALSE)</f>
        <v>APAC</v>
      </c>
      <c r="G427" s="7" t="str">
        <f>"Q"&amp;ROUNDUP(MONTH(VolumeByClient[[#This Row],[Date]])/3,0)&amp;" "&amp;YEAR(VolumeByClient[[#This Row],[Date]])</f>
        <v>Q1 2021</v>
      </c>
      <c r="H427" s="7" t="str">
        <f>VLOOKUP(VolumeByClient[[#This Row],[Date]],quarters[],3,TRUE)</f>
        <v>Q1 2021</v>
      </c>
    </row>
    <row r="428" spans="1:8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4" t="str">
        <f>INDEX(GeoByClient[GEOID],MATCH(VolumeByClient[[#This Row],[CLID]],GeoByClient[Right],0))</f>
        <v>GEO1002</v>
      </c>
      <c r="F428" s="3" t="str">
        <f>VLOOKUP(VolumeByClient[[#This Row],[Index Match Region Id]],geonames[[GEOID]:[GEO NAME]],2,FALSE)</f>
        <v>APAC</v>
      </c>
      <c r="G428" s="7" t="str">
        <f>"Q"&amp;ROUNDUP(MONTH(VolumeByClient[[#This Row],[Date]])/3,0)&amp;" "&amp;YEAR(VolumeByClient[[#This Row],[Date]])</f>
        <v>Q1 2021</v>
      </c>
      <c r="H428" s="7" t="str">
        <f>VLOOKUP(VolumeByClient[[#This Row],[Date]],quarters[],3,TRUE)</f>
        <v>Q1 2021</v>
      </c>
    </row>
    <row r="429" spans="1:8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4" t="str">
        <f>INDEX(GeoByClient[GEOID],MATCH(VolumeByClient[[#This Row],[CLID]],GeoByClient[Right],0))</f>
        <v>GEO1001</v>
      </c>
      <c r="F429" s="3" t="str">
        <f>VLOOKUP(VolumeByClient[[#This Row],[Index Match Region Id]],geonames[[GEOID]:[GEO NAME]],2,FALSE)</f>
        <v>NAM</v>
      </c>
      <c r="G429" s="7" t="str">
        <f>"Q"&amp;ROUNDUP(MONTH(VolumeByClient[[#This Row],[Date]])/3,0)&amp;" "&amp;YEAR(VolumeByClient[[#This Row],[Date]])</f>
        <v>Q1 2020</v>
      </c>
      <c r="H429" s="7" t="str">
        <f>VLOOKUP(VolumeByClient[[#This Row],[Date]],quarters[],3,TRUE)</f>
        <v>Q1 2020</v>
      </c>
    </row>
    <row r="430" spans="1:8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4" t="str">
        <f>INDEX(GeoByClient[GEOID],MATCH(VolumeByClient[[#This Row],[CLID]],GeoByClient[Right],0))</f>
        <v>GEO1001</v>
      </c>
      <c r="F430" s="3" t="str">
        <f>VLOOKUP(VolumeByClient[[#This Row],[Index Match Region Id]],geonames[[GEOID]:[GEO NAME]],2,FALSE)</f>
        <v>NAM</v>
      </c>
      <c r="G430" s="7" t="str">
        <f>"Q"&amp;ROUNDUP(MONTH(VolumeByClient[[#This Row],[Date]])/3,0)&amp;" "&amp;YEAR(VolumeByClient[[#This Row],[Date]])</f>
        <v>Q1 2020</v>
      </c>
      <c r="H430" s="7" t="str">
        <f>VLOOKUP(VolumeByClient[[#This Row],[Date]],quarters[],3,TRUE)</f>
        <v>Q1 2020</v>
      </c>
    </row>
    <row r="431" spans="1:8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4" t="str">
        <f>INDEX(GeoByClient[GEOID],MATCH(VolumeByClient[[#This Row],[CLID]],GeoByClient[Right],0))</f>
        <v>GEO1001</v>
      </c>
      <c r="F431" s="3" t="str">
        <f>VLOOKUP(VolumeByClient[[#This Row],[Index Match Region Id]],geonames[[GEOID]:[GEO NAME]],2,FALSE)</f>
        <v>NAM</v>
      </c>
      <c r="G431" s="7" t="str">
        <f>"Q"&amp;ROUNDUP(MONTH(VolumeByClient[[#This Row],[Date]])/3,0)&amp;" "&amp;YEAR(VolumeByClient[[#This Row],[Date]])</f>
        <v>Q1 2020</v>
      </c>
      <c r="H431" s="7" t="str">
        <f>VLOOKUP(VolumeByClient[[#This Row],[Date]],quarters[],3,TRUE)</f>
        <v>Q1 2020</v>
      </c>
    </row>
    <row r="432" spans="1:8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4" t="str">
        <f>INDEX(GeoByClient[GEOID],MATCH(VolumeByClient[[#This Row],[CLID]],GeoByClient[Right],0))</f>
        <v>GEO1001</v>
      </c>
      <c r="F432" s="3" t="str">
        <f>VLOOKUP(VolumeByClient[[#This Row],[Index Match Region Id]],geonames[[GEOID]:[GEO NAME]],2,FALSE)</f>
        <v>NAM</v>
      </c>
      <c r="G432" s="7" t="str">
        <f>"Q"&amp;ROUNDUP(MONTH(VolumeByClient[[#This Row],[Date]])/3,0)&amp;" "&amp;YEAR(VolumeByClient[[#This Row],[Date]])</f>
        <v>Q2 2020</v>
      </c>
      <c r="H432" s="7" t="str">
        <f>VLOOKUP(VolumeByClient[[#This Row],[Date]],quarters[],3,TRUE)</f>
        <v>Q2 2020</v>
      </c>
    </row>
    <row r="433" spans="1:8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4" t="str">
        <f>INDEX(GeoByClient[GEOID],MATCH(VolumeByClient[[#This Row],[CLID]],GeoByClient[Right],0))</f>
        <v>GEO1001</v>
      </c>
      <c r="F433" s="3" t="str">
        <f>VLOOKUP(VolumeByClient[[#This Row],[Index Match Region Id]],geonames[[GEOID]:[GEO NAME]],2,FALSE)</f>
        <v>NAM</v>
      </c>
      <c r="G433" s="7" t="str">
        <f>"Q"&amp;ROUNDUP(MONTH(VolumeByClient[[#This Row],[Date]])/3,0)&amp;" "&amp;YEAR(VolumeByClient[[#This Row],[Date]])</f>
        <v>Q2 2020</v>
      </c>
      <c r="H433" s="7" t="str">
        <f>VLOOKUP(VolumeByClient[[#This Row],[Date]],quarters[],3,TRUE)</f>
        <v>Q2 2020</v>
      </c>
    </row>
    <row r="434" spans="1:8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4" t="str">
        <f>INDEX(GeoByClient[GEOID],MATCH(VolumeByClient[[#This Row],[CLID]],GeoByClient[Right],0))</f>
        <v>GEO1001</v>
      </c>
      <c r="F434" s="3" t="str">
        <f>VLOOKUP(VolumeByClient[[#This Row],[Index Match Region Id]],geonames[[GEOID]:[GEO NAME]],2,FALSE)</f>
        <v>NAM</v>
      </c>
      <c r="G434" s="7" t="str">
        <f>"Q"&amp;ROUNDUP(MONTH(VolumeByClient[[#This Row],[Date]])/3,0)&amp;" "&amp;YEAR(VolumeByClient[[#This Row],[Date]])</f>
        <v>Q2 2020</v>
      </c>
      <c r="H434" s="7" t="str">
        <f>VLOOKUP(VolumeByClient[[#This Row],[Date]],quarters[],3,TRUE)</f>
        <v>Q2 2020</v>
      </c>
    </row>
    <row r="435" spans="1:8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4" t="str">
        <f>INDEX(GeoByClient[GEOID],MATCH(VolumeByClient[[#This Row],[CLID]],GeoByClient[Right],0))</f>
        <v>GEO1001</v>
      </c>
      <c r="F435" s="3" t="str">
        <f>VLOOKUP(VolumeByClient[[#This Row],[Index Match Region Id]],geonames[[GEOID]:[GEO NAME]],2,FALSE)</f>
        <v>NAM</v>
      </c>
      <c r="G435" s="7" t="str">
        <f>"Q"&amp;ROUNDUP(MONTH(VolumeByClient[[#This Row],[Date]])/3,0)&amp;" "&amp;YEAR(VolumeByClient[[#This Row],[Date]])</f>
        <v>Q3 2020</v>
      </c>
      <c r="H435" s="7" t="str">
        <f>VLOOKUP(VolumeByClient[[#This Row],[Date]],quarters[],3,TRUE)</f>
        <v>Q3 2020</v>
      </c>
    </row>
    <row r="436" spans="1:8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4" t="str">
        <f>INDEX(GeoByClient[GEOID],MATCH(VolumeByClient[[#This Row],[CLID]],GeoByClient[Right],0))</f>
        <v>GEO1001</v>
      </c>
      <c r="F436" s="3" t="str">
        <f>VLOOKUP(VolumeByClient[[#This Row],[Index Match Region Id]],geonames[[GEOID]:[GEO NAME]],2,FALSE)</f>
        <v>NAM</v>
      </c>
      <c r="G436" s="7" t="str">
        <f>"Q"&amp;ROUNDUP(MONTH(VolumeByClient[[#This Row],[Date]])/3,0)&amp;" "&amp;YEAR(VolumeByClient[[#This Row],[Date]])</f>
        <v>Q3 2020</v>
      </c>
      <c r="H436" s="7" t="str">
        <f>VLOOKUP(VolumeByClient[[#This Row],[Date]],quarters[],3,TRUE)</f>
        <v>Q3 2020</v>
      </c>
    </row>
    <row r="437" spans="1:8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4" t="str">
        <f>INDEX(GeoByClient[GEOID],MATCH(VolumeByClient[[#This Row],[CLID]],GeoByClient[Right],0))</f>
        <v>GEO1001</v>
      </c>
      <c r="F437" s="3" t="str">
        <f>VLOOKUP(VolumeByClient[[#This Row],[Index Match Region Id]],geonames[[GEOID]:[GEO NAME]],2,FALSE)</f>
        <v>NAM</v>
      </c>
      <c r="G437" s="7" t="str">
        <f>"Q"&amp;ROUNDUP(MONTH(VolumeByClient[[#This Row],[Date]])/3,0)&amp;" "&amp;YEAR(VolumeByClient[[#This Row],[Date]])</f>
        <v>Q3 2020</v>
      </c>
      <c r="H437" s="7" t="str">
        <f>VLOOKUP(VolumeByClient[[#This Row],[Date]],quarters[],3,TRUE)</f>
        <v>Q3 2020</v>
      </c>
    </row>
    <row r="438" spans="1:8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4" t="str">
        <f>INDEX(GeoByClient[GEOID],MATCH(VolumeByClient[[#This Row],[CLID]],GeoByClient[Right],0))</f>
        <v>GEO1001</v>
      </c>
      <c r="F438" s="3" t="str">
        <f>VLOOKUP(VolumeByClient[[#This Row],[Index Match Region Id]],geonames[[GEOID]:[GEO NAME]],2,FALSE)</f>
        <v>NAM</v>
      </c>
      <c r="G438" s="7" t="str">
        <f>"Q"&amp;ROUNDUP(MONTH(VolumeByClient[[#This Row],[Date]])/3,0)&amp;" "&amp;YEAR(VolumeByClient[[#This Row],[Date]])</f>
        <v>Q4 2020</v>
      </c>
      <c r="H438" s="7" t="str">
        <f>VLOOKUP(VolumeByClient[[#This Row],[Date]],quarters[],3,TRUE)</f>
        <v>Q4 2020</v>
      </c>
    </row>
    <row r="439" spans="1:8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4" t="str">
        <f>INDEX(GeoByClient[GEOID],MATCH(VolumeByClient[[#This Row],[CLID]],GeoByClient[Right],0))</f>
        <v>GEO1001</v>
      </c>
      <c r="F439" s="3" t="str">
        <f>VLOOKUP(VolumeByClient[[#This Row],[Index Match Region Id]],geonames[[GEOID]:[GEO NAME]],2,FALSE)</f>
        <v>NAM</v>
      </c>
      <c r="G439" s="7" t="str">
        <f>"Q"&amp;ROUNDUP(MONTH(VolumeByClient[[#This Row],[Date]])/3,0)&amp;" "&amp;YEAR(VolumeByClient[[#This Row],[Date]])</f>
        <v>Q4 2020</v>
      </c>
      <c r="H439" s="7" t="str">
        <f>VLOOKUP(VolumeByClient[[#This Row],[Date]],quarters[],3,TRUE)</f>
        <v>Q4 2020</v>
      </c>
    </row>
    <row r="440" spans="1:8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4" t="str">
        <f>INDEX(GeoByClient[GEOID],MATCH(VolumeByClient[[#This Row],[CLID]],GeoByClient[Right],0))</f>
        <v>GEO1001</v>
      </c>
      <c r="F440" s="3" t="str">
        <f>VLOOKUP(VolumeByClient[[#This Row],[Index Match Region Id]],geonames[[GEOID]:[GEO NAME]],2,FALSE)</f>
        <v>NAM</v>
      </c>
      <c r="G440" s="7" t="str">
        <f>"Q"&amp;ROUNDUP(MONTH(VolumeByClient[[#This Row],[Date]])/3,0)&amp;" "&amp;YEAR(VolumeByClient[[#This Row],[Date]])</f>
        <v>Q4 2020</v>
      </c>
      <c r="H440" s="7" t="str">
        <f>VLOOKUP(VolumeByClient[[#This Row],[Date]],quarters[],3,TRUE)</f>
        <v>Q4 2020</v>
      </c>
    </row>
    <row r="441" spans="1:8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4" t="str">
        <f>INDEX(GeoByClient[GEOID],MATCH(VolumeByClient[[#This Row],[CLID]],GeoByClient[Right],0))</f>
        <v>GEO1001</v>
      </c>
      <c r="F441" s="3" t="str">
        <f>VLOOKUP(VolumeByClient[[#This Row],[Index Match Region Id]],geonames[[GEOID]:[GEO NAME]],2,FALSE)</f>
        <v>NAM</v>
      </c>
      <c r="G441" s="7" t="str">
        <f>"Q"&amp;ROUNDUP(MONTH(VolumeByClient[[#This Row],[Date]])/3,0)&amp;" "&amp;YEAR(VolumeByClient[[#This Row],[Date]])</f>
        <v>Q2 2021</v>
      </c>
      <c r="H441" s="7" t="str">
        <f>VLOOKUP(VolumeByClient[[#This Row],[Date]],quarters[],3,TRUE)</f>
        <v>Q2 2021</v>
      </c>
    </row>
    <row r="442" spans="1:8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4" t="str">
        <f>INDEX(GeoByClient[GEOID],MATCH(VolumeByClient[[#This Row],[CLID]],GeoByClient[Right],0))</f>
        <v>GEO1001</v>
      </c>
      <c r="F442" s="3" t="str">
        <f>VLOOKUP(VolumeByClient[[#This Row],[Index Match Region Id]],geonames[[GEOID]:[GEO NAME]],2,FALSE)</f>
        <v>NAM</v>
      </c>
      <c r="G442" s="7" t="str">
        <f>"Q"&amp;ROUNDUP(MONTH(VolumeByClient[[#This Row],[Date]])/3,0)&amp;" "&amp;YEAR(VolumeByClient[[#This Row],[Date]])</f>
        <v>Q2 2021</v>
      </c>
      <c r="H442" s="7" t="str">
        <f>VLOOKUP(VolumeByClient[[#This Row],[Date]],quarters[],3,TRUE)</f>
        <v>Q2 2021</v>
      </c>
    </row>
    <row r="443" spans="1:8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4" t="str">
        <f>INDEX(GeoByClient[GEOID],MATCH(VolumeByClient[[#This Row],[CLID]],GeoByClient[Right],0))</f>
        <v>GEO1001</v>
      </c>
      <c r="F443" s="3" t="str">
        <f>VLOOKUP(VolumeByClient[[#This Row],[Index Match Region Id]],geonames[[GEOID]:[GEO NAME]],2,FALSE)</f>
        <v>NAM</v>
      </c>
      <c r="G443" s="7" t="str">
        <f>"Q"&amp;ROUNDUP(MONTH(VolumeByClient[[#This Row],[Date]])/3,0)&amp;" "&amp;YEAR(VolumeByClient[[#This Row],[Date]])</f>
        <v>Q2 2021</v>
      </c>
      <c r="H443" s="7" t="str">
        <f>VLOOKUP(VolumeByClient[[#This Row],[Date]],quarters[],3,TRUE)</f>
        <v>Q2 2021</v>
      </c>
    </row>
    <row r="444" spans="1:8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4" t="str">
        <f>INDEX(GeoByClient[GEOID],MATCH(VolumeByClient[[#This Row],[CLID]],GeoByClient[Right],0))</f>
        <v>GEO1001</v>
      </c>
      <c r="F444" s="3" t="str">
        <f>VLOOKUP(VolumeByClient[[#This Row],[Index Match Region Id]],geonames[[GEOID]:[GEO NAME]],2,FALSE)</f>
        <v>NAM</v>
      </c>
      <c r="G444" s="7" t="str">
        <f>"Q"&amp;ROUNDUP(MONTH(VolumeByClient[[#This Row],[Date]])/3,0)&amp;" "&amp;YEAR(VolumeByClient[[#This Row],[Date]])</f>
        <v>Q1 2021</v>
      </c>
      <c r="H444" s="7" t="str">
        <f>VLOOKUP(VolumeByClient[[#This Row],[Date]],quarters[],3,TRUE)</f>
        <v>Q1 2021</v>
      </c>
    </row>
    <row r="445" spans="1:8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4" t="str">
        <f>INDEX(GeoByClient[GEOID],MATCH(VolumeByClient[[#This Row],[CLID]],GeoByClient[Right],0))</f>
        <v>GEO1001</v>
      </c>
      <c r="F445" s="3" t="str">
        <f>VLOOKUP(VolumeByClient[[#This Row],[Index Match Region Id]],geonames[[GEOID]:[GEO NAME]],2,FALSE)</f>
        <v>NAM</v>
      </c>
      <c r="G445" s="7" t="str">
        <f>"Q"&amp;ROUNDUP(MONTH(VolumeByClient[[#This Row],[Date]])/3,0)&amp;" "&amp;YEAR(VolumeByClient[[#This Row],[Date]])</f>
        <v>Q1 2021</v>
      </c>
      <c r="H445" s="7" t="str">
        <f>VLOOKUP(VolumeByClient[[#This Row],[Date]],quarters[],3,TRUE)</f>
        <v>Q1 2021</v>
      </c>
    </row>
    <row r="446" spans="1:8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4" t="str">
        <f>INDEX(GeoByClient[GEOID],MATCH(VolumeByClient[[#This Row],[CLID]],GeoByClient[Right],0))</f>
        <v>GEO1001</v>
      </c>
      <c r="F446" s="3" t="str">
        <f>VLOOKUP(VolumeByClient[[#This Row],[Index Match Region Id]],geonames[[GEOID]:[GEO NAME]],2,FALSE)</f>
        <v>NAM</v>
      </c>
      <c r="G446" s="7" t="str">
        <f>"Q"&amp;ROUNDUP(MONTH(VolumeByClient[[#This Row],[Date]])/3,0)&amp;" "&amp;YEAR(VolumeByClient[[#This Row],[Date]])</f>
        <v>Q1 2021</v>
      </c>
      <c r="H446" s="7" t="str">
        <f>VLOOKUP(VolumeByClient[[#This Row],[Date]],quarters[],3,TRUE)</f>
        <v>Q1 2021</v>
      </c>
    </row>
    <row r="447" spans="1:8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4" t="str">
        <f>INDEX(GeoByClient[GEOID],MATCH(VolumeByClient[[#This Row],[CLID]],GeoByClient[Right],0))</f>
        <v>GEO1002</v>
      </c>
      <c r="F447" s="3" t="str">
        <f>VLOOKUP(VolumeByClient[[#This Row],[Index Match Region Id]],geonames[[GEOID]:[GEO NAME]],2,FALSE)</f>
        <v>APAC</v>
      </c>
      <c r="G447" s="7" t="str">
        <f>"Q"&amp;ROUNDUP(MONTH(VolumeByClient[[#This Row],[Date]])/3,0)&amp;" "&amp;YEAR(VolumeByClient[[#This Row],[Date]])</f>
        <v>Q1 2020</v>
      </c>
      <c r="H447" s="7" t="str">
        <f>VLOOKUP(VolumeByClient[[#This Row],[Date]],quarters[],3,TRUE)</f>
        <v>Q1 2020</v>
      </c>
    </row>
    <row r="448" spans="1:8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4" t="str">
        <f>INDEX(GeoByClient[GEOID],MATCH(VolumeByClient[[#This Row],[CLID]],GeoByClient[Right],0))</f>
        <v>GEO1002</v>
      </c>
      <c r="F448" s="3" t="str">
        <f>VLOOKUP(VolumeByClient[[#This Row],[Index Match Region Id]],geonames[[GEOID]:[GEO NAME]],2,FALSE)</f>
        <v>APAC</v>
      </c>
      <c r="G448" s="7" t="str">
        <f>"Q"&amp;ROUNDUP(MONTH(VolumeByClient[[#This Row],[Date]])/3,0)&amp;" "&amp;YEAR(VolumeByClient[[#This Row],[Date]])</f>
        <v>Q1 2020</v>
      </c>
      <c r="H448" s="7" t="str">
        <f>VLOOKUP(VolumeByClient[[#This Row],[Date]],quarters[],3,TRUE)</f>
        <v>Q1 2020</v>
      </c>
    </row>
    <row r="449" spans="1:8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4" t="str">
        <f>INDEX(GeoByClient[GEOID],MATCH(VolumeByClient[[#This Row],[CLID]],GeoByClient[Right],0))</f>
        <v>GEO1002</v>
      </c>
      <c r="F449" s="3" t="str">
        <f>VLOOKUP(VolumeByClient[[#This Row],[Index Match Region Id]],geonames[[GEOID]:[GEO NAME]],2,FALSE)</f>
        <v>APAC</v>
      </c>
      <c r="G449" s="7" t="str">
        <f>"Q"&amp;ROUNDUP(MONTH(VolumeByClient[[#This Row],[Date]])/3,0)&amp;" "&amp;YEAR(VolumeByClient[[#This Row],[Date]])</f>
        <v>Q1 2020</v>
      </c>
      <c r="H449" s="7" t="str">
        <f>VLOOKUP(VolumeByClient[[#This Row],[Date]],quarters[],3,TRUE)</f>
        <v>Q1 2020</v>
      </c>
    </row>
    <row r="450" spans="1:8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4" t="str">
        <f>INDEX(GeoByClient[GEOID],MATCH(VolumeByClient[[#This Row],[CLID]],GeoByClient[Right],0))</f>
        <v>GEO1002</v>
      </c>
      <c r="F450" s="3" t="str">
        <f>VLOOKUP(VolumeByClient[[#This Row],[Index Match Region Id]],geonames[[GEOID]:[GEO NAME]],2,FALSE)</f>
        <v>APAC</v>
      </c>
      <c r="G450" s="7" t="str">
        <f>"Q"&amp;ROUNDUP(MONTH(VolumeByClient[[#This Row],[Date]])/3,0)&amp;" "&amp;YEAR(VolumeByClient[[#This Row],[Date]])</f>
        <v>Q2 2020</v>
      </c>
      <c r="H450" s="7" t="str">
        <f>VLOOKUP(VolumeByClient[[#This Row],[Date]],quarters[],3,TRUE)</f>
        <v>Q2 2020</v>
      </c>
    </row>
    <row r="451" spans="1:8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4" t="str">
        <f>INDEX(GeoByClient[GEOID],MATCH(VolumeByClient[[#This Row],[CLID]],GeoByClient[Right],0))</f>
        <v>GEO1002</v>
      </c>
      <c r="F451" s="3" t="str">
        <f>VLOOKUP(VolumeByClient[[#This Row],[Index Match Region Id]],geonames[[GEOID]:[GEO NAME]],2,FALSE)</f>
        <v>APAC</v>
      </c>
      <c r="G451" s="7" t="str">
        <f>"Q"&amp;ROUNDUP(MONTH(VolumeByClient[[#This Row],[Date]])/3,0)&amp;" "&amp;YEAR(VolumeByClient[[#This Row],[Date]])</f>
        <v>Q2 2020</v>
      </c>
      <c r="H451" s="7" t="str">
        <f>VLOOKUP(VolumeByClient[[#This Row],[Date]],quarters[],3,TRUE)</f>
        <v>Q2 2020</v>
      </c>
    </row>
    <row r="452" spans="1:8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4" t="str">
        <f>INDEX(GeoByClient[GEOID],MATCH(VolumeByClient[[#This Row],[CLID]],GeoByClient[Right],0))</f>
        <v>GEO1002</v>
      </c>
      <c r="F452" s="3" t="str">
        <f>VLOOKUP(VolumeByClient[[#This Row],[Index Match Region Id]],geonames[[GEOID]:[GEO NAME]],2,FALSE)</f>
        <v>APAC</v>
      </c>
      <c r="G452" s="7" t="str">
        <f>"Q"&amp;ROUNDUP(MONTH(VolumeByClient[[#This Row],[Date]])/3,0)&amp;" "&amp;YEAR(VolumeByClient[[#This Row],[Date]])</f>
        <v>Q2 2020</v>
      </c>
      <c r="H452" s="7" t="str">
        <f>VLOOKUP(VolumeByClient[[#This Row],[Date]],quarters[],3,TRUE)</f>
        <v>Q2 2020</v>
      </c>
    </row>
    <row r="453" spans="1:8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4" t="str">
        <f>INDEX(GeoByClient[GEOID],MATCH(VolumeByClient[[#This Row],[CLID]],GeoByClient[Right],0))</f>
        <v>GEO1002</v>
      </c>
      <c r="F453" s="3" t="str">
        <f>VLOOKUP(VolumeByClient[[#This Row],[Index Match Region Id]],geonames[[GEOID]:[GEO NAME]],2,FALSE)</f>
        <v>APAC</v>
      </c>
      <c r="G453" s="7" t="str">
        <f>"Q"&amp;ROUNDUP(MONTH(VolumeByClient[[#This Row],[Date]])/3,0)&amp;" "&amp;YEAR(VolumeByClient[[#This Row],[Date]])</f>
        <v>Q3 2020</v>
      </c>
      <c r="H453" s="7" t="str">
        <f>VLOOKUP(VolumeByClient[[#This Row],[Date]],quarters[],3,TRUE)</f>
        <v>Q3 2020</v>
      </c>
    </row>
    <row r="454" spans="1:8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4" t="str">
        <f>INDEX(GeoByClient[GEOID],MATCH(VolumeByClient[[#This Row],[CLID]],GeoByClient[Right],0))</f>
        <v>GEO1002</v>
      </c>
      <c r="F454" s="3" t="str">
        <f>VLOOKUP(VolumeByClient[[#This Row],[Index Match Region Id]],geonames[[GEOID]:[GEO NAME]],2,FALSE)</f>
        <v>APAC</v>
      </c>
      <c r="G454" s="7" t="str">
        <f>"Q"&amp;ROUNDUP(MONTH(VolumeByClient[[#This Row],[Date]])/3,0)&amp;" "&amp;YEAR(VolumeByClient[[#This Row],[Date]])</f>
        <v>Q3 2020</v>
      </c>
      <c r="H454" s="7" t="str">
        <f>VLOOKUP(VolumeByClient[[#This Row],[Date]],quarters[],3,TRUE)</f>
        <v>Q3 2020</v>
      </c>
    </row>
    <row r="455" spans="1:8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4" t="str">
        <f>INDEX(GeoByClient[GEOID],MATCH(VolumeByClient[[#This Row],[CLID]],GeoByClient[Right],0))</f>
        <v>GEO1002</v>
      </c>
      <c r="F455" s="3" t="str">
        <f>VLOOKUP(VolumeByClient[[#This Row],[Index Match Region Id]],geonames[[GEOID]:[GEO NAME]],2,FALSE)</f>
        <v>APAC</v>
      </c>
      <c r="G455" s="7" t="str">
        <f>"Q"&amp;ROUNDUP(MONTH(VolumeByClient[[#This Row],[Date]])/3,0)&amp;" "&amp;YEAR(VolumeByClient[[#This Row],[Date]])</f>
        <v>Q3 2020</v>
      </c>
      <c r="H455" s="7" t="str">
        <f>VLOOKUP(VolumeByClient[[#This Row],[Date]],quarters[],3,TRUE)</f>
        <v>Q3 2020</v>
      </c>
    </row>
    <row r="456" spans="1:8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4" t="str">
        <f>INDEX(GeoByClient[GEOID],MATCH(VolumeByClient[[#This Row],[CLID]],GeoByClient[Right],0))</f>
        <v>GEO1002</v>
      </c>
      <c r="F456" s="3" t="str">
        <f>VLOOKUP(VolumeByClient[[#This Row],[Index Match Region Id]],geonames[[GEOID]:[GEO NAME]],2,FALSE)</f>
        <v>APAC</v>
      </c>
      <c r="G456" s="7" t="str">
        <f>"Q"&amp;ROUNDUP(MONTH(VolumeByClient[[#This Row],[Date]])/3,0)&amp;" "&amp;YEAR(VolumeByClient[[#This Row],[Date]])</f>
        <v>Q4 2020</v>
      </c>
      <c r="H456" s="7" t="str">
        <f>VLOOKUP(VolumeByClient[[#This Row],[Date]],quarters[],3,TRUE)</f>
        <v>Q4 2020</v>
      </c>
    </row>
    <row r="457" spans="1:8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4" t="str">
        <f>INDEX(GeoByClient[GEOID],MATCH(VolumeByClient[[#This Row],[CLID]],GeoByClient[Right],0))</f>
        <v>GEO1002</v>
      </c>
      <c r="F457" s="3" t="str">
        <f>VLOOKUP(VolumeByClient[[#This Row],[Index Match Region Id]],geonames[[GEOID]:[GEO NAME]],2,FALSE)</f>
        <v>APAC</v>
      </c>
      <c r="G457" s="7" t="str">
        <f>"Q"&amp;ROUNDUP(MONTH(VolumeByClient[[#This Row],[Date]])/3,0)&amp;" "&amp;YEAR(VolumeByClient[[#This Row],[Date]])</f>
        <v>Q4 2020</v>
      </c>
      <c r="H457" s="7" t="str">
        <f>VLOOKUP(VolumeByClient[[#This Row],[Date]],quarters[],3,TRUE)</f>
        <v>Q4 2020</v>
      </c>
    </row>
    <row r="458" spans="1:8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4" t="str">
        <f>INDEX(GeoByClient[GEOID],MATCH(VolumeByClient[[#This Row],[CLID]],GeoByClient[Right],0))</f>
        <v>GEO1002</v>
      </c>
      <c r="F458" s="3" t="str">
        <f>VLOOKUP(VolumeByClient[[#This Row],[Index Match Region Id]],geonames[[GEOID]:[GEO NAME]],2,FALSE)</f>
        <v>APAC</v>
      </c>
      <c r="G458" s="7" t="str">
        <f>"Q"&amp;ROUNDUP(MONTH(VolumeByClient[[#This Row],[Date]])/3,0)&amp;" "&amp;YEAR(VolumeByClient[[#This Row],[Date]])</f>
        <v>Q4 2020</v>
      </c>
      <c r="H458" s="7" t="str">
        <f>VLOOKUP(VolumeByClient[[#This Row],[Date]],quarters[],3,TRUE)</f>
        <v>Q4 2020</v>
      </c>
    </row>
    <row r="459" spans="1:8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4" t="str">
        <f>INDEX(GeoByClient[GEOID],MATCH(VolumeByClient[[#This Row],[CLID]],GeoByClient[Right],0))</f>
        <v>GEO1002</v>
      </c>
      <c r="F459" s="3" t="str">
        <f>VLOOKUP(VolumeByClient[[#This Row],[Index Match Region Id]],geonames[[GEOID]:[GEO NAME]],2,FALSE)</f>
        <v>APAC</v>
      </c>
      <c r="G459" s="7" t="str">
        <f>"Q"&amp;ROUNDUP(MONTH(VolumeByClient[[#This Row],[Date]])/3,0)&amp;" "&amp;YEAR(VolumeByClient[[#This Row],[Date]])</f>
        <v>Q2 2021</v>
      </c>
      <c r="H459" s="7" t="str">
        <f>VLOOKUP(VolumeByClient[[#This Row],[Date]],quarters[],3,TRUE)</f>
        <v>Q2 2021</v>
      </c>
    </row>
    <row r="460" spans="1:8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4" t="str">
        <f>INDEX(GeoByClient[GEOID],MATCH(VolumeByClient[[#This Row],[CLID]],GeoByClient[Right],0))</f>
        <v>GEO1002</v>
      </c>
      <c r="F460" s="3" t="str">
        <f>VLOOKUP(VolumeByClient[[#This Row],[Index Match Region Id]],geonames[[GEOID]:[GEO NAME]],2,FALSE)</f>
        <v>APAC</v>
      </c>
      <c r="G460" s="7" t="str">
        <f>"Q"&amp;ROUNDUP(MONTH(VolumeByClient[[#This Row],[Date]])/3,0)&amp;" "&amp;YEAR(VolumeByClient[[#This Row],[Date]])</f>
        <v>Q2 2021</v>
      </c>
      <c r="H460" s="7" t="str">
        <f>VLOOKUP(VolumeByClient[[#This Row],[Date]],quarters[],3,TRUE)</f>
        <v>Q2 2021</v>
      </c>
    </row>
    <row r="461" spans="1:8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4" t="str">
        <f>INDEX(GeoByClient[GEOID],MATCH(VolumeByClient[[#This Row],[CLID]],GeoByClient[Right],0))</f>
        <v>GEO1002</v>
      </c>
      <c r="F461" s="3" t="str">
        <f>VLOOKUP(VolumeByClient[[#This Row],[Index Match Region Id]],geonames[[GEOID]:[GEO NAME]],2,FALSE)</f>
        <v>APAC</v>
      </c>
      <c r="G461" s="7" t="str">
        <f>"Q"&amp;ROUNDUP(MONTH(VolumeByClient[[#This Row],[Date]])/3,0)&amp;" "&amp;YEAR(VolumeByClient[[#This Row],[Date]])</f>
        <v>Q2 2021</v>
      </c>
      <c r="H461" s="7" t="str">
        <f>VLOOKUP(VolumeByClient[[#This Row],[Date]],quarters[],3,TRUE)</f>
        <v>Q2 2021</v>
      </c>
    </row>
    <row r="462" spans="1:8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4" t="str">
        <f>INDEX(GeoByClient[GEOID],MATCH(VolumeByClient[[#This Row],[CLID]],GeoByClient[Right],0))</f>
        <v>GEO1002</v>
      </c>
      <c r="F462" s="3" t="str">
        <f>VLOOKUP(VolumeByClient[[#This Row],[Index Match Region Id]],geonames[[GEOID]:[GEO NAME]],2,FALSE)</f>
        <v>APAC</v>
      </c>
      <c r="G462" s="7" t="str">
        <f>"Q"&amp;ROUNDUP(MONTH(VolumeByClient[[#This Row],[Date]])/3,0)&amp;" "&amp;YEAR(VolumeByClient[[#This Row],[Date]])</f>
        <v>Q1 2021</v>
      </c>
      <c r="H462" s="7" t="str">
        <f>VLOOKUP(VolumeByClient[[#This Row],[Date]],quarters[],3,TRUE)</f>
        <v>Q1 2021</v>
      </c>
    </row>
    <row r="463" spans="1:8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4" t="str">
        <f>INDEX(GeoByClient[GEOID],MATCH(VolumeByClient[[#This Row],[CLID]],GeoByClient[Right],0))</f>
        <v>GEO1002</v>
      </c>
      <c r="F463" s="3" t="str">
        <f>VLOOKUP(VolumeByClient[[#This Row],[Index Match Region Id]],geonames[[GEOID]:[GEO NAME]],2,FALSE)</f>
        <v>APAC</v>
      </c>
      <c r="G463" s="7" t="str">
        <f>"Q"&amp;ROUNDUP(MONTH(VolumeByClient[[#This Row],[Date]])/3,0)&amp;" "&amp;YEAR(VolumeByClient[[#This Row],[Date]])</f>
        <v>Q1 2021</v>
      </c>
      <c r="H463" s="7" t="str">
        <f>VLOOKUP(VolumeByClient[[#This Row],[Date]],quarters[],3,TRUE)</f>
        <v>Q1 2021</v>
      </c>
    </row>
    <row r="464" spans="1:8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4" t="str">
        <f>INDEX(GeoByClient[GEOID],MATCH(VolumeByClient[[#This Row],[CLID]],GeoByClient[Right],0))</f>
        <v>GEO1002</v>
      </c>
      <c r="F464" s="3" t="str">
        <f>VLOOKUP(VolumeByClient[[#This Row],[Index Match Region Id]],geonames[[GEOID]:[GEO NAME]],2,FALSE)</f>
        <v>APAC</v>
      </c>
      <c r="G464" s="7" t="str">
        <f>"Q"&amp;ROUNDUP(MONTH(VolumeByClient[[#This Row],[Date]])/3,0)&amp;" "&amp;YEAR(VolumeByClient[[#This Row],[Date]])</f>
        <v>Q1 2021</v>
      </c>
      <c r="H464" s="7" t="str">
        <f>VLOOKUP(VolumeByClient[[#This Row],[Date]],quarters[],3,TRUE)</f>
        <v>Q1 2021</v>
      </c>
    </row>
    <row r="465" spans="1:8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4" t="str">
        <f>INDEX(GeoByClient[GEOID],MATCH(VolumeByClient[[#This Row],[CLID]],GeoByClient[Right],0))</f>
        <v>GEO1001</v>
      </c>
      <c r="F465" s="3" t="str">
        <f>VLOOKUP(VolumeByClient[[#This Row],[Index Match Region Id]],geonames[[GEOID]:[GEO NAME]],2,FALSE)</f>
        <v>NAM</v>
      </c>
      <c r="G465" s="7" t="str">
        <f>"Q"&amp;ROUNDUP(MONTH(VolumeByClient[[#This Row],[Date]])/3,0)&amp;" "&amp;YEAR(VolumeByClient[[#This Row],[Date]])</f>
        <v>Q1 2020</v>
      </c>
      <c r="H465" s="7" t="str">
        <f>VLOOKUP(VolumeByClient[[#This Row],[Date]],quarters[],3,TRUE)</f>
        <v>Q1 2020</v>
      </c>
    </row>
    <row r="466" spans="1:8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4" t="str">
        <f>INDEX(GeoByClient[GEOID],MATCH(VolumeByClient[[#This Row],[CLID]],GeoByClient[Right],0))</f>
        <v>GEO1001</v>
      </c>
      <c r="F466" s="3" t="str">
        <f>VLOOKUP(VolumeByClient[[#This Row],[Index Match Region Id]],geonames[[GEOID]:[GEO NAME]],2,FALSE)</f>
        <v>NAM</v>
      </c>
      <c r="G466" s="7" t="str">
        <f>"Q"&amp;ROUNDUP(MONTH(VolumeByClient[[#This Row],[Date]])/3,0)&amp;" "&amp;YEAR(VolumeByClient[[#This Row],[Date]])</f>
        <v>Q1 2020</v>
      </c>
      <c r="H466" s="7" t="str">
        <f>VLOOKUP(VolumeByClient[[#This Row],[Date]],quarters[],3,TRUE)</f>
        <v>Q1 2020</v>
      </c>
    </row>
    <row r="467" spans="1:8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4" t="str">
        <f>INDEX(GeoByClient[GEOID],MATCH(VolumeByClient[[#This Row],[CLID]],GeoByClient[Right],0))</f>
        <v>GEO1001</v>
      </c>
      <c r="F467" s="3" t="str">
        <f>VLOOKUP(VolumeByClient[[#This Row],[Index Match Region Id]],geonames[[GEOID]:[GEO NAME]],2,FALSE)</f>
        <v>NAM</v>
      </c>
      <c r="G467" s="7" t="str">
        <f>"Q"&amp;ROUNDUP(MONTH(VolumeByClient[[#This Row],[Date]])/3,0)&amp;" "&amp;YEAR(VolumeByClient[[#This Row],[Date]])</f>
        <v>Q1 2020</v>
      </c>
      <c r="H467" s="7" t="str">
        <f>VLOOKUP(VolumeByClient[[#This Row],[Date]],quarters[],3,TRUE)</f>
        <v>Q1 2020</v>
      </c>
    </row>
    <row r="468" spans="1:8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4" t="str">
        <f>INDEX(GeoByClient[GEOID],MATCH(VolumeByClient[[#This Row],[CLID]],GeoByClient[Right],0))</f>
        <v>GEO1001</v>
      </c>
      <c r="F468" s="3" t="str">
        <f>VLOOKUP(VolumeByClient[[#This Row],[Index Match Region Id]],geonames[[GEOID]:[GEO NAME]],2,FALSE)</f>
        <v>NAM</v>
      </c>
      <c r="G468" s="7" t="str">
        <f>"Q"&amp;ROUNDUP(MONTH(VolumeByClient[[#This Row],[Date]])/3,0)&amp;" "&amp;YEAR(VolumeByClient[[#This Row],[Date]])</f>
        <v>Q2 2020</v>
      </c>
      <c r="H468" s="7" t="str">
        <f>VLOOKUP(VolumeByClient[[#This Row],[Date]],quarters[],3,TRUE)</f>
        <v>Q2 2020</v>
      </c>
    </row>
    <row r="469" spans="1:8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4" t="str">
        <f>INDEX(GeoByClient[GEOID],MATCH(VolumeByClient[[#This Row],[CLID]],GeoByClient[Right],0))</f>
        <v>GEO1001</v>
      </c>
      <c r="F469" s="3" t="str">
        <f>VLOOKUP(VolumeByClient[[#This Row],[Index Match Region Id]],geonames[[GEOID]:[GEO NAME]],2,FALSE)</f>
        <v>NAM</v>
      </c>
      <c r="G469" s="7" t="str">
        <f>"Q"&amp;ROUNDUP(MONTH(VolumeByClient[[#This Row],[Date]])/3,0)&amp;" "&amp;YEAR(VolumeByClient[[#This Row],[Date]])</f>
        <v>Q2 2020</v>
      </c>
      <c r="H469" s="7" t="str">
        <f>VLOOKUP(VolumeByClient[[#This Row],[Date]],quarters[],3,TRUE)</f>
        <v>Q2 2020</v>
      </c>
    </row>
    <row r="470" spans="1:8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4" t="str">
        <f>INDEX(GeoByClient[GEOID],MATCH(VolumeByClient[[#This Row],[CLID]],GeoByClient[Right],0))</f>
        <v>GEO1001</v>
      </c>
      <c r="F470" s="3" t="str">
        <f>VLOOKUP(VolumeByClient[[#This Row],[Index Match Region Id]],geonames[[GEOID]:[GEO NAME]],2,FALSE)</f>
        <v>NAM</v>
      </c>
      <c r="G470" s="7" t="str">
        <f>"Q"&amp;ROUNDUP(MONTH(VolumeByClient[[#This Row],[Date]])/3,0)&amp;" "&amp;YEAR(VolumeByClient[[#This Row],[Date]])</f>
        <v>Q2 2020</v>
      </c>
      <c r="H470" s="7" t="str">
        <f>VLOOKUP(VolumeByClient[[#This Row],[Date]],quarters[],3,TRUE)</f>
        <v>Q2 2020</v>
      </c>
    </row>
    <row r="471" spans="1:8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4" t="str">
        <f>INDEX(GeoByClient[GEOID],MATCH(VolumeByClient[[#This Row],[CLID]],GeoByClient[Right],0))</f>
        <v>GEO1001</v>
      </c>
      <c r="F471" s="3" t="str">
        <f>VLOOKUP(VolumeByClient[[#This Row],[Index Match Region Id]],geonames[[GEOID]:[GEO NAME]],2,FALSE)</f>
        <v>NAM</v>
      </c>
      <c r="G471" s="7" t="str">
        <f>"Q"&amp;ROUNDUP(MONTH(VolumeByClient[[#This Row],[Date]])/3,0)&amp;" "&amp;YEAR(VolumeByClient[[#This Row],[Date]])</f>
        <v>Q3 2020</v>
      </c>
      <c r="H471" s="7" t="str">
        <f>VLOOKUP(VolumeByClient[[#This Row],[Date]],quarters[],3,TRUE)</f>
        <v>Q3 2020</v>
      </c>
    </row>
    <row r="472" spans="1:8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4" t="str">
        <f>INDEX(GeoByClient[GEOID],MATCH(VolumeByClient[[#This Row],[CLID]],GeoByClient[Right],0))</f>
        <v>GEO1001</v>
      </c>
      <c r="F472" s="3" t="str">
        <f>VLOOKUP(VolumeByClient[[#This Row],[Index Match Region Id]],geonames[[GEOID]:[GEO NAME]],2,FALSE)</f>
        <v>NAM</v>
      </c>
      <c r="G472" s="7" t="str">
        <f>"Q"&amp;ROUNDUP(MONTH(VolumeByClient[[#This Row],[Date]])/3,0)&amp;" "&amp;YEAR(VolumeByClient[[#This Row],[Date]])</f>
        <v>Q3 2020</v>
      </c>
      <c r="H472" s="7" t="str">
        <f>VLOOKUP(VolumeByClient[[#This Row],[Date]],quarters[],3,TRUE)</f>
        <v>Q3 2020</v>
      </c>
    </row>
    <row r="473" spans="1:8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4" t="str">
        <f>INDEX(GeoByClient[GEOID],MATCH(VolumeByClient[[#This Row],[CLID]],GeoByClient[Right],0))</f>
        <v>GEO1001</v>
      </c>
      <c r="F473" s="3" t="str">
        <f>VLOOKUP(VolumeByClient[[#This Row],[Index Match Region Id]],geonames[[GEOID]:[GEO NAME]],2,FALSE)</f>
        <v>NAM</v>
      </c>
      <c r="G473" s="7" t="str">
        <f>"Q"&amp;ROUNDUP(MONTH(VolumeByClient[[#This Row],[Date]])/3,0)&amp;" "&amp;YEAR(VolumeByClient[[#This Row],[Date]])</f>
        <v>Q3 2020</v>
      </c>
      <c r="H473" s="7" t="str">
        <f>VLOOKUP(VolumeByClient[[#This Row],[Date]],quarters[],3,TRUE)</f>
        <v>Q3 2020</v>
      </c>
    </row>
    <row r="474" spans="1:8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4" t="str">
        <f>INDEX(GeoByClient[GEOID],MATCH(VolumeByClient[[#This Row],[CLID]],GeoByClient[Right],0))</f>
        <v>GEO1001</v>
      </c>
      <c r="F474" s="3" t="str">
        <f>VLOOKUP(VolumeByClient[[#This Row],[Index Match Region Id]],geonames[[GEOID]:[GEO NAME]],2,FALSE)</f>
        <v>NAM</v>
      </c>
      <c r="G474" s="7" t="str">
        <f>"Q"&amp;ROUNDUP(MONTH(VolumeByClient[[#This Row],[Date]])/3,0)&amp;" "&amp;YEAR(VolumeByClient[[#This Row],[Date]])</f>
        <v>Q4 2020</v>
      </c>
      <c r="H474" s="7" t="str">
        <f>VLOOKUP(VolumeByClient[[#This Row],[Date]],quarters[],3,TRUE)</f>
        <v>Q4 2020</v>
      </c>
    </row>
    <row r="475" spans="1:8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4" t="str">
        <f>INDEX(GeoByClient[GEOID],MATCH(VolumeByClient[[#This Row],[CLID]],GeoByClient[Right],0))</f>
        <v>GEO1001</v>
      </c>
      <c r="F475" s="3" t="str">
        <f>VLOOKUP(VolumeByClient[[#This Row],[Index Match Region Id]],geonames[[GEOID]:[GEO NAME]],2,FALSE)</f>
        <v>NAM</v>
      </c>
      <c r="G475" s="7" t="str">
        <f>"Q"&amp;ROUNDUP(MONTH(VolumeByClient[[#This Row],[Date]])/3,0)&amp;" "&amp;YEAR(VolumeByClient[[#This Row],[Date]])</f>
        <v>Q4 2020</v>
      </c>
      <c r="H475" s="7" t="str">
        <f>VLOOKUP(VolumeByClient[[#This Row],[Date]],quarters[],3,TRUE)</f>
        <v>Q4 2020</v>
      </c>
    </row>
    <row r="476" spans="1:8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4" t="str">
        <f>INDEX(GeoByClient[GEOID],MATCH(VolumeByClient[[#This Row],[CLID]],GeoByClient[Right],0))</f>
        <v>GEO1001</v>
      </c>
      <c r="F476" s="3" t="str">
        <f>VLOOKUP(VolumeByClient[[#This Row],[Index Match Region Id]],geonames[[GEOID]:[GEO NAME]],2,FALSE)</f>
        <v>NAM</v>
      </c>
      <c r="G476" s="7" t="str">
        <f>"Q"&amp;ROUNDUP(MONTH(VolumeByClient[[#This Row],[Date]])/3,0)&amp;" "&amp;YEAR(VolumeByClient[[#This Row],[Date]])</f>
        <v>Q4 2020</v>
      </c>
      <c r="H476" s="7" t="str">
        <f>VLOOKUP(VolumeByClient[[#This Row],[Date]],quarters[],3,TRUE)</f>
        <v>Q4 2020</v>
      </c>
    </row>
    <row r="477" spans="1:8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4" t="str">
        <f>INDEX(GeoByClient[GEOID],MATCH(VolumeByClient[[#This Row],[CLID]],GeoByClient[Right],0))</f>
        <v>GEO1001</v>
      </c>
      <c r="F477" s="3" t="str">
        <f>VLOOKUP(VolumeByClient[[#This Row],[Index Match Region Id]],geonames[[GEOID]:[GEO NAME]],2,FALSE)</f>
        <v>NAM</v>
      </c>
      <c r="G477" s="7" t="str">
        <f>"Q"&amp;ROUNDUP(MONTH(VolumeByClient[[#This Row],[Date]])/3,0)&amp;" "&amp;YEAR(VolumeByClient[[#This Row],[Date]])</f>
        <v>Q2 2021</v>
      </c>
      <c r="H477" s="7" t="str">
        <f>VLOOKUP(VolumeByClient[[#This Row],[Date]],quarters[],3,TRUE)</f>
        <v>Q2 2021</v>
      </c>
    </row>
    <row r="478" spans="1:8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4" t="str">
        <f>INDEX(GeoByClient[GEOID],MATCH(VolumeByClient[[#This Row],[CLID]],GeoByClient[Right],0))</f>
        <v>GEO1001</v>
      </c>
      <c r="F478" s="3" t="str">
        <f>VLOOKUP(VolumeByClient[[#This Row],[Index Match Region Id]],geonames[[GEOID]:[GEO NAME]],2,FALSE)</f>
        <v>NAM</v>
      </c>
      <c r="G478" s="7" t="str">
        <f>"Q"&amp;ROUNDUP(MONTH(VolumeByClient[[#This Row],[Date]])/3,0)&amp;" "&amp;YEAR(VolumeByClient[[#This Row],[Date]])</f>
        <v>Q2 2021</v>
      </c>
      <c r="H478" s="7" t="str">
        <f>VLOOKUP(VolumeByClient[[#This Row],[Date]],quarters[],3,TRUE)</f>
        <v>Q2 2021</v>
      </c>
    </row>
    <row r="479" spans="1:8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4" t="str">
        <f>INDEX(GeoByClient[GEOID],MATCH(VolumeByClient[[#This Row],[CLID]],GeoByClient[Right],0))</f>
        <v>GEO1001</v>
      </c>
      <c r="F479" s="3" t="str">
        <f>VLOOKUP(VolumeByClient[[#This Row],[Index Match Region Id]],geonames[[GEOID]:[GEO NAME]],2,FALSE)</f>
        <v>NAM</v>
      </c>
      <c r="G479" s="7" t="str">
        <f>"Q"&amp;ROUNDUP(MONTH(VolumeByClient[[#This Row],[Date]])/3,0)&amp;" "&amp;YEAR(VolumeByClient[[#This Row],[Date]])</f>
        <v>Q2 2021</v>
      </c>
      <c r="H479" s="7" t="str">
        <f>VLOOKUP(VolumeByClient[[#This Row],[Date]],quarters[],3,TRUE)</f>
        <v>Q2 2021</v>
      </c>
    </row>
    <row r="480" spans="1:8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4" t="str">
        <f>INDEX(GeoByClient[GEOID],MATCH(VolumeByClient[[#This Row],[CLID]],GeoByClient[Right],0))</f>
        <v>GEO1001</v>
      </c>
      <c r="F480" s="3" t="str">
        <f>VLOOKUP(VolumeByClient[[#This Row],[Index Match Region Id]],geonames[[GEOID]:[GEO NAME]],2,FALSE)</f>
        <v>NAM</v>
      </c>
      <c r="G480" s="7" t="str">
        <f>"Q"&amp;ROUNDUP(MONTH(VolumeByClient[[#This Row],[Date]])/3,0)&amp;" "&amp;YEAR(VolumeByClient[[#This Row],[Date]])</f>
        <v>Q1 2021</v>
      </c>
      <c r="H480" s="7" t="str">
        <f>VLOOKUP(VolumeByClient[[#This Row],[Date]],quarters[],3,TRUE)</f>
        <v>Q1 2021</v>
      </c>
    </row>
    <row r="481" spans="1:8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4" t="str">
        <f>INDEX(GeoByClient[GEOID],MATCH(VolumeByClient[[#This Row],[CLID]],GeoByClient[Right],0))</f>
        <v>GEO1001</v>
      </c>
      <c r="F481" s="3" t="str">
        <f>VLOOKUP(VolumeByClient[[#This Row],[Index Match Region Id]],geonames[[GEOID]:[GEO NAME]],2,FALSE)</f>
        <v>NAM</v>
      </c>
      <c r="G481" s="7" t="str">
        <f>"Q"&amp;ROUNDUP(MONTH(VolumeByClient[[#This Row],[Date]])/3,0)&amp;" "&amp;YEAR(VolumeByClient[[#This Row],[Date]])</f>
        <v>Q1 2021</v>
      </c>
      <c r="H481" s="7" t="str">
        <f>VLOOKUP(VolumeByClient[[#This Row],[Date]],quarters[],3,TRUE)</f>
        <v>Q1 2021</v>
      </c>
    </row>
    <row r="482" spans="1:8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4" t="str">
        <f>INDEX(GeoByClient[GEOID],MATCH(VolumeByClient[[#This Row],[CLID]],GeoByClient[Right],0))</f>
        <v>GEO1001</v>
      </c>
      <c r="F482" s="3" t="str">
        <f>VLOOKUP(VolumeByClient[[#This Row],[Index Match Region Id]],geonames[[GEOID]:[GEO NAME]],2,FALSE)</f>
        <v>NAM</v>
      </c>
      <c r="G482" s="7" t="str">
        <f>"Q"&amp;ROUNDUP(MONTH(VolumeByClient[[#This Row],[Date]])/3,0)&amp;" "&amp;YEAR(VolumeByClient[[#This Row],[Date]])</f>
        <v>Q1 2021</v>
      </c>
      <c r="H482" s="7" t="str">
        <f>VLOOKUP(VolumeByClient[[#This Row],[Date]],quarters[],3,TRUE)</f>
        <v>Q1 2021</v>
      </c>
    </row>
    <row r="483" spans="1:8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4" t="str">
        <f>INDEX(GeoByClient[GEOID],MATCH(VolumeByClient[[#This Row],[CLID]],GeoByClient[Right],0))</f>
        <v>GEO1001</v>
      </c>
      <c r="F483" s="3" t="str">
        <f>VLOOKUP(VolumeByClient[[#This Row],[Index Match Region Id]],geonames[[GEOID]:[GEO NAME]],2,FALSE)</f>
        <v>NAM</v>
      </c>
      <c r="G483" s="7" t="str">
        <f>"Q"&amp;ROUNDUP(MONTH(VolumeByClient[[#This Row],[Date]])/3,0)&amp;" "&amp;YEAR(VolumeByClient[[#This Row],[Date]])</f>
        <v>Q1 2020</v>
      </c>
      <c r="H483" s="7" t="str">
        <f>VLOOKUP(VolumeByClient[[#This Row],[Date]],quarters[],3,TRUE)</f>
        <v>Q1 2020</v>
      </c>
    </row>
    <row r="484" spans="1:8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4" t="str">
        <f>INDEX(GeoByClient[GEOID],MATCH(VolumeByClient[[#This Row],[CLID]],GeoByClient[Right],0))</f>
        <v>GEO1001</v>
      </c>
      <c r="F484" s="3" t="str">
        <f>VLOOKUP(VolumeByClient[[#This Row],[Index Match Region Id]],geonames[[GEOID]:[GEO NAME]],2,FALSE)</f>
        <v>NAM</v>
      </c>
      <c r="G484" s="7" t="str">
        <f>"Q"&amp;ROUNDUP(MONTH(VolumeByClient[[#This Row],[Date]])/3,0)&amp;" "&amp;YEAR(VolumeByClient[[#This Row],[Date]])</f>
        <v>Q1 2020</v>
      </c>
      <c r="H484" s="7" t="str">
        <f>VLOOKUP(VolumeByClient[[#This Row],[Date]],quarters[],3,TRUE)</f>
        <v>Q1 2020</v>
      </c>
    </row>
    <row r="485" spans="1:8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4" t="str">
        <f>INDEX(GeoByClient[GEOID],MATCH(VolumeByClient[[#This Row],[CLID]],GeoByClient[Right],0))</f>
        <v>GEO1001</v>
      </c>
      <c r="F485" s="3" t="str">
        <f>VLOOKUP(VolumeByClient[[#This Row],[Index Match Region Id]],geonames[[GEOID]:[GEO NAME]],2,FALSE)</f>
        <v>NAM</v>
      </c>
      <c r="G485" s="7" t="str">
        <f>"Q"&amp;ROUNDUP(MONTH(VolumeByClient[[#This Row],[Date]])/3,0)&amp;" "&amp;YEAR(VolumeByClient[[#This Row],[Date]])</f>
        <v>Q1 2020</v>
      </c>
      <c r="H485" s="7" t="str">
        <f>VLOOKUP(VolumeByClient[[#This Row],[Date]],quarters[],3,TRUE)</f>
        <v>Q1 2020</v>
      </c>
    </row>
    <row r="486" spans="1:8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4" t="str">
        <f>INDEX(GeoByClient[GEOID],MATCH(VolumeByClient[[#This Row],[CLID]],GeoByClient[Right],0))</f>
        <v>GEO1001</v>
      </c>
      <c r="F486" s="3" t="str">
        <f>VLOOKUP(VolumeByClient[[#This Row],[Index Match Region Id]],geonames[[GEOID]:[GEO NAME]],2,FALSE)</f>
        <v>NAM</v>
      </c>
      <c r="G486" s="7" t="str">
        <f>"Q"&amp;ROUNDUP(MONTH(VolumeByClient[[#This Row],[Date]])/3,0)&amp;" "&amp;YEAR(VolumeByClient[[#This Row],[Date]])</f>
        <v>Q2 2020</v>
      </c>
      <c r="H486" s="7" t="str">
        <f>VLOOKUP(VolumeByClient[[#This Row],[Date]],quarters[],3,TRUE)</f>
        <v>Q2 2020</v>
      </c>
    </row>
    <row r="487" spans="1:8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4" t="str">
        <f>INDEX(GeoByClient[GEOID],MATCH(VolumeByClient[[#This Row],[CLID]],GeoByClient[Right],0))</f>
        <v>GEO1001</v>
      </c>
      <c r="F487" s="3" t="str">
        <f>VLOOKUP(VolumeByClient[[#This Row],[Index Match Region Id]],geonames[[GEOID]:[GEO NAME]],2,FALSE)</f>
        <v>NAM</v>
      </c>
      <c r="G487" s="7" t="str">
        <f>"Q"&amp;ROUNDUP(MONTH(VolumeByClient[[#This Row],[Date]])/3,0)&amp;" "&amp;YEAR(VolumeByClient[[#This Row],[Date]])</f>
        <v>Q2 2020</v>
      </c>
      <c r="H487" s="7" t="str">
        <f>VLOOKUP(VolumeByClient[[#This Row],[Date]],quarters[],3,TRUE)</f>
        <v>Q2 2020</v>
      </c>
    </row>
    <row r="488" spans="1:8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4" t="str">
        <f>INDEX(GeoByClient[GEOID],MATCH(VolumeByClient[[#This Row],[CLID]],GeoByClient[Right],0))</f>
        <v>GEO1001</v>
      </c>
      <c r="F488" s="3" t="str">
        <f>VLOOKUP(VolumeByClient[[#This Row],[Index Match Region Id]],geonames[[GEOID]:[GEO NAME]],2,FALSE)</f>
        <v>NAM</v>
      </c>
      <c r="G488" s="7" t="str">
        <f>"Q"&amp;ROUNDUP(MONTH(VolumeByClient[[#This Row],[Date]])/3,0)&amp;" "&amp;YEAR(VolumeByClient[[#This Row],[Date]])</f>
        <v>Q2 2020</v>
      </c>
      <c r="H488" s="7" t="str">
        <f>VLOOKUP(VolumeByClient[[#This Row],[Date]],quarters[],3,TRUE)</f>
        <v>Q2 2020</v>
      </c>
    </row>
    <row r="489" spans="1:8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4" t="str">
        <f>INDEX(GeoByClient[GEOID],MATCH(VolumeByClient[[#This Row],[CLID]],GeoByClient[Right],0))</f>
        <v>GEO1001</v>
      </c>
      <c r="F489" s="3" t="str">
        <f>VLOOKUP(VolumeByClient[[#This Row],[Index Match Region Id]],geonames[[GEOID]:[GEO NAME]],2,FALSE)</f>
        <v>NAM</v>
      </c>
      <c r="G489" s="7" t="str">
        <f>"Q"&amp;ROUNDUP(MONTH(VolumeByClient[[#This Row],[Date]])/3,0)&amp;" "&amp;YEAR(VolumeByClient[[#This Row],[Date]])</f>
        <v>Q3 2020</v>
      </c>
      <c r="H489" s="7" t="str">
        <f>VLOOKUP(VolumeByClient[[#This Row],[Date]],quarters[],3,TRUE)</f>
        <v>Q3 2020</v>
      </c>
    </row>
    <row r="490" spans="1:8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4" t="str">
        <f>INDEX(GeoByClient[GEOID],MATCH(VolumeByClient[[#This Row],[CLID]],GeoByClient[Right],0))</f>
        <v>GEO1001</v>
      </c>
      <c r="F490" s="3" t="str">
        <f>VLOOKUP(VolumeByClient[[#This Row],[Index Match Region Id]],geonames[[GEOID]:[GEO NAME]],2,FALSE)</f>
        <v>NAM</v>
      </c>
      <c r="G490" s="7" t="str">
        <f>"Q"&amp;ROUNDUP(MONTH(VolumeByClient[[#This Row],[Date]])/3,0)&amp;" "&amp;YEAR(VolumeByClient[[#This Row],[Date]])</f>
        <v>Q3 2020</v>
      </c>
      <c r="H490" s="7" t="str">
        <f>VLOOKUP(VolumeByClient[[#This Row],[Date]],quarters[],3,TRUE)</f>
        <v>Q3 2020</v>
      </c>
    </row>
    <row r="491" spans="1:8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4" t="str">
        <f>INDEX(GeoByClient[GEOID],MATCH(VolumeByClient[[#This Row],[CLID]],GeoByClient[Right],0))</f>
        <v>GEO1001</v>
      </c>
      <c r="F491" s="3" t="str">
        <f>VLOOKUP(VolumeByClient[[#This Row],[Index Match Region Id]],geonames[[GEOID]:[GEO NAME]],2,FALSE)</f>
        <v>NAM</v>
      </c>
      <c r="G491" s="7" t="str">
        <f>"Q"&amp;ROUNDUP(MONTH(VolumeByClient[[#This Row],[Date]])/3,0)&amp;" "&amp;YEAR(VolumeByClient[[#This Row],[Date]])</f>
        <v>Q3 2020</v>
      </c>
      <c r="H491" s="7" t="str">
        <f>VLOOKUP(VolumeByClient[[#This Row],[Date]],quarters[],3,TRUE)</f>
        <v>Q3 2020</v>
      </c>
    </row>
    <row r="492" spans="1:8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4" t="str">
        <f>INDEX(GeoByClient[GEOID],MATCH(VolumeByClient[[#This Row],[CLID]],GeoByClient[Right],0))</f>
        <v>GEO1001</v>
      </c>
      <c r="F492" s="3" t="str">
        <f>VLOOKUP(VolumeByClient[[#This Row],[Index Match Region Id]],geonames[[GEOID]:[GEO NAME]],2,FALSE)</f>
        <v>NAM</v>
      </c>
      <c r="G492" s="7" t="str">
        <f>"Q"&amp;ROUNDUP(MONTH(VolumeByClient[[#This Row],[Date]])/3,0)&amp;" "&amp;YEAR(VolumeByClient[[#This Row],[Date]])</f>
        <v>Q4 2020</v>
      </c>
      <c r="H492" s="7" t="str">
        <f>VLOOKUP(VolumeByClient[[#This Row],[Date]],quarters[],3,TRUE)</f>
        <v>Q4 2020</v>
      </c>
    </row>
    <row r="493" spans="1:8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4" t="str">
        <f>INDEX(GeoByClient[GEOID],MATCH(VolumeByClient[[#This Row],[CLID]],GeoByClient[Right],0))</f>
        <v>GEO1001</v>
      </c>
      <c r="F493" s="3" t="str">
        <f>VLOOKUP(VolumeByClient[[#This Row],[Index Match Region Id]],geonames[[GEOID]:[GEO NAME]],2,FALSE)</f>
        <v>NAM</v>
      </c>
      <c r="G493" s="7" t="str">
        <f>"Q"&amp;ROUNDUP(MONTH(VolumeByClient[[#This Row],[Date]])/3,0)&amp;" "&amp;YEAR(VolumeByClient[[#This Row],[Date]])</f>
        <v>Q4 2020</v>
      </c>
      <c r="H493" s="7" t="str">
        <f>VLOOKUP(VolumeByClient[[#This Row],[Date]],quarters[],3,TRUE)</f>
        <v>Q4 2020</v>
      </c>
    </row>
    <row r="494" spans="1:8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4" t="str">
        <f>INDEX(GeoByClient[GEOID],MATCH(VolumeByClient[[#This Row],[CLID]],GeoByClient[Right],0))</f>
        <v>GEO1001</v>
      </c>
      <c r="F494" s="3" t="str">
        <f>VLOOKUP(VolumeByClient[[#This Row],[Index Match Region Id]],geonames[[GEOID]:[GEO NAME]],2,FALSE)</f>
        <v>NAM</v>
      </c>
      <c r="G494" s="7" t="str">
        <f>"Q"&amp;ROUNDUP(MONTH(VolumeByClient[[#This Row],[Date]])/3,0)&amp;" "&amp;YEAR(VolumeByClient[[#This Row],[Date]])</f>
        <v>Q4 2020</v>
      </c>
      <c r="H494" s="7" t="str">
        <f>VLOOKUP(VolumeByClient[[#This Row],[Date]],quarters[],3,TRUE)</f>
        <v>Q4 2020</v>
      </c>
    </row>
    <row r="495" spans="1:8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4" t="str">
        <f>INDEX(GeoByClient[GEOID],MATCH(VolumeByClient[[#This Row],[CLID]],GeoByClient[Right],0))</f>
        <v>GEO1001</v>
      </c>
      <c r="F495" s="3" t="str">
        <f>VLOOKUP(VolumeByClient[[#This Row],[Index Match Region Id]],geonames[[GEOID]:[GEO NAME]],2,FALSE)</f>
        <v>NAM</v>
      </c>
      <c r="G495" s="7" t="str">
        <f>"Q"&amp;ROUNDUP(MONTH(VolumeByClient[[#This Row],[Date]])/3,0)&amp;" "&amp;YEAR(VolumeByClient[[#This Row],[Date]])</f>
        <v>Q2 2021</v>
      </c>
      <c r="H495" s="7" t="str">
        <f>VLOOKUP(VolumeByClient[[#This Row],[Date]],quarters[],3,TRUE)</f>
        <v>Q2 2021</v>
      </c>
    </row>
    <row r="496" spans="1:8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4" t="str">
        <f>INDEX(GeoByClient[GEOID],MATCH(VolumeByClient[[#This Row],[CLID]],GeoByClient[Right],0))</f>
        <v>GEO1001</v>
      </c>
      <c r="F496" s="3" t="str">
        <f>VLOOKUP(VolumeByClient[[#This Row],[Index Match Region Id]],geonames[[GEOID]:[GEO NAME]],2,FALSE)</f>
        <v>NAM</v>
      </c>
      <c r="G496" s="7" t="str">
        <f>"Q"&amp;ROUNDUP(MONTH(VolumeByClient[[#This Row],[Date]])/3,0)&amp;" "&amp;YEAR(VolumeByClient[[#This Row],[Date]])</f>
        <v>Q1 2021</v>
      </c>
      <c r="H496" s="7" t="str">
        <f>VLOOKUP(VolumeByClient[[#This Row],[Date]],quarters[],3,TRUE)</f>
        <v>Q1 2021</v>
      </c>
    </row>
    <row r="497" spans="1:8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4" t="str">
        <f>INDEX(GeoByClient[GEOID],MATCH(VolumeByClient[[#This Row],[CLID]],GeoByClient[Right],0))</f>
        <v>GEO1001</v>
      </c>
      <c r="F497" s="3" t="str">
        <f>VLOOKUP(VolumeByClient[[#This Row],[Index Match Region Id]],geonames[[GEOID]:[GEO NAME]],2,FALSE)</f>
        <v>NAM</v>
      </c>
      <c r="G497" s="7" t="str">
        <f>"Q"&amp;ROUNDUP(MONTH(VolumeByClient[[#This Row],[Date]])/3,0)&amp;" "&amp;YEAR(VolumeByClient[[#This Row],[Date]])</f>
        <v>Q1 2021</v>
      </c>
      <c r="H497" s="7" t="str">
        <f>VLOOKUP(VolumeByClient[[#This Row],[Date]],quarters[],3,TRUE)</f>
        <v>Q1 2021</v>
      </c>
    </row>
    <row r="498" spans="1:8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4" t="str">
        <f>INDEX(GeoByClient[GEOID],MATCH(VolumeByClient[[#This Row],[CLID]],GeoByClient[Right],0))</f>
        <v>GEO1001</v>
      </c>
      <c r="F498" s="3" t="str">
        <f>VLOOKUP(VolumeByClient[[#This Row],[Index Match Region Id]],geonames[[GEOID]:[GEO NAME]],2,FALSE)</f>
        <v>NAM</v>
      </c>
      <c r="G498" s="7" t="str">
        <f>"Q"&amp;ROUNDUP(MONTH(VolumeByClient[[#This Row],[Date]])/3,0)&amp;" "&amp;YEAR(VolumeByClient[[#This Row],[Date]])</f>
        <v>Q1 2021</v>
      </c>
      <c r="H498" s="7" t="str">
        <f>VLOOKUP(VolumeByClient[[#This Row],[Date]],quarters[],3,TRUE)</f>
        <v>Q1 2021</v>
      </c>
    </row>
    <row r="499" spans="1:8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4" t="str">
        <f>INDEX(GeoByClient[GEOID],MATCH(VolumeByClient[[#This Row],[CLID]],GeoByClient[Right],0))</f>
        <v>GEO1004</v>
      </c>
      <c r="F499" s="3" t="str">
        <f>VLOOKUP(VolumeByClient[[#This Row],[Index Match Region Id]],geonames[[GEOID]:[GEO NAME]],2,FALSE)</f>
        <v>LATAM</v>
      </c>
      <c r="G499" s="7" t="str">
        <f>"Q"&amp;ROUNDUP(MONTH(VolumeByClient[[#This Row],[Date]])/3,0)&amp;" "&amp;YEAR(VolumeByClient[[#This Row],[Date]])</f>
        <v>Q1 2020</v>
      </c>
      <c r="H499" s="7" t="str">
        <f>VLOOKUP(VolumeByClient[[#This Row],[Date]],quarters[],3,TRUE)</f>
        <v>Q1 2020</v>
      </c>
    </row>
    <row r="500" spans="1:8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4" t="str">
        <f>INDEX(GeoByClient[GEOID],MATCH(VolumeByClient[[#This Row],[CLID]],GeoByClient[Right],0))</f>
        <v>GEO1004</v>
      </c>
      <c r="F500" s="3" t="str">
        <f>VLOOKUP(VolumeByClient[[#This Row],[Index Match Region Id]],geonames[[GEOID]:[GEO NAME]],2,FALSE)</f>
        <v>LATAM</v>
      </c>
      <c r="G500" s="7" t="str">
        <f>"Q"&amp;ROUNDUP(MONTH(VolumeByClient[[#This Row],[Date]])/3,0)&amp;" "&amp;YEAR(VolumeByClient[[#This Row],[Date]])</f>
        <v>Q1 2020</v>
      </c>
      <c r="H500" s="7" t="str">
        <f>VLOOKUP(VolumeByClient[[#This Row],[Date]],quarters[],3,TRUE)</f>
        <v>Q1 2020</v>
      </c>
    </row>
    <row r="501" spans="1:8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4" t="str">
        <f>INDEX(GeoByClient[GEOID],MATCH(VolumeByClient[[#This Row],[CLID]],GeoByClient[Right],0))</f>
        <v>GEO1004</v>
      </c>
      <c r="F501" s="3" t="str">
        <f>VLOOKUP(VolumeByClient[[#This Row],[Index Match Region Id]],geonames[[GEOID]:[GEO NAME]],2,FALSE)</f>
        <v>LATAM</v>
      </c>
      <c r="G501" s="7" t="str">
        <f>"Q"&amp;ROUNDUP(MONTH(VolumeByClient[[#This Row],[Date]])/3,0)&amp;" "&amp;YEAR(VolumeByClient[[#This Row],[Date]])</f>
        <v>Q1 2020</v>
      </c>
      <c r="H501" s="7" t="str">
        <f>VLOOKUP(VolumeByClient[[#This Row],[Date]],quarters[],3,TRUE)</f>
        <v>Q1 2020</v>
      </c>
    </row>
    <row r="502" spans="1:8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4" t="str">
        <f>INDEX(GeoByClient[GEOID],MATCH(VolumeByClient[[#This Row],[CLID]],GeoByClient[Right],0))</f>
        <v>GEO1004</v>
      </c>
      <c r="F502" s="3" t="str">
        <f>VLOOKUP(VolumeByClient[[#This Row],[Index Match Region Id]],geonames[[GEOID]:[GEO NAME]],2,FALSE)</f>
        <v>LATAM</v>
      </c>
      <c r="G502" s="7" t="str">
        <f>"Q"&amp;ROUNDUP(MONTH(VolumeByClient[[#This Row],[Date]])/3,0)&amp;" "&amp;YEAR(VolumeByClient[[#This Row],[Date]])</f>
        <v>Q2 2020</v>
      </c>
      <c r="H502" s="7" t="str">
        <f>VLOOKUP(VolumeByClient[[#This Row],[Date]],quarters[],3,TRUE)</f>
        <v>Q2 2020</v>
      </c>
    </row>
    <row r="503" spans="1:8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4" t="str">
        <f>INDEX(GeoByClient[GEOID],MATCH(VolumeByClient[[#This Row],[CLID]],GeoByClient[Right],0))</f>
        <v>GEO1004</v>
      </c>
      <c r="F503" s="3" t="str">
        <f>VLOOKUP(VolumeByClient[[#This Row],[Index Match Region Id]],geonames[[GEOID]:[GEO NAME]],2,FALSE)</f>
        <v>LATAM</v>
      </c>
      <c r="G503" s="7" t="str">
        <f>"Q"&amp;ROUNDUP(MONTH(VolumeByClient[[#This Row],[Date]])/3,0)&amp;" "&amp;YEAR(VolumeByClient[[#This Row],[Date]])</f>
        <v>Q2 2020</v>
      </c>
      <c r="H503" s="7" t="str">
        <f>VLOOKUP(VolumeByClient[[#This Row],[Date]],quarters[],3,TRUE)</f>
        <v>Q2 2020</v>
      </c>
    </row>
    <row r="504" spans="1:8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4" t="str">
        <f>INDEX(GeoByClient[GEOID],MATCH(VolumeByClient[[#This Row],[CLID]],GeoByClient[Right],0))</f>
        <v>GEO1004</v>
      </c>
      <c r="F504" s="3" t="str">
        <f>VLOOKUP(VolumeByClient[[#This Row],[Index Match Region Id]],geonames[[GEOID]:[GEO NAME]],2,FALSE)</f>
        <v>LATAM</v>
      </c>
      <c r="G504" s="7" t="str">
        <f>"Q"&amp;ROUNDUP(MONTH(VolumeByClient[[#This Row],[Date]])/3,0)&amp;" "&amp;YEAR(VolumeByClient[[#This Row],[Date]])</f>
        <v>Q2 2020</v>
      </c>
      <c r="H504" s="7" t="str">
        <f>VLOOKUP(VolumeByClient[[#This Row],[Date]],quarters[],3,TRUE)</f>
        <v>Q2 2020</v>
      </c>
    </row>
    <row r="505" spans="1:8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4" t="str">
        <f>INDEX(GeoByClient[GEOID],MATCH(VolumeByClient[[#This Row],[CLID]],GeoByClient[Right],0))</f>
        <v>GEO1004</v>
      </c>
      <c r="F505" s="3" t="str">
        <f>VLOOKUP(VolumeByClient[[#This Row],[Index Match Region Id]],geonames[[GEOID]:[GEO NAME]],2,FALSE)</f>
        <v>LATAM</v>
      </c>
      <c r="G505" s="7" t="str">
        <f>"Q"&amp;ROUNDUP(MONTH(VolumeByClient[[#This Row],[Date]])/3,0)&amp;" "&amp;YEAR(VolumeByClient[[#This Row],[Date]])</f>
        <v>Q3 2020</v>
      </c>
      <c r="H505" s="7" t="str">
        <f>VLOOKUP(VolumeByClient[[#This Row],[Date]],quarters[],3,TRUE)</f>
        <v>Q3 2020</v>
      </c>
    </row>
    <row r="506" spans="1:8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4" t="str">
        <f>INDEX(GeoByClient[GEOID],MATCH(VolumeByClient[[#This Row],[CLID]],GeoByClient[Right],0))</f>
        <v>GEO1004</v>
      </c>
      <c r="F506" s="3" t="str">
        <f>VLOOKUP(VolumeByClient[[#This Row],[Index Match Region Id]],geonames[[GEOID]:[GEO NAME]],2,FALSE)</f>
        <v>LATAM</v>
      </c>
      <c r="G506" s="7" t="str">
        <f>"Q"&amp;ROUNDUP(MONTH(VolumeByClient[[#This Row],[Date]])/3,0)&amp;" "&amp;YEAR(VolumeByClient[[#This Row],[Date]])</f>
        <v>Q3 2020</v>
      </c>
      <c r="H506" s="7" t="str">
        <f>VLOOKUP(VolumeByClient[[#This Row],[Date]],quarters[],3,TRUE)</f>
        <v>Q3 2020</v>
      </c>
    </row>
    <row r="507" spans="1:8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4" t="str">
        <f>INDEX(GeoByClient[GEOID],MATCH(VolumeByClient[[#This Row],[CLID]],GeoByClient[Right],0))</f>
        <v>GEO1004</v>
      </c>
      <c r="F507" s="3" t="str">
        <f>VLOOKUP(VolumeByClient[[#This Row],[Index Match Region Id]],geonames[[GEOID]:[GEO NAME]],2,FALSE)</f>
        <v>LATAM</v>
      </c>
      <c r="G507" s="7" t="str">
        <f>"Q"&amp;ROUNDUP(MONTH(VolumeByClient[[#This Row],[Date]])/3,0)&amp;" "&amp;YEAR(VolumeByClient[[#This Row],[Date]])</f>
        <v>Q3 2020</v>
      </c>
      <c r="H507" s="7" t="str">
        <f>VLOOKUP(VolumeByClient[[#This Row],[Date]],quarters[],3,TRUE)</f>
        <v>Q3 2020</v>
      </c>
    </row>
    <row r="508" spans="1:8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4" t="str">
        <f>INDEX(GeoByClient[GEOID],MATCH(VolumeByClient[[#This Row],[CLID]],GeoByClient[Right],0))</f>
        <v>GEO1004</v>
      </c>
      <c r="F508" s="3" t="str">
        <f>VLOOKUP(VolumeByClient[[#This Row],[Index Match Region Id]],geonames[[GEOID]:[GEO NAME]],2,FALSE)</f>
        <v>LATAM</v>
      </c>
      <c r="G508" s="7" t="str">
        <f>"Q"&amp;ROUNDUP(MONTH(VolumeByClient[[#This Row],[Date]])/3,0)&amp;" "&amp;YEAR(VolumeByClient[[#This Row],[Date]])</f>
        <v>Q4 2020</v>
      </c>
      <c r="H508" s="7" t="str">
        <f>VLOOKUP(VolumeByClient[[#This Row],[Date]],quarters[],3,TRUE)</f>
        <v>Q4 2020</v>
      </c>
    </row>
    <row r="509" spans="1:8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4" t="str">
        <f>INDEX(GeoByClient[GEOID],MATCH(VolumeByClient[[#This Row],[CLID]],GeoByClient[Right],0))</f>
        <v>GEO1004</v>
      </c>
      <c r="F509" s="3" t="str">
        <f>VLOOKUP(VolumeByClient[[#This Row],[Index Match Region Id]],geonames[[GEOID]:[GEO NAME]],2,FALSE)</f>
        <v>LATAM</v>
      </c>
      <c r="G509" s="7" t="str">
        <f>"Q"&amp;ROUNDUP(MONTH(VolumeByClient[[#This Row],[Date]])/3,0)&amp;" "&amp;YEAR(VolumeByClient[[#This Row],[Date]])</f>
        <v>Q4 2020</v>
      </c>
      <c r="H509" s="7" t="str">
        <f>VLOOKUP(VolumeByClient[[#This Row],[Date]],quarters[],3,TRUE)</f>
        <v>Q4 2020</v>
      </c>
    </row>
    <row r="510" spans="1:8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4" t="str">
        <f>INDEX(GeoByClient[GEOID],MATCH(VolumeByClient[[#This Row],[CLID]],GeoByClient[Right],0))</f>
        <v>GEO1004</v>
      </c>
      <c r="F510" s="3" t="str">
        <f>VLOOKUP(VolumeByClient[[#This Row],[Index Match Region Id]],geonames[[GEOID]:[GEO NAME]],2,FALSE)</f>
        <v>LATAM</v>
      </c>
      <c r="G510" s="7" t="str">
        <f>"Q"&amp;ROUNDUP(MONTH(VolumeByClient[[#This Row],[Date]])/3,0)&amp;" "&amp;YEAR(VolumeByClient[[#This Row],[Date]])</f>
        <v>Q4 2020</v>
      </c>
      <c r="H510" s="7" t="str">
        <f>VLOOKUP(VolumeByClient[[#This Row],[Date]],quarters[],3,TRUE)</f>
        <v>Q4 2020</v>
      </c>
    </row>
    <row r="511" spans="1:8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4" t="str">
        <f>INDEX(GeoByClient[GEOID],MATCH(VolumeByClient[[#This Row],[CLID]],GeoByClient[Right],0))</f>
        <v>GEO1004</v>
      </c>
      <c r="F511" s="3" t="str">
        <f>VLOOKUP(VolumeByClient[[#This Row],[Index Match Region Id]],geonames[[GEOID]:[GEO NAME]],2,FALSE)</f>
        <v>LATAM</v>
      </c>
      <c r="G511" s="7" t="str">
        <f>"Q"&amp;ROUNDUP(MONTH(VolumeByClient[[#This Row],[Date]])/3,0)&amp;" "&amp;YEAR(VolumeByClient[[#This Row],[Date]])</f>
        <v>Q2 2021</v>
      </c>
      <c r="H511" s="7" t="str">
        <f>VLOOKUP(VolumeByClient[[#This Row],[Date]],quarters[],3,TRUE)</f>
        <v>Q2 2021</v>
      </c>
    </row>
    <row r="512" spans="1:8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4" t="str">
        <f>INDEX(GeoByClient[GEOID],MATCH(VolumeByClient[[#This Row],[CLID]],GeoByClient[Right],0))</f>
        <v>GEO1004</v>
      </c>
      <c r="F512" s="3" t="str">
        <f>VLOOKUP(VolumeByClient[[#This Row],[Index Match Region Id]],geonames[[GEOID]:[GEO NAME]],2,FALSE)</f>
        <v>LATAM</v>
      </c>
      <c r="G512" s="7" t="str">
        <f>"Q"&amp;ROUNDUP(MONTH(VolumeByClient[[#This Row],[Date]])/3,0)&amp;" "&amp;YEAR(VolumeByClient[[#This Row],[Date]])</f>
        <v>Q2 2021</v>
      </c>
      <c r="H512" s="7" t="str">
        <f>VLOOKUP(VolumeByClient[[#This Row],[Date]],quarters[],3,TRUE)</f>
        <v>Q2 2021</v>
      </c>
    </row>
    <row r="513" spans="1:8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4" t="str">
        <f>INDEX(GeoByClient[GEOID],MATCH(VolumeByClient[[#This Row],[CLID]],GeoByClient[Right],0))</f>
        <v>GEO1004</v>
      </c>
      <c r="F513" s="3" t="str">
        <f>VLOOKUP(VolumeByClient[[#This Row],[Index Match Region Id]],geonames[[GEOID]:[GEO NAME]],2,FALSE)</f>
        <v>LATAM</v>
      </c>
      <c r="G513" s="7" t="str">
        <f>"Q"&amp;ROUNDUP(MONTH(VolumeByClient[[#This Row],[Date]])/3,0)&amp;" "&amp;YEAR(VolumeByClient[[#This Row],[Date]])</f>
        <v>Q2 2021</v>
      </c>
      <c r="H513" s="7" t="str">
        <f>VLOOKUP(VolumeByClient[[#This Row],[Date]],quarters[],3,TRUE)</f>
        <v>Q2 2021</v>
      </c>
    </row>
    <row r="514" spans="1:8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4" t="str">
        <f>INDEX(GeoByClient[GEOID],MATCH(VolumeByClient[[#This Row],[CLID]],GeoByClient[Right],0))</f>
        <v>GEO1004</v>
      </c>
      <c r="F514" s="3" t="str">
        <f>VLOOKUP(VolumeByClient[[#This Row],[Index Match Region Id]],geonames[[GEOID]:[GEO NAME]],2,FALSE)</f>
        <v>LATAM</v>
      </c>
      <c r="G514" s="7" t="str">
        <f>"Q"&amp;ROUNDUP(MONTH(VolumeByClient[[#This Row],[Date]])/3,0)&amp;" "&amp;YEAR(VolumeByClient[[#This Row],[Date]])</f>
        <v>Q1 2021</v>
      </c>
      <c r="H514" s="7" t="str">
        <f>VLOOKUP(VolumeByClient[[#This Row],[Date]],quarters[],3,TRUE)</f>
        <v>Q1 2021</v>
      </c>
    </row>
    <row r="515" spans="1:8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4" t="str">
        <f>INDEX(GeoByClient[GEOID],MATCH(VolumeByClient[[#This Row],[CLID]],GeoByClient[Right],0))</f>
        <v>GEO1004</v>
      </c>
      <c r="F515" s="3" t="str">
        <f>VLOOKUP(VolumeByClient[[#This Row],[Index Match Region Id]],geonames[[GEOID]:[GEO NAME]],2,FALSE)</f>
        <v>LATAM</v>
      </c>
      <c r="G515" s="7" t="str">
        <f>"Q"&amp;ROUNDUP(MONTH(VolumeByClient[[#This Row],[Date]])/3,0)&amp;" "&amp;YEAR(VolumeByClient[[#This Row],[Date]])</f>
        <v>Q1 2021</v>
      </c>
      <c r="H515" s="7" t="str">
        <f>VLOOKUP(VolumeByClient[[#This Row],[Date]],quarters[],3,TRUE)</f>
        <v>Q1 2021</v>
      </c>
    </row>
    <row r="516" spans="1:8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4" t="str">
        <f>INDEX(GeoByClient[GEOID],MATCH(VolumeByClient[[#This Row],[CLID]],GeoByClient[Right],0))</f>
        <v>GEO1004</v>
      </c>
      <c r="F516" s="3" t="str">
        <f>VLOOKUP(VolumeByClient[[#This Row],[Index Match Region Id]],geonames[[GEOID]:[GEO NAME]],2,FALSE)</f>
        <v>LATAM</v>
      </c>
      <c r="G516" s="7" t="str">
        <f>"Q"&amp;ROUNDUP(MONTH(VolumeByClient[[#This Row],[Date]])/3,0)&amp;" "&amp;YEAR(VolumeByClient[[#This Row],[Date]])</f>
        <v>Q1 2021</v>
      </c>
      <c r="H516" s="7" t="str">
        <f>VLOOKUP(VolumeByClient[[#This Row],[Date]],quarters[],3,TRUE)</f>
        <v>Q1 2021</v>
      </c>
    </row>
    <row r="517" spans="1:8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4" t="str">
        <f>INDEX(GeoByClient[GEOID],MATCH(VolumeByClient[[#This Row],[CLID]],GeoByClient[Right],0))</f>
        <v>GEO1001</v>
      </c>
      <c r="F517" s="3" t="str">
        <f>VLOOKUP(VolumeByClient[[#This Row],[Index Match Region Id]],geonames[[GEOID]:[GEO NAME]],2,FALSE)</f>
        <v>NAM</v>
      </c>
      <c r="G517" s="7" t="str">
        <f>"Q"&amp;ROUNDUP(MONTH(VolumeByClient[[#This Row],[Date]])/3,0)&amp;" "&amp;YEAR(VolumeByClient[[#This Row],[Date]])</f>
        <v>Q1 2020</v>
      </c>
      <c r="H517" s="7" t="str">
        <f>VLOOKUP(VolumeByClient[[#This Row],[Date]],quarters[],3,TRUE)</f>
        <v>Q1 2020</v>
      </c>
    </row>
    <row r="518" spans="1:8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4" t="str">
        <f>INDEX(GeoByClient[GEOID],MATCH(VolumeByClient[[#This Row],[CLID]],GeoByClient[Right],0))</f>
        <v>GEO1001</v>
      </c>
      <c r="F518" s="3" t="str">
        <f>VLOOKUP(VolumeByClient[[#This Row],[Index Match Region Id]],geonames[[GEOID]:[GEO NAME]],2,FALSE)</f>
        <v>NAM</v>
      </c>
      <c r="G518" s="7" t="str">
        <f>"Q"&amp;ROUNDUP(MONTH(VolumeByClient[[#This Row],[Date]])/3,0)&amp;" "&amp;YEAR(VolumeByClient[[#This Row],[Date]])</f>
        <v>Q1 2020</v>
      </c>
      <c r="H518" s="7" t="str">
        <f>VLOOKUP(VolumeByClient[[#This Row],[Date]],quarters[],3,TRUE)</f>
        <v>Q1 2020</v>
      </c>
    </row>
    <row r="519" spans="1:8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4" t="str">
        <f>INDEX(GeoByClient[GEOID],MATCH(VolumeByClient[[#This Row],[CLID]],GeoByClient[Right],0))</f>
        <v>GEO1001</v>
      </c>
      <c r="F519" s="3" t="str">
        <f>VLOOKUP(VolumeByClient[[#This Row],[Index Match Region Id]],geonames[[GEOID]:[GEO NAME]],2,FALSE)</f>
        <v>NAM</v>
      </c>
      <c r="G519" s="7" t="str">
        <f>"Q"&amp;ROUNDUP(MONTH(VolumeByClient[[#This Row],[Date]])/3,0)&amp;" "&amp;YEAR(VolumeByClient[[#This Row],[Date]])</f>
        <v>Q1 2020</v>
      </c>
      <c r="H519" s="7" t="str">
        <f>VLOOKUP(VolumeByClient[[#This Row],[Date]],quarters[],3,TRUE)</f>
        <v>Q1 2020</v>
      </c>
    </row>
    <row r="520" spans="1:8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4" t="str">
        <f>INDEX(GeoByClient[GEOID],MATCH(VolumeByClient[[#This Row],[CLID]],GeoByClient[Right],0))</f>
        <v>GEO1001</v>
      </c>
      <c r="F520" s="3" t="str">
        <f>VLOOKUP(VolumeByClient[[#This Row],[Index Match Region Id]],geonames[[GEOID]:[GEO NAME]],2,FALSE)</f>
        <v>NAM</v>
      </c>
      <c r="G520" s="7" t="str">
        <f>"Q"&amp;ROUNDUP(MONTH(VolumeByClient[[#This Row],[Date]])/3,0)&amp;" "&amp;YEAR(VolumeByClient[[#This Row],[Date]])</f>
        <v>Q2 2020</v>
      </c>
      <c r="H520" s="7" t="str">
        <f>VLOOKUP(VolumeByClient[[#This Row],[Date]],quarters[],3,TRUE)</f>
        <v>Q2 2020</v>
      </c>
    </row>
    <row r="521" spans="1:8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4" t="str">
        <f>INDEX(GeoByClient[GEOID],MATCH(VolumeByClient[[#This Row],[CLID]],GeoByClient[Right],0))</f>
        <v>GEO1001</v>
      </c>
      <c r="F521" s="3" t="str">
        <f>VLOOKUP(VolumeByClient[[#This Row],[Index Match Region Id]],geonames[[GEOID]:[GEO NAME]],2,FALSE)</f>
        <v>NAM</v>
      </c>
      <c r="G521" s="7" t="str">
        <f>"Q"&amp;ROUNDUP(MONTH(VolumeByClient[[#This Row],[Date]])/3,0)&amp;" "&amp;YEAR(VolumeByClient[[#This Row],[Date]])</f>
        <v>Q2 2020</v>
      </c>
      <c r="H521" s="7" t="str">
        <f>VLOOKUP(VolumeByClient[[#This Row],[Date]],quarters[],3,TRUE)</f>
        <v>Q2 2020</v>
      </c>
    </row>
    <row r="522" spans="1:8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4" t="str">
        <f>INDEX(GeoByClient[GEOID],MATCH(VolumeByClient[[#This Row],[CLID]],GeoByClient[Right],0))</f>
        <v>GEO1001</v>
      </c>
      <c r="F522" s="3" t="str">
        <f>VLOOKUP(VolumeByClient[[#This Row],[Index Match Region Id]],geonames[[GEOID]:[GEO NAME]],2,FALSE)</f>
        <v>NAM</v>
      </c>
      <c r="G522" s="7" t="str">
        <f>"Q"&amp;ROUNDUP(MONTH(VolumeByClient[[#This Row],[Date]])/3,0)&amp;" "&amp;YEAR(VolumeByClient[[#This Row],[Date]])</f>
        <v>Q2 2020</v>
      </c>
      <c r="H522" s="7" t="str">
        <f>VLOOKUP(VolumeByClient[[#This Row],[Date]],quarters[],3,TRUE)</f>
        <v>Q2 2020</v>
      </c>
    </row>
    <row r="523" spans="1:8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4" t="str">
        <f>INDEX(GeoByClient[GEOID],MATCH(VolumeByClient[[#This Row],[CLID]],GeoByClient[Right],0))</f>
        <v>GEO1001</v>
      </c>
      <c r="F523" s="3" t="str">
        <f>VLOOKUP(VolumeByClient[[#This Row],[Index Match Region Id]],geonames[[GEOID]:[GEO NAME]],2,FALSE)</f>
        <v>NAM</v>
      </c>
      <c r="G523" s="7" t="str">
        <f>"Q"&amp;ROUNDUP(MONTH(VolumeByClient[[#This Row],[Date]])/3,0)&amp;" "&amp;YEAR(VolumeByClient[[#This Row],[Date]])</f>
        <v>Q3 2020</v>
      </c>
      <c r="H523" s="7" t="str">
        <f>VLOOKUP(VolumeByClient[[#This Row],[Date]],quarters[],3,TRUE)</f>
        <v>Q3 2020</v>
      </c>
    </row>
    <row r="524" spans="1:8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4" t="str">
        <f>INDEX(GeoByClient[GEOID],MATCH(VolumeByClient[[#This Row],[CLID]],GeoByClient[Right],0))</f>
        <v>GEO1001</v>
      </c>
      <c r="F524" s="3" t="str">
        <f>VLOOKUP(VolumeByClient[[#This Row],[Index Match Region Id]],geonames[[GEOID]:[GEO NAME]],2,FALSE)</f>
        <v>NAM</v>
      </c>
      <c r="G524" s="7" t="str">
        <f>"Q"&amp;ROUNDUP(MONTH(VolumeByClient[[#This Row],[Date]])/3,0)&amp;" "&amp;YEAR(VolumeByClient[[#This Row],[Date]])</f>
        <v>Q3 2020</v>
      </c>
      <c r="H524" s="7" t="str">
        <f>VLOOKUP(VolumeByClient[[#This Row],[Date]],quarters[],3,TRUE)</f>
        <v>Q3 2020</v>
      </c>
    </row>
    <row r="525" spans="1:8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4" t="str">
        <f>INDEX(GeoByClient[GEOID],MATCH(VolumeByClient[[#This Row],[CLID]],GeoByClient[Right],0))</f>
        <v>GEO1001</v>
      </c>
      <c r="F525" s="3" t="str">
        <f>VLOOKUP(VolumeByClient[[#This Row],[Index Match Region Id]],geonames[[GEOID]:[GEO NAME]],2,FALSE)</f>
        <v>NAM</v>
      </c>
      <c r="G525" s="7" t="str">
        <f>"Q"&amp;ROUNDUP(MONTH(VolumeByClient[[#This Row],[Date]])/3,0)&amp;" "&amp;YEAR(VolumeByClient[[#This Row],[Date]])</f>
        <v>Q3 2020</v>
      </c>
      <c r="H525" s="7" t="str">
        <f>VLOOKUP(VolumeByClient[[#This Row],[Date]],quarters[],3,TRUE)</f>
        <v>Q3 2020</v>
      </c>
    </row>
    <row r="526" spans="1:8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4" t="str">
        <f>INDEX(GeoByClient[GEOID],MATCH(VolumeByClient[[#This Row],[CLID]],GeoByClient[Right],0))</f>
        <v>GEO1001</v>
      </c>
      <c r="F526" s="3" t="str">
        <f>VLOOKUP(VolumeByClient[[#This Row],[Index Match Region Id]],geonames[[GEOID]:[GEO NAME]],2,FALSE)</f>
        <v>NAM</v>
      </c>
      <c r="G526" s="7" t="str">
        <f>"Q"&amp;ROUNDUP(MONTH(VolumeByClient[[#This Row],[Date]])/3,0)&amp;" "&amp;YEAR(VolumeByClient[[#This Row],[Date]])</f>
        <v>Q4 2020</v>
      </c>
      <c r="H526" s="7" t="str">
        <f>VLOOKUP(VolumeByClient[[#This Row],[Date]],quarters[],3,TRUE)</f>
        <v>Q4 2020</v>
      </c>
    </row>
    <row r="527" spans="1:8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4" t="str">
        <f>INDEX(GeoByClient[GEOID],MATCH(VolumeByClient[[#This Row],[CLID]],GeoByClient[Right],0))</f>
        <v>GEO1001</v>
      </c>
      <c r="F527" s="3" t="str">
        <f>VLOOKUP(VolumeByClient[[#This Row],[Index Match Region Id]],geonames[[GEOID]:[GEO NAME]],2,FALSE)</f>
        <v>NAM</v>
      </c>
      <c r="G527" s="7" t="str">
        <f>"Q"&amp;ROUNDUP(MONTH(VolumeByClient[[#This Row],[Date]])/3,0)&amp;" "&amp;YEAR(VolumeByClient[[#This Row],[Date]])</f>
        <v>Q4 2020</v>
      </c>
      <c r="H527" s="7" t="str">
        <f>VLOOKUP(VolumeByClient[[#This Row],[Date]],quarters[],3,TRUE)</f>
        <v>Q4 2020</v>
      </c>
    </row>
    <row r="528" spans="1:8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4" t="str">
        <f>INDEX(GeoByClient[GEOID],MATCH(VolumeByClient[[#This Row],[CLID]],GeoByClient[Right],0))</f>
        <v>GEO1001</v>
      </c>
      <c r="F528" s="3" t="str">
        <f>VLOOKUP(VolumeByClient[[#This Row],[Index Match Region Id]],geonames[[GEOID]:[GEO NAME]],2,FALSE)</f>
        <v>NAM</v>
      </c>
      <c r="G528" s="7" t="str">
        <f>"Q"&amp;ROUNDUP(MONTH(VolumeByClient[[#This Row],[Date]])/3,0)&amp;" "&amp;YEAR(VolumeByClient[[#This Row],[Date]])</f>
        <v>Q4 2020</v>
      </c>
      <c r="H528" s="7" t="str">
        <f>VLOOKUP(VolumeByClient[[#This Row],[Date]],quarters[],3,TRUE)</f>
        <v>Q4 2020</v>
      </c>
    </row>
    <row r="529" spans="1:8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4" t="str">
        <f>INDEX(GeoByClient[GEOID],MATCH(VolumeByClient[[#This Row],[CLID]],GeoByClient[Right],0))</f>
        <v>GEO1001</v>
      </c>
      <c r="F529" s="3" t="str">
        <f>VLOOKUP(VolumeByClient[[#This Row],[Index Match Region Id]],geonames[[GEOID]:[GEO NAME]],2,FALSE)</f>
        <v>NAM</v>
      </c>
      <c r="G529" s="7" t="str">
        <f>"Q"&amp;ROUNDUP(MONTH(VolumeByClient[[#This Row],[Date]])/3,0)&amp;" "&amp;YEAR(VolumeByClient[[#This Row],[Date]])</f>
        <v>Q2 2021</v>
      </c>
      <c r="H529" s="7" t="str">
        <f>VLOOKUP(VolumeByClient[[#This Row],[Date]],quarters[],3,TRUE)</f>
        <v>Q2 2021</v>
      </c>
    </row>
    <row r="530" spans="1:8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4" t="str">
        <f>INDEX(GeoByClient[GEOID],MATCH(VolumeByClient[[#This Row],[CLID]],GeoByClient[Right],0))</f>
        <v>GEO1001</v>
      </c>
      <c r="F530" s="3" t="str">
        <f>VLOOKUP(VolumeByClient[[#This Row],[Index Match Region Id]],geonames[[GEOID]:[GEO NAME]],2,FALSE)</f>
        <v>NAM</v>
      </c>
      <c r="G530" s="7" t="str">
        <f>"Q"&amp;ROUNDUP(MONTH(VolumeByClient[[#This Row],[Date]])/3,0)&amp;" "&amp;YEAR(VolumeByClient[[#This Row],[Date]])</f>
        <v>Q2 2021</v>
      </c>
      <c r="H530" s="7" t="str">
        <f>VLOOKUP(VolumeByClient[[#This Row],[Date]],quarters[],3,TRUE)</f>
        <v>Q2 2021</v>
      </c>
    </row>
    <row r="531" spans="1:8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4" t="str">
        <f>INDEX(GeoByClient[GEOID],MATCH(VolumeByClient[[#This Row],[CLID]],GeoByClient[Right],0))</f>
        <v>GEO1001</v>
      </c>
      <c r="F531" s="3" t="str">
        <f>VLOOKUP(VolumeByClient[[#This Row],[Index Match Region Id]],geonames[[GEOID]:[GEO NAME]],2,FALSE)</f>
        <v>NAM</v>
      </c>
      <c r="G531" s="7" t="str">
        <f>"Q"&amp;ROUNDUP(MONTH(VolumeByClient[[#This Row],[Date]])/3,0)&amp;" "&amp;YEAR(VolumeByClient[[#This Row],[Date]])</f>
        <v>Q2 2021</v>
      </c>
      <c r="H531" s="7" t="str">
        <f>VLOOKUP(VolumeByClient[[#This Row],[Date]],quarters[],3,TRUE)</f>
        <v>Q2 2021</v>
      </c>
    </row>
    <row r="532" spans="1:8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4" t="str">
        <f>INDEX(GeoByClient[GEOID],MATCH(VolumeByClient[[#This Row],[CLID]],GeoByClient[Right],0))</f>
        <v>GEO1001</v>
      </c>
      <c r="F532" s="3" t="str">
        <f>VLOOKUP(VolumeByClient[[#This Row],[Index Match Region Id]],geonames[[GEOID]:[GEO NAME]],2,FALSE)</f>
        <v>NAM</v>
      </c>
      <c r="G532" s="7" t="str">
        <f>"Q"&amp;ROUNDUP(MONTH(VolumeByClient[[#This Row],[Date]])/3,0)&amp;" "&amp;YEAR(VolumeByClient[[#This Row],[Date]])</f>
        <v>Q1 2021</v>
      </c>
      <c r="H532" s="7" t="str">
        <f>VLOOKUP(VolumeByClient[[#This Row],[Date]],quarters[],3,TRUE)</f>
        <v>Q1 2021</v>
      </c>
    </row>
    <row r="533" spans="1:8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4" t="str">
        <f>INDEX(GeoByClient[GEOID],MATCH(VolumeByClient[[#This Row],[CLID]],GeoByClient[Right],0))</f>
        <v>GEO1001</v>
      </c>
      <c r="F533" s="3" t="str">
        <f>VLOOKUP(VolumeByClient[[#This Row],[Index Match Region Id]],geonames[[GEOID]:[GEO NAME]],2,FALSE)</f>
        <v>NAM</v>
      </c>
      <c r="G533" s="7" t="str">
        <f>"Q"&amp;ROUNDUP(MONTH(VolumeByClient[[#This Row],[Date]])/3,0)&amp;" "&amp;YEAR(VolumeByClient[[#This Row],[Date]])</f>
        <v>Q1 2021</v>
      </c>
      <c r="H533" s="7" t="str">
        <f>VLOOKUP(VolumeByClient[[#This Row],[Date]],quarters[],3,TRUE)</f>
        <v>Q1 2021</v>
      </c>
    </row>
    <row r="534" spans="1:8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4" t="str">
        <f>INDEX(GeoByClient[GEOID],MATCH(VolumeByClient[[#This Row],[CLID]],GeoByClient[Right],0))</f>
        <v>GEO1001</v>
      </c>
      <c r="F534" s="3" t="str">
        <f>VLOOKUP(VolumeByClient[[#This Row],[Index Match Region Id]],geonames[[GEOID]:[GEO NAME]],2,FALSE)</f>
        <v>NAM</v>
      </c>
      <c r="G534" s="7" t="str">
        <f>"Q"&amp;ROUNDUP(MONTH(VolumeByClient[[#This Row],[Date]])/3,0)&amp;" "&amp;YEAR(VolumeByClient[[#This Row],[Date]])</f>
        <v>Q1 2021</v>
      </c>
      <c r="H534" s="7" t="str">
        <f>VLOOKUP(VolumeByClient[[#This Row],[Date]],quarters[],3,TRUE)</f>
        <v>Q1 2021</v>
      </c>
    </row>
    <row r="535" spans="1:8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4" t="str">
        <f>INDEX(GeoByClient[GEOID],MATCH(VolumeByClient[[#This Row],[CLID]],GeoByClient[Right],0))</f>
        <v>GEO1003</v>
      </c>
      <c r="F535" s="3" t="str">
        <f>VLOOKUP(VolumeByClient[[#This Row],[Index Match Region Id]],geonames[[GEOID]:[GEO NAME]],2,FALSE)</f>
        <v>EMEA</v>
      </c>
      <c r="G535" s="7" t="str">
        <f>"Q"&amp;ROUNDUP(MONTH(VolumeByClient[[#This Row],[Date]])/3,0)&amp;" "&amp;YEAR(VolumeByClient[[#This Row],[Date]])</f>
        <v>Q1 2020</v>
      </c>
      <c r="H535" s="7" t="str">
        <f>VLOOKUP(VolumeByClient[[#This Row],[Date]],quarters[],3,TRUE)</f>
        <v>Q1 2020</v>
      </c>
    </row>
    <row r="536" spans="1:8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4" t="str">
        <f>INDEX(GeoByClient[GEOID],MATCH(VolumeByClient[[#This Row],[CLID]],GeoByClient[Right],0))</f>
        <v>GEO1003</v>
      </c>
      <c r="F536" s="3" t="str">
        <f>VLOOKUP(VolumeByClient[[#This Row],[Index Match Region Id]],geonames[[GEOID]:[GEO NAME]],2,FALSE)</f>
        <v>EMEA</v>
      </c>
      <c r="G536" s="7" t="str">
        <f>"Q"&amp;ROUNDUP(MONTH(VolumeByClient[[#This Row],[Date]])/3,0)&amp;" "&amp;YEAR(VolumeByClient[[#This Row],[Date]])</f>
        <v>Q1 2020</v>
      </c>
      <c r="H536" s="7" t="str">
        <f>VLOOKUP(VolumeByClient[[#This Row],[Date]],quarters[],3,TRUE)</f>
        <v>Q1 2020</v>
      </c>
    </row>
    <row r="537" spans="1:8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4" t="str">
        <f>INDEX(GeoByClient[GEOID],MATCH(VolumeByClient[[#This Row],[CLID]],GeoByClient[Right],0))</f>
        <v>GEO1003</v>
      </c>
      <c r="F537" s="3" t="str">
        <f>VLOOKUP(VolumeByClient[[#This Row],[Index Match Region Id]],geonames[[GEOID]:[GEO NAME]],2,FALSE)</f>
        <v>EMEA</v>
      </c>
      <c r="G537" s="7" t="str">
        <f>"Q"&amp;ROUNDUP(MONTH(VolumeByClient[[#This Row],[Date]])/3,0)&amp;" "&amp;YEAR(VolumeByClient[[#This Row],[Date]])</f>
        <v>Q1 2020</v>
      </c>
      <c r="H537" s="7" t="str">
        <f>VLOOKUP(VolumeByClient[[#This Row],[Date]],quarters[],3,TRUE)</f>
        <v>Q1 2020</v>
      </c>
    </row>
    <row r="538" spans="1:8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4" t="str">
        <f>INDEX(GeoByClient[GEOID],MATCH(VolumeByClient[[#This Row],[CLID]],GeoByClient[Right],0))</f>
        <v>GEO1003</v>
      </c>
      <c r="F538" s="3" t="str">
        <f>VLOOKUP(VolumeByClient[[#This Row],[Index Match Region Id]],geonames[[GEOID]:[GEO NAME]],2,FALSE)</f>
        <v>EMEA</v>
      </c>
      <c r="G538" s="7" t="str">
        <f>"Q"&amp;ROUNDUP(MONTH(VolumeByClient[[#This Row],[Date]])/3,0)&amp;" "&amp;YEAR(VolumeByClient[[#This Row],[Date]])</f>
        <v>Q2 2020</v>
      </c>
      <c r="H538" s="7" t="str">
        <f>VLOOKUP(VolumeByClient[[#This Row],[Date]],quarters[],3,TRUE)</f>
        <v>Q2 2020</v>
      </c>
    </row>
    <row r="539" spans="1:8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4" t="str">
        <f>INDEX(GeoByClient[GEOID],MATCH(VolumeByClient[[#This Row],[CLID]],GeoByClient[Right],0))</f>
        <v>GEO1003</v>
      </c>
      <c r="F539" s="3" t="str">
        <f>VLOOKUP(VolumeByClient[[#This Row],[Index Match Region Id]],geonames[[GEOID]:[GEO NAME]],2,FALSE)</f>
        <v>EMEA</v>
      </c>
      <c r="G539" s="7" t="str">
        <f>"Q"&amp;ROUNDUP(MONTH(VolumeByClient[[#This Row],[Date]])/3,0)&amp;" "&amp;YEAR(VolumeByClient[[#This Row],[Date]])</f>
        <v>Q2 2020</v>
      </c>
      <c r="H539" s="7" t="str">
        <f>VLOOKUP(VolumeByClient[[#This Row],[Date]],quarters[],3,TRUE)</f>
        <v>Q2 2020</v>
      </c>
    </row>
    <row r="540" spans="1:8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4" t="str">
        <f>INDEX(GeoByClient[GEOID],MATCH(VolumeByClient[[#This Row],[CLID]],GeoByClient[Right],0))</f>
        <v>GEO1003</v>
      </c>
      <c r="F540" s="3" t="str">
        <f>VLOOKUP(VolumeByClient[[#This Row],[Index Match Region Id]],geonames[[GEOID]:[GEO NAME]],2,FALSE)</f>
        <v>EMEA</v>
      </c>
      <c r="G540" s="7" t="str">
        <f>"Q"&amp;ROUNDUP(MONTH(VolumeByClient[[#This Row],[Date]])/3,0)&amp;" "&amp;YEAR(VolumeByClient[[#This Row],[Date]])</f>
        <v>Q2 2020</v>
      </c>
      <c r="H540" s="7" t="str">
        <f>VLOOKUP(VolumeByClient[[#This Row],[Date]],quarters[],3,TRUE)</f>
        <v>Q2 2020</v>
      </c>
    </row>
    <row r="541" spans="1:8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4" t="str">
        <f>INDEX(GeoByClient[GEOID],MATCH(VolumeByClient[[#This Row],[CLID]],GeoByClient[Right],0))</f>
        <v>GEO1003</v>
      </c>
      <c r="F541" s="3" t="str">
        <f>VLOOKUP(VolumeByClient[[#This Row],[Index Match Region Id]],geonames[[GEOID]:[GEO NAME]],2,FALSE)</f>
        <v>EMEA</v>
      </c>
      <c r="G541" s="7" t="str">
        <f>"Q"&amp;ROUNDUP(MONTH(VolumeByClient[[#This Row],[Date]])/3,0)&amp;" "&amp;YEAR(VolumeByClient[[#This Row],[Date]])</f>
        <v>Q3 2020</v>
      </c>
      <c r="H541" s="7" t="str">
        <f>VLOOKUP(VolumeByClient[[#This Row],[Date]],quarters[],3,TRUE)</f>
        <v>Q3 2020</v>
      </c>
    </row>
    <row r="542" spans="1:8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4" t="str">
        <f>INDEX(GeoByClient[GEOID],MATCH(VolumeByClient[[#This Row],[CLID]],GeoByClient[Right],0))</f>
        <v>GEO1003</v>
      </c>
      <c r="F542" s="3" t="str">
        <f>VLOOKUP(VolumeByClient[[#This Row],[Index Match Region Id]],geonames[[GEOID]:[GEO NAME]],2,FALSE)</f>
        <v>EMEA</v>
      </c>
      <c r="G542" s="7" t="str">
        <f>"Q"&amp;ROUNDUP(MONTH(VolumeByClient[[#This Row],[Date]])/3,0)&amp;" "&amp;YEAR(VolumeByClient[[#This Row],[Date]])</f>
        <v>Q3 2020</v>
      </c>
      <c r="H542" s="7" t="str">
        <f>VLOOKUP(VolumeByClient[[#This Row],[Date]],quarters[],3,TRUE)</f>
        <v>Q3 2020</v>
      </c>
    </row>
    <row r="543" spans="1:8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4" t="str">
        <f>INDEX(GeoByClient[GEOID],MATCH(VolumeByClient[[#This Row],[CLID]],GeoByClient[Right],0))</f>
        <v>GEO1003</v>
      </c>
      <c r="F543" s="3" t="str">
        <f>VLOOKUP(VolumeByClient[[#This Row],[Index Match Region Id]],geonames[[GEOID]:[GEO NAME]],2,FALSE)</f>
        <v>EMEA</v>
      </c>
      <c r="G543" s="7" t="str">
        <f>"Q"&amp;ROUNDUP(MONTH(VolumeByClient[[#This Row],[Date]])/3,0)&amp;" "&amp;YEAR(VolumeByClient[[#This Row],[Date]])</f>
        <v>Q3 2020</v>
      </c>
      <c r="H543" s="7" t="str">
        <f>VLOOKUP(VolumeByClient[[#This Row],[Date]],quarters[],3,TRUE)</f>
        <v>Q3 2020</v>
      </c>
    </row>
    <row r="544" spans="1:8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4" t="str">
        <f>INDEX(GeoByClient[GEOID],MATCH(VolumeByClient[[#This Row],[CLID]],GeoByClient[Right],0))</f>
        <v>GEO1003</v>
      </c>
      <c r="F544" s="3" t="str">
        <f>VLOOKUP(VolumeByClient[[#This Row],[Index Match Region Id]],geonames[[GEOID]:[GEO NAME]],2,FALSE)</f>
        <v>EMEA</v>
      </c>
      <c r="G544" s="7" t="str">
        <f>"Q"&amp;ROUNDUP(MONTH(VolumeByClient[[#This Row],[Date]])/3,0)&amp;" "&amp;YEAR(VolumeByClient[[#This Row],[Date]])</f>
        <v>Q4 2020</v>
      </c>
      <c r="H544" s="7" t="str">
        <f>VLOOKUP(VolumeByClient[[#This Row],[Date]],quarters[],3,TRUE)</f>
        <v>Q4 2020</v>
      </c>
    </row>
    <row r="545" spans="1:8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4" t="str">
        <f>INDEX(GeoByClient[GEOID],MATCH(VolumeByClient[[#This Row],[CLID]],GeoByClient[Right],0))</f>
        <v>GEO1003</v>
      </c>
      <c r="F545" s="3" t="str">
        <f>VLOOKUP(VolumeByClient[[#This Row],[Index Match Region Id]],geonames[[GEOID]:[GEO NAME]],2,FALSE)</f>
        <v>EMEA</v>
      </c>
      <c r="G545" s="7" t="str">
        <f>"Q"&amp;ROUNDUP(MONTH(VolumeByClient[[#This Row],[Date]])/3,0)&amp;" "&amp;YEAR(VolumeByClient[[#This Row],[Date]])</f>
        <v>Q4 2020</v>
      </c>
      <c r="H545" s="7" t="str">
        <f>VLOOKUP(VolumeByClient[[#This Row],[Date]],quarters[],3,TRUE)</f>
        <v>Q4 2020</v>
      </c>
    </row>
    <row r="546" spans="1:8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4" t="str">
        <f>INDEX(GeoByClient[GEOID],MATCH(VolumeByClient[[#This Row],[CLID]],GeoByClient[Right],0))</f>
        <v>GEO1003</v>
      </c>
      <c r="F546" s="3" t="str">
        <f>VLOOKUP(VolumeByClient[[#This Row],[Index Match Region Id]],geonames[[GEOID]:[GEO NAME]],2,FALSE)</f>
        <v>EMEA</v>
      </c>
      <c r="G546" s="7" t="str">
        <f>"Q"&amp;ROUNDUP(MONTH(VolumeByClient[[#This Row],[Date]])/3,0)&amp;" "&amp;YEAR(VolumeByClient[[#This Row],[Date]])</f>
        <v>Q4 2020</v>
      </c>
      <c r="H546" s="7" t="str">
        <f>VLOOKUP(VolumeByClient[[#This Row],[Date]],quarters[],3,TRUE)</f>
        <v>Q4 2020</v>
      </c>
    </row>
    <row r="547" spans="1:8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4" t="str">
        <f>INDEX(GeoByClient[GEOID],MATCH(VolumeByClient[[#This Row],[CLID]],GeoByClient[Right],0))</f>
        <v>GEO1003</v>
      </c>
      <c r="F547" s="3" t="str">
        <f>VLOOKUP(VolumeByClient[[#This Row],[Index Match Region Id]],geonames[[GEOID]:[GEO NAME]],2,FALSE)</f>
        <v>EMEA</v>
      </c>
      <c r="G547" s="7" t="str">
        <f>"Q"&amp;ROUNDUP(MONTH(VolumeByClient[[#This Row],[Date]])/3,0)&amp;" "&amp;YEAR(VolumeByClient[[#This Row],[Date]])</f>
        <v>Q2 2021</v>
      </c>
      <c r="H547" s="7" t="str">
        <f>VLOOKUP(VolumeByClient[[#This Row],[Date]],quarters[],3,TRUE)</f>
        <v>Q2 2021</v>
      </c>
    </row>
    <row r="548" spans="1:8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4" t="str">
        <f>INDEX(GeoByClient[GEOID],MATCH(VolumeByClient[[#This Row],[CLID]],GeoByClient[Right],0))</f>
        <v>GEO1003</v>
      </c>
      <c r="F548" s="3" t="str">
        <f>VLOOKUP(VolumeByClient[[#This Row],[Index Match Region Id]],geonames[[GEOID]:[GEO NAME]],2,FALSE)</f>
        <v>EMEA</v>
      </c>
      <c r="G548" s="7" t="str">
        <f>"Q"&amp;ROUNDUP(MONTH(VolumeByClient[[#This Row],[Date]])/3,0)&amp;" "&amp;YEAR(VolumeByClient[[#This Row],[Date]])</f>
        <v>Q2 2021</v>
      </c>
      <c r="H548" s="7" t="str">
        <f>VLOOKUP(VolumeByClient[[#This Row],[Date]],quarters[],3,TRUE)</f>
        <v>Q2 2021</v>
      </c>
    </row>
    <row r="549" spans="1:8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4" t="str">
        <f>INDEX(GeoByClient[GEOID],MATCH(VolumeByClient[[#This Row],[CLID]],GeoByClient[Right],0))</f>
        <v>GEO1003</v>
      </c>
      <c r="F549" s="3" t="str">
        <f>VLOOKUP(VolumeByClient[[#This Row],[Index Match Region Id]],geonames[[GEOID]:[GEO NAME]],2,FALSE)</f>
        <v>EMEA</v>
      </c>
      <c r="G549" s="7" t="str">
        <f>"Q"&amp;ROUNDUP(MONTH(VolumeByClient[[#This Row],[Date]])/3,0)&amp;" "&amp;YEAR(VolumeByClient[[#This Row],[Date]])</f>
        <v>Q2 2021</v>
      </c>
      <c r="H549" s="7" t="str">
        <f>VLOOKUP(VolumeByClient[[#This Row],[Date]],quarters[],3,TRUE)</f>
        <v>Q2 2021</v>
      </c>
    </row>
    <row r="550" spans="1:8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4" t="str">
        <f>INDEX(GeoByClient[GEOID],MATCH(VolumeByClient[[#This Row],[CLID]],GeoByClient[Right],0))</f>
        <v>GEO1003</v>
      </c>
      <c r="F550" s="3" t="str">
        <f>VLOOKUP(VolumeByClient[[#This Row],[Index Match Region Id]],geonames[[GEOID]:[GEO NAME]],2,FALSE)</f>
        <v>EMEA</v>
      </c>
      <c r="G550" s="7" t="str">
        <f>"Q"&amp;ROUNDUP(MONTH(VolumeByClient[[#This Row],[Date]])/3,0)&amp;" "&amp;YEAR(VolumeByClient[[#This Row],[Date]])</f>
        <v>Q1 2021</v>
      </c>
      <c r="H550" s="7" t="str">
        <f>VLOOKUP(VolumeByClient[[#This Row],[Date]],quarters[],3,TRUE)</f>
        <v>Q1 2021</v>
      </c>
    </row>
    <row r="551" spans="1:8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4" t="str">
        <f>INDEX(GeoByClient[GEOID],MATCH(VolumeByClient[[#This Row],[CLID]],GeoByClient[Right],0))</f>
        <v>GEO1003</v>
      </c>
      <c r="F551" s="3" t="str">
        <f>VLOOKUP(VolumeByClient[[#This Row],[Index Match Region Id]],geonames[[GEOID]:[GEO NAME]],2,FALSE)</f>
        <v>EMEA</v>
      </c>
      <c r="G551" s="7" t="str">
        <f>"Q"&amp;ROUNDUP(MONTH(VolumeByClient[[#This Row],[Date]])/3,0)&amp;" "&amp;YEAR(VolumeByClient[[#This Row],[Date]])</f>
        <v>Q1 2021</v>
      </c>
      <c r="H551" s="7" t="str">
        <f>VLOOKUP(VolumeByClient[[#This Row],[Date]],quarters[],3,TRUE)</f>
        <v>Q1 2021</v>
      </c>
    </row>
    <row r="552" spans="1:8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4" t="str">
        <f>INDEX(GeoByClient[GEOID],MATCH(VolumeByClient[[#This Row],[CLID]],GeoByClient[Right],0))</f>
        <v>GEO1003</v>
      </c>
      <c r="F552" s="3" t="str">
        <f>VLOOKUP(VolumeByClient[[#This Row],[Index Match Region Id]],geonames[[GEOID]:[GEO NAME]],2,FALSE)</f>
        <v>EMEA</v>
      </c>
      <c r="G552" s="7" t="str">
        <f>"Q"&amp;ROUNDUP(MONTH(VolumeByClient[[#This Row],[Date]])/3,0)&amp;" "&amp;YEAR(VolumeByClient[[#This Row],[Date]])</f>
        <v>Q1 2021</v>
      </c>
      <c r="H552" s="7" t="str">
        <f>VLOOKUP(VolumeByClient[[#This Row],[Date]],quarters[],3,TRUE)</f>
        <v>Q1 2021</v>
      </c>
    </row>
    <row r="553" spans="1:8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4" t="str">
        <f>INDEX(GeoByClient[GEOID],MATCH(VolumeByClient[[#This Row],[CLID]],GeoByClient[Right],0))</f>
        <v>GEO1002</v>
      </c>
      <c r="F553" s="3" t="str">
        <f>VLOOKUP(VolumeByClient[[#This Row],[Index Match Region Id]],geonames[[GEOID]:[GEO NAME]],2,FALSE)</f>
        <v>APAC</v>
      </c>
      <c r="G553" s="7" t="str">
        <f>"Q"&amp;ROUNDUP(MONTH(VolumeByClient[[#This Row],[Date]])/3,0)&amp;" "&amp;YEAR(VolumeByClient[[#This Row],[Date]])</f>
        <v>Q1 2020</v>
      </c>
      <c r="H553" s="7" t="str">
        <f>VLOOKUP(VolumeByClient[[#This Row],[Date]],quarters[],3,TRUE)</f>
        <v>Q1 2020</v>
      </c>
    </row>
    <row r="554" spans="1:8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4" t="str">
        <f>INDEX(GeoByClient[GEOID],MATCH(VolumeByClient[[#This Row],[CLID]],GeoByClient[Right],0))</f>
        <v>GEO1002</v>
      </c>
      <c r="F554" s="3" t="str">
        <f>VLOOKUP(VolumeByClient[[#This Row],[Index Match Region Id]],geonames[[GEOID]:[GEO NAME]],2,FALSE)</f>
        <v>APAC</v>
      </c>
      <c r="G554" s="7" t="str">
        <f>"Q"&amp;ROUNDUP(MONTH(VolumeByClient[[#This Row],[Date]])/3,0)&amp;" "&amp;YEAR(VolumeByClient[[#This Row],[Date]])</f>
        <v>Q1 2020</v>
      </c>
      <c r="H554" s="7" t="str">
        <f>VLOOKUP(VolumeByClient[[#This Row],[Date]],quarters[],3,TRUE)</f>
        <v>Q1 2020</v>
      </c>
    </row>
    <row r="555" spans="1:8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4" t="str">
        <f>INDEX(GeoByClient[GEOID],MATCH(VolumeByClient[[#This Row],[CLID]],GeoByClient[Right],0))</f>
        <v>GEO1002</v>
      </c>
      <c r="F555" s="3" t="str">
        <f>VLOOKUP(VolumeByClient[[#This Row],[Index Match Region Id]],geonames[[GEOID]:[GEO NAME]],2,FALSE)</f>
        <v>APAC</v>
      </c>
      <c r="G555" s="7" t="str">
        <f>"Q"&amp;ROUNDUP(MONTH(VolumeByClient[[#This Row],[Date]])/3,0)&amp;" "&amp;YEAR(VolumeByClient[[#This Row],[Date]])</f>
        <v>Q1 2020</v>
      </c>
      <c r="H555" s="7" t="str">
        <f>VLOOKUP(VolumeByClient[[#This Row],[Date]],quarters[],3,TRUE)</f>
        <v>Q1 2020</v>
      </c>
    </row>
    <row r="556" spans="1:8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4" t="str">
        <f>INDEX(GeoByClient[GEOID],MATCH(VolumeByClient[[#This Row],[CLID]],GeoByClient[Right],0))</f>
        <v>GEO1002</v>
      </c>
      <c r="F556" s="3" t="str">
        <f>VLOOKUP(VolumeByClient[[#This Row],[Index Match Region Id]],geonames[[GEOID]:[GEO NAME]],2,FALSE)</f>
        <v>APAC</v>
      </c>
      <c r="G556" s="7" t="str">
        <f>"Q"&amp;ROUNDUP(MONTH(VolumeByClient[[#This Row],[Date]])/3,0)&amp;" "&amp;YEAR(VolumeByClient[[#This Row],[Date]])</f>
        <v>Q2 2020</v>
      </c>
      <c r="H556" s="7" t="str">
        <f>VLOOKUP(VolumeByClient[[#This Row],[Date]],quarters[],3,TRUE)</f>
        <v>Q2 2020</v>
      </c>
    </row>
    <row r="557" spans="1:8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4" t="str">
        <f>INDEX(GeoByClient[GEOID],MATCH(VolumeByClient[[#This Row],[CLID]],GeoByClient[Right],0))</f>
        <v>GEO1002</v>
      </c>
      <c r="F557" s="3" t="str">
        <f>VLOOKUP(VolumeByClient[[#This Row],[Index Match Region Id]],geonames[[GEOID]:[GEO NAME]],2,FALSE)</f>
        <v>APAC</v>
      </c>
      <c r="G557" s="7" t="str">
        <f>"Q"&amp;ROUNDUP(MONTH(VolumeByClient[[#This Row],[Date]])/3,0)&amp;" "&amp;YEAR(VolumeByClient[[#This Row],[Date]])</f>
        <v>Q2 2020</v>
      </c>
      <c r="H557" s="7" t="str">
        <f>VLOOKUP(VolumeByClient[[#This Row],[Date]],quarters[],3,TRUE)</f>
        <v>Q2 2020</v>
      </c>
    </row>
    <row r="558" spans="1:8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4" t="str">
        <f>INDEX(GeoByClient[GEOID],MATCH(VolumeByClient[[#This Row],[CLID]],GeoByClient[Right],0))</f>
        <v>GEO1002</v>
      </c>
      <c r="F558" s="3" t="str">
        <f>VLOOKUP(VolumeByClient[[#This Row],[Index Match Region Id]],geonames[[GEOID]:[GEO NAME]],2,FALSE)</f>
        <v>APAC</v>
      </c>
      <c r="G558" s="7" t="str">
        <f>"Q"&amp;ROUNDUP(MONTH(VolumeByClient[[#This Row],[Date]])/3,0)&amp;" "&amp;YEAR(VolumeByClient[[#This Row],[Date]])</f>
        <v>Q2 2020</v>
      </c>
      <c r="H558" s="7" t="str">
        <f>VLOOKUP(VolumeByClient[[#This Row],[Date]],quarters[],3,TRUE)</f>
        <v>Q2 2020</v>
      </c>
    </row>
    <row r="559" spans="1:8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4" t="str">
        <f>INDEX(GeoByClient[GEOID],MATCH(VolumeByClient[[#This Row],[CLID]],GeoByClient[Right],0))</f>
        <v>GEO1002</v>
      </c>
      <c r="F559" s="3" t="str">
        <f>VLOOKUP(VolumeByClient[[#This Row],[Index Match Region Id]],geonames[[GEOID]:[GEO NAME]],2,FALSE)</f>
        <v>APAC</v>
      </c>
      <c r="G559" s="7" t="str">
        <f>"Q"&amp;ROUNDUP(MONTH(VolumeByClient[[#This Row],[Date]])/3,0)&amp;" "&amp;YEAR(VolumeByClient[[#This Row],[Date]])</f>
        <v>Q3 2020</v>
      </c>
      <c r="H559" s="7" t="str">
        <f>VLOOKUP(VolumeByClient[[#This Row],[Date]],quarters[],3,TRUE)</f>
        <v>Q3 2020</v>
      </c>
    </row>
    <row r="560" spans="1:8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4" t="str">
        <f>INDEX(GeoByClient[GEOID],MATCH(VolumeByClient[[#This Row],[CLID]],GeoByClient[Right],0))</f>
        <v>GEO1002</v>
      </c>
      <c r="F560" s="3" t="str">
        <f>VLOOKUP(VolumeByClient[[#This Row],[Index Match Region Id]],geonames[[GEOID]:[GEO NAME]],2,FALSE)</f>
        <v>APAC</v>
      </c>
      <c r="G560" s="7" t="str">
        <f>"Q"&amp;ROUNDUP(MONTH(VolumeByClient[[#This Row],[Date]])/3,0)&amp;" "&amp;YEAR(VolumeByClient[[#This Row],[Date]])</f>
        <v>Q3 2020</v>
      </c>
      <c r="H560" s="7" t="str">
        <f>VLOOKUP(VolumeByClient[[#This Row],[Date]],quarters[],3,TRUE)</f>
        <v>Q3 2020</v>
      </c>
    </row>
    <row r="561" spans="1:8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4" t="str">
        <f>INDEX(GeoByClient[GEOID],MATCH(VolumeByClient[[#This Row],[CLID]],GeoByClient[Right],0))</f>
        <v>GEO1002</v>
      </c>
      <c r="F561" s="3" t="str">
        <f>VLOOKUP(VolumeByClient[[#This Row],[Index Match Region Id]],geonames[[GEOID]:[GEO NAME]],2,FALSE)</f>
        <v>APAC</v>
      </c>
      <c r="G561" s="7" t="str">
        <f>"Q"&amp;ROUNDUP(MONTH(VolumeByClient[[#This Row],[Date]])/3,0)&amp;" "&amp;YEAR(VolumeByClient[[#This Row],[Date]])</f>
        <v>Q3 2020</v>
      </c>
      <c r="H561" s="7" t="str">
        <f>VLOOKUP(VolumeByClient[[#This Row],[Date]],quarters[],3,TRUE)</f>
        <v>Q3 2020</v>
      </c>
    </row>
    <row r="562" spans="1:8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4" t="str">
        <f>INDEX(GeoByClient[GEOID],MATCH(VolumeByClient[[#This Row],[CLID]],GeoByClient[Right],0))</f>
        <v>GEO1002</v>
      </c>
      <c r="F562" s="3" t="str">
        <f>VLOOKUP(VolumeByClient[[#This Row],[Index Match Region Id]],geonames[[GEOID]:[GEO NAME]],2,FALSE)</f>
        <v>APAC</v>
      </c>
      <c r="G562" s="7" t="str">
        <f>"Q"&amp;ROUNDUP(MONTH(VolumeByClient[[#This Row],[Date]])/3,0)&amp;" "&amp;YEAR(VolumeByClient[[#This Row],[Date]])</f>
        <v>Q4 2020</v>
      </c>
      <c r="H562" s="7" t="str">
        <f>VLOOKUP(VolumeByClient[[#This Row],[Date]],quarters[],3,TRUE)</f>
        <v>Q4 2020</v>
      </c>
    </row>
    <row r="563" spans="1:8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4" t="str">
        <f>INDEX(GeoByClient[GEOID],MATCH(VolumeByClient[[#This Row],[CLID]],GeoByClient[Right],0))</f>
        <v>GEO1002</v>
      </c>
      <c r="F563" s="3" t="str">
        <f>VLOOKUP(VolumeByClient[[#This Row],[Index Match Region Id]],geonames[[GEOID]:[GEO NAME]],2,FALSE)</f>
        <v>APAC</v>
      </c>
      <c r="G563" s="7" t="str">
        <f>"Q"&amp;ROUNDUP(MONTH(VolumeByClient[[#This Row],[Date]])/3,0)&amp;" "&amp;YEAR(VolumeByClient[[#This Row],[Date]])</f>
        <v>Q4 2020</v>
      </c>
      <c r="H563" s="7" t="str">
        <f>VLOOKUP(VolumeByClient[[#This Row],[Date]],quarters[],3,TRUE)</f>
        <v>Q4 2020</v>
      </c>
    </row>
    <row r="564" spans="1:8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4" t="str">
        <f>INDEX(GeoByClient[GEOID],MATCH(VolumeByClient[[#This Row],[CLID]],GeoByClient[Right],0))</f>
        <v>GEO1002</v>
      </c>
      <c r="F564" s="3" t="str">
        <f>VLOOKUP(VolumeByClient[[#This Row],[Index Match Region Id]],geonames[[GEOID]:[GEO NAME]],2,FALSE)</f>
        <v>APAC</v>
      </c>
      <c r="G564" s="7" t="str">
        <f>"Q"&amp;ROUNDUP(MONTH(VolumeByClient[[#This Row],[Date]])/3,0)&amp;" "&amp;YEAR(VolumeByClient[[#This Row],[Date]])</f>
        <v>Q4 2020</v>
      </c>
      <c r="H564" s="7" t="str">
        <f>VLOOKUP(VolumeByClient[[#This Row],[Date]],quarters[],3,TRUE)</f>
        <v>Q4 2020</v>
      </c>
    </row>
    <row r="565" spans="1:8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4" t="str">
        <f>INDEX(GeoByClient[GEOID],MATCH(VolumeByClient[[#This Row],[CLID]],GeoByClient[Right],0))</f>
        <v>GEO1002</v>
      </c>
      <c r="F565" s="3" t="str">
        <f>VLOOKUP(VolumeByClient[[#This Row],[Index Match Region Id]],geonames[[GEOID]:[GEO NAME]],2,FALSE)</f>
        <v>APAC</v>
      </c>
      <c r="G565" s="7" t="str">
        <f>"Q"&amp;ROUNDUP(MONTH(VolumeByClient[[#This Row],[Date]])/3,0)&amp;" "&amp;YEAR(VolumeByClient[[#This Row],[Date]])</f>
        <v>Q2 2021</v>
      </c>
      <c r="H565" s="7" t="str">
        <f>VLOOKUP(VolumeByClient[[#This Row],[Date]],quarters[],3,TRUE)</f>
        <v>Q2 2021</v>
      </c>
    </row>
    <row r="566" spans="1:8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4" t="str">
        <f>INDEX(GeoByClient[GEOID],MATCH(VolumeByClient[[#This Row],[CLID]],GeoByClient[Right],0))</f>
        <v>GEO1002</v>
      </c>
      <c r="F566" s="3" t="str">
        <f>VLOOKUP(VolumeByClient[[#This Row],[Index Match Region Id]],geonames[[GEOID]:[GEO NAME]],2,FALSE)</f>
        <v>APAC</v>
      </c>
      <c r="G566" s="7" t="str">
        <f>"Q"&amp;ROUNDUP(MONTH(VolumeByClient[[#This Row],[Date]])/3,0)&amp;" "&amp;YEAR(VolumeByClient[[#This Row],[Date]])</f>
        <v>Q2 2021</v>
      </c>
      <c r="H566" s="7" t="str">
        <f>VLOOKUP(VolumeByClient[[#This Row],[Date]],quarters[],3,TRUE)</f>
        <v>Q2 2021</v>
      </c>
    </row>
    <row r="567" spans="1:8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4" t="str">
        <f>INDEX(GeoByClient[GEOID],MATCH(VolumeByClient[[#This Row],[CLID]],GeoByClient[Right],0))</f>
        <v>GEO1002</v>
      </c>
      <c r="F567" s="3" t="str">
        <f>VLOOKUP(VolumeByClient[[#This Row],[Index Match Region Id]],geonames[[GEOID]:[GEO NAME]],2,FALSE)</f>
        <v>APAC</v>
      </c>
      <c r="G567" s="7" t="str">
        <f>"Q"&amp;ROUNDUP(MONTH(VolumeByClient[[#This Row],[Date]])/3,0)&amp;" "&amp;YEAR(VolumeByClient[[#This Row],[Date]])</f>
        <v>Q2 2021</v>
      </c>
      <c r="H567" s="7" t="str">
        <f>VLOOKUP(VolumeByClient[[#This Row],[Date]],quarters[],3,TRUE)</f>
        <v>Q2 2021</v>
      </c>
    </row>
    <row r="568" spans="1:8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4" t="str">
        <f>INDEX(GeoByClient[GEOID],MATCH(VolumeByClient[[#This Row],[CLID]],GeoByClient[Right],0))</f>
        <v>GEO1002</v>
      </c>
      <c r="F568" s="3" t="str">
        <f>VLOOKUP(VolumeByClient[[#This Row],[Index Match Region Id]],geonames[[GEOID]:[GEO NAME]],2,FALSE)</f>
        <v>APAC</v>
      </c>
      <c r="G568" s="7" t="str">
        <f>"Q"&amp;ROUNDUP(MONTH(VolumeByClient[[#This Row],[Date]])/3,0)&amp;" "&amp;YEAR(VolumeByClient[[#This Row],[Date]])</f>
        <v>Q1 2021</v>
      </c>
      <c r="H568" s="7" t="str">
        <f>VLOOKUP(VolumeByClient[[#This Row],[Date]],quarters[],3,TRUE)</f>
        <v>Q1 2021</v>
      </c>
    </row>
    <row r="569" spans="1:8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4" t="str">
        <f>INDEX(GeoByClient[GEOID],MATCH(VolumeByClient[[#This Row],[CLID]],GeoByClient[Right],0))</f>
        <v>GEO1002</v>
      </c>
      <c r="F569" s="3" t="str">
        <f>VLOOKUP(VolumeByClient[[#This Row],[Index Match Region Id]],geonames[[GEOID]:[GEO NAME]],2,FALSE)</f>
        <v>APAC</v>
      </c>
      <c r="G569" s="7" t="str">
        <f>"Q"&amp;ROUNDUP(MONTH(VolumeByClient[[#This Row],[Date]])/3,0)&amp;" "&amp;YEAR(VolumeByClient[[#This Row],[Date]])</f>
        <v>Q1 2021</v>
      </c>
      <c r="H569" s="7" t="str">
        <f>VLOOKUP(VolumeByClient[[#This Row],[Date]],quarters[],3,TRUE)</f>
        <v>Q1 2021</v>
      </c>
    </row>
    <row r="570" spans="1:8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4" t="str">
        <f>INDEX(GeoByClient[GEOID],MATCH(VolumeByClient[[#This Row],[CLID]],GeoByClient[Right],0))</f>
        <v>GEO1002</v>
      </c>
      <c r="F570" s="3" t="str">
        <f>VLOOKUP(VolumeByClient[[#This Row],[Index Match Region Id]],geonames[[GEOID]:[GEO NAME]],2,FALSE)</f>
        <v>APAC</v>
      </c>
      <c r="G570" s="7" t="str">
        <f>"Q"&amp;ROUNDUP(MONTH(VolumeByClient[[#This Row],[Date]])/3,0)&amp;" "&amp;YEAR(VolumeByClient[[#This Row],[Date]])</f>
        <v>Q1 2021</v>
      </c>
      <c r="H570" s="7" t="str">
        <f>VLOOKUP(VolumeByClient[[#This Row],[Date]],quarters[],3,TRUE)</f>
        <v>Q1 2021</v>
      </c>
    </row>
    <row r="571" spans="1:8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4" t="str">
        <f>INDEX(GeoByClient[GEOID],MATCH(VolumeByClient[[#This Row],[CLID]],GeoByClient[Right],0))</f>
        <v>GEO1003</v>
      </c>
      <c r="F571" s="3" t="str">
        <f>VLOOKUP(VolumeByClient[[#This Row],[Index Match Region Id]],geonames[[GEOID]:[GEO NAME]],2,FALSE)</f>
        <v>EMEA</v>
      </c>
      <c r="G571" s="7" t="str">
        <f>"Q"&amp;ROUNDUP(MONTH(VolumeByClient[[#This Row],[Date]])/3,0)&amp;" "&amp;YEAR(VolumeByClient[[#This Row],[Date]])</f>
        <v>Q1 2020</v>
      </c>
      <c r="H571" s="7" t="str">
        <f>VLOOKUP(VolumeByClient[[#This Row],[Date]],quarters[],3,TRUE)</f>
        <v>Q1 2020</v>
      </c>
    </row>
    <row r="572" spans="1:8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4" t="str">
        <f>INDEX(GeoByClient[GEOID],MATCH(VolumeByClient[[#This Row],[CLID]],GeoByClient[Right],0))</f>
        <v>GEO1003</v>
      </c>
      <c r="F572" s="3" t="str">
        <f>VLOOKUP(VolumeByClient[[#This Row],[Index Match Region Id]],geonames[[GEOID]:[GEO NAME]],2,FALSE)</f>
        <v>EMEA</v>
      </c>
      <c r="G572" s="7" t="str">
        <f>"Q"&amp;ROUNDUP(MONTH(VolumeByClient[[#This Row],[Date]])/3,0)&amp;" "&amp;YEAR(VolumeByClient[[#This Row],[Date]])</f>
        <v>Q1 2020</v>
      </c>
      <c r="H572" s="7" t="str">
        <f>VLOOKUP(VolumeByClient[[#This Row],[Date]],quarters[],3,TRUE)</f>
        <v>Q1 2020</v>
      </c>
    </row>
    <row r="573" spans="1:8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4" t="str">
        <f>INDEX(GeoByClient[GEOID],MATCH(VolumeByClient[[#This Row],[CLID]],GeoByClient[Right],0))</f>
        <v>GEO1003</v>
      </c>
      <c r="F573" s="3" t="str">
        <f>VLOOKUP(VolumeByClient[[#This Row],[Index Match Region Id]],geonames[[GEOID]:[GEO NAME]],2,FALSE)</f>
        <v>EMEA</v>
      </c>
      <c r="G573" s="7" t="str">
        <f>"Q"&amp;ROUNDUP(MONTH(VolumeByClient[[#This Row],[Date]])/3,0)&amp;" "&amp;YEAR(VolumeByClient[[#This Row],[Date]])</f>
        <v>Q1 2020</v>
      </c>
      <c r="H573" s="7" t="str">
        <f>VLOOKUP(VolumeByClient[[#This Row],[Date]],quarters[],3,TRUE)</f>
        <v>Q1 2020</v>
      </c>
    </row>
    <row r="574" spans="1:8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4" t="str">
        <f>INDEX(GeoByClient[GEOID],MATCH(VolumeByClient[[#This Row],[CLID]],GeoByClient[Right],0))</f>
        <v>GEO1003</v>
      </c>
      <c r="F574" s="3" t="str">
        <f>VLOOKUP(VolumeByClient[[#This Row],[Index Match Region Id]],geonames[[GEOID]:[GEO NAME]],2,FALSE)</f>
        <v>EMEA</v>
      </c>
      <c r="G574" s="7" t="str">
        <f>"Q"&amp;ROUNDUP(MONTH(VolumeByClient[[#This Row],[Date]])/3,0)&amp;" "&amp;YEAR(VolumeByClient[[#This Row],[Date]])</f>
        <v>Q2 2020</v>
      </c>
      <c r="H574" s="7" t="str">
        <f>VLOOKUP(VolumeByClient[[#This Row],[Date]],quarters[],3,TRUE)</f>
        <v>Q2 2020</v>
      </c>
    </row>
    <row r="575" spans="1:8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4" t="str">
        <f>INDEX(GeoByClient[GEOID],MATCH(VolumeByClient[[#This Row],[CLID]],GeoByClient[Right],0))</f>
        <v>GEO1003</v>
      </c>
      <c r="F575" s="3" t="str">
        <f>VLOOKUP(VolumeByClient[[#This Row],[Index Match Region Id]],geonames[[GEOID]:[GEO NAME]],2,FALSE)</f>
        <v>EMEA</v>
      </c>
      <c r="G575" s="7" t="str">
        <f>"Q"&amp;ROUNDUP(MONTH(VolumeByClient[[#This Row],[Date]])/3,0)&amp;" "&amp;YEAR(VolumeByClient[[#This Row],[Date]])</f>
        <v>Q2 2020</v>
      </c>
      <c r="H575" s="7" t="str">
        <f>VLOOKUP(VolumeByClient[[#This Row],[Date]],quarters[],3,TRUE)</f>
        <v>Q2 2020</v>
      </c>
    </row>
    <row r="576" spans="1:8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4" t="str">
        <f>INDEX(GeoByClient[GEOID],MATCH(VolumeByClient[[#This Row],[CLID]],GeoByClient[Right],0))</f>
        <v>GEO1003</v>
      </c>
      <c r="F576" s="3" t="str">
        <f>VLOOKUP(VolumeByClient[[#This Row],[Index Match Region Id]],geonames[[GEOID]:[GEO NAME]],2,FALSE)</f>
        <v>EMEA</v>
      </c>
      <c r="G576" s="7" t="str">
        <f>"Q"&amp;ROUNDUP(MONTH(VolumeByClient[[#This Row],[Date]])/3,0)&amp;" "&amp;YEAR(VolumeByClient[[#This Row],[Date]])</f>
        <v>Q2 2020</v>
      </c>
      <c r="H576" s="7" t="str">
        <f>VLOOKUP(VolumeByClient[[#This Row],[Date]],quarters[],3,TRUE)</f>
        <v>Q2 2020</v>
      </c>
    </row>
    <row r="577" spans="1:8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4" t="str">
        <f>INDEX(GeoByClient[GEOID],MATCH(VolumeByClient[[#This Row],[CLID]],GeoByClient[Right],0))</f>
        <v>GEO1003</v>
      </c>
      <c r="F577" s="3" t="str">
        <f>VLOOKUP(VolumeByClient[[#This Row],[Index Match Region Id]],geonames[[GEOID]:[GEO NAME]],2,FALSE)</f>
        <v>EMEA</v>
      </c>
      <c r="G577" s="7" t="str">
        <f>"Q"&amp;ROUNDUP(MONTH(VolumeByClient[[#This Row],[Date]])/3,0)&amp;" "&amp;YEAR(VolumeByClient[[#This Row],[Date]])</f>
        <v>Q3 2020</v>
      </c>
      <c r="H577" s="7" t="str">
        <f>VLOOKUP(VolumeByClient[[#This Row],[Date]],quarters[],3,TRUE)</f>
        <v>Q3 2020</v>
      </c>
    </row>
    <row r="578" spans="1:8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4" t="str">
        <f>INDEX(GeoByClient[GEOID],MATCH(VolumeByClient[[#This Row],[CLID]],GeoByClient[Right],0))</f>
        <v>GEO1003</v>
      </c>
      <c r="F578" s="3" t="str">
        <f>VLOOKUP(VolumeByClient[[#This Row],[Index Match Region Id]],geonames[[GEOID]:[GEO NAME]],2,FALSE)</f>
        <v>EMEA</v>
      </c>
      <c r="G578" s="7" t="str">
        <f>"Q"&amp;ROUNDUP(MONTH(VolumeByClient[[#This Row],[Date]])/3,0)&amp;" "&amp;YEAR(VolumeByClient[[#This Row],[Date]])</f>
        <v>Q3 2020</v>
      </c>
      <c r="H578" s="7" t="str">
        <f>VLOOKUP(VolumeByClient[[#This Row],[Date]],quarters[],3,TRUE)</f>
        <v>Q3 2020</v>
      </c>
    </row>
    <row r="579" spans="1:8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4" t="str">
        <f>INDEX(GeoByClient[GEOID],MATCH(VolumeByClient[[#This Row],[CLID]],GeoByClient[Right],0))</f>
        <v>GEO1003</v>
      </c>
      <c r="F579" s="3" t="str">
        <f>VLOOKUP(VolumeByClient[[#This Row],[Index Match Region Id]],geonames[[GEOID]:[GEO NAME]],2,FALSE)</f>
        <v>EMEA</v>
      </c>
      <c r="G579" s="7" t="str">
        <f>"Q"&amp;ROUNDUP(MONTH(VolumeByClient[[#This Row],[Date]])/3,0)&amp;" "&amp;YEAR(VolumeByClient[[#This Row],[Date]])</f>
        <v>Q3 2020</v>
      </c>
      <c r="H579" s="7" t="str">
        <f>VLOOKUP(VolumeByClient[[#This Row],[Date]],quarters[],3,TRUE)</f>
        <v>Q3 2020</v>
      </c>
    </row>
    <row r="580" spans="1:8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4" t="str">
        <f>INDEX(GeoByClient[GEOID],MATCH(VolumeByClient[[#This Row],[CLID]],GeoByClient[Right],0))</f>
        <v>GEO1003</v>
      </c>
      <c r="F580" s="3" t="str">
        <f>VLOOKUP(VolumeByClient[[#This Row],[Index Match Region Id]],geonames[[GEOID]:[GEO NAME]],2,FALSE)</f>
        <v>EMEA</v>
      </c>
      <c r="G580" s="7" t="str">
        <f>"Q"&amp;ROUNDUP(MONTH(VolumeByClient[[#This Row],[Date]])/3,0)&amp;" "&amp;YEAR(VolumeByClient[[#This Row],[Date]])</f>
        <v>Q4 2020</v>
      </c>
      <c r="H580" s="7" t="str">
        <f>VLOOKUP(VolumeByClient[[#This Row],[Date]],quarters[],3,TRUE)</f>
        <v>Q4 2020</v>
      </c>
    </row>
    <row r="581" spans="1:8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4" t="str">
        <f>INDEX(GeoByClient[GEOID],MATCH(VolumeByClient[[#This Row],[CLID]],GeoByClient[Right],0))</f>
        <v>GEO1003</v>
      </c>
      <c r="F581" s="3" t="str">
        <f>VLOOKUP(VolumeByClient[[#This Row],[Index Match Region Id]],geonames[[GEOID]:[GEO NAME]],2,FALSE)</f>
        <v>EMEA</v>
      </c>
      <c r="G581" s="7" t="str">
        <f>"Q"&amp;ROUNDUP(MONTH(VolumeByClient[[#This Row],[Date]])/3,0)&amp;" "&amp;YEAR(VolumeByClient[[#This Row],[Date]])</f>
        <v>Q4 2020</v>
      </c>
      <c r="H581" s="7" t="str">
        <f>VLOOKUP(VolumeByClient[[#This Row],[Date]],quarters[],3,TRUE)</f>
        <v>Q4 2020</v>
      </c>
    </row>
    <row r="582" spans="1:8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4" t="str">
        <f>INDEX(GeoByClient[GEOID],MATCH(VolumeByClient[[#This Row],[CLID]],GeoByClient[Right],0))</f>
        <v>GEO1003</v>
      </c>
      <c r="F582" s="3" t="str">
        <f>VLOOKUP(VolumeByClient[[#This Row],[Index Match Region Id]],geonames[[GEOID]:[GEO NAME]],2,FALSE)</f>
        <v>EMEA</v>
      </c>
      <c r="G582" s="7" t="str">
        <f>"Q"&amp;ROUNDUP(MONTH(VolumeByClient[[#This Row],[Date]])/3,0)&amp;" "&amp;YEAR(VolumeByClient[[#This Row],[Date]])</f>
        <v>Q4 2020</v>
      </c>
      <c r="H582" s="7" t="str">
        <f>VLOOKUP(VolumeByClient[[#This Row],[Date]],quarters[],3,TRUE)</f>
        <v>Q4 2020</v>
      </c>
    </row>
    <row r="583" spans="1:8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4" t="str">
        <f>INDEX(GeoByClient[GEOID],MATCH(VolumeByClient[[#This Row],[CLID]],GeoByClient[Right],0))</f>
        <v>GEO1003</v>
      </c>
      <c r="F583" s="3" t="str">
        <f>VLOOKUP(VolumeByClient[[#This Row],[Index Match Region Id]],geonames[[GEOID]:[GEO NAME]],2,FALSE)</f>
        <v>EMEA</v>
      </c>
      <c r="G583" s="7" t="str">
        <f>"Q"&amp;ROUNDUP(MONTH(VolumeByClient[[#This Row],[Date]])/3,0)&amp;" "&amp;YEAR(VolumeByClient[[#This Row],[Date]])</f>
        <v>Q2 2021</v>
      </c>
      <c r="H583" s="7" t="str">
        <f>VLOOKUP(VolumeByClient[[#This Row],[Date]],quarters[],3,TRUE)</f>
        <v>Q2 2021</v>
      </c>
    </row>
    <row r="584" spans="1:8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4" t="str">
        <f>INDEX(GeoByClient[GEOID],MATCH(VolumeByClient[[#This Row],[CLID]],GeoByClient[Right],0))</f>
        <v>GEO1003</v>
      </c>
      <c r="F584" s="3" t="str">
        <f>VLOOKUP(VolumeByClient[[#This Row],[Index Match Region Id]],geonames[[GEOID]:[GEO NAME]],2,FALSE)</f>
        <v>EMEA</v>
      </c>
      <c r="G584" s="7" t="str">
        <f>"Q"&amp;ROUNDUP(MONTH(VolumeByClient[[#This Row],[Date]])/3,0)&amp;" "&amp;YEAR(VolumeByClient[[#This Row],[Date]])</f>
        <v>Q2 2021</v>
      </c>
      <c r="H584" s="7" t="str">
        <f>VLOOKUP(VolumeByClient[[#This Row],[Date]],quarters[],3,TRUE)</f>
        <v>Q2 2021</v>
      </c>
    </row>
    <row r="585" spans="1:8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4" t="str">
        <f>INDEX(GeoByClient[GEOID],MATCH(VolumeByClient[[#This Row],[CLID]],GeoByClient[Right],0))</f>
        <v>GEO1003</v>
      </c>
      <c r="F585" s="3" t="str">
        <f>VLOOKUP(VolumeByClient[[#This Row],[Index Match Region Id]],geonames[[GEOID]:[GEO NAME]],2,FALSE)</f>
        <v>EMEA</v>
      </c>
      <c r="G585" s="7" t="str">
        <f>"Q"&amp;ROUNDUP(MONTH(VolumeByClient[[#This Row],[Date]])/3,0)&amp;" "&amp;YEAR(VolumeByClient[[#This Row],[Date]])</f>
        <v>Q2 2021</v>
      </c>
      <c r="H585" s="7" t="str">
        <f>VLOOKUP(VolumeByClient[[#This Row],[Date]],quarters[],3,TRUE)</f>
        <v>Q2 2021</v>
      </c>
    </row>
    <row r="586" spans="1:8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4" t="str">
        <f>INDEX(GeoByClient[GEOID],MATCH(VolumeByClient[[#This Row],[CLID]],GeoByClient[Right],0))</f>
        <v>GEO1003</v>
      </c>
      <c r="F586" s="3" t="str">
        <f>VLOOKUP(VolumeByClient[[#This Row],[Index Match Region Id]],geonames[[GEOID]:[GEO NAME]],2,FALSE)</f>
        <v>EMEA</v>
      </c>
      <c r="G586" s="7" t="str">
        <f>"Q"&amp;ROUNDUP(MONTH(VolumeByClient[[#This Row],[Date]])/3,0)&amp;" "&amp;YEAR(VolumeByClient[[#This Row],[Date]])</f>
        <v>Q1 2021</v>
      </c>
      <c r="H586" s="7" t="str">
        <f>VLOOKUP(VolumeByClient[[#This Row],[Date]],quarters[],3,TRUE)</f>
        <v>Q1 2021</v>
      </c>
    </row>
    <row r="587" spans="1:8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4" t="str">
        <f>INDEX(GeoByClient[GEOID],MATCH(VolumeByClient[[#This Row],[CLID]],GeoByClient[Right],0))</f>
        <v>GEO1003</v>
      </c>
      <c r="F587" s="3" t="str">
        <f>VLOOKUP(VolumeByClient[[#This Row],[Index Match Region Id]],geonames[[GEOID]:[GEO NAME]],2,FALSE)</f>
        <v>EMEA</v>
      </c>
      <c r="G587" s="7" t="str">
        <f>"Q"&amp;ROUNDUP(MONTH(VolumeByClient[[#This Row],[Date]])/3,0)&amp;" "&amp;YEAR(VolumeByClient[[#This Row],[Date]])</f>
        <v>Q1 2021</v>
      </c>
      <c r="H587" s="7" t="str">
        <f>VLOOKUP(VolumeByClient[[#This Row],[Date]],quarters[],3,TRUE)</f>
        <v>Q1 2021</v>
      </c>
    </row>
    <row r="588" spans="1:8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4" t="str">
        <f>INDEX(GeoByClient[GEOID],MATCH(VolumeByClient[[#This Row],[CLID]],GeoByClient[Right],0))</f>
        <v>GEO1003</v>
      </c>
      <c r="F588" s="3" t="str">
        <f>VLOOKUP(VolumeByClient[[#This Row],[Index Match Region Id]],geonames[[GEOID]:[GEO NAME]],2,FALSE)</f>
        <v>EMEA</v>
      </c>
      <c r="G588" s="7" t="str">
        <f>"Q"&amp;ROUNDUP(MONTH(VolumeByClient[[#This Row],[Date]])/3,0)&amp;" "&amp;YEAR(VolumeByClient[[#This Row],[Date]])</f>
        <v>Q1 2021</v>
      </c>
      <c r="H588" s="7" t="str">
        <f>VLOOKUP(VolumeByClient[[#This Row],[Date]],quarters[],3,TRUE)</f>
        <v>Q1 2021</v>
      </c>
    </row>
    <row r="589" spans="1:8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4" t="str">
        <f>INDEX(GeoByClient[GEOID],MATCH(VolumeByClient[[#This Row],[CLID]],GeoByClient[Right],0))</f>
        <v>GEO1002</v>
      </c>
      <c r="F589" s="3" t="str">
        <f>VLOOKUP(VolumeByClient[[#This Row],[Index Match Region Id]],geonames[[GEOID]:[GEO NAME]],2,FALSE)</f>
        <v>APAC</v>
      </c>
      <c r="G589" s="7" t="str">
        <f>"Q"&amp;ROUNDUP(MONTH(VolumeByClient[[#This Row],[Date]])/3,0)&amp;" "&amp;YEAR(VolumeByClient[[#This Row],[Date]])</f>
        <v>Q1 2020</v>
      </c>
      <c r="H589" s="7" t="str">
        <f>VLOOKUP(VolumeByClient[[#This Row],[Date]],quarters[],3,TRUE)</f>
        <v>Q1 2020</v>
      </c>
    </row>
    <row r="590" spans="1:8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4" t="str">
        <f>INDEX(GeoByClient[GEOID],MATCH(VolumeByClient[[#This Row],[CLID]],GeoByClient[Right],0))</f>
        <v>GEO1002</v>
      </c>
      <c r="F590" s="3" t="str">
        <f>VLOOKUP(VolumeByClient[[#This Row],[Index Match Region Id]],geonames[[GEOID]:[GEO NAME]],2,FALSE)</f>
        <v>APAC</v>
      </c>
      <c r="G590" s="7" t="str">
        <f>"Q"&amp;ROUNDUP(MONTH(VolumeByClient[[#This Row],[Date]])/3,0)&amp;" "&amp;YEAR(VolumeByClient[[#This Row],[Date]])</f>
        <v>Q1 2020</v>
      </c>
      <c r="H590" s="7" t="str">
        <f>VLOOKUP(VolumeByClient[[#This Row],[Date]],quarters[],3,TRUE)</f>
        <v>Q1 2020</v>
      </c>
    </row>
    <row r="591" spans="1:8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4" t="str">
        <f>INDEX(GeoByClient[GEOID],MATCH(VolumeByClient[[#This Row],[CLID]],GeoByClient[Right],0))</f>
        <v>GEO1002</v>
      </c>
      <c r="F591" s="3" t="str">
        <f>VLOOKUP(VolumeByClient[[#This Row],[Index Match Region Id]],geonames[[GEOID]:[GEO NAME]],2,FALSE)</f>
        <v>APAC</v>
      </c>
      <c r="G591" s="7" t="str">
        <f>"Q"&amp;ROUNDUP(MONTH(VolumeByClient[[#This Row],[Date]])/3,0)&amp;" "&amp;YEAR(VolumeByClient[[#This Row],[Date]])</f>
        <v>Q1 2020</v>
      </c>
      <c r="H591" s="7" t="str">
        <f>VLOOKUP(VolumeByClient[[#This Row],[Date]],quarters[],3,TRUE)</f>
        <v>Q1 2020</v>
      </c>
    </row>
    <row r="592" spans="1:8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4" t="str">
        <f>INDEX(GeoByClient[GEOID],MATCH(VolumeByClient[[#This Row],[CLID]],GeoByClient[Right],0))</f>
        <v>GEO1002</v>
      </c>
      <c r="F592" s="3" t="str">
        <f>VLOOKUP(VolumeByClient[[#This Row],[Index Match Region Id]],geonames[[GEOID]:[GEO NAME]],2,FALSE)</f>
        <v>APAC</v>
      </c>
      <c r="G592" s="7" t="str">
        <f>"Q"&amp;ROUNDUP(MONTH(VolumeByClient[[#This Row],[Date]])/3,0)&amp;" "&amp;YEAR(VolumeByClient[[#This Row],[Date]])</f>
        <v>Q2 2020</v>
      </c>
      <c r="H592" s="7" t="str">
        <f>VLOOKUP(VolumeByClient[[#This Row],[Date]],quarters[],3,TRUE)</f>
        <v>Q2 2020</v>
      </c>
    </row>
    <row r="593" spans="1:8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4" t="str">
        <f>INDEX(GeoByClient[GEOID],MATCH(VolumeByClient[[#This Row],[CLID]],GeoByClient[Right],0))</f>
        <v>GEO1002</v>
      </c>
      <c r="F593" s="3" t="str">
        <f>VLOOKUP(VolumeByClient[[#This Row],[Index Match Region Id]],geonames[[GEOID]:[GEO NAME]],2,FALSE)</f>
        <v>APAC</v>
      </c>
      <c r="G593" s="7" t="str">
        <f>"Q"&amp;ROUNDUP(MONTH(VolumeByClient[[#This Row],[Date]])/3,0)&amp;" "&amp;YEAR(VolumeByClient[[#This Row],[Date]])</f>
        <v>Q2 2020</v>
      </c>
      <c r="H593" s="7" t="str">
        <f>VLOOKUP(VolumeByClient[[#This Row],[Date]],quarters[],3,TRUE)</f>
        <v>Q2 2020</v>
      </c>
    </row>
    <row r="594" spans="1:8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4" t="str">
        <f>INDEX(GeoByClient[GEOID],MATCH(VolumeByClient[[#This Row],[CLID]],GeoByClient[Right],0))</f>
        <v>GEO1002</v>
      </c>
      <c r="F594" s="3" t="str">
        <f>VLOOKUP(VolumeByClient[[#This Row],[Index Match Region Id]],geonames[[GEOID]:[GEO NAME]],2,FALSE)</f>
        <v>APAC</v>
      </c>
      <c r="G594" s="7" t="str">
        <f>"Q"&amp;ROUNDUP(MONTH(VolumeByClient[[#This Row],[Date]])/3,0)&amp;" "&amp;YEAR(VolumeByClient[[#This Row],[Date]])</f>
        <v>Q2 2020</v>
      </c>
      <c r="H594" s="7" t="str">
        <f>VLOOKUP(VolumeByClient[[#This Row],[Date]],quarters[],3,TRUE)</f>
        <v>Q2 2020</v>
      </c>
    </row>
    <row r="595" spans="1:8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4" t="str">
        <f>INDEX(GeoByClient[GEOID],MATCH(VolumeByClient[[#This Row],[CLID]],GeoByClient[Right],0))</f>
        <v>GEO1002</v>
      </c>
      <c r="F595" s="3" t="str">
        <f>VLOOKUP(VolumeByClient[[#This Row],[Index Match Region Id]],geonames[[GEOID]:[GEO NAME]],2,FALSE)</f>
        <v>APAC</v>
      </c>
      <c r="G595" s="7" t="str">
        <f>"Q"&amp;ROUNDUP(MONTH(VolumeByClient[[#This Row],[Date]])/3,0)&amp;" "&amp;YEAR(VolumeByClient[[#This Row],[Date]])</f>
        <v>Q3 2020</v>
      </c>
      <c r="H595" s="7" t="str">
        <f>VLOOKUP(VolumeByClient[[#This Row],[Date]],quarters[],3,TRUE)</f>
        <v>Q3 2020</v>
      </c>
    </row>
    <row r="596" spans="1:8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4" t="str">
        <f>INDEX(GeoByClient[GEOID],MATCH(VolumeByClient[[#This Row],[CLID]],GeoByClient[Right],0))</f>
        <v>GEO1002</v>
      </c>
      <c r="F596" s="3" t="str">
        <f>VLOOKUP(VolumeByClient[[#This Row],[Index Match Region Id]],geonames[[GEOID]:[GEO NAME]],2,FALSE)</f>
        <v>APAC</v>
      </c>
      <c r="G596" s="7" t="str">
        <f>"Q"&amp;ROUNDUP(MONTH(VolumeByClient[[#This Row],[Date]])/3,0)&amp;" "&amp;YEAR(VolumeByClient[[#This Row],[Date]])</f>
        <v>Q3 2020</v>
      </c>
      <c r="H596" s="7" t="str">
        <f>VLOOKUP(VolumeByClient[[#This Row],[Date]],quarters[],3,TRUE)</f>
        <v>Q3 2020</v>
      </c>
    </row>
    <row r="597" spans="1:8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4" t="str">
        <f>INDEX(GeoByClient[GEOID],MATCH(VolumeByClient[[#This Row],[CLID]],GeoByClient[Right],0))</f>
        <v>GEO1002</v>
      </c>
      <c r="F597" s="3" t="str">
        <f>VLOOKUP(VolumeByClient[[#This Row],[Index Match Region Id]],geonames[[GEOID]:[GEO NAME]],2,FALSE)</f>
        <v>APAC</v>
      </c>
      <c r="G597" s="7" t="str">
        <f>"Q"&amp;ROUNDUP(MONTH(VolumeByClient[[#This Row],[Date]])/3,0)&amp;" "&amp;YEAR(VolumeByClient[[#This Row],[Date]])</f>
        <v>Q3 2020</v>
      </c>
      <c r="H597" s="7" t="str">
        <f>VLOOKUP(VolumeByClient[[#This Row],[Date]],quarters[],3,TRUE)</f>
        <v>Q3 2020</v>
      </c>
    </row>
    <row r="598" spans="1:8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4" t="str">
        <f>INDEX(GeoByClient[GEOID],MATCH(VolumeByClient[[#This Row],[CLID]],GeoByClient[Right],0))</f>
        <v>GEO1002</v>
      </c>
      <c r="F598" s="3" t="str">
        <f>VLOOKUP(VolumeByClient[[#This Row],[Index Match Region Id]],geonames[[GEOID]:[GEO NAME]],2,FALSE)</f>
        <v>APAC</v>
      </c>
      <c r="G598" s="7" t="str">
        <f>"Q"&amp;ROUNDUP(MONTH(VolumeByClient[[#This Row],[Date]])/3,0)&amp;" "&amp;YEAR(VolumeByClient[[#This Row],[Date]])</f>
        <v>Q4 2020</v>
      </c>
      <c r="H598" s="7" t="str">
        <f>VLOOKUP(VolumeByClient[[#This Row],[Date]],quarters[],3,TRUE)</f>
        <v>Q4 2020</v>
      </c>
    </row>
    <row r="599" spans="1:8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4" t="str">
        <f>INDEX(GeoByClient[GEOID],MATCH(VolumeByClient[[#This Row],[CLID]],GeoByClient[Right],0))</f>
        <v>GEO1002</v>
      </c>
      <c r="F599" s="3" t="str">
        <f>VLOOKUP(VolumeByClient[[#This Row],[Index Match Region Id]],geonames[[GEOID]:[GEO NAME]],2,FALSE)</f>
        <v>APAC</v>
      </c>
      <c r="G599" s="7" t="str">
        <f>"Q"&amp;ROUNDUP(MONTH(VolumeByClient[[#This Row],[Date]])/3,0)&amp;" "&amp;YEAR(VolumeByClient[[#This Row],[Date]])</f>
        <v>Q4 2020</v>
      </c>
      <c r="H599" s="7" t="str">
        <f>VLOOKUP(VolumeByClient[[#This Row],[Date]],quarters[],3,TRUE)</f>
        <v>Q4 2020</v>
      </c>
    </row>
    <row r="600" spans="1:8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4" t="str">
        <f>INDEX(GeoByClient[GEOID],MATCH(VolumeByClient[[#This Row],[CLID]],GeoByClient[Right],0))</f>
        <v>GEO1002</v>
      </c>
      <c r="F600" s="3" t="str">
        <f>VLOOKUP(VolumeByClient[[#This Row],[Index Match Region Id]],geonames[[GEOID]:[GEO NAME]],2,FALSE)</f>
        <v>APAC</v>
      </c>
      <c r="G600" s="7" t="str">
        <f>"Q"&amp;ROUNDUP(MONTH(VolumeByClient[[#This Row],[Date]])/3,0)&amp;" "&amp;YEAR(VolumeByClient[[#This Row],[Date]])</f>
        <v>Q4 2020</v>
      </c>
      <c r="H600" s="7" t="str">
        <f>VLOOKUP(VolumeByClient[[#This Row],[Date]],quarters[],3,TRUE)</f>
        <v>Q4 2020</v>
      </c>
    </row>
    <row r="601" spans="1:8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4" t="str">
        <f>INDEX(GeoByClient[GEOID],MATCH(VolumeByClient[[#This Row],[CLID]],GeoByClient[Right],0))</f>
        <v>GEO1002</v>
      </c>
      <c r="F601" s="3" t="str">
        <f>VLOOKUP(VolumeByClient[[#This Row],[Index Match Region Id]],geonames[[GEOID]:[GEO NAME]],2,FALSE)</f>
        <v>APAC</v>
      </c>
      <c r="G601" s="7" t="str">
        <f>"Q"&amp;ROUNDUP(MONTH(VolumeByClient[[#This Row],[Date]])/3,0)&amp;" "&amp;YEAR(VolumeByClient[[#This Row],[Date]])</f>
        <v>Q2 2021</v>
      </c>
      <c r="H601" s="7" t="str">
        <f>VLOOKUP(VolumeByClient[[#This Row],[Date]],quarters[],3,TRUE)</f>
        <v>Q2 2021</v>
      </c>
    </row>
    <row r="602" spans="1:8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4" t="str">
        <f>INDEX(GeoByClient[GEOID],MATCH(VolumeByClient[[#This Row],[CLID]],GeoByClient[Right],0))</f>
        <v>GEO1002</v>
      </c>
      <c r="F602" s="3" t="str">
        <f>VLOOKUP(VolumeByClient[[#This Row],[Index Match Region Id]],geonames[[GEOID]:[GEO NAME]],2,FALSE)</f>
        <v>APAC</v>
      </c>
      <c r="G602" s="7" t="str">
        <f>"Q"&amp;ROUNDUP(MONTH(VolumeByClient[[#This Row],[Date]])/3,0)&amp;" "&amp;YEAR(VolumeByClient[[#This Row],[Date]])</f>
        <v>Q2 2021</v>
      </c>
      <c r="H602" s="7" t="str">
        <f>VLOOKUP(VolumeByClient[[#This Row],[Date]],quarters[],3,TRUE)</f>
        <v>Q2 2021</v>
      </c>
    </row>
    <row r="603" spans="1:8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4" t="str">
        <f>INDEX(GeoByClient[GEOID],MATCH(VolumeByClient[[#This Row],[CLID]],GeoByClient[Right],0))</f>
        <v>GEO1002</v>
      </c>
      <c r="F603" s="3" t="str">
        <f>VLOOKUP(VolumeByClient[[#This Row],[Index Match Region Id]],geonames[[GEOID]:[GEO NAME]],2,FALSE)</f>
        <v>APAC</v>
      </c>
      <c r="G603" s="7" t="str">
        <f>"Q"&amp;ROUNDUP(MONTH(VolumeByClient[[#This Row],[Date]])/3,0)&amp;" "&amp;YEAR(VolumeByClient[[#This Row],[Date]])</f>
        <v>Q2 2021</v>
      </c>
      <c r="H603" s="7" t="str">
        <f>VLOOKUP(VolumeByClient[[#This Row],[Date]],quarters[],3,TRUE)</f>
        <v>Q2 2021</v>
      </c>
    </row>
    <row r="604" spans="1:8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4" t="str">
        <f>INDEX(GeoByClient[GEOID],MATCH(VolumeByClient[[#This Row],[CLID]],GeoByClient[Right],0))</f>
        <v>GEO1002</v>
      </c>
      <c r="F604" s="3" t="str">
        <f>VLOOKUP(VolumeByClient[[#This Row],[Index Match Region Id]],geonames[[GEOID]:[GEO NAME]],2,FALSE)</f>
        <v>APAC</v>
      </c>
      <c r="G604" s="7" t="str">
        <f>"Q"&amp;ROUNDUP(MONTH(VolumeByClient[[#This Row],[Date]])/3,0)&amp;" "&amp;YEAR(VolumeByClient[[#This Row],[Date]])</f>
        <v>Q1 2021</v>
      </c>
      <c r="H604" s="7" t="str">
        <f>VLOOKUP(VolumeByClient[[#This Row],[Date]],quarters[],3,TRUE)</f>
        <v>Q1 2021</v>
      </c>
    </row>
    <row r="605" spans="1:8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4" t="str">
        <f>INDEX(GeoByClient[GEOID],MATCH(VolumeByClient[[#This Row],[CLID]],GeoByClient[Right],0))</f>
        <v>GEO1002</v>
      </c>
      <c r="F605" s="3" t="str">
        <f>VLOOKUP(VolumeByClient[[#This Row],[Index Match Region Id]],geonames[[GEOID]:[GEO NAME]],2,FALSE)</f>
        <v>APAC</v>
      </c>
      <c r="G605" s="7" t="str">
        <f>"Q"&amp;ROUNDUP(MONTH(VolumeByClient[[#This Row],[Date]])/3,0)&amp;" "&amp;YEAR(VolumeByClient[[#This Row],[Date]])</f>
        <v>Q1 2021</v>
      </c>
      <c r="H605" s="7" t="str">
        <f>VLOOKUP(VolumeByClient[[#This Row],[Date]],quarters[],3,TRUE)</f>
        <v>Q1 2021</v>
      </c>
    </row>
    <row r="606" spans="1:8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4" t="str">
        <f>INDEX(GeoByClient[GEOID],MATCH(VolumeByClient[[#This Row],[CLID]],GeoByClient[Right],0))</f>
        <v>GEO1002</v>
      </c>
      <c r="F606" s="3" t="str">
        <f>VLOOKUP(VolumeByClient[[#This Row],[Index Match Region Id]],geonames[[GEOID]:[GEO NAME]],2,FALSE)</f>
        <v>APAC</v>
      </c>
      <c r="G606" s="7" t="str">
        <f>"Q"&amp;ROUNDUP(MONTH(VolumeByClient[[#This Row],[Date]])/3,0)&amp;" "&amp;YEAR(VolumeByClient[[#This Row],[Date]])</f>
        <v>Q1 2021</v>
      </c>
      <c r="H606" s="7" t="str">
        <f>VLOOKUP(VolumeByClient[[#This Row],[Date]],quarters[],3,TRUE)</f>
        <v>Q1 2021</v>
      </c>
    </row>
    <row r="607" spans="1:8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4" t="str">
        <f>INDEX(GeoByClient[GEOID],MATCH(VolumeByClient[[#This Row],[CLID]],GeoByClient[Right],0))</f>
        <v>GEO1001</v>
      </c>
      <c r="F607" s="3" t="str">
        <f>VLOOKUP(VolumeByClient[[#This Row],[Index Match Region Id]],geonames[[GEOID]:[GEO NAME]],2,FALSE)</f>
        <v>NAM</v>
      </c>
      <c r="G607" s="7" t="str">
        <f>"Q"&amp;ROUNDUP(MONTH(VolumeByClient[[#This Row],[Date]])/3,0)&amp;" "&amp;YEAR(VolumeByClient[[#This Row],[Date]])</f>
        <v>Q1 2020</v>
      </c>
      <c r="H607" s="7" t="str">
        <f>VLOOKUP(VolumeByClient[[#This Row],[Date]],quarters[],3,TRUE)</f>
        <v>Q1 2020</v>
      </c>
    </row>
    <row r="608" spans="1:8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4" t="str">
        <f>INDEX(GeoByClient[GEOID],MATCH(VolumeByClient[[#This Row],[CLID]],GeoByClient[Right],0))</f>
        <v>GEO1001</v>
      </c>
      <c r="F608" s="3" t="str">
        <f>VLOOKUP(VolumeByClient[[#This Row],[Index Match Region Id]],geonames[[GEOID]:[GEO NAME]],2,FALSE)</f>
        <v>NAM</v>
      </c>
      <c r="G608" s="7" t="str">
        <f>"Q"&amp;ROUNDUP(MONTH(VolumeByClient[[#This Row],[Date]])/3,0)&amp;" "&amp;YEAR(VolumeByClient[[#This Row],[Date]])</f>
        <v>Q1 2020</v>
      </c>
      <c r="H608" s="7" t="str">
        <f>VLOOKUP(VolumeByClient[[#This Row],[Date]],quarters[],3,TRUE)</f>
        <v>Q1 2020</v>
      </c>
    </row>
    <row r="609" spans="1:8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4" t="str">
        <f>INDEX(GeoByClient[GEOID],MATCH(VolumeByClient[[#This Row],[CLID]],GeoByClient[Right],0))</f>
        <v>GEO1001</v>
      </c>
      <c r="F609" s="3" t="str">
        <f>VLOOKUP(VolumeByClient[[#This Row],[Index Match Region Id]],geonames[[GEOID]:[GEO NAME]],2,FALSE)</f>
        <v>NAM</v>
      </c>
      <c r="G609" s="7" t="str">
        <f>"Q"&amp;ROUNDUP(MONTH(VolumeByClient[[#This Row],[Date]])/3,0)&amp;" "&amp;YEAR(VolumeByClient[[#This Row],[Date]])</f>
        <v>Q1 2020</v>
      </c>
      <c r="H609" s="7" t="str">
        <f>VLOOKUP(VolumeByClient[[#This Row],[Date]],quarters[],3,TRUE)</f>
        <v>Q1 2020</v>
      </c>
    </row>
    <row r="610" spans="1:8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4" t="str">
        <f>INDEX(GeoByClient[GEOID],MATCH(VolumeByClient[[#This Row],[CLID]],GeoByClient[Right],0))</f>
        <v>GEO1001</v>
      </c>
      <c r="F610" s="3" t="str">
        <f>VLOOKUP(VolumeByClient[[#This Row],[Index Match Region Id]],geonames[[GEOID]:[GEO NAME]],2,FALSE)</f>
        <v>NAM</v>
      </c>
      <c r="G610" s="7" t="str">
        <f>"Q"&amp;ROUNDUP(MONTH(VolumeByClient[[#This Row],[Date]])/3,0)&amp;" "&amp;YEAR(VolumeByClient[[#This Row],[Date]])</f>
        <v>Q2 2020</v>
      </c>
      <c r="H610" s="7" t="str">
        <f>VLOOKUP(VolumeByClient[[#This Row],[Date]],quarters[],3,TRUE)</f>
        <v>Q2 2020</v>
      </c>
    </row>
    <row r="611" spans="1:8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4" t="str">
        <f>INDEX(GeoByClient[GEOID],MATCH(VolumeByClient[[#This Row],[CLID]],GeoByClient[Right],0))</f>
        <v>GEO1001</v>
      </c>
      <c r="F611" s="3" t="str">
        <f>VLOOKUP(VolumeByClient[[#This Row],[Index Match Region Id]],geonames[[GEOID]:[GEO NAME]],2,FALSE)</f>
        <v>NAM</v>
      </c>
      <c r="G611" s="7" t="str">
        <f>"Q"&amp;ROUNDUP(MONTH(VolumeByClient[[#This Row],[Date]])/3,0)&amp;" "&amp;YEAR(VolumeByClient[[#This Row],[Date]])</f>
        <v>Q2 2020</v>
      </c>
      <c r="H611" s="7" t="str">
        <f>VLOOKUP(VolumeByClient[[#This Row],[Date]],quarters[],3,TRUE)</f>
        <v>Q2 2020</v>
      </c>
    </row>
    <row r="612" spans="1:8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4" t="str">
        <f>INDEX(GeoByClient[GEOID],MATCH(VolumeByClient[[#This Row],[CLID]],GeoByClient[Right],0))</f>
        <v>GEO1001</v>
      </c>
      <c r="F612" s="3" t="str">
        <f>VLOOKUP(VolumeByClient[[#This Row],[Index Match Region Id]],geonames[[GEOID]:[GEO NAME]],2,FALSE)</f>
        <v>NAM</v>
      </c>
      <c r="G612" s="7" t="str">
        <f>"Q"&amp;ROUNDUP(MONTH(VolumeByClient[[#This Row],[Date]])/3,0)&amp;" "&amp;YEAR(VolumeByClient[[#This Row],[Date]])</f>
        <v>Q2 2020</v>
      </c>
      <c r="H612" s="7" t="str">
        <f>VLOOKUP(VolumeByClient[[#This Row],[Date]],quarters[],3,TRUE)</f>
        <v>Q2 2020</v>
      </c>
    </row>
    <row r="613" spans="1:8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4" t="str">
        <f>INDEX(GeoByClient[GEOID],MATCH(VolumeByClient[[#This Row],[CLID]],GeoByClient[Right],0))</f>
        <v>GEO1001</v>
      </c>
      <c r="F613" s="3" t="str">
        <f>VLOOKUP(VolumeByClient[[#This Row],[Index Match Region Id]],geonames[[GEOID]:[GEO NAME]],2,FALSE)</f>
        <v>NAM</v>
      </c>
      <c r="G613" s="7" t="str">
        <f>"Q"&amp;ROUNDUP(MONTH(VolumeByClient[[#This Row],[Date]])/3,0)&amp;" "&amp;YEAR(VolumeByClient[[#This Row],[Date]])</f>
        <v>Q3 2020</v>
      </c>
      <c r="H613" s="7" t="str">
        <f>VLOOKUP(VolumeByClient[[#This Row],[Date]],quarters[],3,TRUE)</f>
        <v>Q3 2020</v>
      </c>
    </row>
    <row r="614" spans="1:8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4" t="str">
        <f>INDEX(GeoByClient[GEOID],MATCH(VolumeByClient[[#This Row],[CLID]],GeoByClient[Right],0))</f>
        <v>GEO1001</v>
      </c>
      <c r="F614" s="3" t="str">
        <f>VLOOKUP(VolumeByClient[[#This Row],[Index Match Region Id]],geonames[[GEOID]:[GEO NAME]],2,FALSE)</f>
        <v>NAM</v>
      </c>
      <c r="G614" s="7" t="str">
        <f>"Q"&amp;ROUNDUP(MONTH(VolumeByClient[[#This Row],[Date]])/3,0)&amp;" "&amp;YEAR(VolumeByClient[[#This Row],[Date]])</f>
        <v>Q3 2020</v>
      </c>
      <c r="H614" s="7" t="str">
        <f>VLOOKUP(VolumeByClient[[#This Row],[Date]],quarters[],3,TRUE)</f>
        <v>Q3 2020</v>
      </c>
    </row>
    <row r="615" spans="1:8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4" t="str">
        <f>INDEX(GeoByClient[GEOID],MATCH(VolumeByClient[[#This Row],[CLID]],GeoByClient[Right],0))</f>
        <v>GEO1001</v>
      </c>
      <c r="F615" s="3" t="str">
        <f>VLOOKUP(VolumeByClient[[#This Row],[Index Match Region Id]],geonames[[GEOID]:[GEO NAME]],2,FALSE)</f>
        <v>NAM</v>
      </c>
      <c r="G615" s="7" t="str">
        <f>"Q"&amp;ROUNDUP(MONTH(VolumeByClient[[#This Row],[Date]])/3,0)&amp;" "&amp;YEAR(VolumeByClient[[#This Row],[Date]])</f>
        <v>Q3 2020</v>
      </c>
      <c r="H615" s="7" t="str">
        <f>VLOOKUP(VolumeByClient[[#This Row],[Date]],quarters[],3,TRUE)</f>
        <v>Q3 2020</v>
      </c>
    </row>
    <row r="616" spans="1:8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4" t="str">
        <f>INDEX(GeoByClient[GEOID],MATCH(VolumeByClient[[#This Row],[CLID]],GeoByClient[Right],0))</f>
        <v>GEO1001</v>
      </c>
      <c r="F616" s="3" t="str">
        <f>VLOOKUP(VolumeByClient[[#This Row],[Index Match Region Id]],geonames[[GEOID]:[GEO NAME]],2,FALSE)</f>
        <v>NAM</v>
      </c>
      <c r="G616" s="7" t="str">
        <f>"Q"&amp;ROUNDUP(MONTH(VolumeByClient[[#This Row],[Date]])/3,0)&amp;" "&amp;YEAR(VolumeByClient[[#This Row],[Date]])</f>
        <v>Q4 2020</v>
      </c>
      <c r="H616" s="7" t="str">
        <f>VLOOKUP(VolumeByClient[[#This Row],[Date]],quarters[],3,TRUE)</f>
        <v>Q4 2020</v>
      </c>
    </row>
    <row r="617" spans="1:8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4" t="str">
        <f>INDEX(GeoByClient[GEOID],MATCH(VolumeByClient[[#This Row],[CLID]],GeoByClient[Right],0))</f>
        <v>GEO1001</v>
      </c>
      <c r="F617" s="3" t="str">
        <f>VLOOKUP(VolumeByClient[[#This Row],[Index Match Region Id]],geonames[[GEOID]:[GEO NAME]],2,FALSE)</f>
        <v>NAM</v>
      </c>
      <c r="G617" s="7" t="str">
        <f>"Q"&amp;ROUNDUP(MONTH(VolumeByClient[[#This Row],[Date]])/3,0)&amp;" "&amp;YEAR(VolumeByClient[[#This Row],[Date]])</f>
        <v>Q4 2020</v>
      </c>
      <c r="H617" s="7" t="str">
        <f>VLOOKUP(VolumeByClient[[#This Row],[Date]],quarters[],3,TRUE)</f>
        <v>Q4 2020</v>
      </c>
    </row>
    <row r="618" spans="1:8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4" t="str">
        <f>INDEX(GeoByClient[GEOID],MATCH(VolumeByClient[[#This Row],[CLID]],GeoByClient[Right],0))</f>
        <v>GEO1001</v>
      </c>
      <c r="F618" s="3" t="str">
        <f>VLOOKUP(VolumeByClient[[#This Row],[Index Match Region Id]],geonames[[GEOID]:[GEO NAME]],2,FALSE)</f>
        <v>NAM</v>
      </c>
      <c r="G618" s="7" t="str">
        <f>"Q"&amp;ROUNDUP(MONTH(VolumeByClient[[#This Row],[Date]])/3,0)&amp;" "&amp;YEAR(VolumeByClient[[#This Row],[Date]])</f>
        <v>Q4 2020</v>
      </c>
      <c r="H618" s="7" t="str">
        <f>VLOOKUP(VolumeByClient[[#This Row],[Date]],quarters[],3,TRUE)</f>
        <v>Q4 2020</v>
      </c>
    </row>
    <row r="619" spans="1:8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4" t="str">
        <f>INDEX(GeoByClient[GEOID],MATCH(VolumeByClient[[#This Row],[CLID]],GeoByClient[Right],0))</f>
        <v>GEO1001</v>
      </c>
      <c r="F619" s="3" t="str">
        <f>VLOOKUP(VolumeByClient[[#This Row],[Index Match Region Id]],geonames[[GEOID]:[GEO NAME]],2,FALSE)</f>
        <v>NAM</v>
      </c>
      <c r="G619" s="7" t="str">
        <f>"Q"&amp;ROUNDUP(MONTH(VolumeByClient[[#This Row],[Date]])/3,0)&amp;" "&amp;YEAR(VolumeByClient[[#This Row],[Date]])</f>
        <v>Q2 2021</v>
      </c>
      <c r="H619" s="7" t="str">
        <f>VLOOKUP(VolumeByClient[[#This Row],[Date]],quarters[],3,TRUE)</f>
        <v>Q2 2021</v>
      </c>
    </row>
    <row r="620" spans="1:8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4" t="str">
        <f>INDEX(GeoByClient[GEOID],MATCH(VolumeByClient[[#This Row],[CLID]],GeoByClient[Right],0))</f>
        <v>GEO1001</v>
      </c>
      <c r="F620" s="3" t="str">
        <f>VLOOKUP(VolumeByClient[[#This Row],[Index Match Region Id]],geonames[[GEOID]:[GEO NAME]],2,FALSE)</f>
        <v>NAM</v>
      </c>
      <c r="G620" s="7" t="str">
        <f>"Q"&amp;ROUNDUP(MONTH(VolumeByClient[[#This Row],[Date]])/3,0)&amp;" "&amp;YEAR(VolumeByClient[[#This Row],[Date]])</f>
        <v>Q2 2021</v>
      </c>
      <c r="H620" s="7" t="str">
        <f>VLOOKUP(VolumeByClient[[#This Row],[Date]],quarters[],3,TRUE)</f>
        <v>Q2 2021</v>
      </c>
    </row>
    <row r="621" spans="1:8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4" t="str">
        <f>INDEX(GeoByClient[GEOID],MATCH(VolumeByClient[[#This Row],[CLID]],GeoByClient[Right],0))</f>
        <v>GEO1001</v>
      </c>
      <c r="F621" s="3" t="str">
        <f>VLOOKUP(VolumeByClient[[#This Row],[Index Match Region Id]],geonames[[GEOID]:[GEO NAME]],2,FALSE)</f>
        <v>NAM</v>
      </c>
      <c r="G621" s="7" t="str">
        <f>"Q"&amp;ROUNDUP(MONTH(VolumeByClient[[#This Row],[Date]])/3,0)&amp;" "&amp;YEAR(VolumeByClient[[#This Row],[Date]])</f>
        <v>Q2 2021</v>
      </c>
      <c r="H621" s="7" t="str">
        <f>VLOOKUP(VolumeByClient[[#This Row],[Date]],quarters[],3,TRUE)</f>
        <v>Q2 2021</v>
      </c>
    </row>
    <row r="622" spans="1:8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4" t="str">
        <f>INDEX(GeoByClient[GEOID],MATCH(VolumeByClient[[#This Row],[CLID]],GeoByClient[Right],0))</f>
        <v>GEO1001</v>
      </c>
      <c r="F622" s="3" t="str">
        <f>VLOOKUP(VolumeByClient[[#This Row],[Index Match Region Id]],geonames[[GEOID]:[GEO NAME]],2,FALSE)</f>
        <v>NAM</v>
      </c>
      <c r="G622" s="7" t="str">
        <f>"Q"&amp;ROUNDUP(MONTH(VolumeByClient[[#This Row],[Date]])/3,0)&amp;" "&amp;YEAR(VolumeByClient[[#This Row],[Date]])</f>
        <v>Q1 2021</v>
      </c>
      <c r="H622" s="7" t="str">
        <f>VLOOKUP(VolumeByClient[[#This Row],[Date]],quarters[],3,TRUE)</f>
        <v>Q1 2021</v>
      </c>
    </row>
    <row r="623" spans="1:8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4" t="str">
        <f>INDEX(GeoByClient[GEOID],MATCH(VolumeByClient[[#This Row],[CLID]],GeoByClient[Right],0))</f>
        <v>GEO1001</v>
      </c>
      <c r="F623" s="3" t="str">
        <f>VLOOKUP(VolumeByClient[[#This Row],[Index Match Region Id]],geonames[[GEOID]:[GEO NAME]],2,FALSE)</f>
        <v>NAM</v>
      </c>
      <c r="G623" s="7" t="str">
        <f>"Q"&amp;ROUNDUP(MONTH(VolumeByClient[[#This Row],[Date]])/3,0)&amp;" "&amp;YEAR(VolumeByClient[[#This Row],[Date]])</f>
        <v>Q1 2021</v>
      </c>
      <c r="H623" s="7" t="str">
        <f>VLOOKUP(VolumeByClient[[#This Row],[Date]],quarters[],3,TRUE)</f>
        <v>Q1 2021</v>
      </c>
    </row>
    <row r="624" spans="1:8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4" t="str">
        <f>INDEX(GeoByClient[GEOID],MATCH(VolumeByClient[[#This Row],[CLID]],GeoByClient[Right],0))</f>
        <v>GEO1001</v>
      </c>
      <c r="F624" s="3" t="str">
        <f>VLOOKUP(VolumeByClient[[#This Row],[Index Match Region Id]],geonames[[GEOID]:[GEO NAME]],2,FALSE)</f>
        <v>NAM</v>
      </c>
      <c r="G624" s="7" t="str">
        <f>"Q"&amp;ROUNDUP(MONTH(VolumeByClient[[#This Row],[Date]])/3,0)&amp;" "&amp;YEAR(VolumeByClient[[#This Row],[Date]])</f>
        <v>Q1 2021</v>
      </c>
      <c r="H624" s="7" t="str">
        <f>VLOOKUP(VolumeByClient[[#This Row],[Date]],quarters[],3,TRUE)</f>
        <v>Q1 2021</v>
      </c>
    </row>
    <row r="625" spans="1:8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4" t="str">
        <f>INDEX(GeoByClient[GEOID],MATCH(VolumeByClient[[#This Row],[CLID]],GeoByClient[Right],0))</f>
        <v>GEO1004</v>
      </c>
      <c r="F625" s="3" t="str">
        <f>VLOOKUP(VolumeByClient[[#This Row],[Index Match Region Id]],geonames[[GEOID]:[GEO NAME]],2,FALSE)</f>
        <v>LATAM</v>
      </c>
      <c r="G625" s="7" t="str">
        <f>"Q"&amp;ROUNDUP(MONTH(VolumeByClient[[#This Row],[Date]])/3,0)&amp;" "&amp;YEAR(VolumeByClient[[#This Row],[Date]])</f>
        <v>Q1 2020</v>
      </c>
      <c r="H625" s="7" t="str">
        <f>VLOOKUP(VolumeByClient[[#This Row],[Date]],quarters[],3,TRUE)</f>
        <v>Q1 2020</v>
      </c>
    </row>
    <row r="626" spans="1:8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4" t="str">
        <f>INDEX(GeoByClient[GEOID],MATCH(VolumeByClient[[#This Row],[CLID]],GeoByClient[Right],0))</f>
        <v>GEO1004</v>
      </c>
      <c r="F626" s="3" t="str">
        <f>VLOOKUP(VolumeByClient[[#This Row],[Index Match Region Id]],geonames[[GEOID]:[GEO NAME]],2,FALSE)</f>
        <v>LATAM</v>
      </c>
      <c r="G626" s="7" t="str">
        <f>"Q"&amp;ROUNDUP(MONTH(VolumeByClient[[#This Row],[Date]])/3,0)&amp;" "&amp;YEAR(VolumeByClient[[#This Row],[Date]])</f>
        <v>Q1 2020</v>
      </c>
      <c r="H626" s="7" t="str">
        <f>VLOOKUP(VolumeByClient[[#This Row],[Date]],quarters[],3,TRUE)</f>
        <v>Q1 2020</v>
      </c>
    </row>
    <row r="627" spans="1:8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4" t="str">
        <f>INDEX(GeoByClient[GEOID],MATCH(VolumeByClient[[#This Row],[CLID]],GeoByClient[Right],0))</f>
        <v>GEO1004</v>
      </c>
      <c r="F627" s="3" t="str">
        <f>VLOOKUP(VolumeByClient[[#This Row],[Index Match Region Id]],geonames[[GEOID]:[GEO NAME]],2,FALSE)</f>
        <v>LATAM</v>
      </c>
      <c r="G627" s="7" t="str">
        <f>"Q"&amp;ROUNDUP(MONTH(VolumeByClient[[#This Row],[Date]])/3,0)&amp;" "&amp;YEAR(VolumeByClient[[#This Row],[Date]])</f>
        <v>Q1 2020</v>
      </c>
      <c r="H627" s="7" t="str">
        <f>VLOOKUP(VolumeByClient[[#This Row],[Date]],quarters[],3,TRUE)</f>
        <v>Q1 2020</v>
      </c>
    </row>
    <row r="628" spans="1:8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4" t="str">
        <f>INDEX(GeoByClient[GEOID],MATCH(VolumeByClient[[#This Row],[CLID]],GeoByClient[Right],0))</f>
        <v>GEO1004</v>
      </c>
      <c r="F628" s="3" t="str">
        <f>VLOOKUP(VolumeByClient[[#This Row],[Index Match Region Id]],geonames[[GEOID]:[GEO NAME]],2,FALSE)</f>
        <v>LATAM</v>
      </c>
      <c r="G628" s="7" t="str">
        <f>"Q"&amp;ROUNDUP(MONTH(VolumeByClient[[#This Row],[Date]])/3,0)&amp;" "&amp;YEAR(VolumeByClient[[#This Row],[Date]])</f>
        <v>Q2 2020</v>
      </c>
      <c r="H628" s="7" t="str">
        <f>VLOOKUP(VolumeByClient[[#This Row],[Date]],quarters[],3,TRUE)</f>
        <v>Q2 2020</v>
      </c>
    </row>
    <row r="629" spans="1:8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4" t="str">
        <f>INDEX(GeoByClient[GEOID],MATCH(VolumeByClient[[#This Row],[CLID]],GeoByClient[Right],0))</f>
        <v>GEO1004</v>
      </c>
      <c r="F629" s="3" t="str">
        <f>VLOOKUP(VolumeByClient[[#This Row],[Index Match Region Id]],geonames[[GEOID]:[GEO NAME]],2,FALSE)</f>
        <v>LATAM</v>
      </c>
      <c r="G629" s="7" t="str">
        <f>"Q"&amp;ROUNDUP(MONTH(VolumeByClient[[#This Row],[Date]])/3,0)&amp;" "&amp;YEAR(VolumeByClient[[#This Row],[Date]])</f>
        <v>Q2 2020</v>
      </c>
      <c r="H629" s="7" t="str">
        <f>VLOOKUP(VolumeByClient[[#This Row],[Date]],quarters[],3,TRUE)</f>
        <v>Q2 2020</v>
      </c>
    </row>
    <row r="630" spans="1:8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4" t="str">
        <f>INDEX(GeoByClient[GEOID],MATCH(VolumeByClient[[#This Row],[CLID]],GeoByClient[Right],0))</f>
        <v>GEO1004</v>
      </c>
      <c r="F630" s="3" t="str">
        <f>VLOOKUP(VolumeByClient[[#This Row],[Index Match Region Id]],geonames[[GEOID]:[GEO NAME]],2,FALSE)</f>
        <v>LATAM</v>
      </c>
      <c r="G630" s="7" t="str">
        <f>"Q"&amp;ROUNDUP(MONTH(VolumeByClient[[#This Row],[Date]])/3,0)&amp;" "&amp;YEAR(VolumeByClient[[#This Row],[Date]])</f>
        <v>Q2 2020</v>
      </c>
      <c r="H630" s="7" t="str">
        <f>VLOOKUP(VolumeByClient[[#This Row],[Date]],quarters[],3,TRUE)</f>
        <v>Q2 2020</v>
      </c>
    </row>
    <row r="631" spans="1:8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4" t="str">
        <f>INDEX(GeoByClient[GEOID],MATCH(VolumeByClient[[#This Row],[CLID]],GeoByClient[Right],0))</f>
        <v>GEO1004</v>
      </c>
      <c r="F631" s="3" t="str">
        <f>VLOOKUP(VolumeByClient[[#This Row],[Index Match Region Id]],geonames[[GEOID]:[GEO NAME]],2,FALSE)</f>
        <v>LATAM</v>
      </c>
      <c r="G631" s="7" t="str">
        <f>"Q"&amp;ROUNDUP(MONTH(VolumeByClient[[#This Row],[Date]])/3,0)&amp;" "&amp;YEAR(VolumeByClient[[#This Row],[Date]])</f>
        <v>Q3 2020</v>
      </c>
      <c r="H631" s="7" t="str">
        <f>VLOOKUP(VolumeByClient[[#This Row],[Date]],quarters[],3,TRUE)</f>
        <v>Q3 2020</v>
      </c>
    </row>
    <row r="632" spans="1:8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4" t="str">
        <f>INDEX(GeoByClient[GEOID],MATCH(VolumeByClient[[#This Row],[CLID]],GeoByClient[Right],0))</f>
        <v>GEO1004</v>
      </c>
      <c r="F632" s="3" t="str">
        <f>VLOOKUP(VolumeByClient[[#This Row],[Index Match Region Id]],geonames[[GEOID]:[GEO NAME]],2,FALSE)</f>
        <v>LATAM</v>
      </c>
      <c r="G632" s="7" t="str">
        <f>"Q"&amp;ROUNDUP(MONTH(VolumeByClient[[#This Row],[Date]])/3,0)&amp;" "&amp;YEAR(VolumeByClient[[#This Row],[Date]])</f>
        <v>Q3 2020</v>
      </c>
      <c r="H632" s="7" t="str">
        <f>VLOOKUP(VolumeByClient[[#This Row],[Date]],quarters[],3,TRUE)</f>
        <v>Q3 2020</v>
      </c>
    </row>
    <row r="633" spans="1:8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4" t="str">
        <f>INDEX(GeoByClient[GEOID],MATCH(VolumeByClient[[#This Row],[CLID]],GeoByClient[Right],0))</f>
        <v>GEO1004</v>
      </c>
      <c r="F633" s="3" t="str">
        <f>VLOOKUP(VolumeByClient[[#This Row],[Index Match Region Id]],geonames[[GEOID]:[GEO NAME]],2,FALSE)</f>
        <v>LATAM</v>
      </c>
      <c r="G633" s="7" t="str">
        <f>"Q"&amp;ROUNDUP(MONTH(VolumeByClient[[#This Row],[Date]])/3,0)&amp;" "&amp;YEAR(VolumeByClient[[#This Row],[Date]])</f>
        <v>Q3 2020</v>
      </c>
      <c r="H633" s="7" t="str">
        <f>VLOOKUP(VolumeByClient[[#This Row],[Date]],quarters[],3,TRUE)</f>
        <v>Q3 2020</v>
      </c>
    </row>
    <row r="634" spans="1:8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4" t="str">
        <f>INDEX(GeoByClient[GEOID],MATCH(VolumeByClient[[#This Row],[CLID]],GeoByClient[Right],0))</f>
        <v>GEO1004</v>
      </c>
      <c r="F634" s="3" t="str">
        <f>VLOOKUP(VolumeByClient[[#This Row],[Index Match Region Id]],geonames[[GEOID]:[GEO NAME]],2,FALSE)</f>
        <v>LATAM</v>
      </c>
      <c r="G634" s="7" t="str">
        <f>"Q"&amp;ROUNDUP(MONTH(VolumeByClient[[#This Row],[Date]])/3,0)&amp;" "&amp;YEAR(VolumeByClient[[#This Row],[Date]])</f>
        <v>Q4 2020</v>
      </c>
      <c r="H634" s="7" t="str">
        <f>VLOOKUP(VolumeByClient[[#This Row],[Date]],quarters[],3,TRUE)</f>
        <v>Q4 2020</v>
      </c>
    </row>
    <row r="635" spans="1:8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4" t="str">
        <f>INDEX(GeoByClient[GEOID],MATCH(VolumeByClient[[#This Row],[CLID]],GeoByClient[Right],0))</f>
        <v>GEO1004</v>
      </c>
      <c r="F635" s="3" t="str">
        <f>VLOOKUP(VolumeByClient[[#This Row],[Index Match Region Id]],geonames[[GEOID]:[GEO NAME]],2,FALSE)</f>
        <v>LATAM</v>
      </c>
      <c r="G635" s="7" t="str">
        <f>"Q"&amp;ROUNDUP(MONTH(VolumeByClient[[#This Row],[Date]])/3,0)&amp;" "&amp;YEAR(VolumeByClient[[#This Row],[Date]])</f>
        <v>Q4 2020</v>
      </c>
      <c r="H635" s="7" t="str">
        <f>VLOOKUP(VolumeByClient[[#This Row],[Date]],quarters[],3,TRUE)</f>
        <v>Q4 2020</v>
      </c>
    </row>
    <row r="636" spans="1:8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4" t="str">
        <f>INDEX(GeoByClient[GEOID],MATCH(VolumeByClient[[#This Row],[CLID]],GeoByClient[Right],0))</f>
        <v>GEO1004</v>
      </c>
      <c r="F636" s="3" t="str">
        <f>VLOOKUP(VolumeByClient[[#This Row],[Index Match Region Id]],geonames[[GEOID]:[GEO NAME]],2,FALSE)</f>
        <v>LATAM</v>
      </c>
      <c r="G636" s="7" t="str">
        <f>"Q"&amp;ROUNDUP(MONTH(VolumeByClient[[#This Row],[Date]])/3,0)&amp;" "&amp;YEAR(VolumeByClient[[#This Row],[Date]])</f>
        <v>Q4 2020</v>
      </c>
      <c r="H636" s="7" t="str">
        <f>VLOOKUP(VolumeByClient[[#This Row],[Date]],quarters[],3,TRUE)</f>
        <v>Q4 2020</v>
      </c>
    </row>
    <row r="637" spans="1:8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4" t="str">
        <f>INDEX(GeoByClient[GEOID],MATCH(VolumeByClient[[#This Row],[CLID]],GeoByClient[Right],0))</f>
        <v>GEO1004</v>
      </c>
      <c r="F637" s="3" t="str">
        <f>VLOOKUP(VolumeByClient[[#This Row],[Index Match Region Id]],geonames[[GEOID]:[GEO NAME]],2,FALSE)</f>
        <v>LATAM</v>
      </c>
      <c r="G637" s="7" t="str">
        <f>"Q"&amp;ROUNDUP(MONTH(VolumeByClient[[#This Row],[Date]])/3,0)&amp;" "&amp;YEAR(VolumeByClient[[#This Row],[Date]])</f>
        <v>Q2 2021</v>
      </c>
      <c r="H637" s="7" t="str">
        <f>VLOOKUP(VolumeByClient[[#This Row],[Date]],quarters[],3,TRUE)</f>
        <v>Q2 2021</v>
      </c>
    </row>
    <row r="638" spans="1:8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4" t="str">
        <f>INDEX(GeoByClient[GEOID],MATCH(VolumeByClient[[#This Row],[CLID]],GeoByClient[Right],0))</f>
        <v>GEO1004</v>
      </c>
      <c r="F638" s="3" t="str">
        <f>VLOOKUP(VolumeByClient[[#This Row],[Index Match Region Id]],geonames[[GEOID]:[GEO NAME]],2,FALSE)</f>
        <v>LATAM</v>
      </c>
      <c r="G638" s="7" t="str">
        <f>"Q"&amp;ROUNDUP(MONTH(VolumeByClient[[#This Row],[Date]])/3,0)&amp;" "&amp;YEAR(VolumeByClient[[#This Row],[Date]])</f>
        <v>Q2 2021</v>
      </c>
      <c r="H638" s="7" t="str">
        <f>VLOOKUP(VolumeByClient[[#This Row],[Date]],quarters[],3,TRUE)</f>
        <v>Q2 2021</v>
      </c>
    </row>
    <row r="639" spans="1:8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4" t="str">
        <f>INDEX(GeoByClient[GEOID],MATCH(VolumeByClient[[#This Row],[CLID]],GeoByClient[Right],0))</f>
        <v>GEO1004</v>
      </c>
      <c r="F639" s="3" t="str">
        <f>VLOOKUP(VolumeByClient[[#This Row],[Index Match Region Id]],geonames[[GEOID]:[GEO NAME]],2,FALSE)</f>
        <v>LATAM</v>
      </c>
      <c r="G639" s="7" t="str">
        <f>"Q"&amp;ROUNDUP(MONTH(VolumeByClient[[#This Row],[Date]])/3,0)&amp;" "&amp;YEAR(VolumeByClient[[#This Row],[Date]])</f>
        <v>Q2 2021</v>
      </c>
      <c r="H639" s="7" t="str">
        <f>VLOOKUP(VolumeByClient[[#This Row],[Date]],quarters[],3,TRUE)</f>
        <v>Q2 2021</v>
      </c>
    </row>
    <row r="640" spans="1:8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4" t="str">
        <f>INDEX(GeoByClient[GEOID],MATCH(VolumeByClient[[#This Row],[CLID]],GeoByClient[Right],0))</f>
        <v>GEO1004</v>
      </c>
      <c r="F640" s="3" t="str">
        <f>VLOOKUP(VolumeByClient[[#This Row],[Index Match Region Id]],geonames[[GEOID]:[GEO NAME]],2,FALSE)</f>
        <v>LATAM</v>
      </c>
      <c r="G640" s="7" t="str">
        <f>"Q"&amp;ROUNDUP(MONTH(VolumeByClient[[#This Row],[Date]])/3,0)&amp;" "&amp;YEAR(VolumeByClient[[#This Row],[Date]])</f>
        <v>Q1 2021</v>
      </c>
      <c r="H640" s="7" t="str">
        <f>VLOOKUP(VolumeByClient[[#This Row],[Date]],quarters[],3,TRUE)</f>
        <v>Q1 2021</v>
      </c>
    </row>
    <row r="641" spans="1:8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4" t="str">
        <f>INDEX(GeoByClient[GEOID],MATCH(VolumeByClient[[#This Row],[CLID]],GeoByClient[Right],0))</f>
        <v>GEO1004</v>
      </c>
      <c r="F641" s="3" t="str">
        <f>VLOOKUP(VolumeByClient[[#This Row],[Index Match Region Id]],geonames[[GEOID]:[GEO NAME]],2,FALSE)</f>
        <v>LATAM</v>
      </c>
      <c r="G641" s="7" t="str">
        <f>"Q"&amp;ROUNDUP(MONTH(VolumeByClient[[#This Row],[Date]])/3,0)&amp;" "&amp;YEAR(VolumeByClient[[#This Row],[Date]])</f>
        <v>Q1 2021</v>
      </c>
      <c r="H641" s="7" t="str">
        <f>VLOOKUP(VolumeByClient[[#This Row],[Date]],quarters[],3,TRUE)</f>
        <v>Q1 2021</v>
      </c>
    </row>
    <row r="642" spans="1:8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4" t="str">
        <f>INDEX(GeoByClient[GEOID],MATCH(VolumeByClient[[#This Row],[CLID]],GeoByClient[Right],0))</f>
        <v>GEO1004</v>
      </c>
      <c r="F642" s="3" t="str">
        <f>VLOOKUP(VolumeByClient[[#This Row],[Index Match Region Id]],geonames[[GEOID]:[GEO NAME]],2,FALSE)</f>
        <v>LATAM</v>
      </c>
      <c r="G642" s="7" t="str">
        <f>"Q"&amp;ROUNDUP(MONTH(VolumeByClient[[#This Row],[Date]])/3,0)&amp;" "&amp;YEAR(VolumeByClient[[#This Row],[Date]])</f>
        <v>Q1 2021</v>
      </c>
      <c r="H642" s="7" t="str">
        <f>VLOOKUP(VolumeByClient[[#This Row],[Date]],quarters[],3,TRUE)</f>
        <v>Q1 2021</v>
      </c>
    </row>
    <row r="643" spans="1:8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4" t="str">
        <f>INDEX(GeoByClient[GEOID],MATCH(VolumeByClient[[#This Row],[CLID]],GeoByClient[Right],0))</f>
        <v>GEO1002</v>
      </c>
      <c r="F643" s="3" t="str">
        <f>VLOOKUP(VolumeByClient[[#This Row],[Index Match Region Id]],geonames[[GEOID]:[GEO NAME]],2,FALSE)</f>
        <v>APAC</v>
      </c>
      <c r="G643" s="7" t="str">
        <f>"Q"&amp;ROUNDUP(MONTH(VolumeByClient[[#This Row],[Date]])/3,0)&amp;" "&amp;YEAR(VolumeByClient[[#This Row],[Date]])</f>
        <v>Q1 2020</v>
      </c>
      <c r="H643" s="7" t="str">
        <f>VLOOKUP(VolumeByClient[[#This Row],[Date]],quarters[],3,TRUE)</f>
        <v>Q1 2020</v>
      </c>
    </row>
    <row r="644" spans="1:8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4" t="str">
        <f>INDEX(GeoByClient[GEOID],MATCH(VolumeByClient[[#This Row],[CLID]],GeoByClient[Right],0))</f>
        <v>GEO1002</v>
      </c>
      <c r="F644" s="3" t="str">
        <f>VLOOKUP(VolumeByClient[[#This Row],[Index Match Region Id]],geonames[[GEOID]:[GEO NAME]],2,FALSE)</f>
        <v>APAC</v>
      </c>
      <c r="G644" s="7" t="str">
        <f>"Q"&amp;ROUNDUP(MONTH(VolumeByClient[[#This Row],[Date]])/3,0)&amp;" "&amp;YEAR(VolumeByClient[[#This Row],[Date]])</f>
        <v>Q1 2020</v>
      </c>
      <c r="H644" s="7" t="str">
        <f>VLOOKUP(VolumeByClient[[#This Row],[Date]],quarters[],3,TRUE)</f>
        <v>Q1 2020</v>
      </c>
    </row>
    <row r="645" spans="1:8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4" t="str">
        <f>INDEX(GeoByClient[GEOID],MATCH(VolumeByClient[[#This Row],[CLID]],GeoByClient[Right],0))</f>
        <v>GEO1002</v>
      </c>
      <c r="F645" s="3" t="str">
        <f>VLOOKUP(VolumeByClient[[#This Row],[Index Match Region Id]],geonames[[GEOID]:[GEO NAME]],2,FALSE)</f>
        <v>APAC</v>
      </c>
      <c r="G645" s="7" t="str">
        <f>"Q"&amp;ROUNDUP(MONTH(VolumeByClient[[#This Row],[Date]])/3,0)&amp;" "&amp;YEAR(VolumeByClient[[#This Row],[Date]])</f>
        <v>Q1 2020</v>
      </c>
      <c r="H645" s="7" t="str">
        <f>VLOOKUP(VolumeByClient[[#This Row],[Date]],quarters[],3,TRUE)</f>
        <v>Q1 2020</v>
      </c>
    </row>
    <row r="646" spans="1:8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4" t="str">
        <f>INDEX(GeoByClient[GEOID],MATCH(VolumeByClient[[#This Row],[CLID]],GeoByClient[Right],0))</f>
        <v>GEO1002</v>
      </c>
      <c r="F646" s="3" t="str">
        <f>VLOOKUP(VolumeByClient[[#This Row],[Index Match Region Id]],geonames[[GEOID]:[GEO NAME]],2,FALSE)</f>
        <v>APAC</v>
      </c>
      <c r="G646" s="7" t="str">
        <f>"Q"&amp;ROUNDUP(MONTH(VolumeByClient[[#This Row],[Date]])/3,0)&amp;" "&amp;YEAR(VolumeByClient[[#This Row],[Date]])</f>
        <v>Q2 2020</v>
      </c>
      <c r="H646" s="7" t="str">
        <f>VLOOKUP(VolumeByClient[[#This Row],[Date]],quarters[],3,TRUE)</f>
        <v>Q2 2020</v>
      </c>
    </row>
    <row r="647" spans="1:8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4" t="str">
        <f>INDEX(GeoByClient[GEOID],MATCH(VolumeByClient[[#This Row],[CLID]],GeoByClient[Right],0))</f>
        <v>GEO1002</v>
      </c>
      <c r="F647" s="3" t="str">
        <f>VLOOKUP(VolumeByClient[[#This Row],[Index Match Region Id]],geonames[[GEOID]:[GEO NAME]],2,FALSE)</f>
        <v>APAC</v>
      </c>
      <c r="G647" s="7" t="str">
        <f>"Q"&amp;ROUNDUP(MONTH(VolumeByClient[[#This Row],[Date]])/3,0)&amp;" "&amp;YEAR(VolumeByClient[[#This Row],[Date]])</f>
        <v>Q2 2020</v>
      </c>
      <c r="H647" s="7" t="str">
        <f>VLOOKUP(VolumeByClient[[#This Row],[Date]],quarters[],3,TRUE)</f>
        <v>Q2 2020</v>
      </c>
    </row>
    <row r="648" spans="1:8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4" t="str">
        <f>INDEX(GeoByClient[GEOID],MATCH(VolumeByClient[[#This Row],[CLID]],GeoByClient[Right],0))</f>
        <v>GEO1002</v>
      </c>
      <c r="F648" s="3" t="str">
        <f>VLOOKUP(VolumeByClient[[#This Row],[Index Match Region Id]],geonames[[GEOID]:[GEO NAME]],2,FALSE)</f>
        <v>APAC</v>
      </c>
      <c r="G648" s="7" t="str">
        <f>"Q"&amp;ROUNDUP(MONTH(VolumeByClient[[#This Row],[Date]])/3,0)&amp;" "&amp;YEAR(VolumeByClient[[#This Row],[Date]])</f>
        <v>Q2 2020</v>
      </c>
      <c r="H648" s="7" t="str">
        <f>VLOOKUP(VolumeByClient[[#This Row],[Date]],quarters[],3,TRUE)</f>
        <v>Q2 2020</v>
      </c>
    </row>
    <row r="649" spans="1:8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4" t="str">
        <f>INDEX(GeoByClient[GEOID],MATCH(VolumeByClient[[#This Row],[CLID]],GeoByClient[Right],0))</f>
        <v>GEO1002</v>
      </c>
      <c r="F649" s="3" t="str">
        <f>VLOOKUP(VolumeByClient[[#This Row],[Index Match Region Id]],geonames[[GEOID]:[GEO NAME]],2,FALSE)</f>
        <v>APAC</v>
      </c>
      <c r="G649" s="7" t="str">
        <f>"Q"&amp;ROUNDUP(MONTH(VolumeByClient[[#This Row],[Date]])/3,0)&amp;" "&amp;YEAR(VolumeByClient[[#This Row],[Date]])</f>
        <v>Q3 2020</v>
      </c>
      <c r="H649" s="7" t="str">
        <f>VLOOKUP(VolumeByClient[[#This Row],[Date]],quarters[],3,TRUE)</f>
        <v>Q3 2020</v>
      </c>
    </row>
    <row r="650" spans="1:8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4" t="str">
        <f>INDEX(GeoByClient[GEOID],MATCH(VolumeByClient[[#This Row],[CLID]],GeoByClient[Right],0))</f>
        <v>GEO1002</v>
      </c>
      <c r="F650" s="3" t="str">
        <f>VLOOKUP(VolumeByClient[[#This Row],[Index Match Region Id]],geonames[[GEOID]:[GEO NAME]],2,FALSE)</f>
        <v>APAC</v>
      </c>
      <c r="G650" s="7" t="str">
        <f>"Q"&amp;ROUNDUP(MONTH(VolumeByClient[[#This Row],[Date]])/3,0)&amp;" "&amp;YEAR(VolumeByClient[[#This Row],[Date]])</f>
        <v>Q3 2020</v>
      </c>
      <c r="H650" s="7" t="str">
        <f>VLOOKUP(VolumeByClient[[#This Row],[Date]],quarters[],3,TRUE)</f>
        <v>Q3 2020</v>
      </c>
    </row>
    <row r="651" spans="1:8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4" t="str">
        <f>INDEX(GeoByClient[GEOID],MATCH(VolumeByClient[[#This Row],[CLID]],GeoByClient[Right],0))</f>
        <v>GEO1002</v>
      </c>
      <c r="F651" s="3" t="str">
        <f>VLOOKUP(VolumeByClient[[#This Row],[Index Match Region Id]],geonames[[GEOID]:[GEO NAME]],2,FALSE)</f>
        <v>APAC</v>
      </c>
      <c r="G651" s="7" t="str">
        <f>"Q"&amp;ROUNDUP(MONTH(VolumeByClient[[#This Row],[Date]])/3,0)&amp;" "&amp;YEAR(VolumeByClient[[#This Row],[Date]])</f>
        <v>Q3 2020</v>
      </c>
      <c r="H651" s="7" t="str">
        <f>VLOOKUP(VolumeByClient[[#This Row],[Date]],quarters[],3,TRUE)</f>
        <v>Q3 2020</v>
      </c>
    </row>
    <row r="652" spans="1:8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4" t="str">
        <f>INDEX(GeoByClient[GEOID],MATCH(VolumeByClient[[#This Row],[CLID]],GeoByClient[Right],0))</f>
        <v>GEO1002</v>
      </c>
      <c r="F652" s="3" t="str">
        <f>VLOOKUP(VolumeByClient[[#This Row],[Index Match Region Id]],geonames[[GEOID]:[GEO NAME]],2,FALSE)</f>
        <v>APAC</v>
      </c>
      <c r="G652" s="7" t="str">
        <f>"Q"&amp;ROUNDUP(MONTH(VolumeByClient[[#This Row],[Date]])/3,0)&amp;" "&amp;YEAR(VolumeByClient[[#This Row],[Date]])</f>
        <v>Q4 2020</v>
      </c>
      <c r="H652" s="7" t="str">
        <f>VLOOKUP(VolumeByClient[[#This Row],[Date]],quarters[],3,TRUE)</f>
        <v>Q4 2020</v>
      </c>
    </row>
    <row r="653" spans="1:8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4" t="str">
        <f>INDEX(GeoByClient[GEOID],MATCH(VolumeByClient[[#This Row],[CLID]],GeoByClient[Right],0))</f>
        <v>GEO1002</v>
      </c>
      <c r="F653" s="3" t="str">
        <f>VLOOKUP(VolumeByClient[[#This Row],[Index Match Region Id]],geonames[[GEOID]:[GEO NAME]],2,FALSE)</f>
        <v>APAC</v>
      </c>
      <c r="G653" s="7" t="str">
        <f>"Q"&amp;ROUNDUP(MONTH(VolumeByClient[[#This Row],[Date]])/3,0)&amp;" "&amp;YEAR(VolumeByClient[[#This Row],[Date]])</f>
        <v>Q4 2020</v>
      </c>
      <c r="H653" s="7" t="str">
        <f>VLOOKUP(VolumeByClient[[#This Row],[Date]],quarters[],3,TRUE)</f>
        <v>Q4 2020</v>
      </c>
    </row>
    <row r="654" spans="1:8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4" t="str">
        <f>INDEX(GeoByClient[GEOID],MATCH(VolumeByClient[[#This Row],[CLID]],GeoByClient[Right],0))</f>
        <v>GEO1002</v>
      </c>
      <c r="F654" s="3" t="str">
        <f>VLOOKUP(VolumeByClient[[#This Row],[Index Match Region Id]],geonames[[GEOID]:[GEO NAME]],2,FALSE)</f>
        <v>APAC</v>
      </c>
      <c r="G654" s="7" t="str">
        <f>"Q"&amp;ROUNDUP(MONTH(VolumeByClient[[#This Row],[Date]])/3,0)&amp;" "&amp;YEAR(VolumeByClient[[#This Row],[Date]])</f>
        <v>Q4 2020</v>
      </c>
      <c r="H654" s="7" t="str">
        <f>VLOOKUP(VolumeByClient[[#This Row],[Date]],quarters[],3,TRUE)</f>
        <v>Q4 2020</v>
      </c>
    </row>
    <row r="655" spans="1:8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4" t="str">
        <f>INDEX(GeoByClient[GEOID],MATCH(VolumeByClient[[#This Row],[CLID]],GeoByClient[Right],0))</f>
        <v>GEO1002</v>
      </c>
      <c r="F655" s="3" t="str">
        <f>VLOOKUP(VolumeByClient[[#This Row],[Index Match Region Id]],geonames[[GEOID]:[GEO NAME]],2,FALSE)</f>
        <v>APAC</v>
      </c>
      <c r="G655" s="7" t="str">
        <f>"Q"&amp;ROUNDUP(MONTH(VolumeByClient[[#This Row],[Date]])/3,0)&amp;" "&amp;YEAR(VolumeByClient[[#This Row],[Date]])</f>
        <v>Q2 2021</v>
      </c>
      <c r="H655" s="7" t="str">
        <f>VLOOKUP(VolumeByClient[[#This Row],[Date]],quarters[],3,TRUE)</f>
        <v>Q2 2021</v>
      </c>
    </row>
    <row r="656" spans="1:8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4" t="str">
        <f>INDEX(GeoByClient[GEOID],MATCH(VolumeByClient[[#This Row],[CLID]],GeoByClient[Right],0))</f>
        <v>GEO1002</v>
      </c>
      <c r="F656" s="3" t="str">
        <f>VLOOKUP(VolumeByClient[[#This Row],[Index Match Region Id]],geonames[[GEOID]:[GEO NAME]],2,FALSE)</f>
        <v>APAC</v>
      </c>
      <c r="G656" s="7" t="str">
        <f>"Q"&amp;ROUNDUP(MONTH(VolumeByClient[[#This Row],[Date]])/3,0)&amp;" "&amp;YEAR(VolumeByClient[[#This Row],[Date]])</f>
        <v>Q2 2021</v>
      </c>
      <c r="H656" s="7" t="str">
        <f>VLOOKUP(VolumeByClient[[#This Row],[Date]],quarters[],3,TRUE)</f>
        <v>Q2 2021</v>
      </c>
    </row>
    <row r="657" spans="1:8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4" t="str">
        <f>INDEX(GeoByClient[GEOID],MATCH(VolumeByClient[[#This Row],[CLID]],GeoByClient[Right],0))</f>
        <v>GEO1002</v>
      </c>
      <c r="F657" s="3" t="str">
        <f>VLOOKUP(VolumeByClient[[#This Row],[Index Match Region Id]],geonames[[GEOID]:[GEO NAME]],2,FALSE)</f>
        <v>APAC</v>
      </c>
      <c r="G657" s="7" t="str">
        <f>"Q"&amp;ROUNDUP(MONTH(VolumeByClient[[#This Row],[Date]])/3,0)&amp;" "&amp;YEAR(VolumeByClient[[#This Row],[Date]])</f>
        <v>Q2 2021</v>
      </c>
      <c r="H657" s="7" t="str">
        <f>VLOOKUP(VolumeByClient[[#This Row],[Date]],quarters[],3,TRUE)</f>
        <v>Q2 2021</v>
      </c>
    </row>
    <row r="658" spans="1:8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4" t="str">
        <f>INDEX(GeoByClient[GEOID],MATCH(VolumeByClient[[#This Row],[CLID]],GeoByClient[Right],0))</f>
        <v>GEO1002</v>
      </c>
      <c r="F658" s="3" t="str">
        <f>VLOOKUP(VolumeByClient[[#This Row],[Index Match Region Id]],geonames[[GEOID]:[GEO NAME]],2,FALSE)</f>
        <v>APAC</v>
      </c>
      <c r="G658" s="7" t="str">
        <f>"Q"&amp;ROUNDUP(MONTH(VolumeByClient[[#This Row],[Date]])/3,0)&amp;" "&amp;YEAR(VolumeByClient[[#This Row],[Date]])</f>
        <v>Q1 2021</v>
      </c>
      <c r="H658" s="7" t="str">
        <f>VLOOKUP(VolumeByClient[[#This Row],[Date]],quarters[],3,TRUE)</f>
        <v>Q1 2021</v>
      </c>
    </row>
    <row r="659" spans="1:8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4" t="str">
        <f>INDEX(GeoByClient[GEOID],MATCH(VolumeByClient[[#This Row],[CLID]],GeoByClient[Right],0))</f>
        <v>GEO1002</v>
      </c>
      <c r="F659" s="3" t="str">
        <f>VLOOKUP(VolumeByClient[[#This Row],[Index Match Region Id]],geonames[[GEOID]:[GEO NAME]],2,FALSE)</f>
        <v>APAC</v>
      </c>
      <c r="G659" s="7" t="str">
        <f>"Q"&amp;ROUNDUP(MONTH(VolumeByClient[[#This Row],[Date]])/3,0)&amp;" "&amp;YEAR(VolumeByClient[[#This Row],[Date]])</f>
        <v>Q1 2021</v>
      </c>
      <c r="H659" s="7" t="str">
        <f>VLOOKUP(VolumeByClient[[#This Row],[Date]],quarters[],3,TRUE)</f>
        <v>Q1 2021</v>
      </c>
    </row>
    <row r="660" spans="1:8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4" t="str">
        <f>INDEX(GeoByClient[GEOID],MATCH(VolumeByClient[[#This Row],[CLID]],GeoByClient[Right],0))</f>
        <v>GEO1002</v>
      </c>
      <c r="F660" s="3" t="str">
        <f>VLOOKUP(VolumeByClient[[#This Row],[Index Match Region Id]],geonames[[GEOID]:[GEO NAME]],2,FALSE)</f>
        <v>APAC</v>
      </c>
      <c r="G660" s="7" t="str">
        <f>"Q"&amp;ROUNDUP(MONTH(VolumeByClient[[#This Row],[Date]])/3,0)&amp;" "&amp;YEAR(VolumeByClient[[#This Row],[Date]])</f>
        <v>Q1 2021</v>
      </c>
      <c r="H660" s="7" t="str">
        <f>VLOOKUP(VolumeByClient[[#This Row],[Date]],quarters[],3,TRUE)</f>
        <v>Q1 2021</v>
      </c>
    </row>
    <row r="661" spans="1:8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4" t="str">
        <f>INDEX(GeoByClient[GEOID],MATCH(VolumeByClient[[#This Row],[CLID]],GeoByClient[Right],0))</f>
        <v>GEO1001</v>
      </c>
      <c r="F661" s="3" t="str">
        <f>VLOOKUP(VolumeByClient[[#This Row],[Index Match Region Id]],geonames[[GEOID]:[GEO NAME]],2,FALSE)</f>
        <v>NAM</v>
      </c>
      <c r="G661" s="7" t="str">
        <f>"Q"&amp;ROUNDUP(MONTH(VolumeByClient[[#This Row],[Date]])/3,0)&amp;" "&amp;YEAR(VolumeByClient[[#This Row],[Date]])</f>
        <v>Q1 2020</v>
      </c>
      <c r="H661" s="7" t="str">
        <f>VLOOKUP(VolumeByClient[[#This Row],[Date]],quarters[],3,TRUE)</f>
        <v>Q1 2020</v>
      </c>
    </row>
    <row r="662" spans="1:8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4" t="str">
        <f>INDEX(GeoByClient[GEOID],MATCH(VolumeByClient[[#This Row],[CLID]],GeoByClient[Right],0))</f>
        <v>GEO1001</v>
      </c>
      <c r="F662" s="3" t="str">
        <f>VLOOKUP(VolumeByClient[[#This Row],[Index Match Region Id]],geonames[[GEOID]:[GEO NAME]],2,FALSE)</f>
        <v>NAM</v>
      </c>
      <c r="G662" s="7" t="str">
        <f>"Q"&amp;ROUNDUP(MONTH(VolumeByClient[[#This Row],[Date]])/3,0)&amp;" "&amp;YEAR(VolumeByClient[[#This Row],[Date]])</f>
        <v>Q1 2020</v>
      </c>
      <c r="H662" s="7" t="str">
        <f>VLOOKUP(VolumeByClient[[#This Row],[Date]],quarters[],3,TRUE)</f>
        <v>Q1 2020</v>
      </c>
    </row>
    <row r="663" spans="1:8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4" t="str">
        <f>INDEX(GeoByClient[GEOID],MATCH(VolumeByClient[[#This Row],[CLID]],GeoByClient[Right],0))</f>
        <v>GEO1001</v>
      </c>
      <c r="F663" s="3" t="str">
        <f>VLOOKUP(VolumeByClient[[#This Row],[Index Match Region Id]],geonames[[GEOID]:[GEO NAME]],2,FALSE)</f>
        <v>NAM</v>
      </c>
      <c r="G663" s="7" t="str">
        <f>"Q"&amp;ROUNDUP(MONTH(VolumeByClient[[#This Row],[Date]])/3,0)&amp;" "&amp;YEAR(VolumeByClient[[#This Row],[Date]])</f>
        <v>Q1 2020</v>
      </c>
      <c r="H663" s="7" t="str">
        <f>VLOOKUP(VolumeByClient[[#This Row],[Date]],quarters[],3,TRUE)</f>
        <v>Q1 2020</v>
      </c>
    </row>
    <row r="664" spans="1:8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4" t="str">
        <f>INDEX(GeoByClient[GEOID],MATCH(VolumeByClient[[#This Row],[CLID]],GeoByClient[Right],0))</f>
        <v>GEO1001</v>
      </c>
      <c r="F664" s="3" t="str">
        <f>VLOOKUP(VolumeByClient[[#This Row],[Index Match Region Id]],geonames[[GEOID]:[GEO NAME]],2,FALSE)</f>
        <v>NAM</v>
      </c>
      <c r="G664" s="7" t="str">
        <f>"Q"&amp;ROUNDUP(MONTH(VolumeByClient[[#This Row],[Date]])/3,0)&amp;" "&amp;YEAR(VolumeByClient[[#This Row],[Date]])</f>
        <v>Q2 2020</v>
      </c>
      <c r="H664" s="7" t="str">
        <f>VLOOKUP(VolumeByClient[[#This Row],[Date]],quarters[],3,TRUE)</f>
        <v>Q2 2020</v>
      </c>
    </row>
    <row r="665" spans="1:8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4" t="str">
        <f>INDEX(GeoByClient[GEOID],MATCH(VolumeByClient[[#This Row],[CLID]],GeoByClient[Right],0))</f>
        <v>GEO1001</v>
      </c>
      <c r="F665" s="3" t="str">
        <f>VLOOKUP(VolumeByClient[[#This Row],[Index Match Region Id]],geonames[[GEOID]:[GEO NAME]],2,FALSE)</f>
        <v>NAM</v>
      </c>
      <c r="G665" s="7" t="str">
        <f>"Q"&amp;ROUNDUP(MONTH(VolumeByClient[[#This Row],[Date]])/3,0)&amp;" "&amp;YEAR(VolumeByClient[[#This Row],[Date]])</f>
        <v>Q2 2020</v>
      </c>
      <c r="H665" s="7" t="str">
        <f>VLOOKUP(VolumeByClient[[#This Row],[Date]],quarters[],3,TRUE)</f>
        <v>Q2 2020</v>
      </c>
    </row>
    <row r="666" spans="1:8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4" t="str">
        <f>INDEX(GeoByClient[GEOID],MATCH(VolumeByClient[[#This Row],[CLID]],GeoByClient[Right],0))</f>
        <v>GEO1001</v>
      </c>
      <c r="F666" s="3" t="str">
        <f>VLOOKUP(VolumeByClient[[#This Row],[Index Match Region Id]],geonames[[GEOID]:[GEO NAME]],2,FALSE)</f>
        <v>NAM</v>
      </c>
      <c r="G666" s="7" t="str">
        <f>"Q"&amp;ROUNDUP(MONTH(VolumeByClient[[#This Row],[Date]])/3,0)&amp;" "&amp;YEAR(VolumeByClient[[#This Row],[Date]])</f>
        <v>Q2 2020</v>
      </c>
      <c r="H666" s="7" t="str">
        <f>VLOOKUP(VolumeByClient[[#This Row],[Date]],quarters[],3,TRUE)</f>
        <v>Q2 2020</v>
      </c>
    </row>
    <row r="667" spans="1:8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4" t="str">
        <f>INDEX(GeoByClient[GEOID],MATCH(VolumeByClient[[#This Row],[CLID]],GeoByClient[Right],0))</f>
        <v>GEO1001</v>
      </c>
      <c r="F667" s="3" t="str">
        <f>VLOOKUP(VolumeByClient[[#This Row],[Index Match Region Id]],geonames[[GEOID]:[GEO NAME]],2,FALSE)</f>
        <v>NAM</v>
      </c>
      <c r="G667" s="7" t="str">
        <f>"Q"&amp;ROUNDUP(MONTH(VolumeByClient[[#This Row],[Date]])/3,0)&amp;" "&amp;YEAR(VolumeByClient[[#This Row],[Date]])</f>
        <v>Q3 2020</v>
      </c>
      <c r="H667" s="7" t="str">
        <f>VLOOKUP(VolumeByClient[[#This Row],[Date]],quarters[],3,TRUE)</f>
        <v>Q3 2020</v>
      </c>
    </row>
    <row r="668" spans="1:8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4" t="str">
        <f>INDEX(GeoByClient[GEOID],MATCH(VolumeByClient[[#This Row],[CLID]],GeoByClient[Right],0))</f>
        <v>GEO1001</v>
      </c>
      <c r="F668" s="3" t="str">
        <f>VLOOKUP(VolumeByClient[[#This Row],[Index Match Region Id]],geonames[[GEOID]:[GEO NAME]],2,FALSE)</f>
        <v>NAM</v>
      </c>
      <c r="G668" s="7" t="str">
        <f>"Q"&amp;ROUNDUP(MONTH(VolumeByClient[[#This Row],[Date]])/3,0)&amp;" "&amp;YEAR(VolumeByClient[[#This Row],[Date]])</f>
        <v>Q3 2020</v>
      </c>
      <c r="H668" s="7" t="str">
        <f>VLOOKUP(VolumeByClient[[#This Row],[Date]],quarters[],3,TRUE)</f>
        <v>Q3 2020</v>
      </c>
    </row>
    <row r="669" spans="1:8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4" t="str">
        <f>INDEX(GeoByClient[GEOID],MATCH(VolumeByClient[[#This Row],[CLID]],GeoByClient[Right],0))</f>
        <v>GEO1001</v>
      </c>
      <c r="F669" s="3" t="str">
        <f>VLOOKUP(VolumeByClient[[#This Row],[Index Match Region Id]],geonames[[GEOID]:[GEO NAME]],2,FALSE)</f>
        <v>NAM</v>
      </c>
      <c r="G669" s="7" t="str">
        <f>"Q"&amp;ROUNDUP(MONTH(VolumeByClient[[#This Row],[Date]])/3,0)&amp;" "&amp;YEAR(VolumeByClient[[#This Row],[Date]])</f>
        <v>Q3 2020</v>
      </c>
      <c r="H669" s="7" t="str">
        <f>VLOOKUP(VolumeByClient[[#This Row],[Date]],quarters[],3,TRUE)</f>
        <v>Q3 2020</v>
      </c>
    </row>
    <row r="670" spans="1:8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4" t="str">
        <f>INDEX(GeoByClient[GEOID],MATCH(VolumeByClient[[#This Row],[CLID]],GeoByClient[Right],0))</f>
        <v>GEO1001</v>
      </c>
      <c r="F670" s="3" t="str">
        <f>VLOOKUP(VolumeByClient[[#This Row],[Index Match Region Id]],geonames[[GEOID]:[GEO NAME]],2,FALSE)</f>
        <v>NAM</v>
      </c>
      <c r="G670" s="7" t="str">
        <f>"Q"&amp;ROUNDUP(MONTH(VolumeByClient[[#This Row],[Date]])/3,0)&amp;" "&amp;YEAR(VolumeByClient[[#This Row],[Date]])</f>
        <v>Q4 2020</v>
      </c>
      <c r="H670" s="7" t="str">
        <f>VLOOKUP(VolumeByClient[[#This Row],[Date]],quarters[],3,TRUE)</f>
        <v>Q4 2020</v>
      </c>
    </row>
    <row r="671" spans="1:8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4" t="str">
        <f>INDEX(GeoByClient[GEOID],MATCH(VolumeByClient[[#This Row],[CLID]],GeoByClient[Right],0))</f>
        <v>GEO1001</v>
      </c>
      <c r="F671" s="3" t="str">
        <f>VLOOKUP(VolumeByClient[[#This Row],[Index Match Region Id]],geonames[[GEOID]:[GEO NAME]],2,FALSE)</f>
        <v>NAM</v>
      </c>
      <c r="G671" s="7" t="str">
        <f>"Q"&amp;ROUNDUP(MONTH(VolumeByClient[[#This Row],[Date]])/3,0)&amp;" "&amp;YEAR(VolumeByClient[[#This Row],[Date]])</f>
        <v>Q4 2020</v>
      </c>
      <c r="H671" s="7" t="str">
        <f>VLOOKUP(VolumeByClient[[#This Row],[Date]],quarters[],3,TRUE)</f>
        <v>Q4 2020</v>
      </c>
    </row>
    <row r="672" spans="1:8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4" t="str">
        <f>INDEX(GeoByClient[GEOID],MATCH(VolumeByClient[[#This Row],[CLID]],GeoByClient[Right],0))</f>
        <v>GEO1001</v>
      </c>
      <c r="F672" s="3" t="str">
        <f>VLOOKUP(VolumeByClient[[#This Row],[Index Match Region Id]],geonames[[GEOID]:[GEO NAME]],2,FALSE)</f>
        <v>NAM</v>
      </c>
      <c r="G672" s="7" t="str">
        <f>"Q"&amp;ROUNDUP(MONTH(VolumeByClient[[#This Row],[Date]])/3,0)&amp;" "&amp;YEAR(VolumeByClient[[#This Row],[Date]])</f>
        <v>Q4 2020</v>
      </c>
      <c r="H672" s="7" t="str">
        <f>VLOOKUP(VolumeByClient[[#This Row],[Date]],quarters[],3,TRUE)</f>
        <v>Q4 2020</v>
      </c>
    </row>
    <row r="673" spans="1:8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4" t="str">
        <f>INDEX(GeoByClient[GEOID],MATCH(VolumeByClient[[#This Row],[CLID]],GeoByClient[Right],0))</f>
        <v>GEO1001</v>
      </c>
      <c r="F673" s="3" t="str">
        <f>VLOOKUP(VolumeByClient[[#This Row],[Index Match Region Id]],geonames[[GEOID]:[GEO NAME]],2,FALSE)</f>
        <v>NAM</v>
      </c>
      <c r="G673" s="7" t="str">
        <f>"Q"&amp;ROUNDUP(MONTH(VolumeByClient[[#This Row],[Date]])/3,0)&amp;" "&amp;YEAR(VolumeByClient[[#This Row],[Date]])</f>
        <v>Q2 2021</v>
      </c>
      <c r="H673" s="7" t="str">
        <f>VLOOKUP(VolumeByClient[[#This Row],[Date]],quarters[],3,TRUE)</f>
        <v>Q2 2021</v>
      </c>
    </row>
    <row r="674" spans="1:8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4" t="str">
        <f>INDEX(GeoByClient[GEOID],MATCH(VolumeByClient[[#This Row],[CLID]],GeoByClient[Right],0))</f>
        <v>GEO1001</v>
      </c>
      <c r="F674" s="3" t="str">
        <f>VLOOKUP(VolumeByClient[[#This Row],[Index Match Region Id]],geonames[[GEOID]:[GEO NAME]],2,FALSE)</f>
        <v>NAM</v>
      </c>
      <c r="G674" s="7" t="str">
        <f>"Q"&amp;ROUNDUP(MONTH(VolumeByClient[[#This Row],[Date]])/3,0)&amp;" "&amp;YEAR(VolumeByClient[[#This Row],[Date]])</f>
        <v>Q2 2021</v>
      </c>
      <c r="H674" s="7" t="str">
        <f>VLOOKUP(VolumeByClient[[#This Row],[Date]],quarters[],3,TRUE)</f>
        <v>Q2 2021</v>
      </c>
    </row>
    <row r="675" spans="1:8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4" t="str">
        <f>INDEX(GeoByClient[GEOID],MATCH(VolumeByClient[[#This Row],[CLID]],GeoByClient[Right],0))</f>
        <v>GEO1001</v>
      </c>
      <c r="F675" s="3" t="str">
        <f>VLOOKUP(VolumeByClient[[#This Row],[Index Match Region Id]],geonames[[GEOID]:[GEO NAME]],2,FALSE)</f>
        <v>NAM</v>
      </c>
      <c r="G675" s="7" t="str">
        <f>"Q"&amp;ROUNDUP(MONTH(VolumeByClient[[#This Row],[Date]])/3,0)&amp;" "&amp;YEAR(VolumeByClient[[#This Row],[Date]])</f>
        <v>Q2 2021</v>
      </c>
      <c r="H675" s="7" t="str">
        <f>VLOOKUP(VolumeByClient[[#This Row],[Date]],quarters[],3,TRUE)</f>
        <v>Q2 2021</v>
      </c>
    </row>
    <row r="676" spans="1:8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4" t="str">
        <f>INDEX(GeoByClient[GEOID],MATCH(VolumeByClient[[#This Row],[CLID]],GeoByClient[Right],0))</f>
        <v>GEO1001</v>
      </c>
      <c r="F676" s="3" t="str">
        <f>VLOOKUP(VolumeByClient[[#This Row],[Index Match Region Id]],geonames[[GEOID]:[GEO NAME]],2,FALSE)</f>
        <v>NAM</v>
      </c>
      <c r="G676" s="7" t="str">
        <f>"Q"&amp;ROUNDUP(MONTH(VolumeByClient[[#This Row],[Date]])/3,0)&amp;" "&amp;YEAR(VolumeByClient[[#This Row],[Date]])</f>
        <v>Q1 2021</v>
      </c>
      <c r="H676" s="7" t="str">
        <f>VLOOKUP(VolumeByClient[[#This Row],[Date]],quarters[],3,TRUE)</f>
        <v>Q1 2021</v>
      </c>
    </row>
    <row r="677" spans="1:8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4" t="str">
        <f>INDEX(GeoByClient[GEOID],MATCH(VolumeByClient[[#This Row],[CLID]],GeoByClient[Right],0))</f>
        <v>GEO1001</v>
      </c>
      <c r="F677" s="3" t="str">
        <f>VLOOKUP(VolumeByClient[[#This Row],[Index Match Region Id]],geonames[[GEOID]:[GEO NAME]],2,FALSE)</f>
        <v>NAM</v>
      </c>
      <c r="G677" s="7" t="str">
        <f>"Q"&amp;ROUNDUP(MONTH(VolumeByClient[[#This Row],[Date]])/3,0)&amp;" "&amp;YEAR(VolumeByClient[[#This Row],[Date]])</f>
        <v>Q1 2021</v>
      </c>
      <c r="H677" s="7" t="str">
        <f>VLOOKUP(VolumeByClient[[#This Row],[Date]],quarters[],3,TRUE)</f>
        <v>Q1 2021</v>
      </c>
    </row>
    <row r="678" spans="1:8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4" t="str">
        <f>INDEX(GeoByClient[GEOID],MATCH(VolumeByClient[[#This Row],[CLID]],GeoByClient[Right],0))</f>
        <v>GEO1001</v>
      </c>
      <c r="F678" s="3" t="str">
        <f>VLOOKUP(VolumeByClient[[#This Row],[Index Match Region Id]],geonames[[GEOID]:[GEO NAME]],2,FALSE)</f>
        <v>NAM</v>
      </c>
      <c r="G678" s="7" t="str">
        <f>"Q"&amp;ROUNDUP(MONTH(VolumeByClient[[#This Row],[Date]])/3,0)&amp;" "&amp;YEAR(VolumeByClient[[#This Row],[Date]])</f>
        <v>Q1 2021</v>
      </c>
      <c r="H678" s="7" t="str">
        <f>VLOOKUP(VolumeByClient[[#This Row],[Date]],quarters[],3,TRUE)</f>
        <v>Q1 2021</v>
      </c>
    </row>
    <row r="679" spans="1:8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4" t="str">
        <f>INDEX(GeoByClient[GEOID],MATCH(VolumeByClient[[#This Row],[CLID]],GeoByClient[Right],0))</f>
        <v>GEO1002</v>
      </c>
      <c r="F679" s="3" t="str">
        <f>VLOOKUP(VolumeByClient[[#This Row],[Index Match Region Id]],geonames[[GEOID]:[GEO NAME]],2,FALSE)</f>
        <v>APAC</v>
      </c>
      <c r="G679" s="7" t="str">
        <f>"Q"&amp;ROUNDUP(MONTH(VolumeByClient[[#This Row],[Date]])/3,0)&amp;" "&amp;YEAR(VolumeByClient[[#This Row],[Date]])</f>
        <v>Q1 2020</v>
      </c>
      <c r="H679" s="7" t="str">
        <f>VLOOKUP(VolumeByClient[[#This Row],[Date]],quarters[],3,TRUE)</f>
        <v>Q1 2020</v>
      </c>
    </row>
    <row r="680" spans="1:8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4" t="str">
        <f>INDEX(GeoByClient[GEOID],MATCH(VolumeByClient[[#This Row],[CLID]],GeoByClient[Right],0))</f>
        <v>GEO1002</v>
      </c>
      <c r="F680" s="3" t="str">
        <f>VLOOKUP(VolumeByClient[[#This Row],[Index Match Region Id]],geonames[[GEOID]:[GEO NAME]],2,FALSE)</f>
        <v>APAC</v>
      </c>
      <c r="G680" s="7" t="str">
        <f>"Q"&amp;ROUNDUP(MONTH(VolumeByClient[[#This Row],[Date]])/3,0)&amp;" "&amp;YEAR(VolumeByClient[[#This Row],[Date]])</f>
        <v>Q1 2020</v>
      </c>
      <c r="H680" s="7" t="str">
        <f>VLOOKUP(VolumeByClient[[#This Row],[Date]],quarters[],3,TRUE)</f>
        <v>Q1 2020</v>
      </c>
    </row>
    <row r="681" spans="1:8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4" t="str">
        <f>INDEX(GeoByClient[GEOID],MATCH(VolumeByClient[[#This Row],[CLID]],GeoByClient[Right],0))</f>
        <v>GEO1002</v>
      </c>
      <c r="F681" s="3" t="str">
        <f>VLOOKUP(VolumeByClient[[#This Row],[Index Match Region Id]],geonames[[GEOID]:[GEO NAME]],2,FALSE)</f>
        <v>APAC</v>
      </c>
      <c r="G681" s="7" t="str">
        <f>"Q"&amp;ROUNDUP(MONTH(VolumeByClient[[#This Row],[Date]])/3,0)&amp;" "&amp;YEAR(VolumeByClient[[#This Row],[Date]])</f>
        <v>Q1 2020</v>
      </c>
      <c r="H681" s="7" t="str">
        <f>VLOOKUP(VolumeByClient[[#This Row],[Date]],quarters[],3,TRUE)</f>
        <v>Q1 2020</v>
      </c>
    </row>
    <row r="682" spans="1:8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4" t="str">
        <f>INDEX(GeoByClient[GEOID],MATCH(VolumeByClient[[#This Row],[CLID]],GeoByClient[Right],0))</f>
        <v>GEO1002</v>
      </c>
      <c r="F682" s="3" t="str">
        <f>VLOOKUP(VolumeByClient[[#This Row],[Index Match Region Id]],geonames[[GEOID]:[GEO NAME]],2,FALSE)</f>
        <v>APAC</v>
      </c>
      <c r="G682" s="7" t="str">
        <f>"Q"&amp;ROUNDUP(MONTH(VolumeByClient[[#This Row],[Date]])/3,0)&amp;" "&amp;YEAR(VolumeByClient[[#This Row],[Date]])</f>
        <v>Q2 2020</v>
      </c>
      <c r="H682" s="7" t="str">
        <f>VLOOKUP(VolumeByClient[[#This Row],[Date]],quarters[],3,TRUE)</f>
        <v>Q2 2020</v>
      </c>
    </row>
    <row r="683" spans="1:8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4" t="str">
        <f>INDEX(GeoByClient[GEOID],MATCH(VolumeByClient[[#This Row],[CLID]],GeoByClient[Right],0))</f>
        <v>GEO1002</v>
      </c>
      <c r="F683" s="3" t="str">
        <f>VLOOKUP(VolumeByClient[[#This Row],[Index Match Region Id]],geonames[[GEOID]:[GEO NAME]],2,FALSE)</f>
        <v>APAC</v>
      </c>
      <c r="G683" s="7" t="str">
        <f>"Q"&amp;ROUNDUP(MONTH(VolumeByClient[[#This Row],[Date]])/3,0)&amp;" "&amp;YEAR(VolumeByClient[[#This Row],[Date]])</f>
        <v>Q2 2020</v>
      </c>
      <c r="H683" s="7" t="str">
        <f>VLOOKUP(VolumeByClient[[#This Row],[Date]],quarters[],3,TRUE)</f>
        <v>Q2 2020</v>
      </c>
    </row>
    <row r="684" spans="1:8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4" t="str">
        <f>INDEX(GeoByClient[GEOID],MATCH(VolumeByClient[[#This Row],[CLID]],GeoByClient[Right],0))</f>
        <v>GEO1002</v>
      </c>
      <c r="F684" s="3" t="str">
        <f>VLOOKUP(VolumeByClient[[#This Row],[Index Match Region Id]],geonames[[GEOID]:[GEO NAME]],2,FALSE)</f>
        <v>APAC</v>
      </c>
      <c r="G684" s="7" t="str">
        <f>"Q"&amp;ROUNDUP(MONTH(VolumeByClient[[#This Row],[Date]])/3,0)&amp;" "&amp;YEAR(VolumeByClient[[#This Row],[Date]])</f>
        <v>Q2 2020</v>
      </c>
      <c r="H684" s="7" t="str">
        <f>VLOOKUP(VolumeByClient[[#This Row],[Date]],quarters[],3,TRUE)</f>
        <v>Q2 2020</v>
      </c>
    </row>
    <row r="685" spans="1:8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4" t="str">
        <f>INDEX(GeoByClient[GEOID],MATCH(VolumeByClient[[#This Row],[CLID]],GeoByClient[Right],0))</f>
        <v>GEO1002</v>
      </c>
      <c r="F685" s="3" t="str">
        <f>VLOOKUP(VolumeByClient[[#This Row],[Index Match Region Id]],geonames[[GEOID]:[GEO NAME]],2,FALSE)</f>
        <v>APAC</v>
      </c>
      <c r="G685" s="7" t="str">
        <f>"Q"&amp;ROUNDUP(MONTH(VolumeByClient[[#This Row],[Date]])/3,0)&amp;" "&amp;YEAR(VolumeByClient[[#This Row],[Date]])</f>
        <v>Q3 2020</v>
      </c>
      <c r="H685" s="7" t="str">
        <f>VLOOKUP(VolumeByClient[[#This Row],[Date]],quarters[],3,TRUE)</f>
        <v>Q3 2020</v>
      </c>
    </row>
    <row r="686" spans="1:8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4" t="str">
        <f>INDEX(GeoByClient[GEOID],MATCH(VolumeByClient[[#This Row],[CLID]],GeoByClient[Right],0))</f>
        <v>GEO1002</v>
      </c>
      <c r="F686" s="3" t="str">
        <f>VLOOKUP(VolumeByClient[[#This Row],[Index Match Region Id]],geonames[[GEOID]:[GEO NAME]],2,FALSE)</f>
        <v>APAC</v>
      </c>
      <c r="G686" s="7" t="str">
        <f>"Q"&amp;ROUNDUP(MONTH(VolumeByClient[[#This Row],[Date]])/3,0)&amp;" "&amp;YEAR(VolumeByClient[[#This Row],[Date]])</f>
        <v>Q3 2020</v>
      </c>
      <c r="H686" s="7" t="str">
        <f>VLOOKUP(VolumeByClient[[#This Row],[Date]],quarters[],3,TRUE)</f>
        <v>Q3 2020</v>
      </c>
    </row>
    <row r="687" spans="1:8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4" t="str">
        <f>INDEX(GeoByClient[GEOID],MATCH(VolumeByClient[[#This Row],[CLID]],GeoByClient[Right],0))</f>
        <v>GEO1002</v>
      </c>
      <c r="F687" s="3" t="str">
        <f>VLOOKUP(VolumeByClient[[#This Row],[Index Match Region Id]],geonames[[GEOID]:[GEO NAME]],2,FALSE)</f>
        <v>APAC</v>
      </c>
      <c r="G687" s="7" t="str">
        <f>"Q"&amp;ROUNDUP(MONTH(VolumeByClient[[#This Row],[Date]])/3,0)&amp;" "&amp;YEAR(VolumeByClient[[#This Row],[Date]])</f>
        <v>Q3 2020</v>
      </c>
      <c r="H687" s="7" t="str">
        <f>VLOOKUP(VolumeByClient[[#This Row],[Date]],quarters[],3,TRUE)</f>
        <v>Q3 2020</v>
      </c>
    </row>
    <row r="688" spans="1:8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4" t="str">
        <f>INDEX(GeoByClient[GEOID],MATCH(VolumeByClient[[#This Row],[CLID]],GeoByClient[Right],0))</f>
        <v>GEO1002</v>
      </c>
      <c r="F688" s="3" t="str">
        <f>VLOOKUP(VolumeByClient[[#This Row],[Index Match Region Id]],geonames[[GEOID]:[GEO NAME]],2,FALSE)</f>
        <v>APAC</v>
      </c>
      <c r="G688" s="7" t="str">
        <f>"Q"&amp;ROUNDUP(MONTH(VolumeByClient[[#This Row],[Date]])/3,0)&amp;" "&amp;YEAR(VolumeByClient[[#This Row],[Date]])</f>
        <v>Q4 2020</v>
      </c>
      <c r="H688" s="7" t="str">
        <f>VLOOKUP(VolumeByClient[[#This Row],[Date]],quarters[],3,TRUE)</f>
        <v>Q4 2020</v>
      </c>
    </row>
    <row r="689" spans="1:8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4" t="str">
        <f>INDEX(GeoByClient[GEOID],MATCH(VolumeByClient[[#This Row],[CLID]],GeoByClient[Right],0))</f>
        <v>GEO1002</v>
      </c>
      <c r="F689" s="3" t="str">
        <f>VLOOKUP(VolumeByClient[[#This Row],[Index Match Region Id]],geonames[[GEOID]:[GEO NAME]],2,FALSE)</f>
        <v>APAC</v>
      </c>
      <c r="G689" s="7" t="str">
        <f>"Q"&amp;ROUNDUP(MONTH(VolumeByClient[[#This Row],[Date]])/3,0)&amp;" "&amp;YEAR(VolumeByClient[[#This Row],[Date]])</f>
        <v>Q4 2020</v>
      </c>
      <c r="H689" s="7" t="str">
        <f>VLOOKUP(VolumeByClient[[#This Row],[Date]],quarters[],3,TRUE)</f>
        <v>Q4 2020</v>
      </c>
    </row>
    <row r="690" spans="1:8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4" t="str">
        <f>INDEX(GeoByClient[GEOID],MATCH(VolumeByClient[[#This Row],[CLID]],GeoByClient[Right],0))</f>
        <v>GEO1002</v>
      </c>
      <c r="F690" s="3" t="str">
        <f>VLOOKUP(VolumeByClient[[#This Row],[Index Match Region Id]],geonames[[GEOID]:[GEO NAME]],2,FALSE)</f>
        <v>APAC</v>
      </c>
      <c r="G690" s="7" t="str">
        <f>"Q"&amp;ROUNDUP(MONTH(VolumeByClient[[#This Row],[Date]])/3,0)&amp;" "&amp;YEAR(VolumeByClient[[#This Row],[Date]])</f>
        <v>Q4 2020</v>
      </c>
      <c r="H690" s="7" t="str">
        <f>VLOOKUP(VolumeByClient[[#This Row],[Date]],quarters[],3,TRUE)</f>
        <v>Q4 2020</v>
      </c>
    </row>
    <row r="691" spans="1:8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4" t="str">
        <f>INDEX(GeoByClient[GEOID],MATCH(VolumeByClient[[#This Row],[CLID]],GeoByClient[Right],0))</f>
        <v>GEO1002</v>
      </c>
      <c r="F691" s="3" t="str">
        <f>VLOOKUP(VolumeByClient[[#This Row],[Index Match Region Id]],geonames[[GEOID]:[GEO NAME]],2,FALSE)</f>
        <v>APAC</v>
      </c>
      <c r="G691" s="7" t="str">
        <f>"Q"&amp;ROUNDUP(MONTH(VolumeByClient[[#This Row],[Date]])/3,0)&amp;" "&amp;YEAR(VolumeByClient[[#This Row],[Date]])</f>
        <v>Q2 2021</v>
      </c>
      <c r="H691" s="7" t="str">
        <f>VLOOKUP(VolumeByClient[[#This Row],[Date]],quarters[],3,TRUE)</f>
        <v>Q2 2021</v>
      </c>
    </row>
    <row r="692" spans="1:8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4" t="str">
        <f>INDEX(GeoByClient[GEOID],MATCH(VolumeByClient[[#This Row],[CLID]],GeoByClient[Right],0))</f>
        <v>GEO1002</v>
      </c>
      <c r="F692" s="3" t="str">
        <f>VLOOKUP(VolumeByClient[[#This Row],[Index Match Region Id]],geonames[[GEOID]:[GEO NAME]],2,FALSE)</f>
        <v>APAC</v>
      </c>
      <c r="G692" s="7" t="str">
        <f>"Q"&amp;ROUNDUP(MONTH(VolumeByClient[[#This Row],[Date]])/3,0)&amp;" "&amp;YEAR(VolumeByClient[[#This Row],[Date]])</f>
        <v>Q2 2021</v>
      </c>
      <c r="H692" s="7" t="str">
        <f>VLOOKUP(VolumeByClient[[#This Row],[Date]],quarters[],3,TRUE)</f>
        <v>Q2 2021</v>
      </c>
    </row>
    <row r="693" spans="1:8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4" t="str">
        <f>INDEX(GeoByClient[GEOID],MATCH(VolumeByClient[[#This Row],[CLID]],GeoByClient[Right],0))</f>
        <v>GEO1002</v>
      </c>
      <c r="F693" s="3" t="str">
        <f>VLOOKUP(VolumeByClient[[#This Row],[Index Match Region Id]],geonames[[GEOID]:[GEO NAME]],2,FALSE)</f>
        <v>APAC</v>
      </c>
      <c r="G693" s="7" t="str">
        <f>"Q"&amp;ROUNDUP(MONTH(VolumeByClient[[#This Row],[Date]])/3,0)&amp;" "&amp;YEAR(VolumeByClient[[#This Row],[Date]])</f>
        <v>Q2 2021</v>
      </c>
      <c r="H693" s="7" t="str">
        <f>VLOOKUP(VolumeByClient[[#This Row],[Date]],quarters[],3,TRUE)</f>
        <v>Q2 2021</v>
      </c>
    </row>
    <row r="694" spans="1:8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4" t="str">
        <f>INDEX(GeoByClient[GEOID],MATCH(VolumeByClient[[#This Row],[CLID]],GeoByClient[Right],0))</f>
        <v>GEO1002</v>
      </c>
      <c r="F694" s="3" t="str">
        <f>VLOOKUP(VolumeByClient[[#This Row],[Index Match Region Id]],geonames[[GEOID]:[GEO NAME]],2,FALSE)</f>
        <v>APAC</v>
      </c>
      <c r="G694" s="7" t="str">
        <f>"Q"&amp;ROUNDUP(MONTH(VolumeByClient[[#This Row],[Date]])/3,0)&amp;" "&amp;YEAR(VolumeByClient[[#This Row],[Date]])</f>
        <v>Q1 2021</v>
      </c>
      <c r="H694" s="7" t="str">
        <f>VLOOKUP(VolumeByClient[[#This Row],[Date]],quarters[],3,TRUE)</f>
        <v>Q1 2021</v>
      </c>
    </row>
    <row r="695" spans="1:8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4" t="str">
        <f>INDEX(GeoByClient[GEOID],MATCH(VolumeByClient[[#This Row],[CLID]],GeoByClient[Right],0))</f>
        <v>GEO1002</v>
      </c>
      <c r="F695" s="3" t="str">
        <f>VLOOKUP(VolumeByClient[[#This Row],[Index Match Region Id]],geonames[[GEOID]:[GEO NAME]],2,FALSE)</f>
        <v>APAC</v>
      </c>
      <c r="G695" s="7" t="str">
        <f>"Q"&amp;ROUNDUP(MONTH(VolumeByClient[[#This Row],[Date]])/3,0)&amp;" "&amp;YEAR(VolumeByClient[[#This Row],[Date]])</f>
        <v>Q1 2021</v>
      </c>
      <c r="H695" s="7" t="str">
        <f>VLOOKUP(VolumeByClient[[#This Row],[Date]],quarters[],3,TRUE)</f>
        <v>Q1 2021</v>
      </c>
    </row>
    <row r="696" spans="1:8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4" t="str">
        <f>INDEX(GeoByClient[GEOID],MATCH(VolumeByClient[[#This Row],[CLID]],GeoByClient[Right],0))</f>
        <v>GEO1002</v>
      </c>
      <c r="F696" s="3" t="str">
        <f>VLOOKUP(VolumeByClient[[#This Row],[Index Match Region Id]],geonames[[GEOID]:[GEO NAME]],2,FALSE)</f>
        <v>APAC</v>
      </c>
      <c r="G696" s="7" t="str">
        <f>"Q"&amp;ROUNDUP(MONTH(VolumeByClient[[#This Row],[Date]])/3,0)&amp;" "&amp;YEAR(VolumeByClient[[#This Row],[Date]])</f>
        <v>Q1 2021</v>
      </c>
      <c r="H696" s="7" t="str">
        <f>VLOOKUP(VolumeByClient[[#This Row],[Date]],quarters[],3,TRUE)</f>
        <v>Q1 2021</v>
      </c>
    </row>
    <row r="697" spans="1:8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4" t="str">
        <f>INDEX(GeoByClient[GEOID],MATCH(VolumeByClient[[#This Row],[CLID]],GeoByClient[Right],0))</f>
        <v>GEO1004</v>
      </c>
      <c r="F697" s="3" t="str">
        <f>VLOOKUP(VolumeByClient[[#This Row],[Index Match Region Id]],geonames[[GEOID]:[GEO NAME]],2,FALSE)</f>
        <v>LATAM</v>
      </c>
      <c r="G697" s="7" t="str">
        <f>"Q"&amp;ROUNDUP(MONTH(VolumeByClient[[#This Row],[Date]])/3,0)&amp;" "&amp;YEAR(VolumeByClient[[#This Row],[Date]])</f>
        <v>Q1 2020</v>
      </c>
      <c r="H697" s="7" t="str">
        <f>VLOOKUP(VolumeByClient[[#This Row],[Date]],quarters[],3,TRUE)</f>
        <v>Q1 2020</v>
      </c>
    </row>
    <row r="698" spans="1:8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4" t="str">
        <f>INDEX(GeoByClient[GEOID],MATCH(VolumeByClient[[#This Row],[CLID]],GeoByClient[Right],0))</f>
        <v>GEO1004</v>
      </c>
      <c r="F698" s="3" t="str">
        <f>VLOOKUP(VolumeByClient[[#This Row],[Index Match Region Id]],geonames[[GEOID]:[GEO NAME]],2,FALSE)</f>
        <v>LATAM</v>
      </c>
      <c r="G698" s="7" t="str">
        <f>"Q"&amp;ROUNDUP(MONTH(VolumeByClient[[#This Row],[Date]])/3,0)&amp;" "&amp;YEAR(VolumeByClient[[#This Row],[Date]])</f>
        <v>Q1 2020</v>
      </c>
      <c r="H698" s="7" t="str">
        <f>VLOOKUP(VolumeByClient[[#This Row],[Date]],quarters[],3,TRUE)</f>
        <v>Q1 2020</v>
      </c>
    </row>
    <row r="699" spans="1:8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4" t="str">
        <f>INDEX(GeoByClient[GEOID],MATCH(VolumeByClient[[#This Row],[CLID]],GeoByClient[Right],0))</f>
        <v>GEO1004</v>
      </c>
      <c r="F699" s="3" t="str">
        <f>VLOOKUP(VolumeByClient[[#This Row],[Index Match Region Id]],geonames[[GEOID]:[GEO NAME]],2,FALSE)</f>
        <v>LATAM</v>
      </c>
      <c r="G699" s="7" t="str">
        <f>"Q"&amp;ROUNDUP(MONTH(VolumeByClient[[#This Row],[Date]])/3,0)&amp;" "&amp;YEAR(VolumeByClient[[#This Row],[Date]])</f>
        <v>Q1 2020</v>
      </c>
      <c r="H699" s="7" t="str">
        <f>VLOOKUP(VolumeByClient[[#This Row],[Date]],quarters[],3,TRUE)</f>
        <v>Q1 2020</v>
      </c>
    </row>
    <row r="700" spans="1:8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4" t="str">
        <f>INDEX(GeoByClient[GEOID],MATCH(VolumeByClient[[#This Row],[CLID]],GeoByClient[Right],0))</f>
        <v>GEO1004</v>
      </c>
      <c r="F700" s="3" t="str">
        <f>VLOOKUP(VolumeByClient[[#This Row],[Index Match Region Id]],geonames[[GEOID]:[GEO NAME]],2,FALSE)</f>
        <v>LATAM</v>
      </c>
      <c r="G700" s="7" t="str">
        <f>"Q"&amp;ROUNDUP(MONTH(VolumeByClient[[#This Row],[Date]])/3,0)&amp;" "&amp;YEAR(VolumeByClient[[#This Row],[Date]])</f>
        <v>Q2 2020</v>
      </c>
      <c r="H700" s="7" t="str">
        <f>VLOOKUP(VolumeByClient[[#This Row],[Date]],quarters[],3,TRUE)</f>
        <v>Q2 2020</v>
      </c>
    </row>
    <row r="701" spans="1:8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4" t="str">
        <f>INDEX(GeoByClient[GEOID],MATCH(VolumeByClient[[#This Row],[CLID]],GeoByClient[Right],0))</f>
        <v>GEO1004</v>
      </c>
      <c r="F701" s="3" t="str">
        <f>VLOOKUP(VolumeByClient[[#This Row],[Index Match Region Id]],geonames[[GEOID]:[GEO NAME]],2,FALSE)</f>
        <v>LATAM</v>
      </c>
      <c r="G701" s="7" t="str">
        <f>"Q"&amp;ROUNDUP(MONTH(VolumeByClient[[#This Row],[Date]])/3,0)&amp;" "&amp;YEAR(VolumeByClient[[#This Row],[Date]])</f>
        <v>Q2 2020</v>
      </c>
      <c r="H701" s="7" t="str">
        <f>VLOOKUP(VolumeByClient[[#This Row],[Date]],quarters[],3,TRUE)</f>
        <v>Q2 2020</v>
      </c>
    </row>
    <row r="702" spans="1:8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4" t="str">
        <f>INDEX(GeoByClient[GEOID],MATCH(VolumeByClient[[#This Row],[CLID]],GeoByClient[Right],0))</f>
        <v>GEO1004</v>
      </c>
      <c r="F702" s="3" t="str">
        <f>VLOOKUP(VolumeByClient[[#This Row],[Index Match Region Id]],geonames[[GEOID]:[GEO NAME]],2,FALSE)</f>
        <v>LATAM</v>
      </c>
      <c r="G702" s="7" t="str">
        <f>"Q"&amp;ROUNDUP(MONTH(VolumeByClient[[#This Row],[Date]])/3,0)&amp;" "&amp;YEAR(VolumeByClient[[#This Row],[Date]])</f>
        <v>Q2 2020</v>
      </c>
      <c r="H702" s="7" t="str">
        <f>VLOOKUP(VolumeByClient[[#This Row],[Date]],quarters[],3,TRUE)</f>
        <v>Q2 2020</v>
      </c>
    </row>
    <row r="703" spans="1:8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4" t="str">
        <f>INDEX(GeoByClient[GEOID],MATCH(VolumeByClient[[#This Row],[CLID]],GeoByClient[Right],0))</f>
        <v>GEO1004</v>
      </c>
      <c r="F703" s="3" t="str">
        <f>VLOOKUP(VolumeByClient[[#This Row],[Index Match Region Id]],geonames[[GEOID]:[GEO NAME]],2,FALSE)</f>
        <v>LATAM</v>
      </c>
      <c r="G703" s="7" t="str">
        <f>"Q"&amp;ROUNDUP(MONTH(VolumeByClient[[#This Row],[Date]])/3,0)&amp;" "&amp;YEAR(VolumeByClient[[#This Row],[Date]])</f>
        <v>Q3 2020</v>
      </c>
      <c r="H703" s="7" t="str">
        <f>VLOOKUP(VolumeByClient[[#This Row],[Date]],quarters[],3,TRUE)</f>
        <v>Q3 2020</v>
      </c>
    </row>
    <row r="704" spans="1:8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4" t="str">
        <f>INDEX(GeoByClient[GEOID],MATCH(VolumeByClient[[#This Row],[CLID]],GeoByClient[Right],0))</f>
        <v>GEO1004</v>
      </c>
      <c r="F704" s="3" t="str">
        <f>VLOOKUP(VolumeByClient[[#This Row],[Index Match Region Id]],geonames[[GEOID]:[GEO NAME]],2,FALSE)</f>
        <v>LATAM</v>
      </c>
      <c r="G704" s="7" t="str">
        <f>"Q"&amp;ROUNDUP(MONTH(VolumeByClient[[#This Row],[Date]])/3,0)&amp;" "&amp;YEAR(VolumeByClient[[#This Row],[Date]])</f>
        <v>Q3 2020</v>
      </c>
      <c r="H704" s="7" t="str">
        <f>VLOOKUP(VolumeByClient[[#This Row],[Date]],quarters[],3,TRUE)</f>
        <v>Q3 2020</v>
      </c>
    </row>
    <row r="705" spans="1:8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4" t="str">
        <f>INDEX(GeoByClient[GEOID],MATCH(VolumeByClient[[#This Row],[CLID]],GeoByClient[Right],0))</f>
        <v>GEO1004</v>
      </c>
      <c r="F705" s="3" t="str">
        <f>VLOOKUP(VolumeByClient[[#This Row],[Index Match Region Id]],geonames[[GEOID]:[GEO NAME]],2,FALSE)</f>
        <v>LATAM</v>
      </c>
      <c r="G705" s="7" t="str">
        <f>"Q"&amp;ROUNDUP(MONTH(VolumeByClient[[#This Row],[Date]])/3,0)&amp;" "&amp;YEAR(VolumeByClient[[#This Row],[Date]])</f>
        <v>Q3 2020</v>
      </c>
      <c r="H705" s="7" t="str">
        <f>VLOOKUP(VolumeByClient[[#This Row],[Date]],quarters[],3,TRUE)</f>
        <v>Q3 2020</v>
      </c>
    </row>
    <row r="706" spans="1:8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4" t="str">
        <f>INDEX(GeoByClient[GEOID],MATCH(VolumeByClient[[#This Row],[CLID]],GeoByClient[Right],0))</f>
        <v>GEO1004</v>
      </c>
      <c r="F706" s="3" t="str">
        <f>VLOOKUP(VolumeByClient[[#This Row],[Index Match Region Id]],geonames[[GEOID]:[GEO NAME]],2,FALSE)</f>
        <v>LATAM</v>
      </c>
      <c r="G706" s="7" t="str">
        <f>"Q"&amp;ROUNDUP(MONTH(VolumeByClient[[#This Row],[Date]])/3,0)&amp;" "&amp;YEAR(VolumeByClient[[#This Row],[Date]])</f>
        <v>Q4 2020</v>
      </c>
      <c r="H706" s="7" t="str">
        <f>VLOOKUP(VolumeByClient[[#This Row],[Date]],quarters[],3,TRUE)</f>
        <v>Q4 2020</v>
      </c>
    </row>
    <row r="707" spans="1:8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4" t="str">
        <f>INDEX(GeoByClient[GEOID],MATCH(VolumeByClient[[#This Row],[CLID]],GeoByClient[Right],0))</f>
        <v>GEO1004</v>
      </c>
      <c r="F707" s="3" t="str">
        <f>VLOOKUP(VolumeByClient[[#This Row],[Index Match Region Id]],geonames[[GEOID]:[GEO NAME]],2,FALSE)</f>
        <v>LATAM</v>
      </c>
      <c r="G707" s="7" t="str">
        <f>"Q"&amp;ROUNDUP(MONTH(VolumeByClient[[#This Row],[Date]])/3,0)&amp;" "&amp;YEAR(VolumeByClient[[#This Row],[Date]])</f>
        <v>Q4 2020</v>
      </c>
      <c r="H707" s="7" t="str">
        <f>VLOOKUP(VolumeByClient[[#This Row],[Date]],quarters[],3,TRUE)</f>
        <v>Q4 2020</v>
      </c>
    </row>
    <row r="708" spans="1:8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4" t="str">
        <f>INDEX(GeoByClient[GEOID],MATCH(VolumeByClient[[#This Row],[CLID]],GeoByClient[Right],0))</f>
        <v>GEO1004</v>
      </c>
      <c r="F708" s="3" t="str">
        <f>VLOOKUP(VolumeByClient[[#This Row],[Index Match Region Id]],geonames[[GEOID]:[GEO NAME]],2,FALSE)</f>
        <v>LATAM</v>
      </c>
      <c r="G708" s="7" t="str">
        <f>"Q"&amp;ROUNDUP(MONTH(VolumeByClient[[#This Row],[Date]])/3,0)&amp;" "&amp;YEAR(VolumeByClient[[#This Row],[Date]])</f>
        <v>Q4 2020</v>
      </c>
      <c r="H708" s="7" t="str">
        <f>VLOOKUP(VolumeByClient[[#This Row],[Date]],quarters[],3,TRUE)</f>
        <v>Q4 2020</v>
      </c>
    </row>
    <row r="709" spans="1:8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4" t="str">
        <f>INDEX(GeoByClient[GEOID],MATCH(VolumeByClient[[#This Row],[CLID]],GeoByClient[Right],0))</f>
        <v>GEO1004</v>
      </c>
      <c r="F709" s="3" t="str">
        <f>VLOOKUP(VolumeByClient[[#This Row],[Index Match Region Id]],geonames[[GEOID]:[GEO NAME]],2,FALSE)</f>
        <v>LATAM</v>
      </c>
      <c r="G709" s="7" t="str">
        <f>"Q"&amp;ROUNDUP(MONTH(VolumeByClient[[#This Row],[Date]])/3,0)&amp;" "&amp;YEAR(VolumeByClient[[#This Row],[Date]])</f>
        <v>Q2 2021</v>
      </c>
      <c r="H709" s="7" t="str">
        <f>VLOOKUP(VolumeByClient[[#This Row],[Date]],quarters[],3,TRUE)</f>
        <v>Q2 2021</v>
      </c>
    </row>
    <row r="710" spans="1:8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4" t="str">
        <f>INDEX(GeoByClient[GEOID],MATCH(VolumeByClient[[#This Row],[CLID]],GeoByClient[Right],0))</f>
        <v>GEO1004</v>
      </c>
      <c r="F710" s="3" t="str">
        <f>VLOOKUP(VolumeByClient[[#This Row],[Index Match Region Id]],geonames[[GEOID]:[GEO NAME]],2,FALSE)</f>
        <v>LATAM</v>
      </c>
      <c r="G710" s="7" t="str">
        <f>"Q"&amp;ROUNDUP(MONTH(VolumeByClient[[#This Row],[Date]])/3,0)&amp;" "&amp;YEAR(VolumeByClient[[#This Row],[Date]])</f>
        <v>Q2 2021</v>
      </c>
      <c r="H710" s="7" t="str">
        <f>VLOOKUP(VolumeByClient[[#This Row],[Date]],quarters[],3,TRUE)</f>
        <v>Q2 2021</v>
      </c>
    </row>
    <row r="711" spans="1:8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4" t="str">
        <f>INDEX(GeoByClient[GEOID],MATCH(VolumeByClient[[#This Row],[CLID]],GeoByClient[Right],0))</f>
        <v>GEO1004</v>
      </c>
      <c r="F711" s="3" t="str">
        <f>VLOOKUP(VolumeByClient[[#This Row],[Index Match Region Id]],geonames[[GEOID]:[GEO NAME]],2,FALSE)</f>
        <v>LATAM</v>
      </c>
      <c r="G711" s="7" t="str">
        <f>"Q"&amp;ROUNDUP(MONTH(VolumeByClient[[#This Row],[Date]])/3,0)&amp;" "&amp;YEAR(VolumeByClient[[#This Row],[Date]])</f>
        <v>Q2 2021</v>
      </c>
      <c r="H711" s="7" t="str">
        <f>VLOOKUP(VolumeByClient[[#This Row],[Date]],quarters[],3,TRUE)</f>
        <v>Q2 2021</v>
      </c>
    </row>
    <row r="712" spans="1:8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4" t="str">
        <f>INDEX(GeoByClient[GEOID],MATCH(VolumeByClient[[#This Row],[CLID]],GeoByClient[Right],0))</f>
        <v>GEO1004</v>
      </c>
      <c r="F712" s="3" t="str">
        <f>VLOOKUP(VolumeByClient[[#This Row],[Index Match Region Id]],geonames[[GEOID]:[GEO NAME]],2,FALSE)</f>
        <v>LATAM</v>
      </c>
      <c r="G712" s="7" t="str">
        <f>"Q"&amp;ROUNDUP(MONTH(VolumeByClient[[#This Row],[Date]])/3,0)&amp;" "&amp;YEAR(VolumeByClient[[#This Row],[Date]])</f>
        <v>Q1 2021</v>
      </c>
      <c r="H712" s="7" t="str">
        <f>VLOOKUP(VolumeByClient[[#This Row],[Date]],quarters[],3,TRUE)</f>
        <v>Q1 2021</v>
      </c>
    </row>
    <row r="713" spans="1:8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4" t="str">
        <f>INDEX(GeoByClient[GEOID],MATCH(VolumeByClient[[#This Row],[CLID]],GeoByClient[Right],0))</f>
        <v>GEO1004</v>
      </c>
      <c r="F713" s="3" t="str">
        <f>VLOOKUP(VolumeByClient[[#This Row],[Index Match Region Id]],geonames[[GEOID]:[GEO NAME]],2,FALSE)</f>
        <v>LATAM</v>
      </c>
      <c r="G713" s="7" t="str">
        <f>"Q"&amp;ROUNDUP(MONTH(VolumeByClient[[#This Row],[Date]])/3,0)&amp;" "&amp;YEAR(VolumeByClient[[#This Row],[Date]])</f>
        <v>Q1 2021</v>
      </c>
      <c r="H713" s="7" t="str">
        <f>VLOOKUP(VolumeByClient[[#This Row],[Date]],quarters[],3,TRUE)</f>
        <v>Q1 2021</v>
      </c>
    </row>
    <row r="714" spans="1:8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4" t="str">
        <f>INDEX(GeoByClient[GEOID],MATCH(VolumeByClient[[#This Row],[CLID]],GeoByClient[Right],0))</f>
        <v>GEO1004</v>
      </c>
      <c r="F714" s="3" t="str">
        <f>VLOOKUP(VolumeByClient[[#This Row],[Index Match Region Id]],geonames[[GEOID]:[GEO NAME]],2,FALSE)</f>
        <v>LATAM</v>
      </c>
      <c r="G714" s="7" t="str">
        <f>"Q"&amp;ROUNDUP(MONTH(VolumeByClient[[#This Row],[Date]])/3,0)&amp;" "&amp;YEAR(VolumeByClient[[#This Row],[Date]])</f>
        <v>Q1 2021</v>
      </c>
      <c r="H714" s="7" t="str">
        <f>VLOOKUP(VolumeByClient[[#This Row],[Date]],quarters[],3,TRUE)</f>
        <v>Q1 2021</v>
      </c>
    </row>
    <row r="715" spans="1:8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4" t="str">
        <f>INDEX(GeoByClient[GEOID],MATCH(VolumeByClient[[#This Row],[CLID]],GeoByClient[Right],0))</f>
        <v>GEO1003</v>
      </c>
      <c r="F715" s="3" t="str">
        <f>VLOOKUP(VolumeByClient[[#This Row],[Index Match Region Id]],geonames[[GEOID]:[GEO NAME]],2,FALSE)</f>
        <v>EMEA</v>
      </c>
      <c r="G715" s="7" t="str">
        <f>"Q"&amp;ROUNDUP(MONTH(VolumeByClient[[#This Row],[Date]])/3,0)&amp;" "&amp;YEAR(VolumeByClient[[#This Row],[Date]])</f>
        <v>Q1 2020</v>
      </c>
      <c r="H715" s="7" t="str">
        <f>VLOOKUP(VolumeByClient[[#This Row],[Date]],quarters[],3,TRUE)</f>
        <v>Q1 2020</v>
      </c>
    </row>
    <row r="716" spans="1:8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4" t="str">
        <f>INDEX(GeoByClient[GEOID],MATCH(VolumeByClient[[#This Row],[CLID]],GeoByClient[Right],0))</f>
        <v>GEO1003</v>
      </c>
      <c r="F716" s="3" t="str">
        <f>VLOOKUP(VolumeByClient[[#This Row],[Index Match Region Id]],geonames[[GEOID]:[GEO NAME]],2,FALSE)</f>
        <v>EMEA</v>
      </c>
      <c r="G716" s="7" t="str">
        <f>"Q"&amp;ROUNDUP(MONTH(VolumeByClient[[#This Row],[Date]])/3,0)&amp;" "&amp;YEAR(VolumeByClient[[#This Row],[Date]])</f>
        <v>Q1 2020</v>
      </c>
      <c r="H716" s="7" t="str">
        <f>VLOOKUP(VolumeByClient[[#This Row],[Date]],quarters[],3,TRUE)</f>
        <v>Q1 2020</v>
      </c>
    </row>
    <row r="717" spans="1:8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4" t="str">
        <f>INDEX(GeoByClient[GEOID],MATCH(VolumeByClient[[#This Row],[CLID]],GeoByClient[Right],0))</f>
        <v>GEO1003</v>
      </c>
      <c r="F717" s="3" t="str">
        <f>VLOOKUP(VolumeByClient[[#This Row],[Index Match Region Id]],geonames[[GEOID]:[GEO NAME]],2,FALSE)</f>
        <v>EMEA</v>
      </c>
      <c r="G717" s="7" t="str">
        <f>"Q"&amp;ROUNDUP(MONTH(VolumeByClient[[#This Row],[Date]])/3,0)&amp;" "&amp;YEAR(VolumeByClient[[#This Row],[Date]])</f>
        <v>Q1 2020</v>
      </c>
      <c r="H717" s="7" t="str">
        <f>VLOOKUP(VolumeByClient[[#This Row],[Date]],quarters[],3,TRUE)</f>
        <v>Q1 2020</v>
      </c>
    </row>
    <row r="718" spans="1:8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4" t="str">
        <f>INDEX(GeoByClient[GEOID],MATCH(VolumeByClient[[#This Row],[CLID]],GeoByClient[Right],0))</f>
        <v>GEO1003</v>
      </c>
      <c r="F718" s="3" t="str">
        <f>VLOOKUP(VolumeByClient[[#This Row],[Index Match Region Id]],geonames[[GEOID]:[GEO NAME]],2,FALSE)</f>
        <v>EMEA</v>
      </c>
      <c r="G718" s="7" t="str">
        <f>"Q"&amp;ROUNDUP(MONTH(VolumeByClient[[#This Row],[Date]])/3,0)&amp;" "&amp;YEAR(VolumeByClient[[#This Row],[Date]])</f>
        <v>Q2 2020</v>
      </c>
      <c r="H718" s="7" t="str">
        <f>VLOOKUP(VolumeByClient[[#This Row],[Date]],quarters[],3,TRUE)</f>
        <v>Q2 2020</v>
      </c>
    </row>
    <row r="719" spans="1:8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4" t="str">
        <f>INDEX(GeoByClient[GEOID],MATCH(VolumeByClient[[#This Row],[CLID]],GeoByClient[Right],0))</f>
        <v>GEO1003</v>
      </c>
      <c r="F719" s="3" t="str">
        <f>VLOOKUP(VolumeByClient[[#This Row],[Index Match Region Id]],geonames[[GEOID]:[GEO NAME]],2,FALSE)</f>
        <v>EMEA</v>
      </c>
      <c r="G719" s="7" t="str">
        <f>"Q"&amp;ROUNDUP(MONTH(VolumeByClient[[#This Row],[Date]])/3,0)&amp;" "&amp;YEAR(VolumeByClient[[#This Row],[Date]])</f>
        <v>Q2 2020</v>
      </c>
      <c r="H719" s="7" t="str">
        <f>VLOOKUP(VolumeByClient[[#This Row],[Date]],quarters[],3,TRUE)</f>
        <v>Q2 2020</v>
      </c>
    </row>
    <row r="720" spans="1:8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4" t="str">
        <f>INDEX(GeoByClient[GEOID],MATCH(VolumeByClient[[#This Row],[CLID]],GeoByClient[Right],0))</f>
        <v>GEO1003</v>
      </c>
      <c r="F720" s="3" t="str">
        <f>VLOOKUP(VolumeByClient[[#This Row],[Index Match Region Id]],geonames[[GEOID]:[GEO NAME]],2,FALSE)</f>
        <v>EMEA</v>
      </c>
      <c r="G720" s="7" t="str">
        <f>"Q"&amp;ROUNDUP(MONTH(VolumeByClient[[#This Row],[Date]])/3,0)&amp;" "&amp;YEAR(VolumeByClient[[#This Row],[Date]])</f>
        <v>Q2 2020</v>
      </c>
      <c r="H720" s="7" t="str">
        <f>VLOOKUP(VolumeByClient[[#This Row],[Date]],quarters[],3,TRUE)</f>
        <v>Q2 2020</v>
      </c>
    </row>
    <row r="721" spans="1:8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4" t="str">
        <f>INDEX(GeoByClient[GEOID],MATCH(VolumeByClient[[#This Row],[CLID]],GeoByClient[Right],0))</f>
        <v>GEO1003</v>
      </c>
      <c r="F721" s="3" t="str">
        <f>VLOOKUP(VolumeByClient[[#This Row],[Index Match Region Id]],geonames[[GEOID]:[GEO NAME]],2,FALSE)</f>
        <v>EMEA</v>
      </c>
      <c r="G721" s="7" t="str">
        <f>"Q"&amp;ROUNDUP(MONTH(VolumeByClient[[#This Row],[Date]])/3,0)&amp;" "&amp;YEAR(VolumeByClient[[#This Row],[Date]])</f>
        <v>Q3 2020</v>
      </c>
      <c r="H721" s="7" t="str">
        <f>VLOOKUP(VolumeByClient[[#This Row],[Date]],quarters[],3,TRUE)</f>
        <v>Q3 2020</v>
      </c>
    </row>
    <row r="722" spans="1:8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4" t="str">
        <f>INDEX(GeoByClient[GEOID],MATCH(VolumeByClient[[#This Row],[CLID]],GeoByClient[Right],0))</f>
        <v>GEO1003</v>
      </c>
      <c r="F722" s="3" t="str">
        <f>VLOOKUP(VolumeByClient[[#This Row],[Index Match Region Id]],geonames[[GEOID]:[GEO NAME]],2,FALSE)</f>
        <v>EMEA</v>
      </c>
      <c r="G722" s="7" t="str">
        <f>"Q"&amp;ROUNDUP(MONTH(VolumeByClient[[#This Row],[Date]])/3,0)&amp;" "&amp;YEAR(VolumeByClient[[#This Row],[Date]])</f>
        <v>Q3 2020</v>
      </c>
      <c r="H722" s="7" t="str">
        <f>VLOOKUP(VolumeByClient[[#This Row],[Date]],quarters[],3,TRUE)</f>
        <v>Q3 2020</v>
      </c>
    </row>
    <row r="723" spans="1:8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4" t="str">
        <f>INDEX(GeoByClient[GEOID],MATCH(VolumeByClient[[#This Row],[CLID]],GeoByClient[Right],0))</f>
        <v>GEO1003</v>
      </c>
      <c r="F723" s="3" t="str">
        <f>VLOOKUP(VolumeByClient[[#This Row],[Index Match Region Id]],geonames[[GEOID]:[GEO NAME]],2,FALSE)</f>
        <v>EMEA</v>
      </c>
      <c r="G723" s="7" t="str">
        <f>"Q"&amp;ROUNDUP(MONTH(VolumeByClient[[#This Row],[Date]])/3,0)&amp;" "&amp;YEAR(VolumeByClient[[#This Row],[Date]])</f>
        <v>Q3 2020</v>
      </c>
      <c r="H723" s="7" t="str">
        <f>VLOOKUP(VolumeByClient[[#This Row],[Date]],quarters[],3,TRUE)</f>
        <v>Q3 2020</v>
      </c>
    </row>
    <row r="724" spans="1:8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4" t="str">
        <f>INDEX(GeoByClient[GEOID],MATCH(VolumeByClient[[#This Row],[CLID]],GeoByClient[Right],0))</f>
        <v>GEO1003</v>
      </c>
      <c r="F724" s="3" t="str">
        <f>VLOOKUP(VolumeByClient[[#This Row],[Index Match Region Id]],geonames[[GEOID]:[GEO NAME]],2,FALSE)</f>
        <v>EMEA</v>
      </c>
      <c r="G724" s="7" t="str">
        <f>"Q"&amp;ROUNDUP(MONTH(VolumeByClient[[#This Row],[Date]])/3,0)&amp;" "&amp;YEAR(VolumeByClient[[#This Row],[Date]])</f>
        <v>Q4 2020</v>
      </c>
      <c r="H724" s="7" t="str">
        <f>VLOOKUP(VolumeByClient[[#This Row],[Date]],quarters[],3,TRUE)</f>
        <v>Q4 2020</v>
      </c>
    </row>
    <row r="725" spans="1:8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4" t="str">
        <f>INDEX(GeoByClient[GEOID],MATCH(VolumeByClient[[#This Row],[CLID]],GeoByClient[Right],0))</f>
        <v>GEO1003</v>
      </c>
      <c r="F725" s="3" t="str">
        <f>VLOOKUP(VolumeByClient[[#This Row],[Index Match Region Id]],geonames[[GEOID]:[GEO NAME]],2,FALSE)</f>
        <v>EMEA</v>
      </c>
      <c r="G725" s="7" t="str">
        <f>"Q"&amp;ROUNDUP(MONTH(VolumeByClient[[#This Row],[Date]])/3,0)&amp;" "&amp;YEAR(VolumeByClient[[#This Row],[Date]])</f>
        <v>Q4 2020</v>
      </c>
      <c r="H725" s="7" t="str">
        <f>VLOOKUP(VolumeByClient[[#This Row],[Date]],quarters[],3,TRUE)</f>
        <v>Q4 2020</v>
      </c>
    </row>
    <row r="726" spans="1:8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4" t="str">
        <f>INDEX(GeoByClient[GEOID],MATCH(VolumeByClient[[#This Row],[CLID]],GeoByClient[Right],0))</f>
        <v>GEO1003</v>
      </c>
      <c r="F726" s="3" t="str">
        <f>VLOOKUP(VolumeByClient[[#This Row],[Index Match Region Id]],geonames[[GEOID]:[GEO NAME]],2,FALSE)</f>
        <v>EMEA</v>
      </c>
      <c r="G726" s="7" t="str">
        <f>"Q"&amp;ROUNDUP(MONTH(VolumeByClient[[#This Row],[Date]])/3,0)&amp;" "&amp;YEAR(VolumeByClient[[#This Row],[Date]])</f>
        <v>Q4 2020</v>
      </c>
      <c r="H726" s="7" t="str">
        <f>VLOOKUP(VolumeByClient[[#This Row],[Date]],quarters[],3,TRUE)</f>
        <v>Q4 2020</v>
      </c>
    </row>
    <row r="727" spans="1:8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4" t="str">
        <f>INDEX(GeoByClient[GEOID],MATCH(VolumeByClient[[#This Row],[CLID]],GeoByClient[Right],0))</f>
        <v>GEO1003</v>
      </c>
      <c r="F727" s="3" t="str">
        <f>VLOOKUP(VolumeByClient[[#This Row],[Index Match Region Id]],geonames[[GEOID]:[GEO NAME]],2,FALSE)</f>
        <v>EMEA</v>
      </c>
      <c r="G727" s="7" t="str">
        <f>"Q"&amp;ROUNDUP(MONTH(VolumeByClient[[#This Row],[Date]])/3,0)&amp;" "&amp;YEAR(VolumeByClient[[#This Row],[Date]])</f>
        <v>Q2 2021</v>
      </c>
      <c r="H727" s="7" t="str">
        <f>VLOOKUP(VolumeByClient[[#This Row],[Date]],quarters[],3,TRUE)</f>
        <v>Q2 2021</v>
      </c>
    </row>
    <row r="728" spans="1:8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4" t="str">
        <f>INDEX(GeoByClient[GEOID],MATCH(VolumeByClient[[#This Row],[CLID]],GeoByClient[Right],0))</f>
        <v>GEO1003</v>
      </c>
      <c r="F728" s="3" t="str">
        <f>VLOOKUP(VolumeByClient[[#This Row],[Index Match Region Id]],geonames[[GEOID]:[GEO NAME]],2,FALSE)</f>
        <v>EMEA</v>
      </c>
      <c r="G728" s="7" t="str">
        <f>"Q"&amp;ROUNDUP(MONTH(VolumeByClient[[#This Row],[Date]])/3,0)&amp;" "&amp;YEAR(VolumeByClient[[#This Row],[Date]])</f>
        <v>Q2 2021</v>
      </c>
      <c r="H728" s="7" t="str">
        <f>VLOOKUP(VolumeByClient[[#This Row],[Date]],quarters[],3,TRUE)</f>
        <v>Q2 2021</v>
      </c>
    </row>
    <row r="729" spans="1:8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4" t="str">
        <f>INDEX(GeoByClient[GEOID],MATCH(VolumeByClient[[#This Row],[CLID]],GeoByClient[Right],0))</f>
        <v>GEO1003</v>
      </c>
      <c r="F729" s="3" t="str">
        <f>VLOOKUP(VolumeByClient[[#This Row],[Index Match Region Id]],geonames[[GEOID]:[GEO NAME]],2,FALSE)</f>
        <v>EMEA</v>
      </c>
      <c r="G729" s="7" t="str">
        <f>"Q"&amp;ROUNDUP(MONTH(VolumeByClient[[#This Row],[Date]])/3,0)&amp;" "&amp;YEAR(VolumeByClient[[#This Row],[Date]])</f>
        <v>Q2 2021</v>
      </c>
      <c r="H729" s="7" t="str">
        <f>VLOOKUP(VolumeByClient[[#This Row],[Date]],quarters[],3,TRUE)</f>
        <v>Q2 2021</v>
      </c>
    </row>
    <row r="730" spans="1:8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4" t="str">
        <f>INDEX(GeoByClient[GEOID],MATCH(VolumeByClient[[#This Row],[CLID]],GeoByClient[Right],0))</f>
        <v>GEO1003</v>
      </c>
      <c r="F730" s="3" t="str">
        <f>VLOOKUP(VolumeByClient[[#This Row],[Index Match Region Id]],geonames[[GEOID]:[GEO NAME]],2,FALSE)</f>
        <v>EMEA</v>
      </c>
      <c r="G730" s="7" t="str">
        <f>"Q"&amp;ROUNDUP(MONTH(VolumeByClient[[#This Row],[Date]])/3,0)&amp;" "&amp;YEAR(VolumeByClient[[#This Row],[Date]])</f>
        <v>Q1 2021</v>
      </c>
      <c r="H730" s="7" t="str">
        <f>VLOOKUP(VolumeByClient[[#This Row],[Date]],quarters[],3,TRUE)</f>
        <v>Q1 2021</v>
      </c>
    </row>
    <row r="731" spans="1:8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4" t="str">
        <f>INDEX(GeoByClient[GEOID],MATCH(VolumeByClient[[#This Row],[CLID]],GeoByClient[Right],0))</f>
        <v>GEO1003</v>
      </c>
      <c r="F731" s="3" t="str">
        <f>VLOOKUP(VolumeByClient[[#This Row],[Index Match Region Id]],geonames[[GEOID]:[GEO NAME]],2,FALSE)</f>
        <v>EMEA</v>
      </c>
      <c r="G731" s="7" t="str">
        <f>"Q"&amp;ROUNDUP(MONTH(VolumeByClient[[#This Row],[Date]])/3,0)&amp;" "&amp;YEAR(VolumeByClient[[#This Row],[Date]])</f>
        <v>Q1 2021</v>
      </c>
      <c r="H731" s="7" t="str">
        <f>VLOOKUP(VolumeByClient[[#This Row],[Date]],quarters[],3,TRUE)</f>
        <v>Q1 2021</v>
      </c>
    </row>
    <row r="732" spans="1:8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4" t="str">
        <f>INDEX(GeoByClient[GEOID],MATCH(VolumeByClient[[#This Row],[CLID]],GeoByClient[Right],0))</f>
        <v>GEO1003</v>
      </c>
      <c r="F732" s="3" t="str">
        <f>VLOOKUP(VolumeByClient[[#This Row],[Index Match Region Id]],geonames[[GEOID]:[GEO NAME]],2,FALSE)</f>
        <v>EMEA</v>
      </c>
      <c r="G732" s="7" t="str">
        <f>"Q"&amp;ROUNDUP(MONTH(VolumeByClient[[#This Row],[Date]])/3,0)&amp;" "&amp;YEAR(VolumeByClient[[#This Row],[Date]])</f>
        <v>Q1 2021</v>
      </c>
      <c r="H732" s="7" t="str">
        <f>VLOOKUP(VolumeByClient[[#This Row],[Date]],quarters[],3,TRUE)</f>
        <v>Q1 2021</v>
      </c>
    </row>
    <row r="733" spans="1:8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4" t="str">
        <f>INDEX(GeoByClient[GEOID],MATCH(VolumeByClient[[#This Row],[CLID]],GeoByClient[Right],0))</f>
        <v>GEO1003</v>
      </c>
      <c r="F733" s="3" t="str">
        <f>VLOOKUP(VolumeByClient[[#This Row],[Index Match Region Id]],geonames[[GEOID]:[GEO NAME]],2,FALSE)</f>
        <v>EMEA</v>
      </c>
      <c r="G733" s="7" t="str">
        <f>"Q"&amp;ROUNDUP(MONTH(VolumeByClient[[#This Row],[Date]])/3,0)&amp;" "&amp;YEAR(VolumeByClient[[#This Row],[Date]])</f>
        <v>Q1 2020</v>
      </c>
      <c r="H733" s="7" t="str">
        <f>VLOOKUP(VolumeByClient[[#This Row],[Date]],quarters[],3,TRUE)</f>
        <v>Q1 2020</v>
      </c>
    </row>
    <row r="734" spans="1:8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4" t="str">
        <f>INDEX(GeoByClient[GEOID],MATCH(VolumeByClient[[#This Row],[CLID]],GeoByClient[Right],0))</f>
        <v>GEO1003</v>
      </c>
      <c r="F734" s="3" t="str">
        <f>VLOOKUP(VolumeByClient[[#This Row],[Index Match Region Id]],geonames[[GEOID]:[GEO NAME]],2,FALSE)</f>
        <v>EMEA</v>
      </c>
      <c r="G734" s="7" t="str">
        <f>"Q"&amp;ROUNDUP(MONTH(VolumeByClient[[#This Row],[Date]])/3,0)&amp;" "&amp;YEAR(VolumeByClient[[#This Row],[Date]])</f>
        <v>Q1 2020</v>
      </c>
      <c r="H734" s="7" t="str">
        <f>VLOOKUP(VolumeByClient[[#This Row],[Date]],quarters[],3,TRUE)</f>
        <v>Q1 2020</v>
      </c>
    </row>
    <row r="735" spans="1:8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4" t="str">
        <f>INDEX(GeoByClient[GEOID],MATCH(VolumeByClient[[#This Row],[CLID]],GeoByClient[Right],0))</f>
        <v>GEO1003</v>
      </c>
      <c r="F735" s="3" t="str">
        <f>VLOOKUP(VolumeByClient[[#This Row],[Index Match Region Id]],geonames[[GEOID]:[GEO NAME]],2,FALSE)</f>
        <v>EMEA</v>
      </c>
      <c r="G735" s="7" t="str">
        <f>"Q"&amp;ROUNDUP(MONTH(VolumeByClient[[#This Row],[Date]])/3,0)&amp;" "&amp;YEAR(VolumeByClient[[#This Row],[Date]])</f>
        <v>Q1 2020</v>
      </c>
      <c r="H735" s="7" t="str">
        <f>VLOOKUP(VolumeByClient[[#This Row],[Date]],quarters[],3,TRUE)</f>
        <v>Q1 2020</v>
      </c>
    </row>
    <row r="736" spans="1:8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4" t="str">
        <f>INDEX(GeoByClient[GEOID],MATCH(VolumeByClient[[#This Row],[CLID]],GeoByClient[Right],0))</f>
        <v>GEO1003</v>
      </c>
      <c r="F736" s="3" t="str">
        <f>VLOOKUP(VolumeByClient[[#This Row],[Index Match Region Id]],geonames[[GEOID]:[GEO NAME]],2,FALSE)</f>
        <v>EMEA</v>
      </c>
      <c r="G736" s="7" t="str">
        <f>"Q"&amp;ROUNDUP(MONTH(VolumeByClient[[#This Row],[Date]])/3,0)&amp;" "&amp;YEAR(VolumeByClient[[#This Row],[Date]])</f>
        <v>Q2 2020</v>
      </c>
      <c r="H736" s="7" t="str">
        <f>VLOOKUP(VolumeByClient[[#This Row],[Date]],quarters[],3,TRUE)</f>
        <v>Q2 2020</v>
      </c>
    </row>
    <row r="737" spans="1:8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4" t="str">
        <f>INDEX(GeoByClient[GEOID],MATCH(VolumeByClient[[#This Row],[CLID]],GeoByClient[Right],0))</f>
        <v>GEO1003</v>
      </c>
      <c r="F737" s="3" t="str">
        <f>VLOOKUP(VolumeByClient[[#This Row],[Index Match Region Id]],geonames[[GEOID]:[GEO NAME]],2,FALSE)</f>
        <v>EMEA</v>
      </c>
      <c r="G737" s="7" t="str">
        <f>"Q"&amp;ROUNDUP(MONTH(VolumeByClient[[#This Row],[Date]])/3,0)&amp;" "&amp;YEAR(VolumeByClient[[#This Row],[Date]])</f>
        <v>Q2 2020</v>
      </c>
      <c r="H737" s="7" t="str">
        <f>VLOOKUP(VolumeByClient[[#This Row],[Date]],quarters[],3,TRUE)</f>
        <v>Q2 2020</v>
      </c>
    </row>
    <row r="738" spans="1:8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4" t="str">
        <f>INDEX(GeoByClient[GEOID],MATCH(VolumeByClient[[#This Row],[CLID]],GeoByClient[Right],0))</f>
        <v>GEO1003</v>
      </c>
      <c r="F738" s="3" t="str">
        <f>VLOOKUP(VolumeByClient[[#This Row],[Index Match Region Id]],geonames[[GEOID]:[GEO NAME]],2,FALSE)</f>
        <v>EMEA</v>
      </c>
      <c r="G738" s="7" t="str">
        <f>"Q"&amp;ROUNDUP(MONTH(VolumeByClient[[#This Row],[Date]])/3,0)&amp;" "&amp;YEAR(VolumeByClient[[#This Row],[Date]])</f>
        <v>Q2 2020</v>
      </c>
      <c r="H738" s="7" t="str">
        <f>VLOOKUP(VolumeByClient[[#This Row],[Date]],quarters[],3,TRUE)</f>
        <v>Q2 2020</v>
      </c>
    </row>
    <row r="739" spans="1:8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4" t="str">
        <f>INDEX(GeoByClient[GEOID],MATCH(VolumeByClient[[#This Row],[CLID]],GeoByClient[Right],0))</f>
        <v>GEO1003</v>
      </c>
      <c r="F739" s="3" t="str">
        <f>VLOOKUP(VolumeByClient[[#This Row],[Index Match Region Id]],geonames[[GEOID]:[GEO NAME]],2,FALSE)</f>
        <v>EMEA</v>
      </c>
      <c r="G739" s="7" t="str">
        <f>"Q"&amp;ROUNDUP(MONTH(VolumeByClient[[#This Row],[Date]])/3,0)&amp;" "&amp;YEAR(VolumeByClient[[#This Row],[Date]])</f>
        <v>Q3 2020</v>
      </c>
      <c r="H739" s="7" t="str">
        <f>VLOOKUP(VolumeByClient[[#This Row],[Date]],quarters[],3,TRUE)</f>
        <v>Q3 2020</v>
      </c>
    </row>
    <row r="740" spans="1:8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4" t="str">
        <f>INDEX(GeoByClient[GEOID],MATCH(VolumeByClient[[#This Row],[CLID]],GeoByClient[Right],0))</f>
        <v>GEO1003</v>
      </c>
      <c r="F740" s="3" t="str">
        <f>VLOOKUP(VolumeByClient[[#This Row],[Index Match Region Id]],geonames[[GEOID]:[GEO NAME]],2,FALSE)</f>
        <v>EMEA</v>
      </c>
      <c r="G740" s="7" t="str">
        <f>"Q"&amp;ROUNDUP(MONTH(VolumeByClient[[#This Row],[Date]])/3,0)&amp;" "&amp;YEAR(VolumeByClient[[#This Row],[Date]])</f>
        <v>Q3 2020</v>
      </c>
      <c r="H740" s="7" t="str">
        <f>VLOOKUP(VolumeByClient[[#This Row],[Date]],quarters[],3,TRUE)</f>
        <v>Q3 2020</v>
      </c>
    </row>
    <row r="741" spans="1:8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4" t="str">
        <f>INDEX(GeoByClient[GEOID],MATCH(VolumeByClient[[#This Row],[CLID]],GeoByClient[Right],0))</f>
        <v>GEO1003</v>
      </c>
      <c r="F741" s="3" t="str">
        <f>VLOOKUP(VolumeByClient[[#This Row],[Index Match Region Id]],geonames[[GEOID]:[GEO NAME]],2,FALSE)</f>
        <v>EMEA</v>
      </c>
      <c r="G741" s="7" t="str">
        <f>"Q"&amp;ROUNDUP(MONTH(VolumeByClient[[#This Row],[Date]])/3,0)&amp;" "&amp;YEAR(VolumeByClient[[#This Row],[Date]])</f>
        <v>Q3 2020</v>
      </c>
      <c r="H741" s="7" t="str">
        <f>VLOOKUP(VolumeByClient[[#This Row],[Date]],quarters[],3,TRUE)</f>
        <v>Q3 2020</v>
      </c>
    </row>
    <row r="742" spans="1:8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4" t="str">
        <f>INDEX(GeoByClient[GEOID],MATCH(VolumeByClient[[#This Row],[CLID]],GeoByClient[Right],0))</f>
        <v>GEO1003</v>
      </c>
      <c r="F742" s="3" t="str">
        <f>VLOOKUP(VolumeByClient[[#This Row],[Index Match Region Id]],geonames[[GEOID]:[GEO NAME]],2,FALSE)</f>
        <v>EMEA</v>
      </c>
      <c r="G742" s="7" t="str">
        <f>"Q"&amp;ROUNDUP(MONTH(VolumeByClient[[#This Row],[Date]])/3,0)&amp;" "&amp;YEAR(VolumeByClient[[#This Row],[Date]])</f>
        <v>Q4 2020</v>
      </c>
      <c r="H742" s="7" t="str">
        <f>VLOOKUP(VolumeByClient[[#This Row],[Date]],quarters[],3,TRUE)</f>
        <v>Q4 2020</v>
      </c>
    </row>
    <row r="743" spans="1:8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4" t="str">
        <f>INDEX(GeoByClient[GEOID],MATCH(VolumeByClient[[#This Row],[CLID]],GeoByClient[Right],0))</f>
        <v>GEO1003</v>
      </c>
      <c r="F743" s="3" t="str">
        <f>VLOOKUP(VolumeByClient[[#This Row],[Index Match Region Id]],geonames[[GEOID]:[GEO NAME]],2,FALSE)</f>
        <v>EMEA</v>
      </c>
      <c r="G743" s="7" t="str">
        <f>"Q"&amp;ROUNDUP(MONTH(VolumeByClient[[#This Row],[Date]])/3,0)&amp;" "&amp;YEAR(VolumeByClient[[#This Row],[Date]])</f>
        <v>Q4 2020</v>
      </c>
      <c r="H743" s="7" t="str">
        <f>VLOOKUP(VolumeByClient[[#This Row],[Date]],quarters[],3,TRUE)</f>
        <v>Q4 2020</v>
      </c>
    </row>
    <row r="744" spans="1:8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4" t="str">
        <f>INDEX(GeoByClient[GEOID],MATCH(VolumeByClient[[#This Row],[CLID]],GeoByClient[Right],0))</f>
        <v>GEO1003</v>
      </c>
      <c r="F744" s="3" t="str">
        <f>VLOOKUP(VolumeByClient[[#This Row],[Index Match Region Id]],geonames[[GEOID]:[GEO NAME]],2,FALSE)</f>
        <v>EMEA</v>
      </c>
      <c r="G744" s="7" t="str">
        <f>"Q"&amp;ROUNDUP(MONTH(VolumeByClient[[#This Row],[Date]])/3,0)&amp;" "&amp;YEAR(VolumeByClient[[#This Row],[Date]])</f>
        <v>Q4 2020</v>
      </c>
      <c r="H744" s="7" t="str">
        <f>VLOOKUP(VolumeByClient[[#This Row],[Date]],quarters[],3,TRUE)</f>
        <v>Q4 2020</v>
      </c>
    </row>
    <row r="745" spans="1:8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4" t="str">
        <f>INDEX(GeoByClient[GEOID],MATCH(VolumeByClient[[#This Row],[CLID]],GeoByClient[Right],0))</f>
        <v>GEO1003</v>
      </c>
      <c r="F745" s="3" t="str">
        <f>VLOOKUP(VolumeByClient[[#This Row],[Index Match Region Id]],geonames[[GEOID]:[GEO NAME]],2,FALSE)</f>
        <v>EMEA</v>
      </c>
      <c r="G745" s="7" t="str">
        <f>"Q"&amp;ROUNDUP(MONTH(VolumeByClient[[#This Row],[Date]])/3,0)&amp;" "&amp;YEAR(VolumeByClient[[#This Row],[Date]])</f>
        <v>Q2 2021</v>
      </c>
      <c r="H745" s="7" t="str">
        <f>VLOOKUP(VolumeByClient[[#This Row],[Date]],quarters[],3,TRUE)</f>
        <v>Q2 2021</v>
      </c>
    </row>
    <row r="746" spans="1:8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4" t="str">
        <f>INDEX(GeoByClient[GEOID],MATCH(VolumeByClient[[#This Row],[CLID]],GeoByClient[Right],0))</f>
        <v>GEO1003</v>
      </c>
      <c r="F746" s="3" t="str">
        <f>VLOOKUP(VolumeByClient[[#This Row],[Index Match Region Id]],geonames[[GEOID]:[GEO NAME]],2,FALSE)</f>
        <v>EMEA</v>
      </c>
      <c r="G746" s="7" t="str">
        <f>"Q"&amp;ROUNDUP(MONTH(VolumeByClient[[#This Row],[Date]])/3,0)&amp;" "&amp;YEAR(VolumeByClient[[#This Row],[Date]])</f>
        <v>Q2 2021</v>
      </c>
      <c r="H746" s="7" t="str">
        <f>VLOOKUP(VolumeByClient[[#This Row],[Date]],quarters[],3,TRUE)</f>
        <v>Q2 2021</v>
      </c>
    </row>
    <row r="747" spans="1:8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4" t="str">
        <f>INDEX(GeoByClient[GEOID],MATCH(VolumeByClient[[#This Row],[CLID]],GeoByClient[Right],0))</f>
        <v>GEO1003</v>
      </c>
      <c r="F747" s="3" t="str">
        <f>VLOOKUP(VolumeByClient[[#This Row],[Index Match Region Id]],geonames[[GEOID]:[GEO NAME]],2,FALSE)</f>
        <v>EMEA</v>
      </c>
      <c r="G747" s="7" t="str">
        <f>"Q"&amp;ROUNDUP(MONTH(VolumeByClient[[#This Row],[Date]])/3,0)&amp;" "&amp;YEAR(VolumeByClient[[#This Row],[Date]])</f>
        <v>Q2 2021</v>
      </c>
      <c r="H747" s="7" t="str">
        <f>VLOOKUP(VolumeByClient[[#This Row],[Date]],quarters[],3,TRUE)</f>
        <v>Q2 2021</v>
      </c>
    </row>
    <row r="748" spans="1:8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4" t="str">
        <f>INDEX(GeoByClient[GEOID],MATCH(VolumeByClient[[#This Row],[CLID]],GeoByClient[Right],0))</f>
        <v>GEO1003</v>
      </c>
      <c r="F748" s="3" t="str">
        <f>VLOOKUP(VolumeByClient[[#This Row],[Index Match Region Id]],geonames[[GEOID]:[GEO NAME]],2,FALSE)</f>
        <v>EMEA</v>
      </c>
      <c r="G748" s="7" t="str">
        <f>"Q"&amp;ROUNDUP(MONTH(VolumeByClient[[#This Row],[Date]])/3,0)&amp;" "&amp;YEAR(VolumeByClient[[#This Row],[Date]])</f>
        <v>Q1 2021</v>
      </c>
      <c r="H748" s="7" t="str">
        <f>VLOOKUP(VolumeByClient[[#This Row],[Date]],quarters[],3,TRUE)</f>
        <v>Q1 2021</v>
      </c>
    </row>
    <row r="749" spans="1:8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4" t="str">
        <f>INDEX(GeoByClient[GEOID],MATCH(VolumeByClient[[#This Row],[CLID]],GeoByClient[Right],0))</f>
        <v>GEO1003</v>
      </c>
      <c r="F749" s="3" t="str">
        <f>VLOOKUP(VolumeByClient[[#This Row],[Index Match Region Id]],geonames[[GEOID]:[GEO NAME]],2,FALSE)</f>
        <v>EMEA</v>
      </c>
      <c r="G749" s="7" t="str">
        <f>"Q"&amp;ROUNDUP(MONTH(VolumeByClient[[#This Row],[Date]])/3,0)&amp;" "&amp;YEAR(VolumeByClient[[#This Row],[Date]])</f>
        <v>Q1 2021</v>
      </c>
      <c r="H749" s="7" t="str">
        <f>VLOOKUP(VolumeByClient[[#This Row],[Date]],quarters[],3,TRUE)</f>
        <v>Q1 2021</v>
      </c>
    </row>
    <row r="750" spans="1:8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4" t="str">
        <f>INDEX(GeoByClient[GEOID],MATCH(VolumeByClient[[#This Row],[CLID]],GeoByClient[Right],0))</f>
        <v>GEO1003</v>
      </c>
      <c r="F750" s="3" t="str">
        <f>VLOOKUP(VolumeByClient[[#This Row],[Index Match Region Id]],geonames[[GEOID]:[GEO NAME]],2,FALSE)</f>
        <v>EMEA</v>
      </c>
      <c r="G750" s="7" t="str">
        <f>"Q"&amp;ROUNDUP(MONTH(VolumeByClient[[#This Row],[Date]])/3,0)&amp;" "&amp;YEAR(VolumeByClient[[#This Row],[Date]])</f>
        <v>Q1 2021</v>
      </c>
      <c r="H750" s="7" t="str">
        <f>VLOOKUP(VolumeByClient[[#This Row],[Date]],quarters[],3,TRUE)</f>
        <v>Q1 2021</v>
      </c>
    </row>
    <row r="751" spans="1:8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4" t="str">
        <f>INDEX(GeoByClient[GEOID],MATCH(VolumeByClient[[#This Row],[CLID]],GeoByClient[Right],0))</f>
        <v>GEO1003</v>
      </c>
      <c r="F751" s="3" t="str">
        <f>VLOOKUP(VolumeByClient[[#This Row],[Index Match Region Id]],geonames[[GEOID]:[GEO NAME]],2,FALSE)</f>
        <v>EMEA</v>
      </c>
      <c r="G751" s="7" t="str">
        <f>"Q"&amp;ROUNDUP(MONTH(VolumeByClient[[#This Row],[Date]])/3,0)&amp;" "&amp;YEAR(VolumeByClient[[#This Row],[Date]])</f>
        <v>Q1 2020</v>
      </c>
      <c r="H751" s="7" t="str">
        <f>VLOOKUP(VolumeByClient[[#This Row],[Date]],quarters[],3,TRUE)</f>
        <v>Q1 2020</v>
      </c>
    </row>
    <row r="752" spans="1:8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4" t="str">
        <f>INDEX(GeoByClient[GEOID],MATCH(VolumeByClient[[#This Row],[CLID]],GeoByClient[Right],0))</f>
        <v>GEO1003</v>
      </c>
      <c r="F752" s="3" t="str">
        <f>VLOOKUP(VolumeByClient[[#This Row],[Index Match Region Id]],geonames[[GEOID]:[GEO NAME]],2,FALSE)</f>
        <v>EMEA</v>
      </c>
      <c r="G752" s="7" t="str">
        <f>"Q"&amp;ROUNDUP(MONTH(VolumeByClient[[#This Row],[Date]])/3,0)&amp;" "&amp;YEAR(VolumeByClient[[#This Row],[Date]])</f>
        <v>Q1 2020</v>
      </c>
      <c r="H752" s="7" t="str">
        <f>VLOOKUP(VolumeByClient[[#This Row],[Date]],quarters[],3,TRUE)</f>
        <v>Q1 2020</v>
      </c>
    </row>
    <row r="753" spans="1:8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4" t="str">
        <f>INDEX(GeoByClient[GEOID],MATCH(VolumeByClient[[#This Row],[CLID]],GeoByClient[Right],0))</f>
        <v>GEO1003</v>
      </c>
      <c r="F753" s="3" t="str">
        <f>VLOOKUP(VolumeByClient[[#This Row],[Index Match Region Id]],geonames[[GEOID]:[GEO NAME]],2,FALSE)</f>
        <v>EMEA</v>
      </c>
      <c r="G753" s="7" t="str">
        <f>"Q"&amp;ROUNDUP(MONTH(VolumeByClient[[#This Row],[Date]])/3,0)&amp;" "&amp;YEAR(VolumeByClient[[#This Row],[Date]])</f>
        <v>Q1 2020</v>
      </c>
      <c r="H753" s="7" t="str">
        <f>VLOOKUP(VolumeByClient[[#This Row],[Date]],quarters[],3,TRUE)</f>
        <v>Q1 2020</v>
      </c>
    </row>
    <row r="754" spans="1:8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4" t="str">
        <f>INDEX(GeoByClient[GEOID],MATCH(VolumeByClient[[#This Row],[CLID]],GeoByClient[Right],0))</f>
        <v>GEO1003</v>
      </c>
      <c r="F754" s="3" t="str">
        <f>VLOOKUP(VolumeByClient[[#This Row],[Index Match Region Id]],geonames[[GEOID]:[GEO NAME]],2,FALSE)</f>
        <v>EMEA</v>
      </c>
      <c r="G754" s="7" t="str">
        <f>"Q"&amp;ROUNDUP(MONTH(VolumeByClient[[#This Row],[Date]])/3,0)&amp;" "&amp;YEAR(VolumeByClient[[#This Row],[Date]])</f>
        <v>Q2 2020</v>
      </c>
      <c r="H754" s="7" t="str">
        <f>VLOOKUP(VolumeByClient[[#This Row],[Date]],quarters[],3,TRUE)</f>
        <v>Q2 2020</v>
      </c>
    </row>
    <row r="755" spans="1:8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4" t="str">
        <f>INDEX(GeoByClient[GEOID],MATCH(VolumeByClient[[#This Row],[CLID]],GeoByClient[Right],0))</f>
        <v>GEO1003</v>
      </c>
      <c r="F755" s="3" t="str">
        <f>VLOOKUP(VolumeByClient[[#This Row],[Index Match Region Id]],geonames[[GEOID]:[GEO NAME]],2,FALSE)</f>
        <v>EMEA</v>
      </c>
      <c r="G755" s="7" t="str">
        <f>"Q"&amp;ROUNDUP(MONTH(VolumeByClient[[#This Row],[Date]])/3,0)&amp;" "&amp;YEAR(VolumeByClient[[#This Row],[Date]])</f>
        <v>Q2 2020</v>
      </c>
      <c r="H755" s="7" t="str">
        <f>VLOOKUP(VolumeByClient[[#This Row],[Date]],quarters[],3,TRUE)</f>
        <v>Q2 2020</v>
      </c>
    </row>
    <row r="756" spans="1:8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4" t="str">
        <f>INDEX(GeoByClient[GEOID],MATCH(VolumeByClient[[#This Row],[CLID]],GeoByClient[Right],0))</f>
        <v>GEO1003</v>
      </c>
      <c r="F756" s="3" t="str">
        <f>VLOOKUP(VolumeByClient[[#This Row],[Index Match Region Id]],geonames[[GEOID]:[GEO NAME]],2,FALSE)</f>
        <v>EMEA</v>
      </c>
      <c r="G756" s="7" t="str">
        <f>"Q"&amp;ROUNDUP(MONTH(VolumeByClient[[#This Row],[Date]])/3,0)&amp;" "&amp;YEAR(VolumeByClient[[#This Row],[Date]])</f>
        <v>Q2 2020</v>
      </c>
      <c r="H756" s="7" t="str">
        <f>VLOOKUP(VolumeByClient[[#This Row],[Date]],quarters[],3,TRUE)</f>
        <v>Q2 2020</v>
      </c>
    </row>
    <row r="757" spans="1:8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4" t="str">
        <f>INDEX(GeoByClient[GEOID],MATCH(VolumeByClient[[#This Row],[CLID]],GeoByClient[Right],0))</f>
        <v>GEO1003</v>
      </c>
      <c r="F757" s="3" t="str">
        <f>VLOOKUP(VolumeByClient[[#This Row],[Index Match Region Id]],geonames[[GEOID]:[GEO NAME]],2,FALSE)</f>
        <v>EMEA</v>
      </c>
      <c r="G757" s="7" t="str">
        <f>"Q"&amp;ROUNDUP(MONTH(VolumeByClient[[#This Row],[Date]])/3,0)&amp;" "&amp;YEAR(VolumeByClient[[#This Row],[Date]])</f>
        <v>Q3 2020</v>
      </c>
      <c r="H757" s="7" t="str">
        <f>VLOOKUP(VolumeByClient[[#This Row],[Date]],quarters[],3,TRUE)</f>
        <v>Q3 2020</v>
      </c>
    </row>
    <row r="758" spans="1:8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4" t="str">
        <f>INDEX(GeoByClient[GEOID],MATCH(VolumeByClient[[#This Row],[CLID]],GeoByClient[Right],0))</f>
        <v>GEO1003</v>
      </c>
      <c r="F758" s="3" t="str">
        <f>VLOOKUP(VolumeByClient[[#This Row],[Index Match Region Id]],geonames[[GEOID]:[GEO NAME]],2,FALSE)</f>
        <v>EMEA</v>
      </c>
      <c r="G758" s="7" t="str">
        <f>"Q"&amp;ROUNDUP(MONTH(VolumeByClient[[#This Row],[Date]])/3,0)&amp;" "&amp;YEAR(VolumeByClient[[#This Row],[Date]])</f>
        <v>Q3 2020</v>
      </c>
      <c r="H758" s="7" t="str">
        <f>VLOOKUP(VolumeByClient[[#This Row],[Date]],quarters[],3,TRUE)</f>
        <v>Q3 2020</v>
      </c>
    </row>
    <row r="759" spans="1:8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4" t="str">
        <f>INDEX(GeoByClient[GEOID],MATCH(VolumeByClient[[#This Row],[CLID]],GeoByClient[Right],0))</f>
        <v>GEO1003</v>
      </c>
      <c r="F759" s="3" t="str">
        <f>VLOOKUP(VolumeByClient[[#This Row],[Index Match Region Id]],geonames[[GEOID]:[GEO NAME]],2,FALSE)</f>
        <v>EMEA</v>
      </c>
      <c r="G759" s="7" t="str">
        <f>"Q"&amp;ROUNDUP(MONTH(VolumeByClient[[#This Row],[Date]])/3,0)&amp;" "&amp;YEAR(VolumeByClient[[#This Row],[Date]])</f>
        <v>Q3 2020</v>
      </c>
      <c r="H759" s="7" t="str">
        <f>VLOOKUP(VolumeByClient[[#This Row],[Date]],quarters[],3,TRUE)</f>
        <v>Q3 2020</v>
      </c>
    </row>
    <row r="760" spans="1:8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4" t="str">
        <f>INDEX(GeoByClient[GEOID],MATCH(VolumeByClient[[#This Row],[CLID]],GeoByClient[Right],0))</f>
        <v>GEO1003</v>
      </c>
      <c r="F760" s="3" t="str">
        <f>VLOOKUP(VolumeByClient[[#This Row],[Index Match Region Id]],geonames[[GEOID]:[GEO NAME]],2,FALSE)</f>
        <v>EMEA</v>
      </c>
      <c r="G760" s="7" t="str">
        <f>"Q"&amp;ROUNDUP(MONTH(VolumeByClient[[#This Row],[Date]])/3,0)&amp;" "&amp;YEAR(VolumeByClient[[#This Row],[Date]])</f>
        <v>Q4 2020</v>
      </c>
      <c r="H760" s="7" t="str">
        <f>VLOOKUP(VolumeByClient[[#This Row],[Date]],quarters[],3,TRUE)</f>
        <v>Q4 2020</v>
      </c>
    </row>
    <row r="761" spans="1:8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4" t="str">
        <f>INDEX(GeoByClient[GEOID],MATCH(VolumeByClient[[#This Row],[CLID]],GeoByClient[Right],0))</f>
        <v>GEO1003</v>
      </c>
      <c r="F761" s="3" t="str">
        <f>VLOOKUP(VolumeByClient[[#This Row],[Index Match Region Id]],geonames[[GEOID]:[GEO NAME]],2,FALSE)</f>
        <v>EMEA</v>
      </c>
      <c r="G761" s="7" t="str">
        <f>"Q"&amp;ROUNDUP(MONTH(VolumeByClient[[#This Row],[Date]])/3,0)&amp;" "&amp;YEAR(VolumeByClient[[#This Row],[Date]])</f>
        <v>Q4 2020</v>
      </c>
      <c r="H761" s="7" t="str">
        <f>VLOOKUP(VolumeByClient[[#This Row],[Date]],quarters[],3,TRUE)</f>
        <v>Q4 2020</v>
      </c>
    </row>
    <row r="762" spans="1:8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4" t="str">
        <f>INDEX(GeoByClient[GEOID],MATCH(VolumeByClient[[#This Row],[CLID]],GeoByClient[Right],0))</f>
        <v>GEO1003</v>
      </c>
      <c r="F762" s="3" t="str">
        <f>VLOOKUP(VolumeByClient[[#This Row],[Index Match Region Id]],geonames[[GEOID]:[GEO NAME]],2,FALSE)</f>
        <v>EMEA</v>
      </c>
      <c r="G762" s="7" t="str">
        <f>"Q"&amp;ROUNDUP(MONTH(VolumeByClient[[#This Row],[Date]])/3,0)&amp;" "&amp;YEAR(VolumeByClient[[#This Row],[Date]])</f>
        <v>Q4 2020</v>
      </c>
      <c r="H762" s="7" t="str">
        <f>VLOOKUP(VolumeByClient[[#This Row],[Date]],quarters[],3,TRUE)</f>
        <v>Q4 2020</v>
      </c>
    </row>
    <row r="763" spans="1:8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4" t="str">
        <f>INDEX(GeoByClient[GEOID],MATCH(VolumeByClient[[#This Row],[CLID]],GeoByClient[Right],0))</f>
        <v>GEO1003</v>
      </c>
      <c r="F763" s="3" t="str">
        <f>VLOOKUP(VolumeByClient[[#This Row],[Index Match Region Id]],geonames[[GEOID]:[GEO NAME]],2,FALSE)</f>
        <v>EMEA</v>
      </c>
      <c r="G763" s="7" t="str">
        <f>"Q"&amp;ROUNDUP(MONTH(VolumeByClient[[#This Row],[Date]])/3,0)&amp;" "&amp;YEAR(VolumeByClient[[#This Row],[Date]])</f>
        <v>Q2 2021</v>
      </c>
      <c r="H763" s="7" t="str">
        <f>VLOOKUP(VolumeByClient[[#This Row],[Date]],quarters[],3,TRUE)</f>
        <v>Q2 2021</v>
      </c>
    </row>
    <row r="764" spans="1:8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4" t="str">
        <f>INDEX(GeoByClient[GEOID],MATCH(VolumeByClient[[#This Row],[CLID]],GeoByClient[Right],0))</f>
        <v>GEO1003</v>
      </c>
      <c r="F764" s="3" t="str">
        <f>VLOOKUP(VolumeByClient[[#This Row],[Index Match Region Id]],geonames[[GEOID]:[GEO NAME]],2,FALSE)</f>
        <v>EMEA</v>
      </c>
      <c r="G764" s="7" t="str">
        <f>"Q"&amp;ROUNDUP(MONTH(VolumeByClient[[#This Row],[Date]])/3,0)&amp;" "&amp;YEAR(VolumeByClient[[#This Row],[Date]])</f>
        <v>Q2 2021</v>
      </c>
      <c r="H764" s="7" t="str">
        <f>VLOOKUP(VolumeByClient[[#This Row],[Date]],quarters[],3,TRUE)</f>
        <v>Q2 2021</v>
      </c>
    </row>
    <row r="765" spans="1:8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4" t="str">
        <f>INDEX(GeoByClient[GEOID],MATCH(VolumeByClient[[#This Row],[CLID]],GeoByClient[Right],0))</f>
        <v>GEO1003</v>
      </c>
      <c r="F765" s="3" t="str">
        <f>VLOOKUP(VolumeByClient[[#This Row],[Index Match Region Id]],geonames[[GEOID]:[GEO NAME]],2,FALSE)</f>
        <v>EMEA</v>
      </c>
      <c r="G765" s="7" t="str">
        <f>"Q"&amp;ROUNDUP(MONTH(VolumeByClient[[#This Row],[Date]])/3,0)&amp;" "&amp;YEAR(VolumeByClient[[#This Row],[Date]])</f>
        <v>Q2 2021</v>
      </c>
      <c r="H765" s="7" t="str">
        <f>VLOOKUP(VolumeByClient[[#This Row],[Date]],quarters[],3,TRUE)</f>
        <v>Q2 2021</v>
      </c>
    </row>
    <row r="766" spans="1:8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4" t="str">
        <f>INDEX(GeoByClient[GEOID],MATCH(VolumeByClient[[#This Row],[CLID]],GeoByClient[Right],0))</f>
        <v>GEO1003</v>
      </c>
      <c r="F766" s="3" t="str">
        <f>VLOOKUP(VolumeByClient[[#This Row],[Index Match Region Id]],geonames[[GEOID]:[GEO NAME]],2,FALSE)</f>
        <v>EMEA</v>
      </c>
      <c r="G766" s="7" t="str">
        <f>"Q"&amp;ROUNDUP(MONTH(VolumeByClient[[#This Row],[Date]])/3,0)&amp;" "&amp;YEAR(VolumeByClient[[#This Row],[Date]])</f>
        <v>Q1 2021</v>
      </c>
      <c r="H766" s="7" t="str">
        <f>VLOOKUP(VolumeByClient[[#This Row],[Date]],quarters[],3,TRUE)</f>
        <v>Q1 2021</v>
      </c>
    </row>
    <row r="767" spans="1:8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4" t="str">
        <f>INDEX(GeoByClient[GEOID],MATCH(VolumeByClient[[#This Row],[CLID]],GeoByClient[Right],0))</f>
        <v>GEO1003</v>
      </c>
      <c r="F767" s="3" t="str">
        <f>VLOOKUP(VolumeByClient[[#This Row],[Index Match Region Id]],geonames[[GEOID]:[GEO NAME]],2,FALSE)</f>
        <v>EMEA</v>
      </c>
      <c r="G767" s="7" t="str">
        <f>"Q"&amp;ROUNDUP(MONTH(VolumeByClient[[#This Row],[Date]])/3,0)&amp;" "&amp;YEAR(VolumeByClient[[#This Row],[Date]])</f>
        <v>Q1 2021</v>
      </c>
      <c r="H767" s="7" t="str">
        <f>VLOOKUP(VolumeByClient[[#This Row],[Date]],quarters[],3,TRUE)</f>
        <v>Q1 2021</v>
      </c>
    </row>
    <row r="768" spans="1:8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4" t="str">
        <f>INDEX(GeoByClient[GEOID],MATCH(VolumeByClient[[#This Row],[CLID]],GeoByClient[Right],0))</f>
        <v>GEO1003</v>
      </c>
      <c r="F768" s="3" t="str">
        <f>VLOOKUP(VolumeByClient[[#This Row],[Index Match Region Id]],geonames[[GEOID]:[GEO NAME]],2,FALSE)</f>
        <v>EMEA</v>
      </c>
      <c r="G768" s="7" t="str">
        <f>"Q"&amp;ROUNDUP(MONTH(VolumeByClient[[#This Row],[Date]])/3,0)&amp;" "&amp;YEAR(VolumeByClient[[#This Row],[Date]])</f>
        <v>Q1 2021</v>
      </c>
      <c r="H768" s="7" t="str">
        <f>VLOOKUP(VolumeByClient[[#This Row],[Date]],quarters[],3,TRUE)</f>
        <v>Q1 2021</v>
      </c>
    </row>
    <row r="769" spans="1:8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4" t="str">
        <f>INDEX(GeoByClient[GEOID],MATCH(VolumeByClient[[#This Row],[CLID]],GeoByClient[Right],0))</f>
        <v>GEO1003</v>
      </c>
      <c r="F769" s="3" t="str">
        <f>VLOOKUP(VolumeByClient[[#This Row],[Index Match Region Id]],geonames[[GEOID]:[GEO NAME]],2,FALSE)</f>
        <v>EMEA</v>
      </c>
      <c r="G769" s="7" t="str">
        <f>"Q"&amp;ROUNDUP(MONTH(VolumeByClient[[#This Row],[Date]])/3,0)&amp;" "&amp;YEAR(VolumeByClient[[#This Row],[Date]])</f>
        <v>Q1 2020</v>
      </c>
      <c r="H769" s="7" t="str">
        <f>VLOOKUP(VolumeByClient[[#This Row],[Date]],quarters[],3,TRUE)</f>
        <v>Q1 2020</v>
      </c>
    </row>
    <row r="770" spans="1:8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4" t="str">
        <f>INDEX(GeoByClient[GEOID],MATCH(VolumeByClient[[#This Row],[CLID]],GeoByClient[Right],0))</f>
        <v>GEO1003</v>
      </c>
      <c r="F770" s="3" t="str">
        <f>VLOOKUP(VolumeByClient[[#This Row],[Index Match Region Id]],geonames[[GEOID]:[GEO NAME]],2,FALSE)</f>
        <v>EMEA</v>
      </c>
      <c r="G770" s="7" t="str">
        <f>"Q"&amp;ROUNDUP(MONTH(VolumeByClient[[#This Row],[Date]])/3,0)&amp;" "&amp;YEAR(VolumeByClient[[#This Row],[Date]])</f>
        <v>Q1 2020</v>
      </c>
      <c r="H770" s="7" t="str">
        <f>VLOOKUP(VolumeByClient[[#This Row],[Date]],quarters[],3,TRUE)</f>
        <v>Q1 2020</v>
      </c>
    </row>
    <row r="771" spans="1:8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4" t="str">
        <f>INDEX(GeoByClient[GEOID],MATCH(VolumeByClient[[#This Row],[CLID]],GeoByClient[Right],0))</f>
        <v>GEO1003</v>
      </c>
      <c r="F771" s="3" t="str">
        <f>VLOOKUP(VolumeByClient[[#This Row],[Index Match Region Id]],geonames[[GEOID]:[GEO NAME]],2,FALSE)</f>
        <v>EMEA</v>
      </c>
      <c r="G771" s="7" t="str">
        <f>"Q"&amp;ROUNDUP(MONTH(VolumeByClient[[#This Row],[Date]])/3,0)&amp;" "&amp;YEAR(VolumeByClient[[#This Row],[Date]])</f>
        <v>Q1 2020</v>
      </c>
      <c r="H771" s="7" t="str">
        <f>VLOOKUP(VolumeByClient[[#This Row],[Date]],quarters[],3,TRUE)</f>
        <v>Q1 2020</v>
      </c>
    </row>
    <row r="772" spans="1:8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4" t="str">
        <f>INDEX(GeoByClient[GEOID],MATCH(VolumeByClient[[#This Row],[CLID]],GeoByClient[Right],0))</f>
        <v>GEO1003</v>
      </c>
      <c r="F772" s="3" t="str">
        <f>VLOOKUP(VolumeByClient[[#This Row],[Index Match Region Id]],geonames[[GEOID]:[GEO NAME]],2,FALSE)</f>
        <v>EMEA</v>
      </c>
      <c r="G772" s="7" t="str">
        <f>"Q"&amp;ROUNDUP(MONTH(VolumeByClient[[#This Row],[Date]])/3,0)&amp;" "&amp;YEAR(VolumeByClient[[#This Row],[Date]])</f>
        <v>Q2 2020</v>
      </c>
      <c r="H772" s="7" t="str">
        <f>VLOOKUP(VolumeByClient[[#This Row],[Date]],quarters[],3,TRUE)</f>
        <v>Q2 2020</v>
      </c>
    </row>
    <row r="773" spans="1:8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4" t="str">
        <f>INDEX(GeoByClient[GEOID],MATCH(VolumeByClient[[#This Row],[CLID]],GeoByClient[Right],0))</f>
        <v>GEO1003</v>
      </c>
      <c r="F773" s="3" t="str">
        <f>VLOOKUP(VolumeByClient[[#This Row],[Index Match Region Id]],geonames[[GEOID]:[GEO NAME]],2,FALSE)</f>
        <v>EMEA</v>
      </c>
      <c r="G773" s="7" t="str">
        <f>"Q"&amp;ROUNDUP(MONTH(VolumeByClient[[#This Row],[Date]])/3,0)&amp;" "&amp;YEAR(VolumeByClient[[#This Row],[Date]])</f>
        <v>Q2 2020</v>
      </c>
      <c r="H773" s="7" t="str">
        <f>VLOOKUP(VolumeByClient[[#This Row],[Date]],quarters[],3,TRUE)</f>
        <v>Q2 2020</v>
      </c>
    </row>
    <row r="774" spans="1:8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4" t="str">
        <f>INDEX(GeoByClient[GEOID],MATCH(VolumeByClient[[#This Row],[CLID]],GeoByClient[Right],0))</f>
        <v>GEO1003</v>
      </c>
      <c r="F774" s="3" t="str">
        <f>VLOOKUP(VolumeByClient[[#This Row],[Index Match Region Id]],geonames[[GEOID]:[GEO NAME]],2,FALSE)</f>
        <v>EMEA</v>
      </c>
      <c r="G774" s="7" t="str">
        <f>"Q"&amp;ROUNDUP(MONTH(VolumeByClient[[#This Row],[Date]])/3,0)&amp;" "&amp;YEAR(VolumeByClient[[#This Row],[Date]])</f>
        <v>Q2 2020</v>
      </c>
      <c r="H774" s="7" t="str">
        <f>VLOOKUP(VolumeByClient[[#This Row],[Date]],quarters[],3,TRUE)</f>
        <v>Q2 2020</v>
      </c>
    </row>
    <row r="775" spans="1:8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4" t="str">
        <f>INDEX(GeoByClient[GEOID],MATCH(VolumeByClient[[#This Row],[CLID]],GeoByClient[Right],0))</f>
        <v>GEO1003</v>
      </c>
      <c r="F775" s="3" t="str">
        <f>VLOOKUP(VolumeByClient[[#This Row],[Index Match Region Id]],geonames[[GEOID]:[GEO NAME]],2,FALSE)</f>
        <v>EMEA</v>
      </c>
      <c r="G775" s="7" t="str">
        <f>"Q"&amp;ROUNDUP(MONTH(VolumeByClient[[#This Row],[Date]])/3,0)&amp;" "&amp;YEAR(VolumeByClient[[#This Row],[Date]])</f>
        <v>Q3 2020</v>
      </c>
      <c r="H775" s="7" t="str">
        <f>VLOOKUP(VolumeByClient[[#This Row],[Date]],quarters[],3,TRUE)</f>
        <v>Q3 2020</v>
      </c>
    </row>
    <row r="776" spans="1:8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4" t="str">
        <f>INDEX(GeoByClient[GEOID],MATCH(VolumeByClient[[#This Row],[CLID]],GeoByClient[Right],0))</f>
        <v>GEO1003</v>
      </c>
      <c r="F776" s="3" t="str">
        <f>VLOOKUP(VolumeByClient[[#This Row],[Index Match Region Id]],geonames[[GEOID]:[GEO NAME]],2,FALSE)</f>
        <v>EMEA</v>
      </c>
      <c r="G776" s="7" t="str">
        <f>"Q"&amp;ROUNDUP(MONTH(VolumeByClient[[#This Row],[Date]])/3,0)&amp;" "&amp;YEAR(VolumeByClient[[#This Row],[Date]])</f>
        <v>Q3 2020</v>
      </c>
      <c r="H776" s="7" t="str">
        <f>VLOOKUP(VolumeByClient[[#This Row],[Date]],quarters[],3,TRUE)</f>
        <v>Q3 2020</v>
      </c>
    </row>
    <row r="777" spans="1:8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4" t="str">
        <f>INDEX(GeoByClient[GEOID],MATCH(VolumeByClient[[#This Row],[CLID]],GeoByClient[Right],0))</f>
        <v>GEO1003</v>
      </c>
      <c r="F777" s="3" t="str">
        <f>VLOOKUP(VolumeByClient[[#This Row],[Index Match Region Id]],geonames[[GEOID]:[GEO NAME]],2,FALSE)</f>
        <v>EMEA</v>
      </c>
      <c r="G777" s="7" t="str">
        <f>"Q"&amp;ROUNDUP(MONTH(VolumeByClient[[#This Row],[Date]])/3,0)&amp;" "&amp;YEAR(VolumeByClient[[#This Row],[Date]])</f>
        <v>Q3 2020</v>
      </c>
      <c r="H777" s="7" t="str">
        <f>VLOOKUP(VolumeByClient[[#This Row],[Date]],quarters[],3,TRUE)</f>
        <v>Q3 2020</v>
      </c>
    </row>
    <row r="778" spans="1:8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4" t="str">
        <f>INDEX(GeoByClient[GEOID],MATCH(VolumeByClient[[#This Row],[CLID]],GeoByClient[Right],0))</f>
        <v>GEO1003</v>
      </c>
      <c r="F778" s="3" t="str">
        <f>VLOOKUP(VolumeByClient[[#This Row],[Index Match Region Id]],geonames[[GEOID]:[GEO NAME]],2,FALSE)</f>
        <v>EMEA</v>
      </c>
      <c r="G778" s="7" t="str">
        <f>"Q"&amp;ROUNDUP(MONTH(VolumeByClient[[#This Row],[Date]])/3,0)&amp;" "&amp;YEAR(VolumeByClient[[#This Row],[Date]])</f>
        <v>Q4 2020</v>
      </c>
      <c r="H778" s="7" t="str">
        <f>VLOOKUP(VolumeByClient[[#This Row],[Date]],quarters[],3,TRUE)</f>
        <v>Q4 2020</v>
      </c>
    </row>
    <row r="779" spans="1:8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4" t="str">
        <f>INDEX(GeoByClient[GEOID],MATCH(VolumeByClient[[#This Row],[CLID]],GeoByClient[Right],0))</f>
        <v>GEO1003</v>
      </c>
      <c r="F779" s="3" t="str">
        <f>VLOOKUP(VolumeByClient[[#This Row],[Index Match Region Id]],geonames[[GEOID]:[GEO NAME]],2,FALSE)</f>
        <v>EMEA</v>
      </c>
      <c r="G779" s="7" t="str">
        <f>"Q"&amp;ROUNDUP(MONTH(VolumeByClient[[#This Row],[Date]])/3,0)&amp;" "&amp;YEAR(VolumeByClient[[#This Row],[Date]])</f>
        <v>Q4 2020</v>
      </c>
      <c r="H779" s="7" t="str">
        <f>VLOOKUP(VolumeByClient[[#This Row],[Date]],quarters[],3,TRUE)</f>
        <v>Q4 2020</v>
      </c>
    </row>
    <row r="780" spans="1:8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4" t="str">
        <f>INDEX(GeoByClient[GEOID],MATCH(VolumeByClient[[#This Row],[CLID]],GeoByClient[Right],0))</f>
        <v>GEO1003</v>
      </c>
      <c r="F780" s="3" t="str">
        <f>VLOOKUP(VolumeByClient[[#This Row],[Index Match Region Id]],geonames[[GEOID]:[GEO NAME]],2,FALSE)</f>
        <v>EMEA</v>
      </c>
      <c r="G780" s="7" t="str">
        <f>"Q"&amp;ROUNDUP(MONTH(VolumeByClient[[#This Row],[Date]])/3,0)&amp;" "&amp;YEAR(VolumeByClient[[#This Row],[Date]])</f>
        <v>Q4 2020</v>
      </c>
      <c r="H780" s="7" t="str">
        <f>VLOOKUP(VolumeByClient[[#This Row],[Date]],quarters[],3,TRUE)</f>
        <v>Q4 2020</v>
      </c>
    </row>
    <row r="781" spans="1:8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4" t="str">
        <f>INDEX(GeoByClient[GEOID],MATCH(VolumeByClient[[#This Row],[CLID]],GeoByClient[Right],0))</f>
        <v>GEO1003</v>
      </c>
      <c r="F781" s="3" t="str">
        <f>VLOOKUP(VolumeByClient[[#This Row],[Index Match Region Id]],geonames[[GEOID]:[GEO NAME]],2,FALSE)</f>
        <v>EMEA</v>
      </c>
      <c r="G781" s="7" t="str">
        <f>"Q"&amp;ROUNDUP(MONTH(VolumeByClient[[#This Row],[Date]])/3,0)&amp;" "&amp;YEAR(VolumeByClient[[#This Row],[Date]])</f>
        <v>Q2 2021</v>
      </c>
      <c r="H781" s="7" t="str">
        <f>VLOOKUP(VolumeByClient[[#This Row],[Date]],quarters[],3,TRUE)</f>
        <v>Q2 2021</v>
      </c>
    </row>
    <row r="782" spans="1:8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4" t="str">
        <f>INDEX(GeoByClient[GEOID],MATCH(VolumeByClient[[#This Row],[CLID]],GeoByClient[Right],0))</f>
        <v>GEO1003</v>
      </c>
      <c r="F782" s="3" t="str">
        <f>VLOOKUP(VolumeByClient[[#This Row],[Index Match Region Id]],geonames[[GEOID]:[GEO NAME]],2,FALSE)</f>
        <v>EMEA</v>
      </c>
      <c r="G782" s="7" t="str">
        <f>"Q"&amp;ROUNDUP(MONTH(VolumeByClient[[#This Row],[Date]])/3,0)&amp;" "&amp;YEAR(VolumeByClient[[#This Row],[Date]])</f>
        <v>Q2 2021</v>
      </c>
      <c r="H782" s="7" t="str">
        <f>VLOOKUP(VolumeByClient[[#This Row],[Date]],quarters[],3,TRUE)</f>
        <v>Q2 2021</v>
      </c>
    </row>
    <row r="783" spans="1:8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4" t="str">
        <f>INDEX(GeoByClient[GEOID],MATCH(VolumeByClient[[#This Row],[CLID]],GeoByClient[Right],0))</f>
        <v>GEO1003</v>
      </c>
      <c r="F783" s="3" t="str">
        <f>VLOOKUP(VolumeByClient[[#This Row],[Index Match Region Id]],geonames[[GEOID]:[GEO NAME]],2,FALSE)</f>
        <v>EMEA</v>
      </c>
      <c r="G783" s="7" t="str">
        <f>"Q"&amp;ROUNDUP(MONTH(VolumeByClient[[#This Row],[Date]])/3,0)&amp;" "&amp;YEAR(VolumeByClient[[#This Row],[Date]])</f>
        <v>Q2 2021</v>
      </c>
      <c r="H783" s="7" t="str">
        <f>VLOOKUP(VolumeByClient[[#This Row],[Date]],quarters[],3,TRUE)</f>
        <v>Q2 2021</v>
      </c>
    </row>
    <row r="784" spans="1:8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4" t="str">
        <f>INDEX(GeoByClient[GEOID],MATCH(VolumeByClient[[#This Row],[CLID]],GeoByClient[Right],0))</f>
        <v>GEO1003</v>
      </c>
      <c r="F784" s="3" t="str">
        <f>VLOOKUP(VolumeByClient[[#This Row],[Index Match Region Id]],geonames[[GEOID]:[GEO NAME]],2,FALSE)</f>
        <v>EMEA</v>
      </c>
      <c r="G784" s="7" t="str">
        <f>"Q"&amp;ROUNDUP(MONTH(VolumeByClient[[#This Row],[Date]])/3,0)&amp;" "&amp;YEAR(VolumeByClient[[#This Row],[Date]])</f>
        <v>Q1 2021</v>
      </c>
      <c r="H784" s="7" t="str">
        <f>VLOOKUP(VolumeByClient[[#This Row],[Date]],quarters[],3,TRUE)</f>
        <v>Q1 2021</v>
      </c>
    </row>
    <row r="785" spans="1:8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4" t="str">
        <f>INDEX(GeoByClient[GEOID],MATCH(VolumeByClient[[#This Row],[CLID]],GeoByClient[Right],0))</f>
        <v>GEO1003</v>
      </c>
      <c r="F785" s="3" t="str">
        <f>VLOOKUP(VolumeByClient[[#This Row],[Index Match Region Id]],geonames[[GEOID]:[GEO NAME]],2,FALSE)</f>
        <v>EMEA</v>
      </c>
      <c r="G785" s="7" t="str">
        <f>"Q"&amp;ROUNDUP(MONTH(VolumeByClient[[#This Row],[Date]])/3,0)&amp;" "&amp;YEAR(VolumeByClient[[#This Row],[Date]])</f>
        <v>Q1 2021</v>
      </c>
      <c r="H785" s="7" t="str">
        <f>VLOOKUP(VolumeByClient[[#This Row],[Date]],quarters[],3,TRUE)</f>
        <v>Q1 2021</v>
      </c>
    </row>
    <row r="786" spans="1:8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4" t="str">
        <f>INDEX(GeoByClient[GEOID],MATCH(VolumeByClient[[#This Row],[CLID]],GeoByClient[Right],0))</f>
        <v>GEO1003</v>
      </c>
      <c r="F786" s="3" t="str">
        <f>VLOOKUP(VolumeByClient[[#This Row],[Index Match Region Id]],geonames[[GEOID]:[GEO NAME]],2,FALSE)</f>
        <v>EMEA</v>
      </c>
      <c r="G786" s="7" t="str">
        <f>"Q"&amp;ROUNDUP(MONTH(VolumeByClient[[#This Row],[Date]])/3,0)&amp;" "&amp;YEAR(VolumeByClient[[#This Row],[Date]])</f>
        <v>Q1 2021</v>
      </c>
      <c r="H786" s="7" t="str">
        <f>VLOOKUP(VolumeByClient[[#This Row],[Date]],quarters[],3,TRUE)</f>
        <v>Q1 2021</v>
      </c>
    </row>
    <row r="787" spans="1:8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4" t="str">
        <f>INDEX(GeoByClient[GEOID],MATCH(VolumeByClient[[#This Row],[CLID]],GeoByClient[Right],0))</f>
        <v>GEO1001</v>
      </c>
      <c r="F787" s="3" t="str">
        <f>VLOOKUP(VolumeByClient[[#This Row],[Index Match Region Id]],geonames[[GEOID]:[GEO NAME]],2,FALSE)</f>
        <v>NAM</v>
      </c>
      <c r="G787" s="7" t="str">
        <f>"Q"&amp;ROUNDUP(MONTH(VolumeByClient[[#This Row],[Date]])/3,0)&amp;" "&amp;YEAR(VolumeByClient[[#This Row],[Date]])</f>
        <v>Q1 2020</v>
      </c>
      <c r="H787" s="7" t="str">
        <f>VLOOKUP(VolumeByClient[[#This Row],[Date]],quarters[],3,TRUE)</f>
        <v>Q1 2020</v>
      </c>
    </row>
    <row r="788" spans="1:8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4" t="str">
        <f>INDEX(GeoByClient[GEOID],MATCH(VolumeByClient[[#This Row],[CLID]],GeoByClient[Right],0))</f>
        <v>GEO1001</v>
      </c>
      <c r="F788" s="3" t="str">
        <f>VLOOKUP(VolumeByClient[[#This Row],[Index Match Region Id]],geonames[[GEOID]:[GEO NAME]],2,FALSE)</f>
        <v>NAM</v>
      </c>
      <c r="G788" s="7" t="str">
        <f>"Q"&amp;ROUNDUP(MONTH(VolumeByClient[[#This Row],[Date]])/3,0)&amp;" "&amp;YEAR(VolumeByClient[[#This Row],[Date]])</f>
        <v>Q1 2020</v>
      </c>
      <c r="H788" s="7" t="str">
        <f>VLOOKUP(VolumeByClient[[#This Row],[Date]],quarters[],3,TRUE)</f>
        <v>Q1 2020</v>
      </c>
    </row>
    <row r="789" spans="1:8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4" t="str">
        <f>INDEX(GeoByClient[GEOID],MATCH(VolumeByClient[[#This Row],[CLID]],GeoByClient[Right],0))</f>
        <v>GEO1001</v>
      </c>
      <c r="F789" s="3" t="str">
        <f>VLOOKUP(VolumeByClient[[#This Row],[Index Match Region Id]],geonames[[GEOID]:[GEO NAME]],2,FALSE)</f>
        <v>NAM</v>
      </c>
      <c r="G789" s="7" t="str">
        <f>"Q"&amp;ROUNDUP(MONTH(VolumeByClient[[#This Row],[Date]])/3,0)&amp;" "&amp;YEAR(VolumeByClient[[#This Row],[Date]])</f>
        <v>Q1 2020</v>
      </c>
      <c r="H789" s="7" t="str">
        <f>VLOOKUP(VolumeByClient[[#This Row],[Date]],quarters[],3,TRUE)</f>
        <v>Q1 2020</v>
      </c>
    </row>
    <row r="790" spans="1:8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4" t="str">
        <f>INDEX(GeoByClient[GEOID],MATCH(VolumeByClient[[#This Row],[CLID]],GeoByClient[Right],0))</f>
        <v>GEO1001</v>
      </c>
      <c r="F790" s="3" t="str">
        <f>VLOOKUP(VolumeByClient[[#This Row],[Index Match Region Id]],geonames[[GEOID]:[GEO NAME]],2,FALSE)</f>
        <v>NAM</v>
      </c>
      <c r="G790" s="7" t="str">
        <f>"Q"&amp;ROUNDUP(MONTH(VolumeByClient[[#This Row],[Date]])/3,0)&amp;" "&amp;YEAR(VolumeByClient[[#This Row],[Date]])</f>
        <v>Q2 2020</v>
      </c>
      <c r="H790" s="7" t="str">
        <f>VLOOKUP(VolumeByClient[[#This Row],[Date]],quarters[],3,TRUE)</f>
        <v>Q2 2020</v>
      </c>
    </row>
    <row r="791" spans="1:8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4" t="str">
        <f>INDEX(GeoByClient[GEOID],MATCH(VolumeByClient[[#This Row],[CLID]],GeoByClient[Right],0))</f>
        <v>GEO1001</v>
      </c>
      <c r="F791" s="3" t="str">
        <f>VLOOKUP(VolumeByClient[[#This Row],[Index Match Region Id]],geonames[[GEOID]:[GEO NAME]],2,FALSE)</f>
        <v>NAM</v>
      </c>
      <c r="G791" s="7" t="str">
        <f>"Q"&amp;ROUNDUP(MONTH(VolumeByClient[[#This Row],[Date]])/3,0)&amp;" "&amp;YEAR(VolumeByClient[[#This Row],[Date]])</f>
        <v>Q2 2020</v>
      </c>
      <c r="H791" s="7" t="str">
        <f>VLOOKUP(VolumeByClient[[#This Row],[Date]],quarters[],3,TRUE)</f>
        <v>Q2 2020</v>
      </c>
    </row>
    <row r="792" spans="1:8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4" t="str">
        <f>INDEX(GeoByClient[GEOID],MATCH(VolumeByClient[[#This Row],[CLID]],GeoByClient[Right],0))</f>
        <v>GEO1001</v>
      </c>
      <c r="F792" s="3" t="str">
        <f>VLOOKUP(VolumeByClient[[#This Row],[Index Match Region Id]],geonames[[GEOID]:[GEO NAME]],2,FALSE)</f>
        <v>NAM</v>
      </c>
      <c r="G792" s="7" t="str">
        <f>"Q"&amp;ROUNDUP(MONTH(VolumeByClient[[#This Row],[Date]])/3,0)&amp;" "&amp;YEAR(VolumeByClient[[#This Row],[Date]])</f>
        <v>Q2 2020</v>
      </c>
      <c r="H792" s="7" t="str">
        <f>VLOOKUP(VolumeByClient[[#This Row],[Date]],quarters[],3,TRUE)</f>
        <v>Q2 2020</v>
      </c>
    </row>
    <row r="793" spans="1:8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4" t="str">
        <f>INDEX(GeoByClient[GEOID],MATCH(VolumeByClient[[#This Row],[CLID]],GeoByClient[Right],0))</f>
        <v>GEO1001</v>
      </c>
      <c r="F793" s="3" t="str">
        <f>VLOOKUP(VolumeByClient[[#This Row],[Index Match Region Id]],geonames[[GEOID]:[GEO NAME]],2,FALSE)</f>
        <v>NAM</v>
      </c>
      <c r="G793" s="7" t="str">
        <f>"Q"&amp;ROUNDUP(MONTH(VolumeByClient[[#This Row],[Date]])/3,0)&amp;" "&amp;YEAR(VolumeByClient[[#This Row],[Date]])</f>
        <v>Q3 2020</v>
      </c>
      <c r="H793" s="7" t="str">
        <f>VLOOKUP(VolumeByClient[[#This Row],[Date]],quarters[],3,TRUE)</f>
        <v>Q3 2020</v>
      </c>
    </row>
    <row r="794" spans="1:8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4" t="str">
        <f>INDEX(GeoByClient[GEOID],MATCH(VolumeByClient[[#This Row],[CLID]],GeoByClient[Right],0))</f>
        <v>GEO1001</v>
      </c>
      <c r="F794" s="3" t="str">
        <f>VLOOKUP(VolumeByClient[[#This Row],[Index Match Region Id]],geonames[[GEOID]:[GEO NAME]],2,FALSE)</f>
        <v>NAM</v>
      </c>
      <c r="G794" s="7" t="str">
        <f>"Q"&amp;ROUNDUP(MONTH(VolumeByClient[[#This Row],[Date]])/3,0)&amp;" "&amp;YEAR(VolumeByClient[[#This Row],[Date]])</f>
        <v>Q3 2020</v>
      </c>
      <c r="H794" s="7" t="str">
        <f>VLOOKUP(VolumeByClient[[#This Row],[Date]],quarters[],3,TRUE)</f>
        <v>Q3 2020</v>
      </c>
    </row>
    <row r="795" spans="1:8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4" t="str">
        <f>INDEX(GeoByClient[GEOID],MATCH(VolumeByClient[[#This Row],[CLID]],GeoByClient[Right],0))</f>
        <v>GEO1001</v>
      </c>
      <c r="F795" s="3" t="str">
        <f>VLOOKUP(VolumeByClient[[#This Row],[Index Match Region Id]],geonames[[GEOID]:[GEO NAME]],2,FALSE)</f>
        <v>NAM</v>
      </c>
      <c r="G795" s="7" t="str">
        <f>"Q"&amp;ROUNDUP(MONTH(VolumeByClient[[#This Row],[Date]])/3,0)&amp;" "&amp;YEAR(VolumeByClient[[#This Row],[Date]])</f>
        <v>Q3 2020</v>
      </c>
      <c r="H795" s="7" t="str">
        <f>VLOOKUP(VolumeByClient[[#This Row],[Date]],quarters[],3,TRUE)</f>
        <v>Q3 2020</v>
      </c>
    </row>
    <row r="796" spans="1:8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4" t="str">
        <f>INDEX(GeoByClient[GEOID],MATCH(VolumeByClient[[#This Row],[CLID]],GeoByClient[Right],0))</f>
        <v>GEO1001</v>
      </c>
      <c r="F796" s="3" t="str">
        <f>VLOOKUP(VolumeByClient[[#This Row],[Index Match Region Id]],geonames[[GEOID]:[GEO NAME]],2,FALSE)</f>
        <v>NAM</v>
      </c>
      <c r="G796" s="7" t="str">
        <f>"Q"&amp;ROUNDUP(MONTH(VolumeByClient[[#This Row],[Date]])/3,0)&amp;" "&amp;YEAR(VolumeByClient[[#This Row],[Date]])</f>
        <v>Q4 2020</v>
      </c>
      <c r="H796" s="7" t="str">
        <f>VLOOKUP(VolumeByClient[[#This Row],[Date]],quarters[],3,TRUE)</f>
        <v>Q4 2020</v>
      </c>
    </row>
    <row r="797" spans="1:8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4" t="str">
        <f>INDEX(GeoByClient[GEOID],MATCH(VolumeByClient[[#This Row],[CLID]],GeoByClient[Right],0))</f>
        <v>GEO1001</v>
      </c>
      <c r="F797" s="3" t="str">
        <f>VLOOKUP(VolumeByClient[[#This Row],[Index Match Region Id]],geonames[[GEOID]:[GEO NAME]],2,FALSE)</f>
        <v>NAM</v>
      </c>
      <c r="G797" s="7" t="str">
        <f>"Q"&amp;ROUNDUP(MONTH(VolumeByClient[[#This Row],[Date]])/3,0)&amp;" "&amp;YEAR(VolumeByClient[[#This Row],[Date]])</f>
        <v>Q4 2020</v>
      </c>
      <c r="H797" s="7" t="str">
        <f>VLOOKUP(VolumeByClient[[#This Row],[Date]],quarters[],3,TRUE)</f>
        <v>Q4 2020</v>
      </c>
    </row>
    <row r="798" spans="1:8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4" t="str">
        <f>INDEX(GeoByClient[GEOID],MATCH(VolumeByClient[[#This Row],[CLID]],GeoByClient[Right],0))</f>
        <v>GEO1001</v>
      </c>
      <c r="F798" s="3" t="str">
        <f>VLOOKUP(VolumeByClient[[#This Row],[Index Match Region Id]],geonames[[GEOID]:[GEO NAME]],2,FALSE)</f>
        <v>NAM</v>
      </c>
      <c r="G798" s="7" t="str">
        <f>"Q"&amp;ROUNDUP(MONTH(VolumeByClient[[#This Row],[Date]])/3,0)&amp;" "&amp;YEAR(VolumeByClient[[#This Row],[Date]])</f>
        <v>Q4 2020</v>
      </c>
      <c r="H798" s="7" t="str">
        <f>VLOOKUP(VolumeByClient[[#This Row],[Date]],quarters[],3,TRUE)</f>
        <v>Q4 2020</v>
      </c>
    </row>
    <row r="799" spans="1:8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4" t="str">
        <f>INDEX(GeoByClient[GEOID],MATCH(VolumeByClient[[#This Row],[CLID]],GeoByClient[Right],0))</f>
        <v>GEO1001</v>
      </c>
      <c r="F799" s="3" t="str">
        <f>VLOOKUP(VolumeByClient[[#This Row],[Index Match Region Id]],geonames[[GEOID]:[GEO NAME]],2,FALSE)</f>
        <v>NAM</v>
      </c>
      <c r="G799" s="7" t="str">
        <f>"Q"&amp;ROUNDUP(MONTH(VolumeByClient[[#This Row],[Date]])/3,0)&amp;" "&amp;YEAR(VolumeByClient[[#This Row],[Date]])</f>
        <v>Q2 2021</v>
      </c>
      <c r="H799" s="7" t="str">
        <f>VLOOKUP(VolumeByClient[[#This Row],[Date]],quarters[],3,TRUE)</f>
        <v>Q2 2021</v>
      </c>
    </row>
    <row r="800" spans="1:8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4" t="str">
        <f>INDEX(GeoByClient[GEOID],MATCH(VolumeByClient[[#This Row],[CLID]],GeoByClient[Right],0))</f>
        <v>GEO1001</v>
      </c>
      <c r="F800" s="3" t="str">
        <f>VLOOKUP(VolumeByClient[[#This Row],[Index Match Region Id]],geonames[[GEOID]:[GEO NAME]],2,FALSE)</f>
        <v>NAM</v>
      </c>
      <c r="G800" s="7" t="str">
        <f>"Q"&amp;ROUNDUP(MONTH(VolumeByClient[[#This Row],[Date]])/3,0)&amp;" "&amp;YEAR(VolumeByClient[[#This Row],[Date]])</f>
        <v>Q2 2021</v>
      </c>
      <c r="H800" s="7" t="str">
        <f>VLOOKUP(VolumeByClient[[#This Row],[Date]],quarters[],3,TRUE)</f>
        <v>Q2 2021</v>
      </c>
    </row>
    <row r="801" spans="1:8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4" t="str">
        <f>INDEX(GeoByClient[GEOID],MATCH(VolumeByClient[[#This Row],[CLID]],GeoByClient[Right],0))</f>
        <v>GEO1001</v>
      </c>
      <c r="F801" s="3" t="str">
        <f>VLOOKUP(VolumeByClient[[#This Row],[Index Match Region Id]],geonames[[GEOID]:[GEO NAME]],2,FALSE)</f>
        <v>NAM</v>
      </c>
      <c r="G801" s="7" t="str">
        <f>"Q"&amp;ROUNDUP(MONTH(VolumeByClient[[#This Row],[Date]])/3,0)&amp;" "&amp;YEAR(VolumeByClient[[#This Row],[Date]])</f>
        <v>Q2 2021</v>
      </c>
      <c r="H801" s="7" t="str">
        <f>VLOOKUP(VolumeByClient[[#This Row],[Date]],quarters[],3,TRUE)</f>
        <v>Q2 2021</v>
      </c>
    </row>
    <row r="802" spans="1:8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4" t="str">
        <f>INDEX(GeoByClient[GEOID],MATCH(VolumeByClient[[#This Row],[CLID]],GeoByClient[Right],0))</f>
        <v>GEO1001</v>
      </c>
      <c r="F802" s="3" t="str">
        <f>VLOOKUP(VolumeByClient[[#This Row],[Index Match Region Id]],geonames[[GEOID]:[GEO NAME]],2,FALSE)</f>
        <v>NAM</v>
      </c>
      <c r="G802" s="7" t="str">
        <f>"Q"&amp;ROUNDUP(MONTH(VolumeByClient[[#This Row],[Date]])/3,0)&amp;" "&amp;YEAR(VolumeByClient[[#This Row],[Date]])</f>
        <v>Q1 2021</v>
      </c>
      <c r="H802" s="7" t="str">
        <f>VLOOKUP(VolumeByClient[[#This Row],[Date]],quarters[],3,TRUE)</f>
        <v>Q1 2021</v>
      </c>
    </row>
    <row r="803" spans="1:8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4" t="str">
        <f>INDEX(GeoByClient[GEOID],MATCH(VolumeByClient[[#This Row],[CLID]],GeoByClient[Right],0))</f>
        <v>GEO1001</v>
      </c>
      <c r="F803" s="3" t="str">
        <f>VLOOKUP(VolumeByClient[[#This Row],[Index Match Region Id]],geonames[[GEOID]:[GEO NAME]],2,FALSE)</f>
        <v>NAM</v>
      </c>
      <c r="G803" s="7" t="str">
        <f>"Q"&amp;ROUNDUP(MONTH(VolumeByClient[[#This Row],[Date]])/3,0)&amp;" "&amp;YEAR(VolumeByClient[[#This Row],[Date]])</f>
        <v>Q1 2021</v>
      </c>
      <c r="H803" s="7" t="str">
        <f>VLOOKUP(VolumeByClient[[#This Row],[Date]],quarters[],3,TRUE)</f>
        <v>Q1 2021</v>
      </c>
    </row>
    <row r="804" spans="1:8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4" t="str">
        <f>INDEX(GeoByClient[GEOID],MATCH(VolumeByClient[[#This Row],[CLID]],GeoByClient[Right],0))</f>
        <v>GEO1001</v>
      </c>
      <c r="F804" s="3" t="str">
        <f>VLOOKUP(VolumeByClient[[#This Row],[Index Match Region Id]],geonames[[GEOID]:[GEO NAME]],2,FALSE)</f>
        <v>NAM</v>
      </c>
      <c r="G804" s="7" t="str">
        <f>"Q"&amp;ROUNDUP(MONTH(VolumeByClient[[#This Row],[Date]])/3,0)&amp;" "&amp;YEAR(VolumeByClient[[#This Row],[Date]])</f>
        <v>Q1 2021</v>
      </c>
      <c r="H804" s="7" t="str">
        <f>VLOOKUP(VolumeByClient[[#This Row],[Date]],quarters[],3,TRUE)</f>
        <v>Q1 2021</v>
      </c>
    </row>
    <row r="805" spans="1:8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4" t="str">
        <f>INDEX(GeoByClient[GEOID],MATCH(VolumeByClient[[#This Row],[CLID]],GeoByClient[Right],0))</f>
        <v>GEO1002</v>
      </c>
      <c r="F805" s="3" t="str">
        <f>VLOOKUP(VolumeByClient[[#This Row],[Index Match Region Id]],geonames[[GEOID]:[GEO NAME]],2,FALSE)</f>
        <v>APAC</v>
      </c>
      <c r="G805" s="7" t="str">
        <f>"Q"&amp;ROUNDUP(MONTH(VolumeByClient[[#This Row],[Date]])/3,0)&amp;" "&amp;YEAR(VolumeByClient[[#This Row],[Date]])</f>
        <v>Q1 2020</v>
      </c>
      <c r="H805" s="7" t="str">
        <f>VLOOKUP(VolumeByClient[[#This Row],[Date]],quarters[],3,TRUE)</f>
        <v>Q1 2020</v>
      </c>
    </row>
    <row r="806" spans="1:8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4" t="str">
        <f>INDEX(GeoByClient[GEOID],MATCH(VolumeByClient[[#This Row],[CLID]],GeoByClient[Right],0))</f>
        <v>GEO1002</v>
      </c>
      <c r="F806" s="3" t="str">
        <f>VLOOKUP(VolumeByClient[[#This Row],[Index Match Region Id]],geonames[[GEOID]:[GEO NAME]],2,FALSE)</f>
        <v>APAC</v>
      </c>
      <c r="G806" s="7" t="str">
        <f>"Q"&amp;ROUNDUP(MONTH(VolumeByClient[[#This Row],[Date]])/3,0)&amp;" "&amp;YEAR(VolumeByClient[[#This Row],[Date]])</f>
        <v>Q1 2020</v>
      </c>
      <c r="H806" s="7" t="str">
        <f>VLOOKUP(VolumeByClient[[#This Row],[Date]],quarters[],3,TRUE)</f>
        <v>Q1 2020</v>
      </c>
    </row>
    <row r="807" spans="1:8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4" t="str">
        <f>INDEX(GeoByClient[GEOID],MATCH(VolumeByClient[[#This Row],[CLID]],GeoByClient[Right],0))</f>
        <v>GEO1002</v>
      </c>
      <c r="F807" s="3" t="str">
        <f>VLOOKUP(VolumeByClient[[#This Row],[Index Match Region Id]],geonames[[GEOID]:[GEO NAME]],2,FALSE)</f>
        <v>APAC</v>
      </c>
      <c r="G807" s="7" t="str">
        <f>"Q"&amp;ROUNDUP(MONTH(VolumeByClient[[#This Row],[Date]])/3,0)&amp;" "&amp;YEAR(VolumeByClient[[#This Row],[Date]])</f>
        <v>Q1 2020</v>
      </c>
      <c r="H807" s="7" t="str">
        <f>VLOOKUP(VolumeByClient[[#This Row],[Date]],quarters[],3,TRUE)</f>
        <v>Q1 2020</v>
      </c>
    </row>
    <row r="808" spans="1:8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4" t="str">
        <f>INDEX(GeoByClient[GEOID],MATCH(VolumeByClient[[#This Row],[CLID]],GeoByClient[Right],0))</f>
        <v>GEO1002</v>
      </c>
      <c r="F808" s="3" t="str">
        <f>VLOOKUP(VolumeByClient[[#This Row],[Index Match Region Id]],geonames[[GEOID]:[GEO NAME]],2,FALSE)</f>
        <v>APAC</v>
      </c>
      <c r="G808" s="7" t="str">
        <f>"Q"&amp;ROUNDUP(MONTH(VolumeByClient[[#This Row],[Date]])/3,0)&amp;" "&amp;YEAR(VolumeByClient[[#This Row],[Date]])</f>
        <v>Q2 2020</v>
      </c>
      <c r="H808" s="7" t="str">
        <f>VLOOKUP(VolumeByClient[[#This Row],[Date]],quarters[],3,TRUE)</f>
        <v>Q2 2020</v>
      </c>
    </row>
    <row r="809" spans="1:8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4" t="str">
        <f>INDEX(GeoByClient[GEOID],MATCH(VolumeByClient[[#This Row],[CLID]],GeoByClient[Right],0))</f>
        <v>GEO1002</v>
      </c>
      <c r="F809" s="3" t="str">
        <f>VLOOKUP(VolumeByClient[[#This Row],[Index Match Region Id]],geonames[[GEOID]:[GEO NAME]],2,FALSE)</f>
        <v>APAC</v>
      </c>
      <c r="G809" s="7" t="str">
        <f>"Q"&amp;ROUNDUP(MONTH(VolumeByClient[[#This Row],[Date]])/3,0)&amp;" "&amp;YEAR(VolumeByClient[[#This Row],[Date]])</f>
        <v>Q2 2020</v>
      </c>
      <c r="H809" s="7" t="str">
        <f>VLOOKUP(VolumeByClient[[#This Row],[Date]],quarters[],3,TRUE)</f>
        <v>Q2 2020</v>
      </c>
    </row>
    <row r="810" spans="1:8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4" t="str">
        <f>INDEX(GeoByClient[GEOID],MATCH(VolumeByClient[[#This Row],[CLID]],GeoByClient[Right],0))</f>
        <v>GEO1002</v>
      </c>
      <c r="F810" s="3" t="str">
        <f>VLOOKUP(VolumeByClient[[#This Row],[Index Match Region Id]],geonames[[GEOID]:[GEO NAME]],2,FALSE)</f>
        <v>APAC</v>
      </c>
      <c r="G810" s="7" t="str">
        <f>"Q"&amp;ROUNDUP(MONTH(VolumeByClient[[#This Row],[Date]])/3,0)&amp;" "&amp;YEAR(VolumeByClient[[#This Row],[Date]])</f>
        <v>Q2 2020</v>
      </c>
      <c r="H810" s="7" t="str">
        <f>VLOOKUP(VolumeByClient[[#This Row],[Date]],quarters[],3,TRUE)</f>
        <v>Q2 2020</v>
      </c>
    </row>
    <row r="811" spans="1:8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4" t="str">
        <f>INDEX(GeoByClient[GEOID],MATCH(VolumeByClient[[#This Row],[CLID]],GeoByClient[Right],0))</f>
        <v>GEO1002</v>
      </c>
      <c r="F811" s="3" t="str">
        <f>VLOOKUP(VolumeByClient[[#This Row],[Index Match Region Id]],geonames[[GEOID]:[GEO NAME]],2,FALSE)</f>
        <v>APAC</v>
      </c>
      <c r="G811" s="7" t="str">
        <f>"Q"&amp;ROUNDUP(MONTH(VolumeByClient[[#This Row],[Date]])/3,0)&amp;" "&amp;YEAR(VolumeByClient[[#This Row],[Date]])</f>
        <v>Q3 2020</v>
      </c>
      <c r="H811" s="7" t="str">
        <f>VLOOKUP(VolumeByClient[[#This Row],[Date]],quarters[],3,TRUE)</f>
        <v>Q3 2020</v>
      </c>
    </row>
    <row r="812" spans="1:8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4" t="str">
        <f>INDEX(GeoByClient[GEOID],MATCH(VolumeByClient[[#This Row],[CLID]],GeoByClient[Right],0))</f>
        <v>GEO1002</v>
      </c>
      <c r="F812" s="3" t="str">
        <f>VLOOKUP(VolumeByClient[[#This Row],[Index Match Region Id]],geonames[[GEOID]:[GEO NAME]],2,FALSE)</f>
        <v>APAC</v>
      </c>
      <c r="G812" s="7" t="str">
        <f>"Q"&amp;ROUNDUP(MONTH(VolumeByClient[[#This Row],[Date]])/3,0)&amp;" "&amp;YEAR(VolumeByClient[[#This Row],[Date]])</f>
        <v>Q3 2020</v>
      </c>
      <c r="H812" s="7" t="str">
        <f>VLOOKUP(VolumeByClient[[#This Row],[Date]],quarters[],3,TRUE)</f>
        <v>Q3 2020</v>
      </c>
    </row>
    <row r="813" spans="1:8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4" t="str">
        <f>INDEX(GeoByClient[GEOID],MATCH(VolumeByClient[[#This Row],[CLID]],GeoByClient[Right],0))</f>
        <v>GEO1002</v>
      </c>
      <c r="F813" s="3" t="str">
        <f>VLOOKUP(VolumeByClient[[#This Row],[Index Match Region Id]],geonames[[GEOID]:[GEO NAME]],2,FALSE)</f>
        <v>APAC</v>
      </c>
      <c r="G813" s="7" t="str">
        <f>"Q"&amp;ROUNDUP(MONTH(VolumeByClient[[#This Row],[Date]])/3,0)&amp;" "&amp;YEAR(VolumeByClient[[#This Row],[Date]])</f>
        <v>Q3 2020</v>
      </c>
      <c r="H813" s="7" t="str">
        <f>VLOOKUP(VolumeByClient[[#This Row],[Date]],quarters[],3,TRUE)</f>
        <v>Q3 2020</v>
      </c>
    </row>
    <row r="814" spans="1:8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4" t="str">
        <f>INDEX(GeoByClient[GEOID],MATCH(VolumeByClient[[#This Row],[CLID]],GeoByClient[Right],0))</f>
        <v>GEO1002</v>
      </c>
      <c r="F814" s="3" t="str">
        <f>VLOOKUP(VolumeByClient[[#This Row],[Index Match Region Id]],geonames[[GEOID]:[GEO NAME]],2,FALSE)</f>
        <v>APAC</v>
      </c>
      <c r="G814" s="7" t="str">
        <f>"Q"&amp;ROUNDUP(MONTH(VolumeByClient[[#This Row],[Date]])/3,0)&amp;" "&amp;YEAR(VolumeByClient[[#This Row],[Date]])</f>
        <v>Q4 2020</v>
      </c>
      <c r="H814" s="7" t="str">
        <f>VLOOKUP(VolumeByClient[[#This Row],[Date]],quarters[],3,TRUE)</f>
        <v>Q4 2020</v>
      </c>
    </row>
    <row r="815" spans="1:8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4" t="str">
        <f>INDEX(GeoByClient[GEOID],MATCH(VolumeByClient[[#This Row],[CLID]],GeoByClient[Right],0))</f>
        <v>GEO1002</v>
      </c>
      <c r="F815" s="3" t="str">
        <f>VLOOKUP(VolumeByClient[[#This Row],[Index Match Region Id]],geonames[[GEOID]:[GEO NAME]],2,FALSE)</f>
        <v>APAC</v>
      </c>
      <c r="G815" s="7" t="str">
        <f>"Q"&amp;ROUNDUP(MONTH(VolumeByClient[[#This Row],[Date]])/3,0)&amp;" "&amp;YEAR(VolumeByClient[[#This Row],[Date]])</f>
        <v>Q4 2020</v>
      </c>
      <c r="H815" s="7" t="str">
        <f>VLOOKUP(VolumeByClient[[#This Row],[Date]],quarters[],3,TRUE)</f>
        <v>Q4 2020</v>
      </c>
    </row>
    <row r="816" spans="1:8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4" t="str">
        <f>INDEX(GeoByClient[GEOID],MATCH(VolumeByClient[[#This Row],[CLID]],GeoByClient[Right],0))</f>
        <v>GEO1002</v>
      </c>
      <c r="F816" s="3" t="str">
        <f>VLOOKUP(VolumeByClient[[#This Row],[Index Match Region Id]],geonames[[GEOID]:[GEO NAME]],2,FALSE)</f>
        <v>APAC</v>
      </c>
      <c r="G816" s="7" t="str">
        <f>"Q"&amp;ROUNDUP(MONTH(VolumeByClient[[#This Row],[Date]])/3,0)&amp;" "&amp;YEAR(VolumeByClient[[#This Row],[Date]])</f>
        <v>Q4 2020</v>
      </c>
      <c r="H816" s="7" t="str">
        <f>VLOOKUP(VolumeByClient[[#This Row],[Date]],quarters[],3,TRUE)</f>
        <v>Q4 2020</v>
      </c>
    </row>
    <row r="817" spans="1:8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4" t="str">
        <f>INDEX(GeoByClient[GEOID],MATCH(VolumeByClient[[#This Row],[CLID]],GeoByClient[Right],0))</f>
        <v>GEO1002</v>
      </c>
      <c r="F817" s="3" t="str">
        <f>VLOOKUP(VolumeByClient[[#This Row],[Index Match Region Id]],geonames[[GEOID]:[GEO NAME]],2,FALSE)</f>
        <v>APAC</v>
      </c>
      <c r="G817" s="7" t="str">
        <f>"Q"&amp;ROUNDUP(MONTH(VolumeByClient[[#This Row],[Date]])/3,0)&amp;" "&amp;YEAR(VolumeByClient[[#This Row],[Date]])</f>
        <v>Q2 2021</v>
      </c>
      <c r="H817" s="7" t="str">
        <f>VLOOKUP(VolumeByClient[[#This Row],[Date]],quarters[],3,TRUE)</f>
        <v>Q2 2021</v>
      </c>
    </row>
    <row r="818" spans="1:8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4" t="str">
        <f>INDEX(GeoByClient[GEOID],MATCH(VolumeByClient[[#This Row],[CLID]],GeoByClient[Right],0))</f>
        <v>GEO1002</v>
      </c>
      <c r="F818" s="3" t="str">
        <f>VLOOKUP(VolumeByClient[[#This Row],[Index Match Region Id]],geonames[[GEOID]:[GEO NAME]],2,FALSE)</f>
        <v>APAC</v>
      </c>
      <c r="G818" s="7" t="str">
        <f>"Q"&amp;ROUNDUP(MONTH(VolumeByClient[[#This Row],[Date]])/3,0)&amp;" "&amp;YEAR(VolumeByClient[[#This Row],[Date]])</f>
        <v>Q2 2021</v>
      </c>
      <c r="H818" s="7" t="str">
        <f>VLOOKUP(VolumeByClient[[#This Row],[Date]],quarters[],3,TRUE)</f>
        <v>Q2 2021</v>
      </c>
    </row>
    <row r="819" spans="1:8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4" t="str">
        <f>INDEX(GeoByClient[GEOID],MATCH(VolumeByClient[[#This Row],[CLID]],GeoByClient[Right],0))</f>
        <v>GEO1002</v>
      </c>
      <c r="F819" s="3" t="str">
        <f>VLOOKUP(VolumeByClient[[#This Row],[Index Match Region Id]],geonames[[GEOID]:[GEO NAME]],2,FALSE)</f>
        <v>APAC</v>
      </c>
      <c r="G819" s="7" t="str">
        <f>"Q"&amp;ROUNDUP(MONTH(VolumeByClient[[#This Row],[Date]])/3,0)&amp;" "&amp;YEAR(VolumeByClient[[#This Row],[Date]])</f>
        <v>Q2 2021</v>
      </c>
      <c r="H819" s="7" t="str">
        <f>VLOOKUP(VolumeByClient[[#This Row],[Date]],quarters[],3,TRUE)</f>
        <v>Q2 2021</v>
      </c>
    </row>
    <row r="820" spans="1:8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4" t="str">
        <f>INDEX(GeoByClient[GEOID],MATCH(VolumeByClient[[#This Row],[CLID]],GeoByClient[Right],0))</f>
        <v>GEO1002</v>
      </c>
      <c r="F820" s="3" t="str">
        <f>VLOOKUP(VolumeByClient[[#This Row],[Index Match Region Id]],geonames[[GEOID]:[GEO NAME]],2,FALSE)</f>
        <v>APAC</v>
      </c>
      <c r="G820" s="7" t="str">
        <f>"Q"&amp;ROUNDUP(MONTH(VolumeByClient[[#This Row],[Date]])/3,0)&amp;" "&amp;YEAR(VolumeByClient[[#This Row],[Date]])</f>
        <v>Q1 2021</v>
      </c>
      <c r="H820" s="7" t="str">
        <f>VLOOKUP(VolumeByClient[[#This Row],[Date]],quarters[],3,TRUE)</f>
        <v>Q1 2021</v>
      </c>
    </row>
    <row r="821" spans="1:8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4" t="str">
        <f>INDEX(GeoByClient[GEOID],MATCH(VolumeByClient[[#This Row],[CLID]],GeoByClient[Right],0))</f>
        <v>GEO1002</v>
      </c>
      <c r="F821" s="3" t="str">
        <f>VLOOKUP(VolumeByClient[[#This Row],[Index Match Region Id]],geonames[[GEOID]:[GEO NAME]],2,FALSE)</f>
        <v>APAC</v>
      </c>
      <c r="G821" s="7" t="str">
        <f>"Q"&amp;ROUNDUP(MONTH(VolumeByClient[[#This Row],[Date]])/3,0)&amp;" "&amp;YEAR(VolumeByClient[[#This Row],[Date]])</f>
        <v>Q1 2021</v>
      </c>
      <c r="H821" s="7" t="str">
        <f>VLOOKUP(VolumeByClient[[#This Row],[Date]],quarters[],3,TRUE)</f>
        <v>Q1 2021</v>
      </c>
    </row>
    <row r="822" spans="1:8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4" t="str">
        <f>INDEX(GeoByClient[GEOID],MATCH(VolumeByClient[[#This Row],[CLID]],GeoByClient[Right],0))</f>
        <v>GEO1002</v>
      </c>
      <c r="F822" s="3" t="str">
        <f>VLOOKUP(VolumeByClient[[#This Row],[Index Match Region Id]],geonames[[GEOID]:[GEO NAME]],2,FALSE)</f>
        <v>APAC</v>
      </c>
      <c r="G822" s="7" t="str">
        <f>"Q"&amp;ROUNDUP(MONTH(VolumeByClient[[#This Row],[Date]])/3,0)&amp;" "&amp;YEAR(VolumeByClient[[#This Row],[Date]])</f>
        <v>Q1 2021</v>
      </c>
      <c r="H822" s="7" t="str">
        <f>VLOOKUP(VolumeByClient[[#This Row],[Date]],quarters[],3,TRUE)</f>
        <v>Q1 2021</v>
      </c>
    </row>
    <row r="823" spans="1:8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4" t="str">
        <f>INDEX(GeoByClient[GEOID],MATCH(VolumeByClient[[#This Row],[CLID]],GeoByClient[Right],0))</f>
        <v>GEO1002</v>
      </c>
      <c r="F823" s="3" t="str">
        <f>VLOOKUP(VolumeByClient[[#This Row],[Index Match Region Id]],geonames[[GEOID]:[GEO NAME]],2,FALSE)</f>
        <v>APAC</v>
      </c>
      <c r="G823" s="7" t="str">
        <f>"Q"&amp;ROUNDUP(MONTH(VolumeByClient[[#This Row],[Date]])/3,0)&amp;" "&amp;YEAR(VolumeByClient[[#This Row],[Date]])</f>
        <v>Q1 2020</v>
      </c>
      <c r="H823" s="7" t="str">
        <f>VLOOKUP(VolumeByClient[[#This Row],[Date]],quarters[],3,TRUE)</f>
        <v>Q1 2020</v>
      </c>
    </row>
    <row r="824" spans="1:8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4" t="str">
        <f>INDEX(GeoByClient[GEOID],MATCH(VolumeByClient[[#This Row],[CLID]],GeoByClient[Right],0))</f>
        <v>GEO1002</v>
      </c>
      <c r="F824" s="3" t="str">
        <f>VLOOKUP(VolumeByClient[[#This Row],[Index Match Region Id]],geonames[[GEOID]:[GEO NAME]],2,FALSE)</f>
        <v>APAC</v>
      </c>
      <c r="G824" s="7" t="str">
        <f>"Q"&amp;ROUNDUP(MONTH(VolumeByClient[[#This Row],[Date]])/3,0)&amp;" "&amp;YEAR(VolumeByClient[[#This Row],[Date]])</f>
        <v>Q1 2020</v>
      </c>
      <c r="H824" s="7" t="str">
        <f>VLOOKUP(VolumeByClient[[#This Row],[Date]],quarters[],3,TRUE)</f>
        <v>Q1 2020</v>
      </c>
    </row>
    <row r="825" spans="1:8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4" t="str">
        <f>INDEX(GeoByClient[GEOID],MATCH(VolumeByClient[[#This Row],[CLID]],GeoByClient[Right],0))</f>
        <v>GEO1002</v>
      </c>
      <c r="F825" s="3" t="str">
        <f>VLOOKUP(VolumeByClient[[#This Row],[Index Match Region Id]],geonames[[GEOID]:[GEO NAME]],2,FALSE)</f>
        <v>APAC</v>
      </c>
      <c r="G825" s="7" t="str">
        <f>"Q"&amp;ROUNDUP(MONTH(VolumeByClient[[#This Row],[Date]])/3,0)&amp;" "&amp;YEAR(VolumeByClient[[#This Row],[Date]])</f>
        <v>Q1 2020</v>
      </c>
      <c r="H825" s="7" t="str">
        <f>VLOOKUP(VolumeByClient[[#This Row],[Date]],quarters[],3,TRUE)</f>
        <v>Q1 2020</v>
      </c>
    </row>
    <row r="826" spans="1:8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4" t="str">
        <f>INDEX(GeoByClient[GEOID],MATCH(VolumeByClient[[#This Row],[CLID]],GeoByClient[Right],0))</f>
        <v>GEO1002</v>
      </c>
      <c r="F826" s="3" t="str">
        <f>VLOOKUP(VolumeByClient[[#This Row],[Index Match Region Id]],geonames[[GEOID]:[GEO NAME]],2,FALSE)</f>
        <v>APAC</v>
      </c>
      <c r="G826" s="7" t="str">
        <f>"Q"&amp;ROUNDUP(MONTH(VolumeByClient[[#This Row],[Date]])/3,0)&amp;" "&amp;YEAR(VolumeByClient[[#This Row],[Date]])</f>
        <v>Q2 2020</v>
      </c>
      <c r="H826" s="7" t="str">
        <f>VLOOKUP(VolumeByClient[[#This Row],[Date]],quarters[],3,TRUE)</f>
        <v>Q2 2020</v>
      </c>
    </row>
    <row r="827" spans="1:8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4" t="str">
        <f>INDEX(GeoByClient[GEOID],MATCH(VolumeByClient[[#This Row],[CLID]],GeoByClient[Right],0))</f>
        <v>GEO1002</v>
      </c>
      <c r="F827" s="3" t="str">
        <f>VLOOKUP(VolumeByClient[[#This Row],[Index Match Region Id]],geonames[[GEOID]:[GEO NAME]],2,FALSE)</f>
        <v>APAC</v>
      </c>
      <c r="G827" s="7" t="str">
        <f>"Q"&amp;ROUNDUP(MONTH(VolumeByClient[[#This Row],[Date]])/3,0)&amp;" "&amp;YEAR(VolumeByClient[[#This Row],[Date]])</f>
        <v>Q2 2020</v>
      </c>
      <c r="H827" s="7" t="str">
        <f>VLOOKUP(VolumeByClient[[#This Row],[Date]],quarters[],3,TRUE)</f>
        <v>Q2 2020</v>
      </c>
    </row>
    <row r="828" spans="1:8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4" t="str">
        <f>INDEX(GeoByClient[GEOID],MATCH(VolumeByClient[[#This Row],[CLID]],GeoByClient[Right],0))</f>
        <v>GEO1002</v>
      </c>
      <c r="F828" s="3" t="str">
        <f>VLOOKUP(VolumeByClient[[#This Row],[Index Match Region Id]],geonames[[GEOID]:[GEO NAME]],2,FALSE)</f>
        <v>APAC</v>
      </c>
      <c r="G828" s="7" t="str">
        <f>"Q"&amp;ROUNDUP(MONTH(VolumeByClient[[#This Row],[Date]])/3,0)&amp;" "&amp;YEAR(VolumeByClient[[#This Row],[Date]])</f>
        <v>Q2 2020</v>
      </c>
      <c r="H828" s="7" t="str">
        <f>VLOOKUP(VolumeByClient[[#This Row],[Date]],quarters[],3,TRUE)</f>
        <v>Q2 2020</v>
      </c>
    </row>
    <row r="829" spans="1:8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4" t="str">
        <f>INDEX(GeoByClient[GEOID],MATCH(VolumeByClient[[#This Row],[CLID]],GeoByClient[Right],0))</f>
        <v>GEO1002</v>
      </c>
      <c r="F829" s="3" t="str">
        <f>VLOOKUP(VolumeByClient[[#This Row],[Index Match Region Id]],geonames[[GEOID]:[GEO NAME]],2,FALSE)</f>
        <v>APAC</v>
      </c>
      <c r="G829" s="7" t="str">
        <f>"Q"&amp;ROUNDUP(MONTH(VolumeByClient[[#This Row],[Date]])/3,0)&amp;" "&amp;YEAR(VolumeByClient[[#This Row],[Date]])</f>
        <v>Q3 2020</v>
      </c>
      <c r="H829" s="7" t="str">
        <f>VLOOKUP(VolumeByClient[[#This Row],[Date]],quarters[],3,TRUE)</f>
        <v>Q3 2020</v>
      </c>
    </row>
    <row r="830" spans="1:8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4" t="str">
        <f>INDEX(GeoByClient[GEOID],MATCH(VolumeByClient[[#This Row],[CLID]],GeoByClient[Right],0))</f>
        <v>GEO1002</v>
      </c>
      <c r="F830" s="3" t="str">
        <f>VLOOKUP(VolumeByClient[[#This Row],[Index Match Region Id]],geonames[[GEOID]:[GEO NAME]],2,FALSE)</f>
        <v>APAC</v>
      </c>
      <c r="G830" s="7" t="str">
        <f>"Q"&amp;ROUNDUP(MONTH(VolumeByClient[[#This Row],[Date]])/3,0)&amp;" "&amp;YEAR(VolumeByClient[[#This Row],[Date]])</f>
        <v>Q3 2020</v>
      </c>
      <c r="H830" s="7" t="str">
        <f>VLOOKUP(VolumeByClient[[#This Row],[Date]],quarters[],3,TRUE)</f>
        <v>Q3 2020</v>
      </c>
    </row>
    <row r="831" spans="1:8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4" t="str">
        <f>INDEX(GeoByClient[GEOID],MATCH(VolumeByClient[[#This Row],[CLID]],GeoByClient[Right],0))</f>
        <v>GEO1002</v>
      </c>
      <c r="F831" s="3" t="str">
        <f>VLOOKUP(VolumeByClient[[#This Row],[Index Match Region Id]],geonames[[GEOID]:[GEO NAME]],2,FALSE)</f>
        <v>APAC</v>
      </c>
      <c r="G831" s="7" t="str">
        <f>"Q"&amp;ROUNDUP(MONTH(VolumeByClient[[#This Row],[Date]])/3,0)&amp;" "&amp;YEAR(VolumeByClient[[#This Row],[Date]])</f>
        <v>Q3 2020</v>
      </c>
      <c r="H831" s="7" t="str">
        <f>VLOOKUP(VolumeByClient[[#This Row],[Date]],quarters[],3,TRUE)</f>
        <v>Q3 2020</v>
      </c>
    </row>
    <row r="832" spans="1:8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4" t="str">
        <f>INDEX(GeoByClient[GEOID],MATCH(VolumeByClient[[#This Row],[CLID]],GeoByClient[Right],0))</f>
        <v>GEO1002</v>
      </c>
      <c r="F832" s="3" t="str">
        <f>VLOOKUP(VolumeByClient[[#This Row],[Index Match Region Id]],geonames[[GEOID]:[GEO NAME]],2,FALSE)</f>
        <v>APAC</v>
      </c>
      <c r="G832" s="7" t="str">
        <f>"Q"&amp;ROUNDUP(MONTH(VolumeByClient[[#This Row],[Date]])/3,0)&amp;" "&amp;YEAR(VolumeByClient[[#This Row],[Date]])</f>
        <v>Q4 2020</v>
      </c>
      <c r="H832" s="7" t="str">
        <f>VLOOKUP(VolumeByClient[[#This Row],[Date]],quarters[],3,TRUE)</f>
        <v>Q4 2020</v>
      </c>
    </row>
    <row r="833" spans="1:8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4" t="str">
        <f>INDEX(GeoByClient[GEOID],MATCH(VolumeByClient[[#This Row],[CLID]],GeoByClient[Right],0))</f>
        <v>GEO1002</v>
      </c>
      <c r="F833" s="3" t="str">
        <f>VLOOKUP(VolumeByClient[[#This Row],[Index Match Region Id]],geonames[[GEOID]:[GEO NAME]],2,FALSE)</f>
        <v>APAC</v>
      </c>
      <c r="G833" s="7" t="str">
        <f>"Q"&amp;ROUNDUP(MONTH(VolumeByClient[[#This Row],[Date]])/3,0)&amp;" "&amp;YEAR(VolumeByClient[[#This Row],[Date]])</f>
        <v>Q4 2020</v>
      </c>
      <c r="H833" s="7" t="str">
        <f>VLOOKUP(VolumeByClient[[#This Row],[Date]],quarters[],3,TRUE)</f>
        <v>Q4 2020</v>
      </c>
    </row>
    <row r="834" spans="1:8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4" t="str">
        <f>INDEX(GeoByClient[GEOID],MATCH(VolumeByClient[[#This Row],[CLID]],GeoByClient[Right],0))</f>
        <v>GEO1002</v>
      </c>
      <c r="F834" s="3" t="str">
        <f>VLOOKUP(VolumeByClient[[#This Row],[Index Match Region Id]],geonames[[GEOID]:[GEO NAME]],2,FALSE)</f>
        <v>APAC</v>
      </c>
      <c r="G834" s="7" t="str">
        <f>"Q"&amp;ROUNDUP(MONTH(VolumeByClient[[#This Row],[Date]])/3,0)&amp;" "&amp;YEAR(VolumeByClient[[#This Row],[Date]])</f>
        <v>Q4 2020</v>
      </c>
      <c r="H834" s="7" t="str">
        <f>VLOOKUP(VolumeByClient[[#This Row],[Date]],quarters[],3,TRUE)</f>
        <v>Q4 2020</v>
      </c>
    </row>
    <row r="835" spans="1:8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4" t="str">
        <f>INDEX(GeoByClient[GEOID],MATCH(VolumeByClient[[#This Row],[CLID]],GeoByClient[Right],0))</f>
        <v>GEO1002</v>
      </c>
      <c r="F835" s="3" t="str">
        <f>VLOOKUP(VolumeByClient[[#This Row],[Index Match Region Id]],geonames[[GEOID]:[GEO NAME]],2,FALSE)</f>
        <v>APAC</v>
      </c>
      <c r="G835" s="7" t="str">
        <f>"Q"&amp;ROUNDUP(MONTH(VolumeByClient[[#This Row],[Date]])/3,0)&amp;" "&amp;YEAR(VolumeByClient[[#This Row],[Date]])</f>
        <v>Q2 2021</v>
      </c>
      <c r="H835" s="7" t="str">
        <f>VLOOKUP(VolumeByClient[[#This Row],[Date]],quarters[],3,TRUE)</f>
        <v>Q2 2021</v>
      </c>
    </row>
    <row r="836" spans="1:8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4" t="str">
        <f>INDEX(GeoByClient[GEOID],MATCH(VolumeByClient[[#This Row],[CLID]],GeoByClient[Right],0))</f>
        <v>GEO1002</v>
      </c>
      <c r="F836" s="3" t="str">
        <f>VLOOKUP(VolumeByClient[[#This Row],[Index Match Region Id]],geonames[[GEOID]:[GEO NAME]],2,FALSE)</f>
        <v>APAC</v>
      </c>
      <c r="G836" s="7" t="str">
        <f>"Q"&amp;ROUNDUP(MONTH(VolumeByClient[[#This Row],[Date]])/3,0)&amp;" "&amp;YEAR(VolumeByClient[[#This Row],[Date]])</f>
        <v>Q2 2021</v>
      </c>
      <c r="H836" s="7" t="str">
        <f>VLOOKUP(VolumeByClient[[#This Row],[Date]],quarters[],3,TRUE)</f>
        <v>Q2 2021</v>
      </c>
    </row>
    <row r="837" spans="1:8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4" t="str">
        <f>INDEX(GeoByClient[GEOID],MATCH(VolumeByClient[[#This Row],[CLID]],GeoByClient[Right],0))</f>
        <v>GEO1002</v>
      </c>
      <c r="F837" s="3" t="str">
        <f>VLOOKUP(VolumeByClient[[#This Row],[Index Match Region Id]],geonames[[GEOID]:[GEO NAME]],2,FALSE)</f>
        <v>APAC</v>
      </c>
      <c r="G837" s="7" t="str">
        <f>"Q"&amp;ROUNDUP(MONTH(VolumeByClient[[#This Row],[Date]])/3,0)&amp;" "&amp;YEAR(VolumeByClient[[#This Row],[Date]])</f>
        <v>Q2 2021</v>
      </c>
      <c r="H837" s="7" t="str">
        <f>VLOOKUP(VolumeByClient[[#This Row],[Date]],quarters[],3,TRUE)</f>
        <v>Q2 2021</v>
      </c>
    </row>
    <row r="838" spans="1:8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4" t="str">
        <f>INDEX(GeoByClient[GEOID],MATCH(VolumeByClient[[#This Row],[CLID]],GeoByClient[Right],0))</f>
        <v>GEO1002</v>
      </c>
      <c r="F838" s="3" t="str">
        <f>VLOOKUP(VolumeByClient[[#This Row],[Index Match Region Id]],geonames[[GEOID]:[GEO NAME]],2,FALSE)</f>
        <v>APAC</v>
      </c>
      <c r="G838" s="7" t="str">
        <f>"Q"&amp;ROUNDUP(MONTH(VolumeByClient[[#This Row],[Date]])/3,0)&amp;" "&amp;YEAR(VolumeByClient[[#This Row],[Date]])</f>
        <v>Q1 2021</v>
      </c>
      <c r="H838" s="7" t="str">
        <f>VLOOKUP(VolumeByClient[[#This Row],[Date]],quarters[],3,TRUE)</f>
        <v>Q1 2021</v>
      </c>
    </row>
    <row r="839" spans="1:8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4" t="str">
        <f>INDEX(GeoByClient[GEOID],MATCH(VolumeByClient[[#This Row],[CLID]],GeoByClient[Right],0))</f>
        <v>GEO1002</v>
      </c>
      <c r="F839" s="3" t="str">
        <f>VLOOKUP(VolumeByClient[[#This Row],[Index Match Region Id]],geonames[[GEOID]:[GEO NAME]],2,FALSE)</f>
        <v>APAC</v>
      </c>
      <c r="G839" s="7" t="str">
        <f>"Q"&amp;ROUNDUP(MONTH(VolumeByClient[[#This Row],[Date]])/3,0)&amp;" "&amp;YEAR(VolumeByClient[[#This Row],[Date]])</f>
        <v>Q1 2021</v>
      </c>
      <c r="H839" s="7" t="str">
        <f>VLOOKUP(VolumeByClient[[#This Row],[Date]],quarters[],3,TRUE)</f>
        <v>Q1 2021</v>
      </c>
    </row>
    <row r="840" spans="1:8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4" t="str">
        <f>INDEX(GeoByClient[GEOID],MATCH(VolumeByClient[[#This Row],[CLID]],GeoByClient[Right],0))</f>
        <v>GEO1002</v>
      </c>
      <c r="F840" s="3" t="str">
        <f>VLOOKUP(VolumeByClient[[#This Row],[Index Match Region Id]],geonames[[GEOID]:[GEO NAME]],2,FALSE)</f>
        <v>APAC</v>
      </c>
      <c r="G840" s="7" t="str">
        <f>"Q"&amp;ROUNDUP(MONTH(VolumeByClient[[#This Row],[Date]])/3,0)&amp;" "&amp;YEAR(VolumeByClient[[#This Row],[Date]])</f>
        <v>Q1 2021</v>
      </c>
      <c r="H840" s="7" t="str">
        <f>VLOOKUP(VolumeByClient[[#This Row],[Date]],quarters[],3,TRUE)</f>
        <v>Q1 2021</v>
      </c>
    </row>
    <row r="841" spans="1:8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4" t="str">
        <f>INDEX(GeoByClient[GEOID],MATCH(VolumeByClient[[#This Row],[CLID]],GeoByClient[Right],0))</f>
        <v>GEO1001</v>
      </c>
      <c r="F841" s="3" t="str">
        <f>VLOOKUP(VolumeByClient[[#This Row],[Index Match Region Id]],geonames[[GEOID]:[GEO NAME]],2,FALSE)</f>
        <v>NAM</v>
      </c>
      <c r="G841" s="7" t="str">
        <f>"Q"&amp;ROUNDUP(MONTH(VolumeByClient[[#This Row],[Date]])/3,0)&amp;" "&amp;YEAR(VolumeByClient[[#This Row],[Date]])</f>
        <v>Q1 2020</v>
      </c>
      <c r="H841" s="7" t="str">
        <f>VLOOKUP(VolumeByClient[[#This Row],[Date]],quarters[],3,TRUE)</f>
        <v>Q1 2020</v>
      </c>
    </row>
    <row r="842" spans="1:8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4" t="str">
        <f>INDEX(GeoByClient[GEOID],MATCH(VolumeByClient[[#This Row],[CLID]],GeoByClient[Right],0))</f>
        <v>GEO1001</v>
      </c>
      <c r="F842" s="3" t="str">
        <f>VLOOKUP(VolumeByClient[[#This Row],[Index Match Region Id]],geonames[[GEOID]:[GEO NAME]],2,FALSE)</f>
        <v>NAM</v>
      </c>
      <c r="G842" s="7" t="str">
        <f>"Q"&amp;ROUNDUP(MONTH(VolumeByClient[[#This Row],[Date]])/3,0)&amp;" "&amp;YEAR(VolumeByClient[[#This Row],[Date]])</f>
        <v>Q1 2020</v>
      </c>
      <c r="H842" s="7" t="str">
        <f>VLOOKUP(VolumeByClient[[#This Row],[Date]],quarters[],3,TRUE)</f>
        <v>Q1 2020</v>
      </c>
    </row>
    <row r="843" spans="1:8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4" t="str">
        <f>INDEX(GeoByClient[GEOID],MATCH(VolumeByClient[[#This Row],[CLID]],GeoByClient[Right],0))</f>
        <v>GEO1001</v>
      </c>
      <c r="F843" s="3" t="str">
        <f>VLOOKUP(VolumeByClient[[#This Row],[Index Match Region Id]],geonames[[GEOID]:[GEO NAME]],2,FALSE)</f>
        <v>NAM</v>
      </c>
      <c r="G843" s="7" t="str">
        <f>"Q"&amp;ROUNDUP(MONTH(VolumeByClient[[#This Row],[Date]])/3,0)&amp;" "&amp;YEAR(VolumeByClient[[#This Row],[Date]])</f>
        <v>Q1 2020</v>
      </c>
      <c r="H843" s="7" t="str">
        <f>VLOOKUP(VolumeByClient[[#This Row],[Date]],quarters[],3,TRUE)</f>
        <v>Q1 2020</v>
      </c>
    </row>
    <row r="844" spans="1:8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4" t="str">
        <f>INDEX(GeoByClient[GEOID],MATCH(VolumeByClient[[#This Row],[CLID]],GeoByClient[Right],0))</f>
        <v>GEO1001</v>
      </c>
      <c r="F844" s="3" t="str">
        <f>VLOOKUP(VolumeByClient[[#This Row],[Index Match Region Id]],geonames[[GEOID]:[GEO NAME]],2,FALSE)</f>
        <v>NAM</v>
      </c>
      <c r="G844" s="7" t="str">
        <f>"Q"&amp;ROUNDUP(MONTH(VolumeByClient[[#This Row],[Date]])/3,0)&amp;" "&amp;YEAR(VolumeByClient[[#This Row],[Date]])</f>
        <v>Q2 2020</v>
      </c>
      <c r="H844" s="7" t="str">
        <f>VLOOKUP(VolumeByClient[[#This Row],[Date]],quarters[],3,TRUE)</f>
        <v>Q2 2020</v>
      </c>
    </row>
    <row r="845" spans="1:8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4" t="str">
        <f>INDEX(GeoByClient[GEOID],MATCH(VolumeByClient[[#This Row],[CLID]],GeoByClient[Right],0))</f>
        <v>GEO1001</v>
      </c>
      <c r="F845" s="3" t="str">
        <f>VLOOKUP(VolumeByClient[[#This Row],[Index Match Region Id]],geonames[[GEOID]:[GEO NAME]],2,FALSE)</f>
        <v>NAM</v>
      </c>
      <c r="G845" s="7" t="str">
        <f>"Q"&amp;ROUNDUP(MONTH(VolumeByClient[[#This Row],[Date]])/3,0)&amp;" "&amp;YEAR(VolumeByClient[[#This Row],[Date]])</f>
        <v>Q2 2020</v>
      </c>
      <c r="H845" s="7" t="str">
        <f>VLOOKUP(VolumeByClient[[#This Row],[Date]],quarters[],3,TRUE)</f>
        <v>Q2 2020</v>
      </c>
    </row>
    <row r="846" spans="1:8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4" t="str">
        <f>INDEX(GeoByClient[GEOID],MATCH(VolumeByClient[[#This Row],[CLID]],GeoByClient[Right],0))</f>
        <v>GEO1001</v>
      </c>
      <c r="F846" s="3" t="str">
        <f>VLOOKUP(VolumeByClient[[#This Row],[Index Match Region Id]],geonames[[GEOID]:[GEO NAME]],2,FALSE)</f>
        <v>NAM</v>
      </c>
      <c r="G846" s="7" t="str">
        <f>"Q"&amp;ROUNDUP(MONTH(VolumeByClient[[#This Row],[Date]])/3,0)&amp;" "&amp;YEAR(VolumeByClient[[#This Row],[Date]])</f>
        <v>Q2 2020</v>
      </c>
      <c r="H846" s="7" t="str">
        <f>VLOOKUP(VolumeByClient[[#This Row],[Date]],quarters[],3,TRUE)</f>
        <v>Q2 2020</v>
      </c>
    </row>
    <row r="847" spans="1:8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4" t="str">
        <f>INDEX(GeoByClient[GEOID],MATCH(VolumeByClient[[#This Row],[CLID]],GeoByClient[Right],0))</f>
        <v>GEO1001</v>
      </c>
      <c r="F847" s="3" t="str">
        <f>VLOOKUP(VolumeByClient[[#This Row],[Index Match Region Id]],geonames[[GEOID]:[GEO NAME]],2,FALSE)</f>
        <v>NAM</v>
      </c>
      <c r="G847" s="7" t="str">
        <f>"Q"&amp;ROUNDUP(MONTH(VolumeByClient[[#This Row],[Date]])/3,0)&amp;" "&amp;YEAR(VolumeByClient[[#This Row],[Date]])</f>
        <v>Q3 2020</v>
      </c>
      <c r="H847" s="7" t="str">
        <f>VLOOKUP(VolumeByClient[[#This Row],[Date]],quarters[],3,TRUE)</f>
        <v>Q3 2020</v>
      </c>
    </row>
    <row r="848" spans="1:8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4" t="str">
        <f>INDEX(GeoByClient[GEOID],MATCH(VolumeByClient[[#This Row],[CLID]],GeoByClient[Right],0))</f>
        <v>GEO1001</v>
      </c>
      <c r="F848" s="3" t="str">
        <f>VLOOKUP(VolumeByClient[[#This Row],[Index Match Region Id]],geonames[[GEOID]:[GEO NAME]],2,FALSE)</f>
        <v>NAM</v>
      </c>
      <c r="G848" s="7" t="str">
        <f>"Q"&amp;ROUNDUP(MONTH(VolumeByClient[[#This Row],[Date]])/3,0)&amp;" "&amp;YEAR(VolumeByClient[[#This Row],[Date]])</f>
        <v>Q3 2020</v>
      </c>
      <c r="H848" s="7" t="str">
        <f>VLOOKUP(VolumeByClient[[#This Row],[Date]],quarters[],3,TRUE)</f>
        <v>Q3 2020</v>
      </c>
    </row>
    <row r="849" spans="1:8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4" t="str">
        <f>INDEX(GeoByClient[GEOID],MATCH(VolumeByClient[[#This Row],[CLID]],GeoByClient[Right],0))</f>
        <v>GEO1001</v>
      </c>
      <c r="F849" s="3" t="str">
        <f>VLOOKUP(VolumeByClient[[#This Row],[Index Match Region Id]],geonames[[GEOID]:[GEO NAME]],2,FALSE)</f>
        <v>NAM</v>
      </c>
      <c r="G849" s="7" t="str">
        <f>"Q"&amp;ROUNDUP(MONTH(VolumeByClient[[#This Row],[Date]])/3,0)&amp;" "&amp;YEAR(VolumeByClient[[#This Row],[Date]])</f>
        <v>Q3 2020</v>
      </c>
      <c r="H849" s="7" t="str">
        <f>VLOOKUP(VolumeByClient[[#This Row],[Date]],quarters[],3,TRUE)</f>
        <v>Q3 2020</v>
      </c>
    </row>
    <row r="850" spans="1:8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4" t="str">
        <f>INDEX(GeoByClient[GEOID],MATCH(VolumeByClient[[#This Row],[CLID]],GeoByClient[Right],0))</f>
        <v>GEO1001</v>
      </c>
      <c r="F850" s="3" t="str">
        <f>VLOOKUP(VolumeByClient[[#This Row],[Index Match Region Id]],geonames[[GEOID]:[GEO NAME]],2,FALSE)</f>
        <v>NAM</v>
      </c>
      <c r="G850" s="7" t="str">
        <f>"Q"&amp;ROUNDUP(MONTH(VolumeByClient[[#This Row],[Date]])/3,0)&amp;" "&amp;YEAR(VolumeByClient[[#This Row],[Date]])</f>
        <v>Q4 2020</v>
      </c>
      <c r="H850" s="7" t="str">
        <f>VLOOKUP(VolumeByClient[[#This Row],[Date]],quarters[],3,TRUE)</f>
        <v>Q4 2020</v>
      </c>
    </row>
    <row r="851" spans="1:8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4" t="str">
        <f>INDEX(GeoByClient[GEOID],MATCH(VolumeByClient[[#This Row],[CLID]],GeoByClient[Right],0))</f>
        <v>GEO1001</v>
      </c>
      <c r="F851" s="3" t="str">
        <f>VLOOKUP(VolumeByClient[[#This Row],[Index Match Region Id]],geonames[[GEOID]:[GEO NAME]],2,FALSE)</f>
        <v>NAM</v>
      </c>
      <c r="G851" s="7" t="str">
        <f>"Q"&amp;ROUNDUP(MONTH(VolumeByClient[[#This Row],[Date]])/3,0)&amp;" "&amp;YEAR(VolumeByClient[[#This Row],[Date]])</f>
        <v>Q4 2020</v>
      </c>
      <c r="H851" s="7" t="str">
        <f>VLOOKUP(VolumeByClient[[#This Row],[Date]],quarters[],3,TRUE)</f>
        <v>Q4 2020</v>
      </c>
    </row>
    <row r="852" spans="1:8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4" t="str">
        <f>INDEX(GeoByClient[GEOID],MATCH(VolumeByClient[[#This Row],[CLID]],GeoByClient[Right],0))</f>
        <v>GEO1001</v>
      </c>
      <c r="F852" s="3" t="str">
        <f>VLOOKUP(VolumeByClient[[#This Row],[Index Match Region Id]],geonames[[GEOID]:[GEO NAME]],2,FALSE)</f>
        <v>NAM</v>
      </c>
      <c r="G852" s="7" t="str">
        <f>"Q"&amp;ROUNDUP(MONTH(VolumeByClient[[#This Row],[Date]])/3,0)&amp;" "&amp;YEAR(VolumeByClient[[#This Row],[Date]])</f>
        <v>Q4 2020</v>
      </c>
      <c r="H852" s="7" t="str">
        <f>VLOOKUP(VolumeByClient[[#This Row],[Date]],quarters[],3,TRUE)</f>
        <v>Q4 2020</v>
      </c>
    </row>
    <row r="853" spans="1:8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4" t="str">
        <f>INDEX(GeoByClient[GEOID],MATCH(VolumeByClient[[#This Row],[CLID]],GeoByClient[Right],0))</f>
        <v>GEO1001</v>
      </c>
      <c r="F853" s="3" t="str">
        <f>VLOOKUP(VolumeByClient[[#This Row],[Index Match Region Id]],geonames[[GEOID]:[GEO NAME]],2,FALSE)</f>
        <v>NAM</v>
      </c>
      <c r="G853" s="7" t="str">
        <f>"Q"&amp;ROUNDUP(MONTH(VolumeByClient[[#This Row],[Date]])/3,0)&amp;" "&amp;YEAR(VolumeByClient[[#This Row],[Date]])</f>
        <v>Q2 2021</v>
      </c>
      <c r="H853" s="7" t="str">
        <f>VLOOKUP(VolumeByClient[[#This Row],[Date]],quarters[],3,TRUE)</f>
        <v>Q2 2021</v>
      </c>
    </row>
    <row r="854" spans="1:8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4" t="str">
        <f>INDEX(GeoByClient[GEOID],MATCH(VolumeByClient[[#This Row],[CLID]],GeoByClient[Right],0))</f>
        <v>GEO1001</v>
      </c>
      <c r="F854" s="3" t="str">
        <f>VLOOKUP(VolumeByClient[[#This Row],[Index Match Region Id]],geonames[[GEOID]:[GEO NAME]],2,FALSE)</f>
        <v>NAM</v>
      </c>
      <c r="G854" s="7" t="str">
        <f>"Q"&amp;ROUNDUP(MONTH(VolumeByClient[[#This Row],[Date]])/3,0)&amp;" "&amp;YEAR(VolumeByClient[[#This Row],[Date]])</f>
        <v>Q2 2021</v>
      </c>
      <c r="H854" s="7" t="str">
        <f>VLOOKUP(VolumeByClient[[#This Row],[Date]],quarters[],3,TRUE)</f>
        <v>Q2 2021</v>
      </c>
    </row>
    <row r="855" spans="1:8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4" t="str">
        <f>INDEX(GeoByClient[GEOID],MATCH(VolumeByClient[[#This Row],[CLID]],GeoByClient[Right],0))</f>
        <v>GEO1001</v>
      </c>
      <c r="F855" s="3" t="str">
        <f>VLOOKUP(VolumeByClient[[#This Row],[Index Match Region Id]],geonames[[GEOID]:[GEO NAME]],2,FALSE)</f>
        <v>NAM</v>
      </c>
      <c r="G855" s="7" t="str">
        <f>"Q"&amp;ROUNDUP(MONTH(VolumeByClient[[#This Row],[Date]])/3,0)&amp;" "&amp;YEAR(VolumeByClient[[#This Row],[Date]])</f>
        <v>Q2 2021</v>
      </c>
      <c r="H855" s="7" t="str">
        <f>VLOOKUP(VolumeByClient[[#This Row],[Date]],quarters[],3,TRUE)</f>
        <v>Q2 2021</v>
      </c>
    </row>
    <row r="856" spans="1:8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4" t="str">
        <f>INDEX(GeoByClient[GEOID],MATCH(VolumeByClient[[#This Row],[CLID]],GeoByClient[Right],0))</f>
        <v>GEO1001</v>
      </c>
      <c r="F856" s="3" t="str">
        <f>VLOOKUP(VolumeByClient[[#This Row],[Index Match Region Id]],geonames[[GEOID]:[GEO NAME]],2,FALSE)</f>
        <v>NAM</v>
      </c>
      <c r="G856" s="7" t="str">
        <f>"Q"&amp;ROUNDUP(MONTH(VolumeByClient[[#This Row],[Date]])/3,0)&amp;" "&amp;YEAR(VolumeByClient[[#This Row],[Date]])</f>
        <v>Q1 2021</v>
      </c>
      <c r="H856" s="7" t="str">
        <f>VLOOKUP(VolumeByClient[[#This Row],[Date]],quarters[],3,TRUE)</f>
        <v>Q1 2021</v>
      </c>
    </row>
    <row r="857" spans="1:8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4" t="str">
        <f>INDEX(GeoByClient[GEOID],MATCH(VolumeByClient[[#This Row],[CLID]],GeoByClient[Right],0))</f>
        <v>GEO1001</v>
      </c>
      <c r="F857" s="3" t="str">
        <f>VLOOKUP(VolumeByClient[[#This Row],[Index Match Region Id]],geonames[[GEOID]:[GEO NAME]],2,FALSE)</f>
        <v>NAM</v>
      </c>
      <c r="G857" s="7" t="str">
        <f>"Q"&amp;ROUNDUP(MONTH(VolumeByClient[[#This Row],[Date]])/3,0)&amp;" "&amp;YEAR(VolumeByClient[[#This Row],[Date]])</f>
        <v>Q1 2021</v>
      </c>
      <c r="H857" s="7" t="str">
        <f>VLOOKUP(VolumeByClient[[#This Row],[Date]],quarters[],3,TRUE)</f>
        <v>Q1 2021</v>
      </c>
    </row>
    <row r="858" spans="1:8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4" t="str">
        <f>INDEX(GeoByClient[GEOID],MATCH(VolumeByClient[[#This Row],[CLID]],GeoByClient[Right],0))</f>
        <v>GEO1001</v>
      </c>
      <c r="F858" s="3" t="str">
        <f>VLOOKUP(VolumeByClient[[#This Row],[Index Match Region Id]],geonames[[GEOID]:[GEO NAME]],2,FALSE)</f>
        <v>NAM</v>
      </c>
      <c r="G858" s="7" t="str">
        <f>"Q"&amp;ROUNDUP(MONTH(VolumeByClient[[#This Row],[Date]])/3,0)&amp;" "&amp;YEAR(VolumeByClient[[#This Row],[Date]])</f>
        <v>Q1 2021</v>
      </c>
      <c r="H858" s="7" t="str">
        <f>VLOOKUP(VolumeByClient[[#This Row],[Date]],quarters[],3,TRUE)</f>
        <v>Q1 2021</v>
      </c>
    </row>
    <row r="859" spans="1:8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4" t="str">
        <f>INDEX(GeoByClient[GEOID],MATCH(VolumeByClient[[#This Row],[CLID]],GeoByClient[Right],0))</f>
        <v>GEO1001</v>
      </c>
      <c r="F859" s="3" t="str">
        <f>VLOOKUP(VolumeByClient[[#This Row],[Index Match Region Id]],geonames[[GEOID]:[GEO NAME]],2,FALSE)</f>
        <v>NAM</v>
      </c>
      <c r="G859" s="7" t="str">
        <f>"Q"&amp;ROUNDUP(MONTH(VolumeByClient[[#This Row],[Date]])/3,0)&amp;" "&amp;YEAR(VolumeByClient[[#This Row],[Date]])</f>
        <v>Q1 2020</v>
      </c>
      <c r="H859" s="7" t="str">
        <f>VLOOKUP(VolumeByClient[[#This Row],[Date]],quarters[],3,TRUE)</f>
        <v>Q1 2020</v>
      </c>
    </row>
    <row r="860" spans="1:8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4" t="str">
        <f>INDEX(GeoByClient[GEOID],MATCH(VolumeByClient[[#This Row],[CLID]],GeoByClient[Right],0))</f>
        <v>GEO1001</v>
      </c>
      <c r="F860" s="3" t="str">
        <f>VLOOKUP(VolumeByClient[[#This Row],[Index Match Region Id]],geonames[[GEOID]:[GEO NAME]],2,FALSE)</f>
        <v>NAM</v>
      </c>
      <c r="G860" s="7" t="str">
        <f>"Q"&amp;ROUNDUP(MONTH(VolumeByClient[[#This Row],[Date]])/3,0)&amp;" "&amp;YEAR(VolumeByClient[[#This Row],[Date]])</f>
        <v>Q1 2020</v>
      </c>
      <c r="H860" s="7" t="str">
        <f>VLOOKUP(VolumeByClient[[#This Row],[Date]],quarters[],3,TRUE)</f>
        <v>Q1 2020</v>
      </c>
    </row>
    <row r="861" spans="1:8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4" t="str">
        <f>INDEX(GeoByClient[GEOID],MATCH(VolumeByClient[[#This Row],[CLID]],GeoByClient[Right],0))</f>
        <v>GEO1001</v>
      </c>
      <c r="F861" s="3" t="str">
        <f>VLOOKUP(VolumeByClient[[#This Row],[Index Match Region Id]],geonames[[GEOID]:[GEO NAME]],2,FALSE)</f>
        <v>NAM</v>
      </c>
      <c r="G861" s="7" t="str">
        <f>"Q"&amp;ROUNDUP(MONTH(VolumeByClient[[#This Row],[Date]])/3,0)&amp;" "&amp;YEAR(VolumeByClient[[#This Row],[Date]])</f>
        <v>Q1 2020</v>
      </c>
      <c r="H861" s="7" t="str">
        <f>VLOOKUP(VolumeByClient[[#This Row],[Date]],quarters[],3,TRUE)</f>
        <v>Q1 2020</v>
      </c>
    </row>
    <row r="862" spans="1:8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4" t="str">
        <f>INDEX(GeoByClient[GEOID],MATCH(VolumeByClient[[#This Row],[CLID]],GeoByClient[Right],0))</f>
        <v>GEO1001</v>
      </c>
      <c r="F862" s="3" t="str">
        <f>VLOOKUP(VolumeByClient[[#This Row],[Index Match Region Id]],geonames[[GEOID]:[GEO NAME]],2,FALSE)</f>
        <v>NAM</v>
      </c>
      <c r="G862" s="7" t="str">
        <f>"Q"&amp;ROUNDUP(MONTH(VolumeByClient[[#This Row],[Date]])/3,0)&amp;" "&amp;YEAR(VolumeByClient[[#This Row],[Date]])</f>
        <v>Q2 2020</v>
      </c>
      <c r="H862" s="7" t="str">
        <f>VLOOKUP(VolumeByClient[[#This Row],[Date]],quarters[],3,TRUE)</f>
        <v>Q2 2020</v>
      </c>
    </row>
    <row r="863" spans="1:8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4" t="str">
        <f>INDEX(GeoByClient[GEOID],MATCH(VolumeByClient[[#This Row],[CLID]],GeoByClient[Right],0))</f>
        <v>GEO1001</v>
      </c>
      <c r="F863" s="3" t="str">
        <f>VLOOKUP(VolumeByClient[[#This Row],[Index Match Region Id]],geonames[[GEOID]:[GEO NAME]],2,FALSE)</f>
        <v>NAM</v>
      </c>
      <c r="G863" s="7" t="str">
        <f>"Q"&amp;ROUNDUP(MONTH(VolumeByClient[[#This Row],[Date]])/3,0)&amp;" "&amp;YEAR(VolumeByClient[[#This Row],[Date]])</f>
        <v>Q2 2020</v>
      </c>
      <c r="H863" s="7" t="str">
        <f>VLOOKUP(VolumeByClient[[#This Row],[Date]],quarters[],3,TRUE)</f>
        <v>Q2 2020</v>
      </c>
    </row>
    <row r="864" spans="1:8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4" t="str">
        <f>INDEX(GeoByClient[GEOID],MATCH(VolumeByClient[[#This Row],[CLID]],GeoByClient[Right],0))</f>
        <v>GEO1001</v>
      </c>
      <c r="F864" s="3" t="str">
        <f>VLOOKUP(VolumeByClient[[#This Row],[Index Match Region Id]],geonames[[GEOID]:[GEO NAME]],2,FALSE)</f>
        <v>NAM</v>
      </c>
      <c r="G864" s="7" t="str">
        <f>"Q"&amp;ROUNDUP(MONTH(VolumeByClient[[#This Row],[Date]])/3,0)&amp;" "&amp;YEAR(VolumeByClient[[#This Row],[Date]])</f>
        <v>Q2 2020</v>
      </c>
      <c r="H864" s="7" t="str">
        <f>VLOOKUP(VolumeByClient[[#This Row],[Date]],quarters[],3,TRUE)</f>
        <v>Q2 2020</v>
      </c>
    </row>
    <row r="865" spans="1:8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4" t="str">
        <f>INDEX(GeoByClient[GEOID],MATCH(VolumeByClient[[#This Row],[CLID]],GeoByClient[Right],0))</f>
        <v>GEO1001</v>
      </c>
      <c r="F865" s="3" t="str">
        <f>VLOOKUP(VolumeByClient[[#This Row],[Index Match Region Id]],geonames[[GEOID]:[GEO NAME]],2,FALSE)</f>
        <v>NAM</v>
      </c>
      <c r="G865" s="7" t="str">
        <f>"Q"&amp;ROUNDUP(MONTH(VolumeByClient[[#This Row],[Date]])/3,0)&amp;" "&amp;YEAR(VolumeByClient[[#This Row],[Date]])</f>
        <v>Q3 2020</v>
      </c>
      <c r="H865" s="7" t="str">
        <f>VLOOKUP(VolumeByClient[[#This Row],[Date]],quarters[],3,TRUE)</f>
        <v>Q3 2020</v>
      </c>
    </row>
    <row r="866" spans="1:8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4" t="str">
        <f>INDEX(GeoByClient[GEOID],MATCH(VolumeByClient[[#This Row],[CLID]],GeoByClient[Right],0))</f>
        <v>GEO1001</v>
      </c>
      <c r="F866" s="3" t="str">
        <f>VLOOKUP(VolumeByClient[[#This Row],[Index Match Region Id]],geonames[[GEOID]:[GEO NAME]],2,FALSE)</f>
        <v>NAM</v>
      </c>
      <c r="G866" s="7" t="str">
        <f>"Q"&amp;ROUNDUP(MONTH(VolumeByClient[[#This Row],[Date]])/3,0)&amp;" "&amp;YEAR(VolumeByClient[[#This Row],[Date]])</f>
        <v>Q3 2020</v>
      </c>
      <c r="H866" s="7" t="str">
        <f>VLOOKUP(VolumeByClient[[#This Row],[Date]],quarters[],3,TRUE)</f>
        <v>Q3 2020</v>
      </c>
    </row>
    <row r="867" spans="1:8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4" t="str">
        <f>INDEX(GeoByClient[GEOID],MATCH(VolumeByClient[[#This Row],[CLID]],GeoByClient[Right],0))</f>
        <v>GEO1001</v>
      </c>
      <c r="F867" s="3" t="str">
        <f>VLOOKUP(VolumeByClient[[#This Row],[Index Match Region Id]],geonames[[GEOID]:[GEO NAME]],2,FALSE)</f>
        <v>NAM</v>
      </c>
      <c r="G867" s="7" t="str">
        <f>"Q"&amp;ROUNDUP(MONTH(VolumeByClient[[#This Row],[Date]])/3,0)&amp;" "&amp;YEAR(VolumeByClient[[#This Row],[Date]])</f>
        <v>Q3 2020</v>
      </c>
      <c r="H867" s="7" t="str">
        <f>VLOOKUP(VolumeByClient[[#This Row],[Date]],quarters[],3,TRUE)</f>
        <v>Q3 2020</v>
      </c>
    </row>
    <row r="868" spans="1:8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4" t="str">
        <f>INDEX(GeoByClient[GEOID],MATCH(VolumeByClient[[#This Row],[CLID]],GeoByClient[Right],0))</f>
        <v>GEO1001</v>
      </c>
      <c r="F868" s="3" t="str">
        <f>VLOOKUP(VolumeByClient[[#This Row],[Index Match Region Id]],geonames[[GEOID]:[GEO NAME]],2,FALSE)</f>
        <v>NAM</v>
      </c>
      <c r="G868" s="7" t="str">
        <f>"Q"&amp;ROUNDUP(MONTH(VolumeByClient[[#This Row],[Date]])/3,0)&amp;" "&amp;YEAR(VolumeByClient[[#This Row],[Date]])</f>
        <v>Q4 2020</v>
      </c>
      <c r="H868" s="7" t="str">
        <f>VLOOKUP(VolumeByClient[[#This Row],[Date]],quarters[],3,TRUE)</f>
        <v>Q4 2020</v>
      </c>
    </row>
    <row r="869" spans="1:8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4" t="str">
        <f>INDEX(GeoByClient[GEOID],MATCH(VolumeByClient[[#This Row],[CLID]],GeoByClient[Right],0))</f>
        <v>GEO1001</v>
      </c>
      <c r="F869" s="3" t="str">
        <f>VLOOKUP(VolumeByClient[[#This Row],[Index Match Region Id]],geonames[[GEOID]:[GEO NAME]],2,FALSE)</f>
        <v>NAM</v>
      </c>
      <c r="G869" s="7" t="str">
        <f>"Q"&amp;ROUNDUP(MONTH(VolumeByClient[[#This Row],[Date]])/3,0)&amp;" "&amp;YEAR(VolumeByClient[[#This Row],[Date]])</f>
        <v>Q4 2020</v>
      </c>
      <c r="H869" s="7" t="str">
        <f>VLOOKUP(VolumeByClient[[#This Row],[Date]],quarters[],3,TRUE)</f>
        <v>Q4 2020</v>
      </c>
    </row>
    <row r="870" spans="1:8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4" t="str">
        <f>INDEX(GeoByClient[GEOID],MATCH(VolumeByClient[[#This Row],[CLID]],GeoByClient[Right],0))</f>
        <v>GEO1001</v>
      </c>
      <c r="F870" s="3" t="str">
        <f>VLOOKUP(VolumeByClient[[#This Row],[Index Match Region Id]],geonames[[GEOID]:[GEO NAME]],2,FALSE)</f>
        <v>NAM</v>
      </c>
      <c r="G870" s="7" t="str">
        <f>"Q"&amp;ROUNDUP(MONTH(VolumeByClient[[#This Row],[Date]])/3,0)&amp;" "&amp;YEAR(VolumeByClient[[#This Row],[Date]])</f>
        <v>Q4 2020</v>
      </c>
      <c r="H870" s="7" t="str">
        <f>VLOOKUP(VolumeByClient[[#This Row],[Date]],quarters[],3,TRUE)</f>
        <v>Q4 2020</v>
      </c>
    </row>
    <row r="871" spans="1:8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4" t="str">
        <f>INDEX(GeoByClient[GEOID],MATCH(VolumeByClient[[#This Row],[CLID]],GeoByClient[Right],0))</f>
        <v>GEO1001</v>
      </c>
      <c r="F871" s="3" t="str">
        <f>VLOOKUP(VolumeByClient[[#This Row],[Index Match Region Id]],geonames[[GEOID]:[GEO NAME]],2,FALSE)</f>
        <v>NAM</v>
      </c>
      <c r="G871" s="7" t="str">
        <f>"Q"&amp;ROUNDUP(MONTH(VolumeByClient[[#This Row],[Date]])/3,0)&amp;" "&amp;YEAR(VolumeByClient[[#This Row],[Date]])</f>
        <v>Q2 2021</v>
      </c>
      <c r="H871" s="7" t="str">
        <f>VLOOKUP(VolumeByClient[[#This Row],[Date]],quarters[],3,TRUE)</f>
        <v>Q2 2021</v>
      </c>
    </row>
    <row r="872" spans="1:8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4" t="str">
        <f>INDEX(GeoByClient[GEOID],MATCH(VolumeByClient[[#This Row],[CLID]],GeoByClient[Right],0))</f>
        <v>GEO1001</v>
      </c>
      <c r="F872" s="3" t="str">
        <f>VLOOKUP(VolumeByClient[[#This Row],[Index Match Region Id]],geonames[[GEOID]:[GEO NAME]],2,FALSE)</f>
        <v>NAM</v>
      </c>
      <c r="G872" s="7" t="str">
        <f>"Q"&amp;ROUNDUP(MONTH(VolumeByClient[[#This Row],[Date]])/3,0)&amp;" "&amp;YEAR(VolumeByClient[[#This Row],[Date]])</f>
        <v>Q2 2021</v>
      </c>
      <c r="H872" s="7" t="str">
        <f>VLOOKUP(VolumeByClient[[#This Row],[Date]],quarters[],3,TRUE)</f>
        <v>Q2 2021</v>
      </c>
    </row>
    <row r="873" spans="1:8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4" t="str">
        <f>INDEX(GeoByClient[GEOID],MATCH(VolumeByClient[[#This Row],[CLID]],GeoByClient[Right],0))</f>
        <v>GEO1001</v>
      </c>
      <c r="F873" s="3" t="str">
        <f>VLOOKUP(VolumeByClient[[#This Row],[Index Match Region Id]],geonames[[GEOID]:[GEO NAME]],2,FALSE)</f>
        <v>NAM</v>
      </c>
      <c r="G873" s="7" t="str">
        <f>"Q"&amp;ROUNDUP(MONTH(VolumeByClient[[#This Row],[Date]])/3,0)&amp;" "&amp;YEAR(VolumeByClient[[#This Row],[Date]])</f>
        <v>Q2 2021</v>
      </c>
      <c r="H873" s="7" t="str">
        <f>VLOOKUP(VolumeByClient[[#This Row],[Date]],quarters[],3,TRUE)</f>
        <v>Q2 2021</v>
      </c>
    </row>
    <row r="874" spans="1:8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4" t="str">
        <f>INDEX(GeoByClient[GEOID],MATCH(VolumeByClient[[#This Row],[CLID]],GeoByClient[Right],0))</f>
        <v>GEO1001</v>
      </c>
      <c r="F874" s="3" t="str">
        <f>VLOOKUP(VolumeByClient[[#This Row],[Index Match Region Id]],geonames[[GEOID]:[GEO NAME]],2,FALSE)</f>
        <v>NAM</v>
      </c>
      <c r="G874" s="7" t="str">
        <f>"Q"&amp;ROUNDUP(MONTH(VolumeByClient[[#This Row],[Date]])/3,0)&amp;" "&amp;YEAR(VolumeByClient[[#This Row],[Date]])</f>
        <v>Q1 2021</v>
      </c>
      <c r="H874" s="7" t="str">
        <f>VLOOKUP(VolumeByClient[[#This Row],[Date]],quarters[],3,TRUE)</f>
        <v>Q1 2021</v>
      </c>
    </row>
    <row r="875" spans="1:8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4" t="str">
        <f>INDEX(GeoByClient[GEOID],MATCH(VolumeByClient[[#This Row],[CLID]],GeoByClient[Right],0))</f>
        <v>GEO1001</v>
      </c>
      <c r="F875" s="3" t="str">
        <f>VLOOKUP(VolumeByClient[[#This Row],[Index Match Region Id]],geonames[[GEOID]:[GEO NAME]],2,FALSE)</f>
        <v>NAM</v>
      </c>
      <c r="G875" s="7" t="str">
        <f>"Q"&amp;ROUNDUP(MONTH(VolumeByClient[[#This Row],[Date]])/3,0)&amp;" "&amp;YEAR(VolumeByClient[[#This Row],[Date]])</f>
        <v>Q1 2021</v>
      </c>
      <c r="H875" s="7" t="str">
        <f>VLOOKUP(VolumeByClient[[#This Row],[Date]],quarters[],3,TRUE)</f>
        <v>Q1 2021</v>
      </c>
    </row>
    <row r="876" spans="1:8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4" t="str">
        <f>INDEX(GeoByClient[GEOID],MATCH(VolumeByClient[[#This Row],[CLID]],GeoByClient[Right],0))</f>
        <v>GEO1001</v>
      </c>
      <c r="F876" s="3" t="str">
        <f>VLOOKUP(VolumeByClient[[#This Row],[Index Match Region Id]],geonames[[GEOID]:[GEO NAME]],2,FALSE)</f>
        <v>NAM</v>
      </c>
      <c r="G876" s="7" t="str">
        <f>"Q"&amp;ROUNDUP(MONTH(VolumeByClient[[#This Row],[Date]])/3,0)&amp;" "&amp;YEAR(VolumeByClient[[#This Row],[Date]])</f>
        <v>Q1 2021</v>
      </c>
      <c r="H876" s="7" t="str">
        <f>VLOOKUP(VolumeByClient[[#This Row],[Date]],quarters[],3,TRUE)</f>
        <v>Q1 2021</v>
      </c>
    </row>
    <row r="877" spans="1:8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4" t="str">
        <f>INDEX(GeoByClient[GEOID],MATCH(VolumeByClient[[#This Row],[CLID]],GeoByClient[Right],0))</f>
        <v>GEO1002</v>
      </c>
      <c r="F877" s="3" t="str">
        <f>VLOOKUP(VolumeByClient[[#This Row],[Index Match Region Id]],geonames[[GEOID]:[GEO NAME]],2,FALSE)</f>
        <v>APAC</v>
      </c>
      <c r="G877" s="7" t="str">
        <f>"Q"&amp;ROUNDUP(MONTH(VolumeByClient[[#This Row],[Date]])/3,0)&amp;" "&amp;YEAR(VolumeByClient[[#This Row],[Date]])</f>
        <v>Q1 2020</v>
      </c>
      <c r="H877" s="7" t="str">
        <f>VLOOKUP(VolumeByClient[[#This Row],[Date]],quarters[],3,TRUE)</f>
        <v>Q1 2020</v>
      </c>
    </row>
    <row r="878" spans="1:8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4" t="str">
        <f>INDEX(GeoByClient[GEOID],MATCH(VolumeByClient[[#This Row],[CLID]],GeoByClient[Right],0))</f>
        <v>GEO1002</v>
      </c>
      <c r="F878" s="3" t="str">
        <f>VLOOKUP(VolumeByClient[[#This Row],[Index Match Region Id]],geonames[[GEOID]:[GEO NAME]],2,FALSE)</f>
        <v>APAC</v>
      </c>
      <c r="G878" s="7" t="str">
        <f>"Q"&amp;ROUNDUP(MONTH(VolumeByClient[[#This Row],[Date]])/3,0)&amp;" "&amp;YEAR(VolumeByClient[[#This Row],[Date]])</f>
        <v>Q1 2020</v>
      </c>
      <c r="H878" s="7" t="str">
        <f>VLOOKUP(VolumeByClient[[#This Row],[Date]],quarters[],3,TRUE)</f>
        <v>Q1 2020</v>
      </c>
    </row>
    <row r="879" spans="1:8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4" t="str">
        <f>INDEX(GeoByClient[GEOID],MATCH(VolumeByClient[[#This Row],[CLID]],GeoByClient[Right],0))</f>
        <v>GEO1002</v>
      </c>
      <c r="F879" s="3" t="str">
        <f>VLOOKUP(VolumeByClient[[#This Row],[Index Match Region Id]],geonames[[GEOID]:[GEO NAME]],2,FALSE)</f>
        <v>APAC</v>
      </c>
      <c r="G879" s="7" t="str">
        <f>"Q"&amp;ROUNDUP(MONTH(VolumeByClient[[#This Row],[Date]])/3,0)&amp;" "&amp;YEAR(VolumeByClient[[#This Row],[Date]])</f>
        <v>Q1 2020</v>
      </c>
      <c r="H879" s="7" t="str">
        <f>VLOOKUP(VolumeByClient[[#This Row],[Date]],quarters[],3,TRUE)</f>
        <v>Q1 2020</v>
      </c>
    </row>
    <row r="880" spans="1:8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4" t="str">
        <f>INDEX(GeoByClient[GEOID],MATCH(VolumeByClient[[#This Row],[CLID]],GeoByClient[Right],0))</f>
        <v>GEO1002</v>
      </c>
      <c r="F880" s="3" t="str">
        <f>VLOOKUP(VolumeByClient[[#This Row],[Index Match Region Id]],geonames[[GEOID]:[GEO NAME]],2,FALSE)</f>
        <v>APAC</v>
      </c>
      <c r="G880" s="7" t="str">
        <f>"Q"&amp;ROUNDUP(MONTH(VolumeByClient[[#This Row],[Date]])/3,0)&amp;" "&amp;YEAR(VolumeByClient[[#This Row],[Date]])</f>
        <v>Q2 2020</v>
      </c>
      <c r="H880" s="7" t="str">
        <f>VLOOKUP(VolumeByClient[[#This Row],[Date]],quarters[],3,TRUE)</f>
        <v>Q2 2020</v>
      </c>
    </row>
    <row r="881" spans="1:8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4" t="str">
        <f>INDEX(GeoByClient[GEOID],MATCH(VolumeByClient[[#This Row],[CLID]],GeoByClient[Right],0))</f>
        <v>GEO1002</v>
      </c>
      <c r="F881" s="3" t="str">
        <f>VLOOKUP(VolumeByClient[[#This Row],[Index Match Region Id]],geonames[[GEOID]:[GEO NAME]],2,FALSE)</f>
        <v>APAC</v>
      </c>
      <c r="G881" s="7" t="str">
        <f>"Q"&amp;ROUNDUP(MONTH(VolumeByClient[[#This Row],[Date]])/3,0)&amp;" "&amp;YEAR(VolumeByClient[[#This Row],[Date]])</f>
        <v>Q2 2020</v>
      </c>
      <c r="H881" s="7" t="str">
        <f>VLOOKUP(VolumeByClient[[#This Row],[Date]],quarters[],3,TRUE)</f>
        <v>Q2 2020</v>
      </c>
    </row>
    <row r="882" spans="1:8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4" t="str">
        <f>INDEX(GeoByClient[GEOID],MATCH(VolumeByClient[[#This Row],[CLID]],GeoByClient[Right],0))</f>
        <v>GEO1002</v>
      </c>
      <c r="F882" s="3" t="str">
        <f>VLOOKUP(VolumeByClient[[#This Row],[Index Match Region Id]],geonames[[GEOID]:[GEO NAME]],2,FALSE)</f>
        <v>APAC</v>
      </c>
      <c r="G882" s="7" t="str">
        <f>"Q"&amp;ROUNDUP(MONTH(VolumeByClient[[#This Row],[Date]])/3,0)&amp;" "&amp;YEAR(VolumeByClient[[#This Row],[Date]])</f>
        <v>Q2 2020</v>
      </c>
      <c r="H882" s="7" t="str">
        <f>VLOOKUP(VolumeByClient[[#This Row],[Date]],quarters[],3,TRUE)</f>
        <v>Q2 2020</v>
      </c>
    </row>
    <row r="883" spans="1:8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4" t="str">
        <f>INDEX(GeoByClient[GEOID],MATCH(VolumeByClient[[#This Row],[CLID]],GeoByClient[Right],0))</f>
        <v>GEO1002</v>
      </c>
      <c r="F883" s="3" t="str">
        <f>VLOOKUP(VolumeByClient[[#This Row],[Index Match Region Id]],geonames[[GEOID]:[GEO NAME]],2,FALSE)</f>
        <v>APAC</v>
      </c>
      <c r="G883" s="7" t="str">
        <f>"Q"&amp;ROUNDUP(MONTH(VolumeByClient[[#This Row],[Date]])/3,0)&amp;" "&amp;YEAR(VolumeByClient[[#This Row],[Date]])</f>
        <v>Q3 2020</v>
      </c>
      <c r="H883" s="7" t="str">
        <f>VLOOKUP(VolumeByClient[[#This Row],[Date]],quarters[],3,TRUE)</f>
        <v>Q3 2020</v>
      </c>
    </row>
    <row r="884" spans="1:8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4" t="str">
        <f>INDEX(GeoByClient[GEOID],MATCH(VolumeByClient[[#This Row],[CLID]],GeoByClient[Right],0))</f>
        <v>GEO1002</v>
      </c>
      <c r="F884" s="3" t="str">
        <f>VLOOKUP(VolumeByClient[[#This Row],[Index Match Region Id]],geonames[[GEOID]:[GEO NAME]],2,FALSE)</f>
        <v>APAC</v>
      </c>
      <c r="G884" s="7" t="str">
        <f>"Q"&amp;ROUNDUP(MONTH(VolumeByClient[[#This Row],[Date]])/3,0)&amp;" "&amp;YEAR(VolumeByClient[[#This Row],[Date]])</f>
        <v>Q3 2020</v>
      </c>
      <c r="H884" s="7" t="str">
        <f>VLOOKUP(VolumeByClient[[#This Row],[Date]],quarters[],3,TRUE)</f>
        <v>Q3 2020</v>
      </c>
    </row>
    <row r="885" spans="1:8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4" t="str">
        <f>INDEX(GeoByClient[GEOID],MATCH(VolumeByClient[[#This Row],[CLID]],GeoByClient[Right],0))</f>
        <v>GEO1002</v>
      </c>
      <c r="F885" s="3" t="str">
        <f>VLOOKUP(VolumeByClient[[#This Row],[Index Match Region Id]],geonames[[GEOID]:[GEO NAME]],2,FALSE)</f>
        <v>APAC</v>
      </c>
      <c r="G885" s="7" t="str">
        <f>"Q"&amp;ROUNDUP(MONTH(VolumeByClient[[#This Row],[Date]])/3,0)&amp;" "&amp;YEAR(VolumeByClient[[#This Row],[Date]])</f>
        <v>Q3 2020</v>
      </c>
      <c r="H885" s="7" t="str">
        <f>VLOOKUP(VolumeByClient[[#This Row],[Date]],quarters[],3,TRUE)</f>
        <v>Q3 2020</v>
      </c>
    </row>
    <row r="886" spans="1:8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4" t="str">
        <f>INDEX(GeoByClient[GEOID],MATCH(VolumeByClient[[#This Row],[CLID]],GeoByClient[Right],0))</f>
        <v>GEO1002</v>
      </c>
      <c r="F886" s="3" t="str">
        <f>VLOOKUP(VolumeByClient[[#This Row],[Index Match Region Id]],geonames[[GEOID]:[GEO NAME]],2,FALSE)</f>
        <v>APAC</v>
      </c>
      <c r="G886" s="7" t="str">
        <f>"Q"&amp;ROUNDUP(MONTH(VolumeByClient[[#This Row],[Date]])/3,0)&amp;" "&amp;YEAR(VolumeByClient[[#This Row],[Date]])</f>
        <v>Q4 2020</v>
      </c>
      <c r="H886" s="7" t="str">
        <f>VLOOKUP(VolumeByClient[[#This Row],[Date]],quarters[],3,TRUE)</f>
        <v>Q4 2020</v>
      </c>
    </row>
    <row r="887" spans="1:8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4" t="str">
        <f>INDEX(GeoByClient[GEOID],MATCH(VolumeByClient[[#This Row],[CLID]],GeoByClient[Right],0))</f>
        <v>GEO1002</v>
      </c>
      <c r="F887" s="3" t="str">
        <f>VLOOKUP(VolumeByClient[[#This Row],[Index Match Region Id]],geonames[[GEOID]:[GEO NAME]],2,FALSE)</f>
        <v>APAC</v>
      </c>
      <c r="G887" s="7" t="str">
        <f>"Q"&amp;ROUNDUP(MONTH(VolumeByClient[[#This Row],[Date]])/3,0)&amp;" "&amp;YEAR(VolumeByClient[[#This Row],[Date]])</f>
        <v>Q4 2020</v>
      </c>
      <c r="H887" s="7" t="str">
        <f>VLOOKUP(VolumeByClient[[#This Row],[Date]],quarters[],3,TRUE)</f>
        <v>Q4 2020</v>
      </c>
    </row>
    <row r="888" spans="1:8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4" t="str">
        <f>INDEX(GeoByClient[GEOID],MATCH(VolumeByClient[[#This Row],[CLID]],GeoByClient[Right],0))</f>
        <v>GEO1002</v>
      </c>
      <c r="F888" s="3" t="str">
        <f>VLOOKUP(VolumeByClient[[#This Row],[Index Match Region Id]],geonames[[GEOID]:[GEO NAME]],2,FALSE)</f>
        <v>APAC</v>
      </c>
      <c r="G888" s="7" t="str">
        <f>"Q"&amp;ROUNDUP(MONTH(VolumeByClient[[#This Row],[Date]])/3,0)&amp;" "&amp;YEAR(VolumeByClient[[#This Row],[Date]])</f>
        <v>Q4 2020</v>
      </c>
      <c r="H888" s="7" t="str">
        <f>VLOOKUP(VolumeByClient[[#This Row],[Date]],quarters[],3,TRUE)</f>
        <v>Q4 2020</v>
      </c>
    </row>
    <row r="889" spans="1:8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4" t="str">
        <f>INDEX(GeoByClient[GEOID],MATCH(VolumeByClient[[#This Row],[CLID]],GeoByClient[Right],0))</f>
        <v>GEO1002</v>
      </c>
      <c r="F889" s="3" t="str">
        <f>VLOOKUP(VolumeByClient[[#This Row],[Index Match Region Id]],geonames[[GEOID]:[GEO NAME]],2,FALSE)</f>
        <v>APAC</v>
      </c>
      <c r="G889" s="7" t="str">
        <f>"Q"&amp;ROUNDUP(MONTH(VolumeByClient[[#This Row],[Date]])/3,0)&amp;" "&amp;YEAR(VolumeByClient[[#This Row],[Date]])</f>
        <v>Q1 2021</v>
      </c>
      <c r="H889" s="7" t="str">
        <f>VLOOKUP(VolumeByClient[[#This Row],[Date]],quarters[],3,TRUE)</f>
        <v>Q1 2021</v>
      </c>
    </row>
    <row r="890" spans="1:8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4" t="str">
        <f>INDEX(GeoByClient[GEOID],MATCH(VolumeByClient[[#This Row],[CLID]],GeoByClient[Right],0))</f>
        <v>GEO1002</v>
      </c>
      <c r="F890" s="3" t="str">
        <f>VLOOKUP(VolumeByClient[[#This Row],[Index Match Region Id]],geonames[[GEOID]:[GEO NAME]],2,FALSE)</f>
        <v>APAC</v>
      </c>
      <c r="G890" s="7" t="str">
        <f>"Q"&amp;ROUNDUP(MONTH(VolumeByClient[[#This Row],[Date]])/3,0)&amp;" "&amp;YEAR(VolumeByClient[[#This Row],[Date]])</f>
        <v>Q1 2021</v>
      </c>
      <c r="H890" s="7" t="str">
        <f>VLOOKUP(VolumeByClient[[#This Row],[Date]],quarters[],3,TRUE)</f>
        <v>Q1 2021</v>
      </c>
    </row>
    <row r="891" spans="1:8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4" t="str">
        <f>INDEX(GeoByClient[GEOID],MATCH(VolumeByClient[[#This Row],[CLID]],GeoByClient[Right],0))</f>
        <v>GEO1002</v>
      </c>
      <c r="F891" s="3" t="str">
        <f>VLOOKUP(VolumeByClient[[#This Row],[Index Match Region Id]],geonames[[GEOID]:[GEO NAME]],2,FALSE)</f>
        <v>APAC</v>
      </c>
      <c r="G891" s="7" t="str">
        <f>"Q"&amp;ROUNDUP(MONTH(VolumeByClient[[#This Row],[Date]])/3,0)&amp;" "&amp;YEAR(VolumeByClient[[#This Row],[Date]])</f>
        <v>Q1 2020</v>
      </c>
      <c r="H891" s="7" t="str">
        <f>VLOOKUP(VolumeByClient[[#This Row],[Date]],quarters[],3,TRUE)</f>
        <v>Q1 2020</v>
      </c>
    </row>
    <row r="892" spans="1:8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4" t="str">
        <f>INDEX(GeoByClient[GEOID],MATCH(VolumeByClient[[#This Row],[CLID]],GeoByClient[Right],0))</f>
        <v>GEO1002</v>
      </c>
      <c r="F892" s="3" t="str">
        <f>VLOOKUP(VolumeByClient[[#This Row],[Index Match Region Id]],geonames[[GEOID]:[GEO NAME]],2,FALSE)</f>
        <v>APAC</v>
      </c>
      <c r="G892" s="7" t="str">
        <f>"Q"&amp;ROUNDUP(MONTH(VolumeByClient[[#This Row],[Date]])/3,0)&amp;" "&amp;YEAR(VolumeByClient[[#This Row],[Date]])</f>
        <v>Q1 2020</v>
      </c>
      <c r="H892" s="7" t="str">
        <f>VLOOKUP(VolumeByClient[[#This Row],[Date]],quarters[],3,TRUE)</f>
        <v>Q1 2020</v>
      </c>
    </row>
    <row r="893" spans="1:8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4" t="str">
        <f>INDEX(GeoByClient[GEOID],MATCH(VolumeByClient[[#This Row],[CLID]],GeoByClient[Right],0))</f>
        <v>GEO1002</v>
      </c>
      <c r="F893" s="3" t="str">
        <f>VLOOKUP(VolumeByClient[[#This Row],[Index Match Region Id]],geonames[[GEOID]:[GEO NAME]],2,FALSE)</f>
        <v>APAC</v>
      </c>
      <c r="G893" s="7" t="str">
        <f>"Q"&amp;ROUNDUP(MONTH(VolumeByClient[[#This Row],[Date]])/3,0)&amp;" "&amp;YEAR(VolumeByClient[[#This Row],[Date]])</f>
        <v>Q1 2020</v>
      </c>
      <c r="H893" s="7" t="str">
        <f>VLOOKUP(VolumeByClient[[#This Row],[Date]],quarters[],3,TRUE)</f>
        <v>Q1 2020</v>
      </c>
    </row>
    <row r="894" spans="1:8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4" t="str">
        <f>INDEX(GeoByClient[GEOID],MATCH(VolumeByClient[[#This Row],[CLID]],GeoByClient[Right],0))</f>
        <v>GEO1002</v>
      </c>
      <c r="F894" s="3" t="str">
        <f>VLOOKUP(VolumeByClient[[#This Row],[Index Match Region Id]],geonames[[GEOID]:[GEO NAME]],2,FALSE)</f>
        <v>APAC</v>
      </c>
      <c r="G894" s="7" t="str">
        <f>"Q"&amp;ROUNDUP(MONTH(VolumeByClient[[#This Row],[Date]])/3,0)&amp;" "&amp;YEAR(VolumeByClient[[#This Row],[Date]])</f>
        <v>Q2 2020</v>
      </c>
      <c r="H894" s="7" t="str">
        <f>VLOOKUP(VolumeByClient[[#This Row],[Date]],quarters[],3,TRUE)</f>
        <v>Q2 2020</v>
      </c>
    </row>
    <row r="895" spans="1:8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4" t="str">
        <f>INDEX(GeoByClient[GEOID],MATCH(VolumeByClient[[#This Row],[CLID]],GeoByClient[Right],0))</f>
        <v>GEO1002</v>
      </c>
      <c r="F895" s="3" t="str">
        <f>VLOOKUP(VolumeByClient[[#This Row],[Index Match Region Id]],geonames[[GEOID]:[GEO NAME]],2,FALSE)</f>
        <v>APAC</v>
      </c>
      <c r="G895" s="7" t="str">
        <f>"Q"&amp;ROUNDUP(MONTH(VolumeByClient[[#This Row],[Date]])/3,0)&amp;" "&amp;YEAR(VolumeByClient[[#This Row],[Date]])</f>
        <v>Q2 2020</v>
      </c>
      <c r="H895" s="7" t="str">
        <f>VLOOKUP(VolumeByClient[[#This Row],[Date]],quarters[],3,TRUE)</f>
        <v>Q2 2020</v>
      </c>
    </row>
    <row r="896" spans="1:8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4" t="str">
        <f>INDEX(GeoByClient[GEOID],MATCH(VolumeByClient[[#This Row],[CLID]],GeoByClient[Right],0))</f>
        <v>GEO1002</v>
      </c>
      <c r="F896" s="3" t="str">
        <f>VLOOKUP(VolumeByClient[[#This Row],[Index Match Region Id]],geonames[[GEOID]:[GEO NAME]],2,FALSE)</f>
        <v>APAC</v>
      </c>
      <c r="G896" s="7" t="str">
        <f>"Q"&amp;ROUNDUP(MONTH(VolumeByClient[[#This Row],[Date]])/3,0)&amp;" "&amp;YEAR(VolumeByClient[[#This Row],[Date]])</f>
        <v>Q2 2020</v>
      </c>
      <c r="H896" s="7" t="str">
        <f>VLOOKUP(VolumeByClient[[#This Row],[Date]],quarters[],3,TRUE)</f>
        <v>Q2 2020</v>
      </c>
    </row>
    <row r="897" spans="1:8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4" t="str">
        <f>INDEX(GeoByClient[GEOID],MATCH(VolumeByClient[[#This Row],[CLID]],GeoByClient[Right],0))</f>
        <v>GEO1002</v>
      </c>
      <c r="F897" s="3" t="str">
        <f>VLOOKUP(VolumeByClient[[#This Row],[Index Match Region Id]],geonames[[GEOID]:[GEO NAME]],2,FALSE)</f>
        <v>APAC</v>
      </c>
      <c r="G897" s="7" t="str">
        <f>"Q"&amp;ROUNDUP(MONTH(VolumeByClient[[#This Row],[Date]])/3,0)&amp;" "&amp;YEAR(VolumeByClient[[#This Row],[Date]])</f>
        <v>Q3 2020</v>
      </c>
      <c r="H897" s="7" t="str">
        <f>VLOOKUP(VolumeByClient[[#This Row],[Date]],quarters[],3,TRUE)</f>
        <v>Q3 2020</v>
      </c>
    </row>
    <row r="898" spans="1:8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4" t="str">
        <f>INDEX(GeoByClient[GEOID],MATCH(VolumeByClient[[#This Row],[CLID]],GeoByClient[Right],0))</f>
        <v>GEO1002</v>
      </c>
      <c r="F898" s="3" t="str">
        <f>VLOOKUP(VolumeByClient[[#This Row],[Index Match Region Id]],geonames[[GEOID]:[GEO NAME]],2,FALSE)</f>
        <v>APAC</v>
      </c>
      <c r="G898" s="7" t="str">
        <f>"Q"&amp;ROUNDUP(MONTH(VolumeByClient[[#This Row],[Date]])/3,0)&amp;" "&amp;YEAR(VolumeByClient[[#This Row],[Date]])</f>
        <v>Q3 2020</v>
      </c>
      <c r="H898" s="7" t="str">
        <f>VLOOKUP(VolumeByClient[[#This Row],[Date]],quarters[],3,TRUE)</f>
        <v>Q3 2020</v>
      </c>
    </row>
    <row r="899" spans="1:8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4" t="str">
        <f>INDEX(GeoByClient[GEOID],MATCH(VolumeByClient[[#This Row],[CLID]],GeoByClient[Right],0))</f>
        <v>GEO1002</v>
      </c>
      <c r="F899" s="3" t="str">
        <f>VLOOKUP(VolumeByClient[[#This Row],[Index Match Region Id]],geonames[[GEOID]:[GEO NAME]],2,FALSE)</f>
        <v>APAC</v>
      </c>
      <c r="G899" s="7" t="str">
        <f>"Q"&amp;ROUNDUP(MONTH(VolumeByClient[[#This Row],[Date]])/3,0)&amp;" "&amp;YEAR(VolumeByClient[[#This Row],[Date]])</f>
        <v>Q3 2020</v>
      </c>
      <c r="H899" s="7" t="str">
        <f>VLOOKUP(VolumeByClient[[#This Row],[Date]],quarters[],3,TRUE)</f>
        <v>Q3 2020</v>
      </c>
    </row>
    <row r="900" spans="1:8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4" t="str">
        <f>INDEX(GeoByClient[GEOID],MATCH(VolumeByClient[[#This Row],[CLID]],GeoByClient[Right],0))</f>
        <v>GEO1002</v>
      </c>
      <c r="F900" s="3" t="str">
        <f>VLOOKUP(VolumeByClient[[#This Row],[Index Match Region Id]],geonames[[GEOID]:[GEO NAME]],2,FALSE)</f>
        <v>APAC</v>
      </c>
      <c r="G900" s="7" t="str">
        <f>"Q"&amp;ROUNDUP(MONTH(VolumeByClient[[#This Row],[Date]])/3,0)&amp;" "&amp;YEAR(VolumeByClient[[#This Row],[Date]])</f>
        <v>Q4 2020</v>
      </c>
      <c r="H900" s="7" t="str">
        <f>VLOOKUP(VolumeByClient[[#This Row],[Date]],quarters[],3,TRUE)</f>
        <v>Q4 2020</v>
      </c>
    </row>
    <row r="901" spans="1:8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4" t="str">
        <f>INDEX(GeoByClient[GEOID],MATCH(VolumeByClient[[#This Row],[CLID]],GeoByClient[Right],0))</f>
        <v>GEO1002</v>
      </c>
      <c r="F901" s="3" t="str">
        <f>VLOOKUP(VolumeByClient[[#This Row],[Index Match Region Id]],geonames[[GEOID]:[GEO NAME]],2,FALSE)</f>
        <v>APAC</v>
      </c>
      <c r="G901" s="7" t="str">
        <f>"Q"&amp;ROUNDUP(MONTH(VolumeByClient[[#This Row],[Date]])/3,0)&amp;" "&amp;YEAR(VolumeByClient[[#This Row],[Date]])</f>
        <v>Q4 2020</v>
      </c>
      <c r="H901" s="7" t="str">
        <f>VLOOKUP(VolumeByClient[[#This Row],[Date]],quarters[],3,TRUE)</f>
        <v>Q4 2020</v>
      </c>
    </row>
    <row r="902" spans="1:8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4" t="str">
        <f>INDEX(GeoByClient[GEOID],MATCH(VolumeByClient[[#This Row],[CLID]],GeoByClient[Right],0))</f>
        <v>GEO1002</v>
      </c>
      <c r="F902" s="3" t="str">
        <f>VLOOKUP(VolumeByClient[[#This Row],[Index Match Region Id]],geonames[[GEOID]:[GEO NAME]],2,FALSE)</f>
        <v>APAC</v>
      </c>
      <c r="G902" s="7" t="str">
        <f>"Q"&amp;ROUNDUP(MONTH(VolumeByClient[[#This Row],[Date]])/3,0)&amp;" "&amp;YEAR(VolumeByClient[[#This Row],[Date]])</f>
        <v>Q4 2020</v>
      </c>
      <c r="H902" s="7" t="str">
        <f>VLOOKUP(VolumeByClient[[#This Row],[Date]],quarters[],3,TRUE)</f>
        <v>Q4 2020</v>
      </c>
    </row>
    <row r="903" spans="1:8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4" t="str">
        <f>INDEX(GeoByClient[GEOID],MATCH(VolumeByClient[[#This Row],[CLID]],GeoByClient[Right],0))</f>
        <v>GEO1002</v>
      </c>
      <c r="F903" s="3" t="str">
        <f>VLOOKUP(VolumeByClient[[#This Row],[Index Match Region Id]],geonames[[GEOID]:[GEO NAME]],2,FALSE)</f>
        <v>APAC</v>
      </c>
      <c r="G903" s="7" t="str">
        <f>"Q"&amp;ROUNDUP(MONTH(VolumeByClient[[#This Row],[Date]])/3,0)&amp;" "&amp;YEAR(VolumeByClient[[#This Row],[Date]])</f>
        <v>Q2 2021</v>
      </c>
      <c r="H903" s="7" t="str">
        <f>VLOOKUP(VolumeByClient[[#This Row],[Date]],quarters[],3,TRUE)</f>
        <v>Q2 2021</v>
      </c>
    </row>
    <row r="904" spans="1:8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4" t="str">
        <f>INDEX(GeoByClient[GEOID],MATCH(VolumeByClient[[#This Row],[CLID]],GeoByClient[Right],0))</f>
        <v>GEO1002</v>
      </c>
      <c r="F904" s="3" t="str">
        <f>VLOOKUP(VolumeByClient[[#This Row],[Index Match Region Id]],geonames[[GEOID]:[GEO NAME]],2,FALSE)</f>
        <v>APAC</v>
      </c>
      <c r="G904" s="7" t="str">
        <f>"Q"&amp;ROUNDUP(MONTH(VolumeByClient[[#This Row],[Date]])/3,0)&amp;" "&amp;YEAR(VolumeByClient[[#This Row],[Date]])</f>
        <v>Q2 2021</v>
      </c>
      <c r="H904" s="7" t="str">
        <f>VLOOKUP(VolumeByClient[[#This Row],[Date]],quarters[],3,TRUE)</f>
        <v>Q2 2021</v>
      </c>
    </row>
    <row r="905" spans="1:8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4" t="str">
        <f>INDEX(GeoByClient[GEOID],MATCH(VolumeByClient[[#This Row],[CLID]],GeoByClient[Right],0))</f>
        <v>GEO1002</v>
      </c>
      <c r="F905" s="3" t="str">
        <f>VLOOKUP(VolumeByClient[[#This Row],[Index Match Region Id]],geonames[[GEOID]:[GEO NAME]],2,FALSE)</f>
        <v>APAC</v>
      </c>
      <c r="G905" s="7" t="str">
        <f>"Q"&amp;ROUNDUP(MONTH(VolumeByClient[[#This Row],[Date]])/3,0)&amp;" "&amp;YEAR(VolumeByClient[[#This Row],[Date]])</f>
        <v>Q2 2021</v>
      </c>
      <c r="H905" s="7" t="str">
        <f>VLOOKUP(VolumeByClient[[#This Row],[Date]],quarters[],3,TRUE)</f>
        <v>Q2 2021</v>
      </c>
    </row>
    <row r="906" spans="1:8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4" t="str">
        <f>INDEX(GeoByClient[GEOID],MATCH(VolumeByClient[[#This Row],[CLID]],GeoByClient[Right],0))</f>
        <v>GEO1002</v>
      </c>
      <c r="F906" s="3" t="str">
        <f>VLOOKUP(VolumeByClient[[#This Row],[Index Match Region Id]],geonames[[GEOID]:[GEO NAME]],2,FALSE)</f>
        <v>APAC</v>
      </c>
      <c r="G906" s="7" t="str">
        <f>"Q"&amp;ROUNDUP(MONTH(VolumeByClient[[#This Row],[Date]])/3,0)&amp;" "&amp;YEAR(VolumeByClient[[#This Row],[Date]])</f>
        <v>Q1 2021</v>
      </c>
      <c r="H906" s="7" t="str">
        <f>VLOOKUP(VolumeByClient[[#This Row],[Date]],quarters[],3,TRUE)</f>
        <v>Q1 2021</v>
      </c>
    </row>
    <row r="907" spans="1:8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4" t="str">
        <f>INDEX(GeoByClient[GEOID],MATCH(VolumeByClient[[#This Row],[CLID]],GeoByClient[Right],0))</f>
        <v>GEO1002</v>
      </c>
      <c r="F907" s="3" t="str">
        <f>VLOOKUP(VolumeByClient[[#This Row],[Index Match Region Id]],geonames[[GEOID]:[GEO NAME]],2,FALSE)</f>
        <v>APAC</v>
      </c>
      <c r="G907" s="7" t="str">
        <f>"Q"&amp;ROUNDUP(MONTH(VolumeByClient[[#This Row],[Date]])/3,0)&amp;" "&amp;YEAR(VolumeByClient[[#This Row],[Date]])</f>
        <v>Q1 2021</v>
      </c>
      <c r="H907" s="7" t="str">
        <f>VLOOKUP(VolumeByClient[[#This Row],[Date]],quarters[],3,TRUE)</f>
        <v>Q1 2021</v>
      </c>
    </row>
    <row r="908" spans="1:8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4" t="str">
        <f>INDEX(GeoByClient[GEOID],MATCH(VolumeByClient[[#This Row],[CLID]],GeoByClient[Right],0))</f>
        <v>GEO1002</v>
      </c>
      <c r="F908" s="3" t="str">
        <f>VLOOKUP(VolumeByClient[[#This Row],[Index Match Region Id]],geonames[[GEOID]:[GEO NAME]],2,FALSE)</f>
        <v>APAC</v>
      </c>
      <c r="G908" s="7" t="str">
        <f>"Q"&amp;ROUNDUP(MONTH(VolumeByClient[[#This Row],[Date]])/3,0)&amp;" "&amp;YEAR(VolumeByClient[[#This Row],[Date]])</f>
        <v>Q1 2021</v>
      </c>
      <c r="H908" s="7" t="str">
        <f>VLOOKUP(VolumeByClient[[#This Row],[Date]],quarters[],3,TRUE)</f>
        <v>Q1 2021</v>
      </c>
    </row>
    <row r="1048576" spans="18:18" x14ac:dyDescent="0.2">
      <c r="R1048576" s="6" t="s">
        <v>916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L19" sqref="L19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6" width="9.140625" style="3"/>
    <col min="7" max="7" width="13" style="3" customWidth="1"/>
    <col min="8" max="11" width="9.140625" style="3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6" t="s">
        <v>903</v>
      </c>
      <c r="D1" s="6" t="s">
        <v>904</v>
      </c>
      <c r="E1" s="6" t="s">
        <v>905</v>
      </c>
      <c r="F1" s="6" t="s">
        <v>906</v>
      </c>
      <c r="G1" s="6" t="s">
        <v>911</v>
      </c>
      <c r="J1" s="3" t="s">
        <v>134</v>
      </c>
      <c r="K1" s="6" t="s">
        <v>900</v>
      </c>
      <c r="L1" s="6" t="s">
        <v>908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7" t="b">
        <f>IF(GeoByClient[[#This Row],[Mid]]=GeoByClient[[#This Row],[Right]],TRUE,FALSE)</f>
        <v>1</v>
      </c>
      <c r="G2" s="7" t="str">
        <f>VLOOKUP(GeoByClient[[#This Row],[GEOID]],geonames[[GEOID]:[GEO NAME]],2,FALSE)</f>
        <v>NAM</v>
      </c>
      <c r="J2" s="3" t="s">
        <v>57</v>
      </c>
      <c r="K2" s="6" t="s">
        <v>898</v>
      </c>
      <c r="L2" s="5">
        <f>SUMIFS(VolumeByClient[Vol],VolumeByClient[Index Match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7" t="b">
        <f>IF(GeoByClient[[#This Row],[Mid]]=GeoByClient[[#This Row],[Right]],TRUE,FALSE)</f>
        <v>1</v>
      </c>
      <c r="G3" s="7" t="str">
        <f>VLOOKUP(GeoByClient[[#This Row],[GEOID]],geonames[[GEOID]:[GEO NAME]],2,FALSE)</f>
        <v>NAM</v>
      </c>
      <c r="J3" s="3" t="s">
        <v>54</v>
      </c>
      <c r="K3" s="6" t="s">
        <v>899</v>
      </c>
      <c r="L3" s="5">
        <f>SUMIFS(VolumeByClient[Vol],VolumeByClient[Index Match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7" t="b">
        <f>IF(GeoByClient[[#This Row],[Mid]]=GeoByClient[[#This Row],[Right]],TRUE,FALSE)</f>
        <v>1</v>
      </c>
      <c r="G4" s="7" t="str">
        <f>VLOOKUP(GeoByClient[[#This Row],[GEOID]],geonames[[GEOID]:[GEO NAME]],2,FALSE)</f>
        <v>EMEA</v>
      </c>
      <c r="J4" s="3" t="s">
        <v>56</v>
      </c>
      <c r="K4" s="9" t="s">
        <v>910</v>
      </c>
      <c r="L4" s="5">
        <f>SUMIFS(VolumeByClient[Vol],VolumeByClient[Index Match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7" t="b">
        <f>IF(GeoByClient[[#This Row],[Mid]]=GeoByClient[[#This Row],[Right]],TRUE,FALSE)</f>
        <v>1</v>
      </c>
      <c r="G5" s="7" t="str">
        <f>VLOOKUP(GeoByClient[[#This Row],[GEOID]],geonames[[GEOID]:[GEO NAME]],2,FALSE)</f>
        <v>NAM</v>
      </c>
      <c r="J5" s="3" t="s">
        <v>55</v>
      </c>
      <c r="K5" s="9" t="s">
        <v>909</v>
      </c>
      <c r="L5" s="5">
        <f>SUMIFS(VolumeByClient[Vol],VolumeByClient[Index Match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7" t="b">
        <f>IF(GeoByClient[[#This Row],[Mid]]=GeoByClient[[#This Row],[Right]],TRUE,FALSE)</f>
        <v>1</v>
      </c>
      <c r="G6" s="7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7" t="b">
        <f>IF(GeoByClient[[#This Row],[Mid]]=GeoByClient[[#This Row],[Right]],TRUE,FALSE)</f>
        <v>1</v>
      </c>
      <c r="G7" s="7" t="str">
        <f>VLOOKUP(GeoByClient[[#This Row],[GEOID]],geonames[[GEOID]:[GEO NAME]],2,FALSE)</f>
        <v>NAM</v>
      </c>
      <c r="J7"/>
      <c r="L7" s="10"/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7" t="b">
        <f>IF(GeoByClient[[#This Row],[Mid]]=GeoByClient[[#This Row],[Right]],TRUE,FALSE)</f>
        <v>1</v>
      </c>
      <c r="G8" s="7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7" t="b">
        <f>IF(GeoByClient[[#This Row],[Mid]]=GeoByClient[[#This Row],[Right]],TRUE,FALSE)</f>
        <v>1</v>
      </c>
      <c r="G9" s="7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7" t="b">
        <f>IF(GeoByClient[[#This Row],[Mid]]=GeoByClient[[#This Row],[Right]],TRUE,FALSE)</f>
        <v>1</v>
      </c>
      <c r="G10" s="7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7" t="b">
        <f>IF(GeoByClient[[#This Row],[Mid]]=GeoByClient[[#This Row],[Right]],TRUE,FALSE)</f>
        <v>1</v>
      </c>
      <c r="G11" s="7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7" t="b">
        <f>IF(GeoByClient[[#This Row],[Mid]]=GeoByClient[[#This Row],[Right]],TRUE,FALSE)</f>
        <v>1</v>
      </c>
      <c r="G12" s="7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7" t="b">
        <f>IF(GeoByClient[[#This Row],[Mid]]=GeoByClient[[#This Row],[Right]],TRUE,FALSE)</f>
        <v>1</v>
      </c>
      <c r="G13" s="7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7" t="b">
        <f>IF(GeoByClient[[#This Row],[Mid]]=GeoByClient[[#This Row],[Right]],TRUE,FALSE)</f>
        <v>1</v>
      </c>
      <c r="G14" s="7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7" t="b">
        <f>IF(GeoByClient[[#This Row],[Mid]]=GeoByClient[[#This Row],[Right]],TRUE,FALSE)</f>
        <v>1</v>
      </c>
      <c r="G15" s="7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7" t="b">
        <f>IF(GeoByClient[[#This Row],[Mid]]=GeoByClient[[#This Row],[Right]],TRUE,FALSE)</f>
        <v>1</v>
      </c>
      <c r="G16" s="7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7" t="b">
        <f>IF(GeoByClient[[#This Row],[Mid]]=GeoByClient[[#This Row],[Right]],TRUE,FALSE)</f>
        <v>1</v>
      </c>
      <c r="G17" s="7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7" t="b">
        <f>IF(GeoByClient[[#This Row],[Mid]]=GeoByClient[[#This Row],[Right]],TRUE,FALSE)</f>
        <v>1</v>
      </c>
      <c r="G18" s="7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7" t="b">
        <f>IF(GeoByClient[[#This Row],[Mid]]=GeoByClient[[#This Row],[Right]],TRUE,FALSE)</f>
        <v>1</v>
      </c>
      <c r="G19" s="7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7" t="b">
        <f>IF(GeoByClient[[#This Row],[Mid]]=GeoByClient[[#This Row],[Right]],TRUE,FALSE)</f>
        <v>1</v>
      </c>
      <c r="G20" s="7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7" t="b">
        <f>IF(GeoByClient[[#This Row],[Mid]]=GeoByClient[[#This Row],[Right]],TRUE,FALSE)</f>
        <v>1</v>
      </c>
      <c r="G21" s="7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7" t="b">
        <f>IF(GeoByClient[[#This Row],[Mid]]=GeoByClient[[#This Row],[Right]],TRUE,FALSE)</f>
        <v>1</v>
      </c>
      <c r="G22" s="7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7" t="b">
        <f>IF(GeoByClient[[#This Row],[Mid]]=GeoByClient[[#This Row],[Right]],TRUE,FALSE)</f>
        <v>1</v>
      </c>
      <c r="G23" s="7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7" t="b">
        <f>IF(GeoByClient[[#This Row],[Mid]]=GeoByClient[[#This Row],[Right]],TRUE,FALSE)</f>
        <v>1</v>
      </c>
      <c r="G24" s="7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7" t="b">
        <f>IF(GeoByClient[[#This Row],[Mid]]=GeoByClient[[#This Row],[Right]],TRUE,FALSE)</f>
        <v>1</v>
      </c>
      <c r="G25" s="7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7" t="b">
        <f>IF(GeoByClient[[#This Row],[Mid]]=GeoByClient[[#This Row],[Right]],TRUE,FALSE)</f>
        <v>1</v>
      </c>
      <c r="G26" s="7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7" t="b">
        <f>IF(GeoByClient[[#This Row],[Mid]]=GeoByClient[[#This Row],[Right]],TRUE,FALSE)</f>
        <v>1</v>
      </c>
      <c r="G27" s="7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7" t="b">
        <f>IF(GeoByClient[[#This Row],[Mid]]=GeoByClient[[#This Row],[Right]],TRUE,FALSE)</f>
        <v>1</v>
      </c>
      <c r="G28" s="7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7" t="b">
        <f>IF(GeoByClient[[#This Row],[Mid]]=GeoByClient[[#This Row],[Right]],TRUE,FALSE)</f>
        <v>1</v>
      </c>
      <c r="G29" s="7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7" t="b">
        <f>IF(GeoByClient[[#This Row],[Mid]]=GeoByClient[[#This Row],[Right]],TRUE,FALSE)</f>
        <v>1</v>
      </c>
      <c r="G30" s="7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7" t="b">
        <f>IF(GeoByClient[[#This Row],[Mid]]=GeoByClient[[#This Row],[Right]],TRUE,FALSE)</f>
        <v>1</v>
      </c>
      <c r="G31" s="7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7" t="b">
        <f>IF(GeoByClient[[#This Row],[Mid]]=GeoByClient[[#This Row],[Right]],TRUE,FALSE)</f>
        <v>1</v>
      </c>
      <c r="G32" s="7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7" t="b">
        <f>IF(GeoByClient[[#This Row],[Mid]]=GeoByClient[[#This Row],[Right]],TRUE,FALSE)</f>
        <v>1</v>
      </c>
      <c r="G33" s="7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7" t="b">
        <f>IF(GeoByClient[[#This Row],[Mid]]=GeoByClient[[#This Row],[Right]],TRUE,FALSE)</f>
        <v>1</v>
      </c>
      <c r="G34" s="7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7" t="b">
        <f>IF(GeoByClient[[#This Row],[Mid]]=GeoByClient[[#This Row],[Right]],TRUE,FALSE)</f>
        <v>1</v>
      </c>
      <c r="G35" s="7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7" t="b">
        <f>IF(GeoByClient[[#This Row],[Mid]]=GeoByClient[[#This Row],[Right]],TRUE,FALSE)</f>
        <v>1</v>
      </c>
      <c r="G36" s="7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7" t="b">
        <f>IF(GeoByClient[[#This Row],[Mid]]=GeoByClient[[#This Row],[Right]],TRUE,FALSE)</f>
        <v>1</v>
      </c>
      <c r="G37" s="7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7" t="b">
        <f>IF(GeoByClient[[#This Row],[Mid]]=GeoByClient[[#This Row],[Right]],TRUE,FALSE)</f>
        <v>1</v>
      </c>
      <c r="G38" s="7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7" t="b">
        <f>IF(GeoByClient[[#This Row],[Mid]]=GeoByClient[[#This Row],[Right]],TRUE,FALSE)</f>
        <v>1</v>
      </c>
      <c r="G39" s="7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7" t="b">
        <f>IF(GeoByClient[[#This Row],[Mid]]=GeoByClient[[#This Row],[Right]],TRUE,FALSE)</f>
        <v>1</v>
      </c>
      <c r="G40" s="7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7" t="b">
        <f>IF(GeoByClient[[#This Row],[Mid]]=GeoByClient[[#This Row],[Right]],TRUE,FALSE)</f>
        <v>1</v>
      </c>
      <c r="G41" s="7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7" t="b">
        <f>IF(GeoByClient[[#This Row],[Mid]]=GeoByClient[[#This Row],[Right]],TRUE,FALSE)</f>
        <v>1</v>
      </c>
      <c r="G42" s="7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7" t="b">
        <f>IF(GeoByClient[[#This Row],[Mid]]=GeoByClient[[#This Row],[Right]],TRUE,FALSE)</f>
        <v>1</v>
      </c>
      <c r="G43" s="7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7" t="b">
        <f>IF(GeoByClient[[#This Row],[Mid]]=GeoByClient[[#This Row],[Right]],TRUE,FALSE)</f>
        <v>1</v>
      </c>
      <c r="G44" s="7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7" t="b">
        <f>IF(GeoByClient[[#This Row],[Mid]]=GeoByClient[[#This Row],[Right]],TRUE,FALSE)</f>
        <v>1</v>
      </c>
      <c r="G45" s="7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7" t="b">
        <f>IF(GeoByClient[[#This Row],[Mid]]=GeoByClient[[#This Row],[Right]],TRUE,FALSE)</f>
        <v>1</v>
      </c>
      <c r="G46" s="7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7" t="b">
        <f>IF(GeoByClient[[#This Row],[Mid]]=GeoByClient[[#This Row],[Right]],TRUE,FALSE)</f>
        <v>1</v>
      </c>
      <c r="G47" s="7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7" t="b">
        <f>IF(GeoByClient[[#This Row],[Mid]]=GeoByClient[[#This Row],[Right]],TRUE,FALSE)</f>
        <v>1</v>
      </c>
      <c r="G48" s="7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7" t="b">
        <f>IF(GeoByClient[[#This Row],[Mid]]=GeoByClient[[#This Row],[Right]],TRUE,FALSE)</f>
        <v>1</v>
      </c>
      <c r="G49" s="7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7" t="b">
        <f>IF(GeoByClient[[#This Row],[Mid]]=GeoByClient[[#This Row],[Right]],TRUE,FALSE)</f>
        <v>1</v>
      </c>
      <c r="G50" s="7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7" t="b">
        <f>IF(GeoByClient[[#This Row],[Mid]]=GeoByClient[[#This Row],[Right]],TRUE,FALSE)</f>
        <v>1</v>
      </c>
      <c r="G51" s="7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7" t="b">
        <f>IF(GeoByClient[[#This Row],[Mid]]=GeoByClient[[#This Row],[Right]],TRUE,FALSE)</f>
        <v>1</v>
      </c>
      <c r="G52" s="7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7" t="b">
        <f>IF(GeoByClient[[#This Row],[Mid]]=GeoByClient[[#This Row],[Right]],TRUE,FALSE)</f>
        <v>1</v>
      </c>
      <c r="G53" s="7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7" t="b">
        <f>IF(GeoByClient[[#This Row],[Mid]]=GeoByClient[[#This Row],[Right]],TRUE,FALSE)</f>
        <v>1</v>
      </c>
      <c r="G54" s="7" t="str">
        <f>VLOOKUP(GeoByClient[[#This Row],[GEOID]],geonames[[GEOID]:[GEO NAME]],2,FALSE)</f>
        <v>APAC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DD4E-65E8-476A-A839-89068B337D64}">
  <dimension ref="A1:B54"/>
  <sheetViews>
    <sheetView workbookViewId="0">
      <selection sqref="A1:B54"/>
    </sheetView>
  </sheetViews>
  <sheetFormatPr defaultRowHeight="12.75" x14ac:dyDescent="0.2"/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E972-4343-4910-A25D-29F830F98F4F}">
  <dimension ref="A1:C908"/>
  <sheetViews>
    <sheetView workbookViewId="0">
      <selection sqref="A1:C908"/>
    </sheetView>
  </sheetViews>
  <sheetFormatPr defaultRowHeight="12.75" x14ac:dyDescent="0.2"/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63" t="s">
        <v>897</v>
      </c>
      <c r="B1" s="63"/>
      <c r="C1" s="63"/>
      <c r="D1" s="63"/>
      <c r="E1" s="63"/>
      <c r="F1" s="63"/>
      <c r="G1" s="63"/>
    </row>
    <row r="2" spans="1:7" ht="13.15" customHeight="1" x14ac:dyDescent="0.2">
      <c r="A2" s="63"/>
      <c r="B2" s="63"/>
      <c r="C2" s="63"/>
      <c r="D2" s="63"/>
      <c r="E2" s="63"/>
      <c r="F2" s="63"/>
      <c r="G2" s="63"/>
    </row>
    <row r="3" spans="1:7" ht="13.15" customHeight="1" x14ac:dyDescent="0.2">
      <c r="A3" s="63"/>
      <c r="B3" s="63"/>
      <c r="C3" s="63"/>
      <c r="D3" s="63"/>
      <c r="E3" s="63"/>
      <c r="F3" s="63"/>
      <c r="G3" s="63"/>
    </row>
    <row r="4" spans="1:7" ht="13.15" customHeight="1" x14ac:dyDescent="0.2">
      <c r="A4" s="63"/>
      <c r="B4" s="63"/>
      <c r="C4" s="63"/>
      <c r="D4" s="63"/>
      <c r="E4" s="63"/>
      <c r="F4" s="63"/>
      <c r="G4" s="63"/>
    </row>
    <row r="5" spans="1:7" ht="13.15" customHeight="1" x14ac:dyDescent="0.2">
      <c r="A5" s="63"/>
      <c r="B5" s="63"/>
      <c r="C5" s="63"/>
      <c r="D5" s="63"/>
      <c r="E5" s="63"/>
      <c r="F5" s="63"/>
      <c r="G5" s="63"/>
    </row>
    <row r="6" spans="1:7" ht="13.15" customHeight="1" x14ac:dyDescent="0.2">
      <c r="A6" s="63"/>
      <c r="B6" s="63"/>
      <c r="C6" s="63"/>
      <c r="D6" s="63"/>
      <c r="E6" s="63"/>
      <c r="F6" s="63"/>
      <c r="G6" s="63"/>
    </row>
    <row r="7" spans="1:7" ht="13.15" customHeight="1" x14ac:dyDescent="0.2">
      <c r="A7" s="63"/>
      <c r="B7" s="63"/>
      <c r="C7" s="63"/>
      <c r="D7" s="63"/>
      <c r="E7" s="63"/>
      <c r="F7" s="63"/>
      <c r="G7" s="63"/>
    </row>
    <row r="8" spans="1:7" ht="13.15" customHeight="1" x14ac:dyDescent="0.2">
      <c r="A8" s="63"/>
      <c r="B8" s="63"/>
      <c r="C8" s="63"/>
      <c r="D8" s="63"/>
      <c r="E8" s="63"/>
      <c r="F8" s="63"/>
      <c r="G8" s="63"/>
    </row>
    <row r="9" spans="1:7" ht="13.15" customHeight="1" x14ac:dyDescent="0.2">
      <c r="A9" s="63"/>
      <c r="B9" s="63"/>
      <c r="C9" s="63"/>
      <c r="D9" s="63"/>
      <c r="E9" s="63"/>
      <c r="F9" s="63"/>
      <c r="G9" s="63"/>
    </row>
    <row r="10" spans="1:7" ht="13.15" customHeight="1" x14ac:dyDescent="0.2">
      <c r="A10" s="63"/>
      <c r="B10" s="63"/>
      <c r="C10" s="63"/>
      <c r="D10" s="63"/>
      <c r="E10" s="63"/>
      <c r="F10" s="63"/>
      <c r="G10" s="63"/>
    </row>
    <row r="11" spans="1:7" ht="13.15" customHeight="1" x14ac:dyDescent="0.2">
      <c r="A11" s="63"/>
      <c r="B11" s="63"/>
      <c r="C11" s="63"/>
      <c r="D11" s="63"/>
      <c r="E11" s="63"/>
      <c r="F11" s="63"/>
      <c r="G11" s="63"/>
    </row>
    <row r="12" spans="1:7" ht="13.15" customHeight="1" x14ac:dyDescent="0.2">
      <c r="A12" s="63"/>
      <c r="B12" s="63"/>
      <c r="C12" s="63"/>
      <c r="D12" s="63"/>
      <c r="E12" s="63"/>
      <c r="F12" s="63"/>
      <c r="G12" s="63"/>
    </row>
    <row r="13" spans="1:7" ht="13.15" customHeight="1" x14ac:dyDescent="0.2">
      <c r="A13" s="63"/>
      <c r="B13" s="63"/>
      <c r="C13" s="63"/>
      <c r="D13" s="63"/>
      <c r="E13" s="63"/>
      <c r="F13" s="63"/>
      <c r="G13" s="63"/>
    </row>
    <row r="14" spans="1:7" ht="13.15" customHeight="1" x14ac:dyDescent="0.2">
      <c r="A14" s="63"/>
      <c r="B14" s="63"/>
      <c r="C14" s="63"/>
      <c r="D14" s="63"/>
      <c r="E14" s="63"/>
      <c r="F14" s="63"/>
      <c r="G14" s="63"/>
    </row>
    <row r="15" spans="1:7" ht="13.15" customHeight="1" x14ac:dyDescent="0.2">
      <c r="A15" s="63"/>
      <c r="B15" s="63"/>
      <c r="C15" s="63"/>
      <c r="D15" s="63"/>
      <c r="E15" s="63"/>
      <c r="F15" s="63"/>
      <c r="G15" s="63"/>
    </row>
    <row r="16" spans="1:7" ht="13.15" customHeight="1" x14ac:dyDescent="0.2">
      <c r="A16" s="63"/>
      <c r="B16" s="63"/>
      <c r="C16" s="63"/>
      <c r="D16" s="63"/>
      <c r="E16" s="63"/>
      <c r="F16" s="63"/>
      <c r="G16" s="6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3A68-9D26-4395-A7E8-0C3D79C5074E}">
  <dimension ref="A1:D54"/>
  <sheetViews>
    <sheetView topLeftCell="A43" workbookViewId="0">
      <selection sqref="A1:D54"/>
    </sheetView>
  </sheetViews>
  <sheetFormatPr defaultRowHeight="12.75" x14ac:dyDescent="0.2"/>
  <cols>
    <col min="3" max="3" width="8" customWidth="1"/>
  </cols>
  <sheetData>
    <row r="1" spans="1:4" x14ac:dyDescent="0.2">
      <c r="A1" t="s">
        <v>0</v>
      </c>
      <c r="B1" t="s">
        <v>134</v>
      </c>
    </row>
    <row r="2" spans="1:4" ht="25.5" x14ac:dyDescent="0.2">
      <c r="A2" t="s">
        <v>135</v>
      </c>
      <c r="B2" t="s">
        <v>57</v>
      </c>
      <c r="C2" s="2"/>
      <c r="D2" s="3"/>
    </row>
    <row r="3" spans="1:4" ht="25.5" x14ac:dyDescent="0.2">
      <c r="A3" t="s">
        <v>136</v>
      </c>
      <c r="B3" t="s">
        <v>57</v>
      </c>
    </row>
    <row r="4" spans="1:4" ht="25.5" x14ac:dyDescent="0.2">
      <c r="A4" t="s">
        <v>137</v>
      </c>
      <c r="B4" t="s">
        <v>54</v>
      </c>
    </row>
    <row r="5" spans="1:4" ht="25.5" x14ac:dyDescent="0.2">
      <c r="A5" t="s">
        <v>138</v>
      </c>
      <c r="B5" t="s">
        <v>57</v>
      </c>
    </row>
    <row r="6" spans="1:4" ht="25.5" x14ac:dyDescent="0.2">
      <c r="A6" t="s">
        <v>139</v>
      </c>
      <c r="B6" t="s">
        <v>54</v>
      </c>
    </row>
    <row r="7" spans="1:4" ht="25.5" x14ac:dyDescent="0.2">
      <c r="A7" t="s">
        <v>140</v>
      </c>
      <c r="B7" t="s">
        <v>57</v>
      </c>
    </row>
    <row r="8" spans="1:4" ht="25.5" x14ac:dyDescent="0.2">
      <c r="A8" t="s">
        <v>141</v>
      </c>
      <c r="B8" t="s">
        <v>57</v>
      </c>
    </row>
    <row r="9" spans="1:4" ht="25.5" x14ac:dyDescent="0.2">
      <c r="A9" t="s">
        <v>142</v>
      </c>
      <c r="B9" t="s">
        <v>57</v>
      </c>
    </row>
    <row r="10" spans="1:4" ht="25.5" x14ac:dyDescent="0.2">
      <c r="A10" t="s">
        <v>143</v>
      </c>
      <c r="B10" t="s">
        <v>56</v>
      </c>
    </row>
    <row r="11" spans="1:4" ht="25.5" x14ac:dyDescent="0.2">
      <c r="A11" t="s">
        <v>144</v>
      </c>
      <c r="B11" t="s">
        <v>55</v>
      </c>
    </row>
    <row r="12" spans="1:4" ht="25.5" x14ac:dyDescent="0.2">
      <c r="A12" t="s">
        <v>145</v>
      </c>
      <c r="B12" t="s">
        <v>57</v>
      </c>
    </row>
    <row r="13" spans="1:4" ht="25.5" x14ac:dyDescent="0.2">
      <c r="A13" t="s">
        <v>146</v>
      </c>
      <c r="B13" t="s">
        <v>56</v>
      </c>
    </row>
    <row r="14" spans="1:4" ht="25.5" x14ac:dyDescent="0.2">
      <c r="A14" t="s">
        <v>147</v>
      </c>
      <c r="B14" t="s">
        <v>57</v>
      </c>
    </row>
    <row r="15" spans="1:4" ht="25.5" x14ac:dyDescent="0.2">
      <c r="A15" t="s">
        <v>148</v>
      </c>
      <c r="B15" t="s">
        <v>55</v>
      </c>
    </row>
    <row r="16" spans="1:4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6CBE-1F83-40E0-B27E-D729771B6A9D}">
  <dimension ref="A1:C908"/>
  <sheetViews>
    <sheetView topLeftCell="A897" workbookViewId="0">
      <selection sqref="A1:C908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pivottable</vt:lpstr>
      <vt:lpstr>Volume Data</vt:lpstr>
      <vt:lpstr>Geo Data</vt:lpstr>
      <vt:lpstr>original client geo data</vt:lpstr>
      <vt:lpstr>original client volume data</vt:lpstr>
      <vt:lpstr>Email</vt:lpstr>
      <vt:lpstr>Sheet3 (OR)</vt:lpstr>
      <vt:lpstr>EXT0070122021 (OR)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DELL</cp:lastModifiedBy>
  <cp:lastPrinted>2022-08-12T09:40:33Z</cp:lastPrinted>
  <dcterms:created xsi:type="dcterms:W3CDTF">2009-09-15T21:43:27Z</dcterms:created>
  <dcterms:modified xsi:type="dcterms:W3CDTF">2022-08-12T09:45:09Z</dcterms:modified>
</cp:coreProperties>
</file>