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cottPowell\Downloads\"/>
    </mc:Choice>
  </mc:AlternateContent>
  <xr:revisionPtr revIDLastSave="0" documentId="13_ncr:1_{F9362C29-A7C6-4CF2-9401-9834B7B8842F}" xr6:coauthVersionLast="47" xr6:coauthVersionMax="47" xr10:uidLastSave="{00000000-0000-0000-0000-000000000000}"/>
  <bookViews>
    <workbookView xWindow="57503" yWindow="2393" windowWidth="38595" windowHeight="21195" xr2:uid="{15D7EF2F-605C-42B9-8015-47B20EC68D06}"/>
  </bookViews>
  <sheets>
    <sheet name="Cover" sheetId="2" r:id="rId1"/>
    <sheet name="Model" sheetId="1" r:id="rId2"/>
  </sheets>
  <definedNames>
    <definedName name="_xlnm.Print_Area" localSheetId="0">Cover!$B$2:$M$39</definedName>
    <definedName name="_xlnm.Print_Area" localSheetId="1">Model!$B$3:$N$30,Model!$B$32:$N$71,Model!$B$73:$N$95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3" i="1"/>
  <c r="G44" i="1" s="1"/>
  <c r="G52" i="1"/>
  <c r="G53" i="1" s="1"/>
  <c r="G56" i="1"/>
  <c r="G57" i="1" s="1"/>
  <c r="G60" i="1"/>
  <c r="G61" i="1"/>
  <c r="G93" i="1"/>
  <c r="E37" i="1"/>
  <c r="E43" i="1"/>
  <c r="E39" i="1"/>
  <c r="G79" i="1"/>
  <c r="G82" i="1" s="1"/>
  <c r="G85" i="1" s="1"/>
  <c r="G88" i="1" s="1"/>
  <c r="G90" i="1" s="1"/>
  <c r="G28" i="1" s="1"/>
  <c r="E56" i="1"/>
  <c r="E60" i="1"/>
  <c r="E79" i="1"/>
  <c r="E82" i="1" s="1"/>
  <c r="G40" i="1" l="1"/>
  <c r="G46" i="1" s="1"/>
  <c r="G67" i="1" s="1"/>
  <c r="G91" i="1"/>
  <c r="G94" i="1" s="1"/>
  <c r="E85" i="1"/>
  <c r="E88" i="1" s="1"/>
  <c r="E44" i="1"/>
  <c r="E57" i="1"/>
  <c r="E53" i="1"/>
  <c r="E40" i="1"/>
  <c r="E90" i="1" l="1"/>
  <c r="E28" i="1" s="1"/>
  <c r="E46" i="1"/>
  <c r="E67" i="1" s="1"/>
  <c r="E91" i="1" l="1"/>
  <c r="E94" i="1" s="1"/>
  <c r="E61" i="1" s="1"/>
  <c r="E62" i="1" l="1"/>
  <c r="E64" i="1" s="1"/>
  <c r="E68" i="1" s="1"/>
  <c r="E69" i="1" s="1"/>
  <c r="G62" i="1"/>
  <c r="G64" i="1" s="1"/>
  <c r="G68" i="1" s="1"/>
  <c r="G69" i="1" s="1"/>
</calcChain>
</file>

<file path=xl/sharedStrings.xml><?xml version="1.0" encoding="utf-8"?>
<sst xmlns="http://schemas.openxmlformats.org/spreadsheetml/2006/main" count="79" uniqueCount="68">
  <si>
    <t>Accounts Receivable</t>
  </si>
  <si>
    <t>Inventory</t>
  </si>
  <si>
    <t>Accounts Payable</t>
  </si>
  <si>
    <t>Current Assets</t>
  </si>
  <si>
    <t>Current Liabilities</t>
  </si>
  <si>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</si>
  <si>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</si>
  <si>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</si>
  <si>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</si>
  <si>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</si>
  <si>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</si>
  <si>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</si>
  <si>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</si>
  <si>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</si>
  <si>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Balance Sheet</t>
  </si>
  <si>
    <t>ASSETS</t>
  </si>
  <si>
    <t>Cash</t>
  </si>
  <si>
    <t>Total Current Assets</t>
  </si>
  <si>
    <t>Non-Current Assets</t>
  </si>
  <si>
    <t>Property, Plant &amp; Equipment</t>
  </si>
  <si>
    <t>Total Non-Current Assets</t>
  </si>
  <si>
    <t>Non-Current Liabilities</t>
  </si>
  <si>
    <t>Total  Current Liabilties</t>
  </si>
  <si>
    <t>Total Non-Current Liabilities</t>
  </si>
  <si>
    <t>Shareholders' Equity</t>
  </si>
  <si>
    <t>Common Shares</t>
  </si>
  <si>
    <t>Retained Earnings</t>
  </si>
  <si>
    <t>Cost of Sales</t>
  </si>
  <si>
    <t>Other Operating Expenses</t>
  </si>
  <si>
    <t>Long-Term Debt</t>
  </si>
  <si>
    <t>Total Shareholders' Equity</t>
  </si>
  <si>
    <t>Total Assets</t>
  </si>
  <si>
    <t>Total Liabilities &amp; Equity</t>
  </si>
  <si>
    <t>Difference</t>
  </si>
  <si>
    <t>TOTAL LIABILITIES AND SHAREHOLDERS' EQUITY</t>
  </si>
  <si>
    <t>Transactions</t>
  </si>
  <si>
    <t>Issues common shares</t>
  </si>
  <si>
    <t>Borrows</t>
  </si>
  <si>
    <t>Repays loan</t>
  </si>
  <si>
    <t>Pays interest</t>
  </si>
  <si>
    <t xml:space="preserve">Buys inventory </t>
  </si>
  <si>
    <t>Cash paid for inventory</t>
  </si>
  <si>
    <t>Sells inventory</t>
  </si>
  <si>
    <t>Cash received from sales</t>
  </si>
  <si>
    <t>Inventory left at year end</t>
  </si>
  <si>
    <t>Pays expenses</t>
  </si>
  <si>
    <t>Pays tax at 30%</t>
  </si>
  <si>
    <t>Pays a dividend</t>
  </si>
  <si>
    <t>Buys property and plant</t>
  </si>
  <si>
    <t>(10 year estimated useful life)</t>
  </si>
  <si>
    <t>YEAR 1</t>
  </si>
  <si>
    <t>YEAR 2</t>
  </si>
  <si>
    <t>Income Statement</t>
  </si>
  <si>
    <t>Revenues</t>
  </si>
  <si>
    <t>Gross Profit</t>
  </si>
  <si>
    <t>Depreciation</t>
  </si>
  <si>
    <t>EBITDA</t>
  </si>
  <si>
    <t>Operating Profit (EBIT)</t>
  </si>
  <si>
    <t>Interest Expenses (Finance Cost)</t>
  </si>
  <si>
    <t>Profit Before Tax (EBT)</t>
  </si>
  <si>
    <t>Tax Expense at 30%</t>
  </si>
  <si>
    <t>Net Income (EAT)</t>
  </si>
  <si>
    <t>Dividends</t>
  </si>
  <si>
    <t>Practice Exercise- - Cobble Hill Part 2 - Solution</t>
  </si>
  <si>
    <t>Cobble Hill Financial Statements</t>
  </si>
  <si>
    <t>Construct Financial Statements for Cobble Hill Inc.</t>
  </si>
  <si>
    <t>Produce a Balance Sheet and Income Statement for Cobble Hill Inc. for Year 1 and Year 2</t>
  </si>
  <si>
    <t>© 2015 to 2023 CFI Education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</si>
</sst>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#,##0_)_%;\(#,##0\)_%;_(&quot;–&quot;_)_%;_(@_)_%"/>
    <numFmt numFmtId="165" formatCode="_-* #,##0_-;\(#,##0\)_-;_-* &quot;-&quot;_-;_-@_-"/>
    <numFmt numFmtId="166" formatCode="0&quot;A&quot;"/>
    <numFmt numFmtId="167" formatCode="_(#,##0_);\(#,##0\);_(&quot;–&quot;_);_(@_)"/>
    <numFmt numFmtId="168" formatCode="#,##0_);[Red]\(#,##0\);\-"/>
    <numFmt numFmtId="169" formatCode="#,##0_);\(#,##0\);\-"/>
    <numFmt numFmtId="170" formatCode="0.0%"/>
    <numFmt numFmtId="171" formatCode="_(#,##0_);\(#,##0\);_(&quot;–&quot;\)"/>
    <numFmt numFmtId="172" formatCode="_-* #,##0.00_-;\(#,##0.00\)_-;_-* &quot;-&quot;_-;_-@"/>
  </numFmts>
  <fonts count="3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0"/>
      <name val="Open Sans"/>
      <family val="2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b/>
      <sz val="10"/>
      <color rgb="FF3271D2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  <family val="2"/>
    </font>
    <font>
      <b/>
      <sz val="10"/>
      <color rgb="FF0000FF"/>
      <name val="Open Sans"/>
      <family val="2"/>
    </font>
    <font>
      <i/>
      <sz val="10"/>
      <name val="Open Sans"/>
      <family val="2"/>
    </font>
    <font>
      <i/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2"/>
      <color theme="10"/>
      <name val="Open Sans"/>
      <family val="2"/>
    </font>
    <font>
      <b/>
      <i/>
      <sz val="11"/>
      <color rgb="FFFA621C"/>
      <name val="Open Sans"/>
      <family val="2"/>
    </font>
    <font>
      <u/>
      <sz val="10"/>
      <color theme="10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132E57"/>
        <bgColor rgb="FF132E57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43" fontId="6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0">
    <xf numFmtId="0" fontId="0" fillId="0" borderId="0" xfId="0"/>
    <xf numFmtId="0" fontId="7" fillId="0" borderId="0" xfId="3" applyFont="1" applyProtection="1">
      <protection locked="0"/>
    </xf>
    <xf numFmtId="0" fontId="8" fillId="0" borderId="0" xfId="3" applyFont="1" applyAlignment="1">
      <alignment horizontal="right"/>
    </xf>
    <xf numFmtId="0" fontId="9" fillId="0" borderId="0" xfId="3" applyFont="1"/>
    <xf numFmtId="0" fontId="8" fillId="0" borderId="1" xfId="3" applyFont="1" applyBorder="1" applyProtection="1">
      <protection locked="0"/>
    </xf>
    <xf numFmtId="0" fontId="2" fillId="0" borderId="0" xfId="3" applyFont="1"/>
    <xf numFmtId="0" fontId="10" fillId="0" borderId="0" xfId="1" applyFont="1" applyFill="1" applyBorder="1" applyProtection="1">
      <protection locked="0"/>
    </xf>
    <xf numFmtId="164" fontId="11" fillId="0" borderId="0" xfId="3" applyNumberFormat="1" applyFont="1"/>
    <xf numFmtId="0" fontId="2" fillId="0" borderId="0" xfId="2" applyFont="1" applyFill="1" applyBorder="1"/>
    <xf numFmtId="0" fontId="12" fillId="5" borderId="0" xfId="3" applyFont="1" applyFill="1"/>
    <xf numFmtId="0" fontId="2" fillId="5" borderId="0" xfId="3" applyFont="1" applyFill="1"/>
    <xf numFmtId="164" fontId="13" fillId="5" borderId="0" xfId="3" applyNumberFormat="1" applyFont="1" applyFill="1"/>
    <xf numFmtId="0" fontId="4" fillId="5" borderId="0" xfId="3" applyFont="1" applyFill="1"/>
    <xf numFmtId="0" fontId="15" fillId="0" borderId="0" xfId="0" applyFont="1" applyAlignment="1">
      <alignment horizontal="left"/>
    </xf>
    <xf numFmtId="37" fontId="16" fillId="4" borderId="0" xfId="0" applyNumberFormat="1" applyFont="1" applyFill="1" applyAlignment="1">
      <alignment vertical="center"/>
    </xf>
    <xf numFmtId="37" fontId="17" fillId="4" borderId="0" xfId="0" applyNumberFormat="1" applyFont="1" applyFill="1" applyAlignment="1">
      <alignment vertical="center"/>
    </xf>
    <xf numFmtId="166" fontId="17" fillId="4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166" fontId="17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9" fillId="0" borderId="0" xfId="0" applyFont="1"/>
    <xf numFmtId="168" fontId="19" fillId="0" borderId="0" xfId="0" applyNumberFormat="1" applyFont="1"/>
    <xf numFmtId="0" fontId="18" fillId="0" borderId="0" xfId="0" applyFont="1"/>
    <xf numFmtId="0" fontId="23" fillId="0" borderId="0" xfId="0" applyFont="1" applyAlignment="1">
      <alignment horizontal="left"/>
    </xf>
    <xf numFmtId="0" fontId="18" fillId="0" borderId="2" xfId="0" applyFont="1" applyBorder="1"/>
    <xf numFmtId="0" fontId="19" fillId="0" borderId="2" xfId="0" applyFont="1" applyBorder="1"/>
    <xf numFmtId="169" fontId="18" fillId="0" borderId="2" xfId="0" applyNumberFormat="1" applyFont="1" applyBorder="1"/>
    <xf numFmtId="37" fontId="24" fillId="0" borderId="0" xfId="0" applyNumberFormat="1" applyFont="1" applyAlignment="1">
      <alignment vertical="center"/>
    </xf>
    <xf numFmtId="0" fontId="25" fillId="0" borderId="2" xfId="0" applyFont="1" applyBorder="1" applyAlignment="1">
      <alignment horizontal="center"/>
    </xf>
    <xf numFmtId="37" fontId="20" fillId="4" borderId="0" xfId="0" applyNumberFormat="1" applyFont="1" applyFill="1" applyAlignment="1">
      <alignment vertical="center"/>
    </xf>
    <xf numFmtId="165" fontId="26" fillId="0" borderId="0" xfId="4" applyNumberFormat="1" applyFont="1" applyProtection="1">
      <protection locked="0"/>
    </xf>
    <xf numFmtId="165" fontId="26" fillId="0" borderId="0" xfId="4" applyNumberFormat="1" applyFont="1" applyAlignment="1" applyProtection="1">
      <alignment horizontal="center"/>
      <protection locked="0"/>
    </xf>
    <xf numFmtId="165" fontId="26" fillId="0" borderId="0" xfId="4" applyNumberFormat="1" applyFont="1" applyAlignment="1">
      <alignment horizontal="right"/>
    </xf>
    <xf numFmtId="0" fontId="27" fillId="0" borderId="0" xfId="0" applyFont="1"/>
    <xf numFmtId="167" fontId="21" fillId="0" borderId="0" xfId="0" applyNumberFormat="1" applyFont="1"/>
    <xf numFmtId="167" fontId="21" fillId="0" borderId="2" xfId="0" applyNumberFormat="1" applyFont="1" applyBorder="1"/>
    <xf numFmtId="0" fontId="15" fillId="0" borderId="0" xfId="0" applyFont="1"/>
    <xf numFmtId="170" fontId="15" fillId="0" borderId="0" xfId="0" applyNumberFormat="1" applyFont="1"/>
    <xf numFmtId="169" fontId="18" fillId="0" borderId="0" xfId="0" applyNumberFormat="1" applyFont="1"/>
    <xf numFmtId="167" fontId="18" fillId="3" borderId="0" xfId="0" applyNumberFormat="1" applyFont="1" applyFill="1"/>
    <xf numFmtId="169" fontId="22" fillId="0" borderId="0" xfId="0" applyNumberFormat="1" applyFont="1" applyAlignment="1">
      <alignment horizontal="centerContinuous"/>
    </xf>
    <xf numFmtId="167" fontId="19" fillId="0" borderId="2" xfId="0" applyNumberFormat="1" applyFont="1" applyBorder="1"/>
    <xf numFmtId="167" fontId="23" fillId="3" borderId="3" xfId="0" applyNumberFormat="1" applyFont="1" applyFill="1" applyBorder="1"/>
    <xf numFmtId="171" fontId="21" fillId="0" borderId="0" xfId="0" applyNumberFormat="1" applyFont="1"/>
    <xf numFmtId="0" fontId="27" fillId="0" borderId="0" xfId="0" applyFont="1" applyAlignment="1">
      <alignment horizontal="right"/>
    </xf>
    <xf numFmtId="164" fontId="28" fillId="0" borderId="0" xfId="5" applyNumberFormat="1" applyFont="1" applyFill="1" applyBorder="1" applyProtection="1">
      <protection locked="0"/>
    </xf>
    <xf numFmtId="172" fontId="29" fillId="0" borderId="0" xfId="0" applyNumberFormat="1" applyFont="1" applyAlignment="1">
      <alignment horizontal="center"/>
    </xf>
    <xf numFmtId="0" fontId="1" fillId="0" borderId="0" xfId="3" applyFont="1"/>
    <xf numFmtId="0" fontId="1" fillId="2" borderId="4" xfId="3" applyFont="1" applyFill="1" applyBorder="1"/>
    <xf numFmtId="0" fontId="1" fillId="2" borderId="5" xfId="3" applyFont="1" applyFill="1" applyBorder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0" xfId="3" applyFont="1" applyFill="1"/>
    <xf numFmtId="0" fontId="1" fillId="2" borderId="8" xfId="3" applyFont="1" applyFill="1" applyBorder="1"/>
    <xf numFmtId="0" fontId="1" fillId="0" borderId="7" xfId="3" applyFont="1" applyBorder="1"/>
    <xf numFmtId="0" fontId="1" fillId="0" borderId="8" xfId="3" applyFont="1" applyBorder="1"/>
    <xf numFmtId="0" fontId="1" fillId="0" borderId="0" xfId="3" applyFont="1" applyProtection="1">
      <protection locked="0"/>
    </xf>
    <xf numFmtId="0" fontId="1" fillId="0" borderId="0" xfId="0" applyFont="1"/>
    <xf numFmtId="164" fontId="30" fillId="0" borderId="0" xfId="1" applyNumberFormat="1" applyFont="1" applyFill="1" applyBorder="1"/>
    <xf numFmtId="0" fontId="1" fillId="0" borderId="9" xfId="3" applyFont="1" applyBorder="1"/>
    <xf numFmtId="0" fontId="1" fillId="0" borderId="10" xfId="3" applyFont="1" applyBorder="1"/>
    <xf numFmtId="0" fontId="1" fillId="0" borderId="11" xfId="3" applyFont="1" applyBorder="1"/>
    <xf numFmtId="0" fontId="1" fillId="6" borderId="0" xfId="0" applyFont="1" applyFill="1"/>
    <xf numFmtId="165" fontId="2" fillId="0" borderId="0" xfId="4" applyNumberFormat="1" applyFont="1" applyProtection="1">
      <protection locked="0"/>
    </xf>
    <xf numFmtId="0" fontId="2" fillId="0" borderId="0" xfId="0" applyFont="1"/>
    <xf numFmtId="37" fontId="4" fillId="4" borderId="0" xfId="0" applyNumberFormat="1" applyFont="1" applyFill="1" applyAlignment="1">
      <alignment vertical="center"/>
    </xf>
    <xf numFmtId="37" fontId="2" fillId="0" borderId="0" xfId="0" applyNumberFormat="1" applyFont="1" applyAlignment="1">
      <alignment vertical="center"/>
    </xf>
    <xf numFmtId="0" fontId="2" fillId="0" borderId="2" xfId="0" applyFont="1" applyBorder="1"/>
    <xf numFmtId="37" fontId="4" fillId="0" borderId="0" xfId="0" applyNumberFormat="1" applyFont="1" applyAlignment="1">
      <alignment vertical="center"/>
    </xf>
    <xf numFmtId="167" fontId="2" fillId="0" borderId="0" xfId="0" applyNumberFormat="1" applyFont="1"/>
  </cellXfs>
  <cellStyles count="6">
    <cellStyle name="Comma 2" xfId="4" xr:uid="{E4921B80-8D66-4D3A-80A8-30D7AC6654E4}"/>
    <cellStyle name="Hyperlink" xfId="5" builtinId="8"/>
    <cellStyle name="Hyperlink 2" xfId="1" xr:uid="{AB6B3A7D-3778-4F12-89C6-854994145915}"/>
    <cellStyle name="Hyperlink 2 2" xfId="2" xr:uid="{68C7A1A0-E6BF-4680-81F4-BC0E6FC46C33}"/>
    <cellStyle name="Normal" xfId="0" builtinId="0"/>
    <cellStyle name="Normal 2 2 2" xfId="3" xr:uid="{78B9DE1D-532C-4950-9B15-A4A33EAE21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4</xdr:col>
      <xdr:colOff>703402</xdr:colOff>
      <xdr:row>6</xdr:row>
      <xdr:rowOff>227738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9EB016-A9AF-42EC-B6FE-77969402B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40" y="467070"/>
          <a:ext cx="42663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2535029</xdr:colOff>
      <xdr:row>6</xdr:row>
      <xdr:rowOff>84455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896763-696C-43E3-A939-C03BBC466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8905" y="848995"/>
          <a:ext cx="2612499" cy="7213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436417</xdr:colOff>
      <xdr:row>0</xdr:row>
      <xdr:rowOff>133350</xdr:rowOff>
    </xdr:from>
    <xdr:to>
      <xdr:col>13</xdr:col>
      <xdr:colOff>371762</xdr:colOff>
      <xdr:row>0</xdr:row>
      <xdr:rowOff>496155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90177-C1EE-4999-8EE8-986138242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008" y="133350"/>
          <a:ext cx="1352261" cy="36280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0</xdr:row>
      <xdr:rowOff>38100</xdr:rowOff>
    </xdr:from>
    <xdr:to>
      <xdr:col>2</xdr:col>
      <xdr:colOff>1798777</xdr:colOff>
      <xdr:row>0</xdr:row>
      <xdr:rowOff>571186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43704D6-8A09-43A2-978B-31CC8441C1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38100"/>
          <a:ext cx="1855927" cy="533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5880E-5740-4AB8-BCFF-1EA883F9D94F}">
  <dimension ref="B1:N40"/>
  <sheetViews>
    <sheetView showGridLines="0" tabSelected="1" zoomScale="70" zoomScaleNormal="70" zoomScaleSheetLayoutView="100" workbookViewId="0"/>
  </sheetViews>
  <sheetFormatPr defaultColWidth="9.1328125" defaultRowHeight="19.5" customHeight="1"/>
  <cols>
    <col min="1" max="1" width="4.73046875" style="47" customWidth="1"/>
    <col min="2" max="2" width="4.86328125" style="47" customWidth="1"/>
    <col min="3" max="3" width="36.73046875" style="47" customWidth="1"/>
    <col min="4" max="11" width="10.73046875" style="47" customWidth="1"/>
    <col min="12" max="12" width="36.73046875" style="47" customWidth="1"/>
    <col min="13" max="13" width="4.86328125" style="47" customWidth="1"/>
    <col min="14" max="14" width="11" style="47" customWidth="1"/>
    <col min="15" max="16384" width="9.1328125" style="47"/>
  </cols>
  <sheetData>
    <row r="1" spans="2:13" ht="19.5" customHeight="1" thickBot="1"/>
    <row r="2" spans="2:13" ht="19.5" customHeight="1" thickTop="1"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2:13" ht="19.5" customHeight="1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2:13" ht="19.5" customHeight="1"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2:13" ht="19.5" customHeight="1"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2:13" ht="19.5" customHeight="1"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2:13" ht="19.5" customHeight="1"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2:13" ht="19.5" customHeight="1"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</row>
    <row r="9" spans="2:13" ht="19.5" customHeight="1"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2:13" ht="19.5" customHeight="1">
      <c r="B10" s="54"/>
      <c r="M10" s="55"/>
    </row>
    <row r="11" spans="2:13" ht="28.5" customHeight="1">
      <c r="B11" s="54"/>
      <c r="C11" s="1" t="s">
        <v>63</v>
      </c>
      <c r="L11" s="2" t="s">
        <v>6</v>
      </c>
      <c r="M11" s="55"/>
    </row>
    <row r="12" spans="2:13" ht="19.5" customHeight="1">
      <c r="B12" s="54"/>
      <c r="C12" s="56"/>
      <c r="K12" s="3"/>
      <c r="M12" s="55"/>
    </row>
    <row r="13" spans="2:13" ht="19.5" customHeight="1">
      <c r="B13" s="54"/>
      <c r="C13" s="4" t="s">
        <v>7</v>
      </c>
      <c r="D13" s="5"/>
      <c r="E13" s="5"/>
      <c r="F13" s="5"/>
      <c r="G13" s="5"/>
      <c r="H13" s="5"/>
      <c r="I13" s="5"/>
      <c r="J13" s="5"/>
      <c r="K13" s="5"/>
      <c r="L13" s="5"/>
      <c r="M13" s="55"/>
    </row>
    <row r="14" spans="2:13" ht="19.5" customHeight="1">
      <c r="B14" s="54"/>
      <c r="D14" s="5"/>
      <c r="E14" s="5"/>
      <c r="F14" s="5"/>
      <c r="G14" s="5"/>
      <c r="H14" s="5"/>
      <c r="I14" s="5"/>
      <c r="J14" s="5"/>
      <c r="K14" s="5"/>
      <c r="L14" s="5"/>
      <c r="M14" s="55"/>
    </row>
    <row r="15" spans="2:13" ht="19.5" customHeight="1">
      <c r="B15" s="54"/>
      <c r="C15" s="45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5"/>
    </row>
    <row r="16" spans="2:13" ht="19.5" customHeight="1">
      <c r="B16" s="54"/>
      <c r="C16" s="57"/>
      <c r="D16" s="5"/>
      <c r="E16" s="5"/>
      <c r="F16" s="5"/>
      <c r="G16" s="5"/>
      <c r="H16" s="5"/>
      <c r="I16" s="5"/>
      <c r="J16" s="5"/>
      <c r="K16" s="5"/>
      <c r="L16" s="5"/>
      <c r="M16" s="55"/>
    </row>
    <row r="17" spans="2:13" ht="19.5" customHeight="1">
      <c r="B17" s="54"/>
      <c r="C17" s="57"/>
      <c r="D17" s="5"/>
      <c r="E17" s="5"/>
      <c r="F17" s="5"/>
      <c r="G17" s="5"/>
      <c r="H17" s="5"/>
      <c r="I17" s="5"/>
      <c r="J17" s="5"/>
      <c r="K17" s="5"/>
      <c r="L17" s="5"/>
      <c r="M17" s="55"/>
    </row>
    <row r="18" spans="2:13" ht="19.5" customHeight="1">
      <c r="B18" s="54"/>
      <c r="C18" s="57"/>
      <c r="D18" s="5"/>
      <c r="E18" s="5"/>
      <c r="F18" s="5"/>
      <c r="G18" s="5"/>
      <c r="H18" s="5"/>
      <c r="I18" s="5"/>
      <c r="J18" s="5"/>
      <c r="K18" s="5"/>
      <c r="L18" s="5"/>
      <c r="M18" s="55"/>
    </row>
    <row r="19" spans="2:13" ht="19.5" customHeight="1">
      <c r="B19" s="54"/>
      <c r="C19" s="57"/>
      <c r="D19" s="5"/>
      <c r="E19" s="5"/>
      <c r="F19" s="5"/>
      <c r="G19" s="5"/>
      <c r="H19" s="5"/>
      <c r="I19" s="5"/>
      <c r="J19" s="5"/>
      <c r="K19" s="5"/>
      <c r="L19" s="5"/>
      <c r="M19" s="55"/>
    </row>
    <row r="20" spans="2:13" ht="19.5" customHeight="1">
      <c r="B20" s="54"/>
      <c r="C20" s="6"/>
      <c r="D20" s="5"/>
      <c r="E20" s="5"/>
      <c r="F20" s="5"/>
      <c r="G20" s="5"/>
      <c r="H20" s="5"/>
      <c r="I20" s="5"/>
      <c r="J20" s="5"/>
      <c r="K20" s="5"/>
      <c r="L20" s="5"/>
      <c r="M20" s="55"/>
    </row>
    <row r="21" spans="2:13" ht="19.5" customHeight="1">
      <c r="B21" s="54"/>
      <c r="C21" s="6"/>
      <c r="D21" s="5"/>
      <c r="E21" s="5"/>
      <c r="F21" s="5"/>
      <c r="G21" s="5"/>
      <c r="H21" s="5"/>
      <c r="I21" s="5"/>
      <c r="J21" s="5"/>
      <c r="K21" s="5"/>
      <c r="L21" s="5"/>
      <c r="M21" s="55"/>
    </row>
    <row r="22" spans="2:13" ht="19.5" customHeight="1">
      <c r="B22" s="54"/>
      <c r="C22" s="6"/>
      <c r="D22" s="5"/>
      <c r="E22" s="5"/>
      <c r="F22" s="5"/>
      <c r="G22" s="5"/>
      <c r="H22" s="5"/>
      <c r="I22" s="5"/>
      <c r="J22" s="5"/>
      <c r="K22" s="5"/>
      <c r="L22" s="5"/>
      <c r="M22" s="55"/>
    </row>
    <row r="23" spans="2:13" ht="19.5" customHeight="1">
      <c r="B23" s="54"/>
      <c r="C23" s="6"/>
      <c r="D23" s="5"/>
      <c r="E23" s="5"/>
      <c r="F23" s="5"/>
      <c r="G23" s="5"/>
      <c r="H23" s="5"/>
      <c r="I23" s="5"/>
      <c r="J23" s="5"/>
      <c r="K23" s="5"/>
      <c r="L23" s="5"/>
      <c r="M23" s="55"/>
    </row>
    <row r="24" spans="2:13" ht="19.5" customHeight="1">
      <c r="B24" s="54"/>
      <c r="C24" s="6"/>
      <c r="D24" s="5"/>
      <c r="E24" s="5"/>
      <c r="F24" s="5"/>
      <c r="G24" s="5"/>
      <c r="H24" s="5"/>
      <c r="I24" s="5"/>
      <c r="J24" s="5"/>
      <c r="K24" s="5"/>
      <c r="L24" s="5"/>
      <c r="M24" s="55"/>
    </row>
    <row r="25" spans="2:13" ht="19.5" customHeight="1">
      <c r="B25" s="54"/>
      <c r="C25" s="6"/>
      <c r="D25" s="5"/>
      <c r="E25" s="5"/>
      <c r="F25" s="5"/>
      <c r="G25" s="5"/>
      <c r="H25" s="5"/>
      <c r="I25" s="5"/>
      <c r="J25" s="5"/>
      <c r="K25" s="5"/>
      <c r="L25" s="5"/>
      <c r="M25" s="55"/>
    </row>
    <row r="26" spans="2:13" ht="19.5" customHeight="1">
      <c r="B26" s="54"/>
      <c r="C26" s="7"/>
      <c r="D26" s="5"/>
      <c r="E26" s="5"/>
      <c r="F26" s="5"/>
      <c r="G26" s="5"/>
      <c r="H26" s="5"/>
      <c r="I26" s="5"/>
      <c r="J26" s="5"/>
      <c r="K26" s="5"/>
      <c r="L26" s="5"/>
      <c r="M26" s="55"/>
    </row>
    <row r="27" spans="2:13" ht="19.5" customHeight="1">
      <c r="B27" s="54"/>
      <c r="C27" s="7"/>
      <c r="D27" s="5"/>
      <c r="E27" s="5"/>
      <c r="F27" s="5"/>
      <c r="G27" s="5"/>
      <c r="H27" s="5"/>
      <c r="I27" s="5"/>
      <c r="J27" s="5"/>
      <c r="K27" s="5"/>
      <c r="L27" s="5"/>
      <c r="M27" s="55"/>
    </row>
    <row r="28" spans="2:13" ht="19.5" customHeight="1">
      <c r="B28" s="54"/>
      <c r="C28" s="58"/>
      <c r="D28" s="5"/>
      <c r="E28" s="5"/>
      <c r="F28" s="5"/>
      <c r="G28" s="5"/>
      <c r="H28" s="5"/>
      <c r="I28" s="5"/>
      <c r="J28" s="5"/>
      <c r="K28" s="5"/>
      <c r="L28" s="5"/>
      <c r="M28" s="55"/>
    </row>
    <row r="29" spans="2:13" ht="19.5" customHeight="1">
      <c r="B29" s="54"/>
      <c r="C29" s="8"/>
      <c r="D29" s="5"/>
      <c r="E29" s="5"/>
      <c r="F29" s="5"/>
      <c r="G29" s="5"/>
      <c r="H29" s="5"/>
      <c r="I29" s="5"/>
      <c r="J29" s="5"/>
      <c r="K29" s="5"/>
      <c r="L29" s="5"/>
      <c r="M29" s="55"/>
    </row>
    <row r="30" spans="2:13" ht="19.5" customHeight="1">
      <c r="B30" s="54"/>
      <c r="C30" s="8"/>
      <c r="D30" s="5"/>
      <c r="E30" s="5"/>
      <c r="F30" s="5"/>
      <c r="G30" s="5"/>
      <c r="H30" s="5"/>
      <c r="I30" s="5"/>
      <c r="J30" s="5"/>
      <c r="K30" s="5"/>
      <c r="L30" s="5"/>
      <c r="M30" s="55"/>
    </row>
    <row r="31" spans="2:13" ht="19.5" customHeight="1">
      <c r="B31" s="54"/>
      <c r="C31" s="9" t="s">
        <v>67</v>
      </c>
      <c r="D31" s="10"/>
      <c r="E31" s="10"/>
      <c r="F31" s="10"/>
      <c r="G31" s="10"/>
      <c r="H31" s="10"/>
      <c r="I31" s="10"/>
      <c r="J31" s="10"/>
      <c r="K31" s="10"/>
      <c r="L31" s="10"/>
      <c r="M31" s="55"/>
    </row>
    <row r="32" spans="2:13" ht="19.5" customHeight="1">
      <c r="B32" s="54"/>
      <c r="C32" s="11" t="s">
        <v>8</v>
      </c>
      <c r="D32" s="12"/>
      <c r="E32" s="12"/>
      <c r="F32" s="12"/>
      <c r="G32" s="12"/>
      <c r="H32" s="12"/>
      <c r="I32" s="12"/>
      <c r="J32" s="12"/>
      <c r="K32" s="12"/>
      <c r="L32" s="12"/>
      <c r="M32" s="55"/>
    </row>
    <row r="33" spans="2:14" ht="19.5" customHeight="1">
      <c r="B33" s="54"/>
      <c r="C33" s="11" t="s">
        <v>9</v>
      </c>
      <c r="D33" s="12"/>
      <c r="E33" s="12"/>
      <c r="F33" s="12"/>
      <c r="G33" s="12"/>
      <c r="H33" s="12"/>
      <c r="I33" s="12"/>
      <c r="J33" s="12"/>
      <c r="K33" s="12"/>
      <c r="L33" s="12"/>
      <c r="M33" s="55"/>
    </row>
    <row r="34" spans="2:14" ht="19.5" customHeight="1">
      <c r="B34" s="54"/>
      <c r="C34" s="11" t="s">
        <v>10</v>
      </c>
      <c r="D34" s="12"/>
      <c r="E34" s="12"/>
      <c r="F34" s="12"/>
      <c r="G34" s="12"/>
      <c r="H34" s="12"/>
      <c r="I34" s="12"/>
      <c r="J34" s="12"/>
      <c r="K34" s="12"/>
      <c r="L34" s="12"/>
      <c r="M34" s="55"/>
    </row>
    <row r="35" spans="2:14" ht="19.5" customHeight="1">
      <c r="B35" s="54"/>
      <c r="C35" s="11" t="s">
        <v>11</v>
      </c>
      <c r="D35" s="12"/>
      <c r="E35" s="12"/>
      <c r="F35" s="12"/>
      <c r="G35" s="12"/>
      <c r="H35" s="12"/>
      <c r="I35" s="12"/>
      <c r="J35" s="12"/>
      <c r="K35" s="12"/>
      <c r="L35" s="12"/>
      <c r="M35" s="55"/>
    </row>
    <row r="36" spans="2:14" ht="19.5" customHeight="1">
      <c r="B36" s="54"/>
      <c r="C36" s="11" t="s">
        <v>12</v>
      </c>
      <c r="D36" s="12"/>
      <c r="E36" s="12"/>
      <c r="F36" s="12"/>
      <c r="G36" s="12"/>
      <c r="H36" s="12"/>
      <c r="I36" s="12"/>
      <c r="J36" s="12"/>
      <c r="K36" s="12"/>
      <c r="L36" s="12"/>
      <c r="M36" s="55"/>
    </row>
    <row r="37" spans="2:14" ht="19.5" customHeight="1">
      <c r="B37" s="54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55"/>
    </row>
    <row r="38" spans="2:14" ht="19.5" customHeight="1">
      <c r="B38" s="54"/>
      <c r="C38" s="11" t="s">
        <v>13</v>
      </c>
      <c r="D38" s="12"/>
      <c r="E38" s="12"/>
      <c r="F38" s="12"/>
      <c r="G38" s="12"/>
      <c r="H38" s="12"/>
      <c r="I38" s="12"/>
      <c r="J38" s="12"/>
      <c r="K38" s="12"/>
      <c r="L38" s="12"/>
      <c r="M38" s="55"/>
    </row>
    <row r="39" spans="2:14" ht="19.5" customHeight="1" thickBot="1">
      <c r="B39" s="59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1" t="s">
        <v>5</v>
      </c>
    </row>
    <row r="40" spans="2:14" ht="19.5" customHeight="1" thickTop="1">
      <c r="N40" s="47" t="s">
        <v>5</v>
      </c>
    </row>
  </sheetData>
  <hyperlinks>
    <hyperlink ref="C38" r:id="rId1" xr:uid="{C0DA262E-EC4A-4600-B4E9-473676AF0B0D}"/>
    <hyperlink ref="C15" location="Model!A1" tooltip="Cobble Hill Financial Statements" display="Cobble Hill Financial Statements" xr:uid="{F0035819-B4A6-4BE0-B151-B2A408C30F4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headerFooter scaleWithDoc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W121"/>
  <sheetViews>
    <sheetView showGridLines="0" zoomScaleNormal="100" zoomScaleSheetLayoutView="85" workbookViewId="0">
      <pane ySplit="1" topLeftCell="A2" activePane="bottomLeft" state="frozen"/>
      <selection pane="bottomLeft"/>
    </sheetView>
  </sheetViews>
  <sheetFormatPr defaultColWidth="9.1328125" defaultRowHeight="15" customHeight="1"/>
  <cols>
    <col min="1" max="1" width="9.1328125" style="64"/>
    <col min="2" max="2" width="1.73046875" style="64" customWidth="1"/>
    <col min="3" max="3" width="30.1328125" style="64" customWidth="1"/>
    <col min="4" max="4" width="10.73046875" style="64" customWidth="1"/>
    <col min="5" max="5" width="15.73046875" style="64" customWidth="1"/>
    <col min="6" max="6" width="3" style="64" customWidth="1"/>
    <col min="7" max="7" width="14.53125" style="64" customWidth="1"/>
    <col min="8" max="8" width="2.265625" style="64" customWidth="1"/>
    <col min="9" max="9" width="16.1328125" style="64" customWidth="1"/>
    <col min="10" max="10" width="10.265625" style="64" customWidth="1"/>
    <col min="11" max="11" width="13.265625" style="64" customWidth="1"/>
    <col min="12" max="14" width="10.265625" style="64" customWidth="1"/>
    <col min="15" max="16384" width="9.1328125" style="64"/>
  </cols>
  <sheetData>
    <row r="1" spans="1:23" s="57" customFormat="1" ht="49.5" customHeight="1"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W1" s="46"/>
    </row>
    <row r="2" spans="1:23" ht="15" customHeight="1">
      <c r="A2" s="63"/>
      <c r="B2" s="63"/>
      <c r="C2" s="63"/>
      <c r="D2" s="30"/>
      <c r="E2" s="30"/>
      <c r="F2" s="30"/>
      <c r="G2" s="31"/>
      <c r="H2" s="32"/>
      <c r="I2" s="32"/>
      <c r="J2" s="32"/>
      <c r="K2" s="32"/>
      <c r="L2" s="32"/>
      <c r="M2" s="32"/>
      <c r="N2" s="63"/>
      <c r="O2" s="13"/>
    </row>
    <row r="3" spans="1:23" ht="15" customHeight="1">
      <c r="A3" s="63" t="s">
        <v>5</v>
      </c>
      <c r="B3" s="14" t="s">
        <v>65</v>
      </c>
      <c r="C3" s="29"/>
      <c r="D3" s="15"/>
      <c r="E3" s="65"/>
      <c r="F3" s="65"/>
      <c r="G3" s="16"/>
      <c r="H3" s="16"/>
      <c r="I3" s="16"/>
      <c r="J3" s="16"/>
      <c r="K3" s="16"/>
      <c r="L3" s="16"/>
      <c r="M3" s="16"/>
      <c r="N3" s="16"/>
    </row>
    <row r="4" spans="1:23" ht="15" customHeight="1">
      <c r="A4" s="66"/>
    </row>
    <row r="5" spans="1:23" s="20" customFormat="1" ht="15" customHeight="1">
      <c r="B5" s="64" t="s">
        <v>66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</row>
    <row r="6" spans="1:23" ht="15" customHeight="1">
      <c r="A6" s="63"/>
      <c r="B6" s="63"/>
      <c r="C6" s="63"/>
      <c r="D6" s="30"/>
      <c r="E6" s="30"/>
      <c r="F6" s="30"/>
      <c r="G6" s="31"/>
      <c r="H6" s="32"/>
      <c r="I6" s="32"/>
      <c r="J6" s="32"/>
      <c r="K6" s="32"/>
      <c r="L6" s="32"/>
      <c r="M6" s="32"/>
      <c r="N6" s="63"/>
      <c r="O6" s="13"/>
    </row>
    <row r="7" spans="1:23" ht="15" customHeight="1">
      <c r="A7" s="63" t="s">
        <v>5</v>
      </c>
      <c r="B7" s="14" t="s">
        <v>35</v>
      </c>
      <c r="C7" s="29"/>
      <c r="D7" s="15"/>
      <c r="E7" s="65"/>
      <c r="F7" s="65"/>
      <c r="G7" s="16"/>
      <c r="H7" s="16"/>
      <c r="I7" s="16"/>
      <c r="J7" s="16"/>
      <c r="K7" s="16"/>
      <c r="L7" s="16"/>
      <c r="M7" s="16"/>
      <c r="N7" s="16"/>
    </row>
    <row r="8" spans="1:23" ht="15" customHeight="1">
      <c r="A8" s="66"/>
    </row>
    <row r="9" spans="1:23" ht="15" customHeight="1">
      <c r="A9" s="66"/>
      <c r="E9" s="44" t="s">
        <v>50</v>
      </c>
      <c r="G9" s="44" t="s">
        <v>51</v>
      </c>
    </row>
    <row r="10" spans="1:23" ht="15" customHeight="1">
      <c r="A10" s="66"/>
      <c r="E10" s="44"/>
      <c r="G10" s="44"/>
    </row>
    <row r="11" spans="1:23" ht="15" customHeight="1">
      <c r="A11" s="66"/>
      <c r="B11" s="64" t="s">
        <v>36</v>
      </c>
      <c r="E11" s="34">
        <v>1000</v>
      </c>
      <c r="F11" s="34"/>
      <c r="G11" s="34"/>
    </row>
    <row r="12" spans="1:23" ht="15" customHeight="1">
      <c r="A12" s="66"/>
      <c r="B12" s="64" t="s">
        <v>37</v>
      </c>
      <c r="E12" s="34">
        <v>400</v>
      </c>
      <c r="F12" s="34"/>
      <c r="G12" s="34"/>
    </row>
    <row r="13" spans="1:23" ht="15" customHeight="1">
      <c r="A13" s="66"/>
      <c r="B13" s="64" t="s">
        <v>38</v>
      </c>
      <c r="E13" s="34"/>
      <c r="F13" s="34"/>
      <c r="G13" s="34">
        <v>100</v>
      </c>
    </row>
    <row r="14" spans="1:23" ht="15" customHeight="1">
      <c r="A14" s="66"/>
      <c r="B14" s="64" t="s">
        <v>39</v>
      </c>
      <c r="E14" s="34">
        <v>24</v>
      </c>
      <c r="F14" s="34"/>
      <c r="G14" s="34">
        <v>18</v>
      </c>
    </row>
    <row r="15" spans="1:23" ht="15" customHeight="1">
      <c r="A15" s="66"/>
      <c r="E15" s="34"/>
      <c r="F15" s="34"/>
      <c r="G15" s="34"/>
    </row>
    <row r="16" spans="1:23" ht="15" customHeight="1">
      <c r="A16" s="66"/>
      <c r="B16" s="64" t="s">
        <v>48</v>
      </c>
      <c r="E16" s="34">
        <v>900</v>
      </c>
      <c r="F16" s="34"/>
      <c r="G16" s="34"/>
    </row>
    <row r="17" spans="1:20" ht="15" customHeight="1">
      <c r="A17" s="66"/>
      <c r="C17" s="64" t="s">
        <v>49</v>
      </c>
      <c r="E17" s="34"/>
      <c r="F17" s="34"/>
      <c r="G17" s="34"/>
    </row>
    <row r="18" spans="1:20" ht="15" customHeight="1">
      <c r="A18" s="66"/>
      <c r="E18" s="34"/>
      <c r="F18" s="34"/>
      <c r="G18" s="34"/>
    </row>
    <row r="19" spans="1:20" ht="15" customHeight="1">
      <c r="A19" s="66"/>
      <c r="B19" s="64" t="s">
        <v>40</v>
      </c>
      <c r="E19" s="34">
        <v>350</v>
      </c>
      <c r="F19" s="34"/>
      <c r="G19" s="34">
        <v>400</v>
      </c>
    </row>
    <row r="20" spans="1:20" ht="15" customHeight="1">
      <c r="A20" s="66"/>
      <c r="B20" s="64" t="s">
        <v>41</v>
      </c>
      <c r="E20" s="34">
        <v>320</v>
      </c>
      <c r="F20" s="34"/>
      <c r="G20" s="34">
        <v>380</v>
      </c>
    </row>
    <row r="21" spans="1:20" ht="15" customHeight="1">
      <c r="A21" s="66"/>
      <c r="E21" s="34"/>
      <c r="F21" s="34"/>
      <c r="G21" s="34"/>
    </row>
    <row r="22" spans="1:20" ht="15" customHeight="1">
      <c r="A22" s="66"/>
      <c r="B22" s="64" t="s">
        <v>42</v>
      </c>
      <c r="E22" s="34">
        <v>510</v>
      </c>
      <c r="F22" s="34"/>
      <c r="G22" s="34">
        <v>550</v>
      </c>
    </row>
    <row r="23" spans="1:20" ht="15" customHeight="1">
      <c r="A23" s="66"/>
      <c r="B23" s="64" t="s">
        <v>43</v>
      </c>
      <c r="E23" s="34">
        <v>430</v>
      </c>
      <c r="F23" s="34"/>
      <c r="G23" s="34">
        <v>480</v>
      </c>
    </row>
    <row r="24" spans="1:20" ht="15" customHeight="1">
      <c r="A24" s="66"/>
      <c r="E24" s="34"/>
      <c r="F24" s="34"/>
      <c r="G24" s="34"/>
    </row>
    <row r="25" spans="1:20" s="20" customFormat="1" ht="15" customHeight="1">
      <c r="B25" s="64" t="s">
        <v>44</v>
      </c>
      <c r="C25" s="64"/>
      <c r="E25" s="34">
        <v>60</v>
      </c>
      <c r="F25" s="34"/>
      <c r="G25" s="34">
        <v>80</v>
      </c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</row>
    <row r="26" spans="1:20" s="20" customFormat="1" ht="15" customHeight="1">
      <c r="B26" s="64"/>
      <c r="C26" s="64"/>
      <c r="E26" s="34"/>
      <c r="F26" s="34"/>
      <c r="G26" s="3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" customHeight="1">
      <c r="A27" s="66"/>
      <c r="B27" s="64" t="s">
        <v>45</v>
      </c>
      <c r="E27" s="34">
        <v>40</v>
      </c>
      <c r="F27" s="34"/>
      <c r="G27" s="34">
        <v>50</v>
      </c>
    </row>
    <row r="28" spans="1:20" ht="15" customHeight="1">
      <c r="A28" s="66"/>
      <c r="B28" s="64" t="s">
        <v>46</v>
      </c>
      <c r="E28" s="39">
        <f>-E90</f>
        <v>20</v>
      </c>
      <c r="G28" s="39">
        <f>-G90</f>
        <v>4</v>
      </c>
    </row>
    <row r="29" spans="1:20" ht="15" customHeight="1">
      <c r="A29" s="66"/>
      <c r="B29" s="64" t="s">
        <v>47</v>
      </c>
      <c r="E29" s="34">
        <v>30</v>
      </c>
      <c r="G29" s="34">
        <v>5</v>
      </c>
    </row>
    <row r="30" spans="1:20" ht="15" customHeight="1"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</row>
    <row r="31" spans="1:20" s="20" customFormat="1" ht="15" customHeight="1">
      <c r="O31" s="21"/>
    </row>
    <row r="32" spans="1:20" ht="15" customHeight="1">
      <c r="A32" s="20" t="s">
        <v>5</v>
      </c>
      <c r="B32" s="14" t="s">
        <v>14</v>
      </c>
      <c r="C32" s="29"/>
      <c r="D32" s="15"/>
      <c r="E32" s="65"/>
      <c r="F32" s="65"/>
      <c r="G32" s="16"/>
      <c r="H32" s="16"/>
      <c r="I32" s="16"/>
      <c r="J32" s="16"/>
      <c r="K32" s="16"/>
      <c r="L32" s="16"/>
      <c r="M32" s="16"/>
      <c r="N32" s="16"/>
      <c r="O32" s="13"/>
    </row>
    <row r="33" spans="1:20" ht="15" customHeight="1">
      <c r="A33" s="20"/>
      <c r="B33" s="27"/>
      <c r="C33" s="27"/>
      <c r="D33" s="17"/>
      <c r="E33" s="68"/>
      <c r="F33" s="68"/>
      <c r="G33" s="18"/>
      <c r="H33" s="18"/>
      <c r="I33" s="18"/>
      <c r="J33" s="18"/>
      <c r="K33" s="18"/>
      <c r="L33" s="18"/>
      <c r="M33" s="18"/>
      <c r="N33" s="18"/>
    </row>
    <row r="34" spans="1:20" ht="15" customHeight="1">
      <c r="B34" s="23" t="s">
        <v>15</v>
      </c>
      <c r="E34" s="44" t="s">
        <v>50</v>
      </c>
      <c r="G34" s="44" t="s">
        <v>51</v>
      </c>
    </row>
    <row r="36" spans="1:20" ht="15" customHeight="1">
      <c r="B36" s="33" t="s">
        <v>3</v>
      </c>
    </row>
    <row r="37" spans="1:20" ht="15" customHeight="1">
      <c r="C37" s="64" t="s">
        <v>16</v>
      </c>
      <c r="E37" s="34">
        <f>1000+400-24-900-320+430-40-20-30</f>
        <v>496</v>
      </c>
      <c r="G37" s="34">
        <f>+E37-100-18-380+480-50-4-5</f>
        <v>419</v>
      </c>
    </row>
    <row r="38" spans="1:20" s="20" customFormat="1" ht="15" customHeight="1">
      <c r="B38" s="19"/>
      <c r="C38" s="20" t="s">
        <v>0</v>
      </c>
      <c r="D38" s="22"/>
      <c r="E38" s="34">
        <v>80</v>
      </c>
      <c r="F38" s="36"/>
      <c r="G38" s="34">
        <f>+E38+70</f>
        <v>150</v>
      </c>
      <c r="L38" s="38"/>
      <c r="M38" s="38"/>
      <c r="N38" s="38"/>
      <c r="O38" s="13"/>
    </row>
    <row r="39" spans="1:20" s="20" customFormat="1" ht="15" customHeight="1">
      <c r="C39" s="20" t="s">
        <v>1</v>
      </c>
      <c r="D39" s="22"/>
      <c r="E39" s="35">
        <f>350-290</f>
        <v>60</v>
      </c>
      <c r="G39" s="35">
        <f>+E39+400-380</f>
        <v>80</v>
      </c>
      <c r="L39" s="38"/>
      <c r="M39" s="38"/>
      <c r="N39" s="38"/>
      <c r="O39" s="13"/>
    </row>
    <row r="40" spans="1:20" s="20" customFormat="1" ht="15" customHeight="1">
      <c r="B40" s="64" t="s">
        <v>17</v>
      </c>
      <c r="C40" s="64"/>
      <c r="D40" s="64"/>
      <c r="E40" s="39">
        <f>SUM(E37:E39)</f>
        <v>636</v>
      </c>
      <c r="F40" s="64"/>
      <c r="G40" s="39">
        <f>SUM(G37:G39)</f>
        <v>649</v>
      </c>
      <c r="L40" s="64"/>
      <c r="M40" s="64"/>
      <c r="N40" s="64"/>
      <c r="O40" s="64"/>
      <c r="P40" s="64"/>
      <c r="Q40" s="64"/>
      <c r="R40" s="64"/>
      <c r="S40" s="64"/>
      <c r="T40" s="64"/>
    </row>
    <row r="41" spans="1:20" s="20" customFormat="1" ht="15" customHeight="1">
      <c r="B41" s="64"/>
      <c r="C41" s="64"/>
      <c r="D41" s="64"/>
      <c r="E41" s="64"/>
      <c r="F41" s="64"/>
      <c r="G41" s="64"/>
      <c r="L41" s="64"/>
      <c r="M41" s="64"/>
      <c r="N41" s="64"/>
      <c r="O41" s="64"/>
      <c r="P41" s="64"/>
      <c r="Q41" s="64"/>
      <c r="R41" s="64"/>
      <c r="S41" s="64"/>
      <c r="T41" s="64"/>
    </row>
    <row r="42" spans="1:20" s="20" customFormat="1" ht="15" customHeight="1">
      <c r="B42" s="33" t="s">
        <v>18</v>
      </c>
      <c r="C42" s="64"/>
      <c r="D42" s="64"/>
      <c r="E42" s="64"/>
      <c r="F42" s="64"/>
      <c r="G42" s="64"/>
      <c r="L42" s="64"/>
      <c r="M42" s="64"/>
      <c r="N42" s="64"/>
      <c r="O42" s="64"/>
      <c r="P42" s="64"/>
      <c r="Q42" s="64"/>
      <c r="R42" s="64"/>
      <c r="S42" s="64"/>
      <c r="T42" s="64"/>
    </row>
    <row r="43" spans="1:20" s="20" customFormat="1" ht="15" customHeight="1">
      <c r="B43" s="64"/>
      <c r="C43" s="64" t="s">
        <v>19</v>
      </c>
      <c r="D43" s="64"/>
      <c r="E43" s="35">
        <f>900-90</f>
        <v>810</v>
      </c>
      <c r="F43" s="64"/>
      <c r="G43" s="35">
        <f>+E43-90</f>
        <v>720</v>
      </c>
      <c r="L43" s="64"/>
      <c r="M43" s="64"/>
      <c r="N43" s="64"/>
      <c r="O43" s="64"/>
      <c r="P43" s="64"/>
      <c r="Q43" s="64"/>
      <c r="R43" s="64"/>
      <c r="S43" s="64"/>
      <c r="T43" s="64"/>
    </row>
    <row r="44" spans="1:20" s="20" customFormat="1" ht="15" customHeight="1">
      <c r="B44" s="64" t="s">
        <v>20</v>
      </c>
      <c r="C44" s="64"/>
      <c r="D44" s="64"/>
      <c r="E44" s="39">
        <f>SUM(E43)</f>
        <v>810</v>
      </c>
      <c r="F44" s="64"/>
      <c r="G44" s="39">
        <f>SUM(G43)</f>
        <v>720</v>
      </c>
      <c r="L44" s="64"/>
      <c r="M44" s="64"/>
      <c r="N44" s="64"/>
      <c r="O44" s="64"/>
      <c r="P44" s="64"/>
      <c r="Q44" s="64"/>
      <c r="R44" s="64"/>
      <c r="S44" s="64"/>
      <c r="T44" s="64"/>
    </row>
    <row r="45" spans="1:20" s="20" customFormat="1" ht="15" customHeight="1">
      <c r="B45" s="64"/>
      <c r="C45" s="64"/>
      <c r="D45" s="64"/>
      <c r="E45" s="64"/>
      <c r="F45" s="64"/>
      <c r="G45" s="64"/>
      <c r="L45" s="64"/>
      <c r="M45" s="64"/>
      <c r="N45" s="64"/>
      <c r="O45" s="64"/>
      <c r="P45" s="64"/>
      <c r="Q45" s="64"/>
      <c r="R45" s="64"/>
      <c r="S45" s="64"/>
      <c r="T45" s="64"/>
    </row>
    <row r="46" spans="1:20" s="20" customFormat="1" ht="15" customHeight="1" thickBot="1">
      <c r="B46" s="33" t="s">
        <v>31</v>
      </c>
      <c r="C46" s="64"/>
      <c r="D46" s="64"/>
      <c r="E46" s="42">
        <f>+E40+E44</f>
        <v>1446</v>
      </c>
      <c r="F46" s="64"/>
      <c r="G46" s="42">
        <f>+G40+G44</f>
        <v>1369</v>
      </c>
      <c r="L46" s="64"/>
      <c r="M46" s="64"/>
      <c r="N46" s="64"/>
      <c r="O46" s="64"/>
      <c r="P46" s="64"/>
      <c r="Q46" s="64"/>
      <c r="R46" s="64"/>
      <c r="S46" s="64"/>
      <c r="T46" s="64"/>
    </row>
    <row r="47" spans="1:20" s="20" customFormat="1" ht="15" customHeight="1"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</row>
    <row r="48" spans="1:20" s="20" customFormat="1" ht="15" customHeight="1"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</row>
    <row r="49" spans="2:20" s="20" customFormat="1" ht="15" customHeight="1">
      <c r="B49" s="23" t="s">
        <v>34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</row>
    <row r="50" spans="2:20" s="20" customFormat="1" ht="15" customHeight="1">
      <c r="B50" s="64"/>
      <c r="C50" s="64"/>
      <c r="D50" s="64"/>
      <c r="E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</row>
    <row r="51" spans="2:20" s="20" customFormat="1" ht="15" customHeight="1">
      <c r="B51" s="33" t="s">
        <v>4</v>
      </c>
      <c r="C51" s="64"/>
      <c r="D51" s="64"/>
      <c r="E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</row>
    <row r="52" spans="2:20" s="20" customFormat="1" ht="15" customHeight="1">
      <c r="B52" s="64"/>
      <c r="C52" s="64" t="s">
        <v>2</v>
      </c>
      <c r="D52" s="64"/>
      <c r="E52" s="35">
        <v>30</v>
      </c>
      <c r="G52" s="35">
        <f>+E52+20</f>
        <v>50</v>
      </c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</row>
    <row r="53" spans="2:20" s="20" customFormat="1" ht="15" customHeight="1">
      <c r="B53" s="64" t="s">
        <v>22</v>
      </c>
      <c r="C53" s="37"/>
      <c r="D53" s="37"/>
      <c r="E53" s="39">
        <f>SUM(E52)</f>
        <v>30</v>
      </c>
      <c r="G53" s="39">
        <f>SUM(G52)</f>
        <v>50</v>
      </c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</row>
    <row r="54" spans="2:20" s="20" customFormat="1" ht="15" customHeight="1">
      <c r="B54" s="40"/>
      <c r="C54" s="40"/>
      <c r="D54" s="40"/>
      <c r="E54" s="38"/>
      <c r="G54" s="38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</row>
    <row r="55" spans="2:20" s="20" customFormat="1" ht="15" customHeight="1">
      <c r="B55" s="33" t="s">
        <v>21</v>
      </c>
      <c r="C55" s="64"/>
      <c r="D55" s="64"/>
      <c r="E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</row>
    <row r="56" spans="2:20" s="20" customFormat="1" ht="15" customHeight="1">
      <c r="B56" s="64"/>
      <c r="C56" s="64" t="s">
        <v>29</v>
      </c>
      <c r="D56" s="64"/>
      <c r="E56" s="35">
        <f>400</f>
        <v>400</v>
      </c>
      <c r="G56" s="35">
        <f>+E56+-100</f>
        <v>300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</row>
    <row r="57" spans="2:20" s="20" customFormat="1" ht="15" customHeight="1">
      <c r="B57" s="64" t="s">
        <v>23</v>
      </c>
      <c r="C57" s="37"/>
      <c r="D57" s="37"/>
      <c r="E57" s="39">
        <f>SUM(E56)</f>
        <v>400</v>
      </c>
      <c r="G57" s="39">
        <f>SUM(G56)</f>
        <v>300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</row>
    <row r="58" spans="2:20" s="20" customFormat="1" ht="15" customHeight="1">
      <c r="B58" s="64"/>
      <c r="C58" s="64"/>
      <c r="D58" s="64"/>
      <c r="E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</row>
    <row r="59" spans="2:20" s="20" customFormat="1" ht="15" customHeight="1">
      <c r="B59" s="33" t="s">
        <v>24</v>
      </c>
      <c r="C59" s="64"/>
      <c r="D59" s="64"/>
      <c r="E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</row>
    <row r="60" spans="2:20" s="20" customFormat="1" ht="15" customHeight="1">
      <c r="B60" s="64"/>
      <c r="C60" s="64" t="s">
        <v>25</v>
      </c>
      <c r="D60" s="64"/>
      <c r="E60" s="43">
        <f>1000</f>
        <v>1000</v>
      </c>
      <c r="G60" s="43">
        <f>+E60</f>
        <v>1000</v>
      </c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</row>
    <row r="61" spans="2:20" s="20" customFormat="1" ht="15" customHeight="1">
      <c r="B61" s="64"/>
      <c r="C61" s="64" t="s">
        <v>26</v>
      </c>
      <c r="D61" s="64"/>
      <c r="E61" s="34">
        <f>+E94</f>
        <v>16</v>
      </c>
      <c r="G61" s="34">
        <f>+E61+G94</f>
        <v>19</v>
      </c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</row>
    <row r="62" spans="2:20" s="20" customFormat="1" ht="15" customHeight="1">
      <c r="B62" s="64" t="s">
        <v>30</v>
      </c>
      <c r="C62" s="64"/>
      <c r="D62" s="64"/>
      <c r="E62" s="39">
        <f>SUM(E60:E61)</f>
        <v>1016</v>
      </c>
      <c r="G62" s="39">
        <f>SUM(G60:G61)</f>
        <v>1019</v>
      </c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</row>
    <row r="63" spans="2:20" s="20" customFormat="1" ht="15" customHeight="1">
      <c r="B63" s="64"/>
      <c r="C63" s="64"/>
      <c r="D63" s="64"/>
      <c r="E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</row>
    <row r="64" spans="2:20" s="20" customFormat="1" ht="15" customHeight="1" thickBot="1">
      <c r="B64" s="33" t="s">
        <v>32</v>
      </c>
      <c r="C64" s="64"/>
      <c r="D64" s="64"/>
      <c r="E64" s="42">
        <f>+E62+E57+E53</f>
        <v>1446</v>
      </c>
      <c r="G64" s="42">
        <f>+G62+G57+G53</f>
        <v>1369</v>
      </c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</row>
    <row r="67" spans="2:20" ht="15" customHeight="1">
      <c r="C67" s="64" t="s">
        <v>31</v>
      </c>
      <c r="E67" s="69">
        <f>+E46</f>
        <v>1446</v>
      </c>
      <c r="G67" s="69">
        <f>+G46</f>
        <v>1369</v>
      </c>
    </row>
    <row r="68" spans="2:20" ht="15" customHeight="1">
      <c r="C68" s="64" t="s">
        <v>32</v>
      </c>
      <c r="E68" s="41">
        <f>+E64</f>
        <v>1446</v>
      </c>
      <c r="G68" s="41">
        <f>+G64</f>
        <v>1369</v>
      </c>
    </row>
    <row r="69" spans="2:20" ht="15" customHeight="1">
      <c r="C69" s="64" t="s">
        <v>33</v>
      </c>
      <c r="E69" s="39">
        <f>+E67-E68</f>
        <v>0</v>
      </c>
      <c r="G69" s="39">
        <f>+G67-G68</f>
        <v>0</v>
      </c>
    </row>
    <row r="71" spans="2:20" s="20" customFormat="1" ht="15" customHeight="1">
      <c r="B71" s="19"/>
      <c r="C71" s="25"/>
      <c r="D71" s="24"/>
      <c r="E71" s="28"/>
      <c r="F71" s="25"/>
      <c r="G71" s="26"/>
      <c r="H71" s="26"/>
      <c r="I71" s="26"/>
      <c r="J71" s="26"/>
      <c r="K71" s="26"/>
      <c r="L71" s="26"/>
      <c r="M71" s="26"/>
      <c r="N71" s="26"/>
      <c r="O71" s="64"/>
      <c r="P71" s="64"/>
      <c r="Q71" s="64"/>
      <c r="R71" s="64"/>
      <c r="S71" s="64"/>
      <c r="T71" s="64"/>
    </row>
    <row r="72" spans="2:20" s="57" customFormat="1" ht="15" customHeight="1"/>
    <row r="73" spans="2:20" s="57" customFormat="1" ht="15" customHeight="1">
      <c r="B73" s="14" t="s">
        <v>52</v>
      </c>
      <c r="C73" s="29"/>
      <c r="D73" s="15"/>
      <c r="E73" s="65"/>
      <c r="F73" s="65"/>
      <c r="G73" s="16"/>
      <c r="H73" s="16"/>
      <c r="I73" s="16"/>
      <c r="J73" s="16"/>
      <c r="K73" s="16"/>
      <c r="L73" s="16"/>
      <c r="M73" s="16"/>
      <c r="N73" s="16"/>
    </row>
    <row r="74" spans="2:20" ht="15" customHeight="1">
      <c r="B74" s="27"/>
      <c r="C74" s="27"/>
      <c r="D74" s="17"/>
      <c r="E74" s="68"/>
      <c r="F74" s="68"/>
      <c r="G74" s="18"/>
      <c r="H74" s="18"/>
      <c r="I74" s="18"/>
      <c r="J74" s="18"/>
      <c r="K74" s="18"/>
      <c r="L74" s="18"/>
      <c r="M74" s="18"/>
      <c r="N74" s="18"/>
    </row>
    <row r="75" spans="2:20" ht="15" customHeight="1">
      <c r="B75" s="23"/>
      <c r="E75" s="44" t="s">
        <v>50</v>
      </c>
      <c r="G75" s="44" t="s">
        <v>51</v>
      </c>
    </row>
    <row r="77" spans="2:20" ht="15" customHeight="1">
      <c r="B77" s="33" t="s">
        <v>53</v>
      </c>
      <c r="E77" s="43">
        <v>510</v>
      </c>
      <c r="G77" s="43">
        <v>550</v>
      </c>
    </row>
    <row r="78" spans="2:20" ht="15" customHeight="1">
      <c r="B78" s="64" t="s">
        <v>27</v>
      </c>
      <c r="E78" s="35">
        <v>-290</v>
      </c>
      <c r="G78" s="35">
        <v>-380</v>
      </c>
    </row>
    <row r="79" spans="2:20" ht="15" customHeight="1">
      <c r="B79" s="33" t="s">
        <v>54</v>
      </c>
      <c r="E79" s="39">
        <f>SUM(E77:E78)</f>
        <v>220</v>
      </c>
      <c r="G79" s="39">
        <f>SUM(G77:G78)</f>
        <v>170</v>
      </c>
      <c r="H79" s="20"/>
      <c r="I79" s="20"/>
      <c r="J79" s="20"/>
      <c r="K79" s="20"/>
    </row>
    <row r="80" spans="2:20" ht="15" customHeight="1">
      <c r="H80" s="20"/>
      <c r="I80" s="20"/>
      <c r="J80" s="20"/>
      <c r="K80" s="20"/>
    </row>
    <row r="81" spans="2:14" ht="15" customHeight="1">
      <c r="B81" s="64" t="s">
        <v>28</v>
      </c>
      <c r="E81" s="35">
        <v>-40</v>
      </c>
      <c r="G81" s="35">
        <v>-50</v>
      </c>
      <c r="H81" s="20"/>
      <c r="I81" s="20"/>
      <c r="J81" s="20"/>
      <c r="K81" s="20"/>
    </row>
    <row r="82" spans="2:14" ht="15" customHeight="1">
      <c r="B82" s="33" t="s">
        <v>56</v>
      </c>
      <c r="E82" s="39">
        <f>+E79+E81</f>
        <v>180</v>
      </c>
      <c r="G82" s="39">
        <f>+G79+G81</f>
        <v>120</v>
      </c>
      <c r="H82" s="20"/>
      <c r="I82" s="20"/>
      <c r="J82" s="20"/>
      <c r="K82" s="20"/>
    </row>
    <row r="83" spans="2:14" ht="15" customHeight="1">
      <c r="B83" s="33"/>
      <c r="H83" s="20"/>
      <c r="I83" s="20"/>
      <c r="J83" s="20"/>
      <c r="K83" s="20"/>
    </row>
    <row r="84" spans="2:14" ht="15" customHeight="1">
      <c r="B84" s="64" t="s">
        <v>55</v>
      </c>
      <c r="E84" s="35">
        <v>-90</v>
      </c>
      <c r="G84" s="35">
        <v>-90</v>
      </c>
      <c r="J84" s="20"/>
      <c r="K84" s="20"/>
    </row>
    <row r="85" spans="2:14" ht="15" customHeight="1">
      <c r="B85" s="33" t="s">
        <v>57</v>
      </c>
      <c r="C85" s="33"/>
      <c r="E85" s="39">
        <f>+E82+E84</f>
        <v>90</v>
      </c>
      <c r="G85" s="39">
        <f>+G82+G84</f>
        <v>30</v>
      </c>
      <c r="J85" s="20"/>
      <c r="K85" s="20"/>
    </row>
    <row r="86" spans="2:14" ht="15" customHeight="1">
      <c r="J86" s="20"/>
      <c r="K86" s="20"/>
    </row>
    <row r="87" spans="2:14" ht="15" customHeight="1">
      <c r="B87" s="64" t="s">
        <v>58</v>
      </c>
      <c r="E87" s="35">
        <v>-24</v>
      </c>
      <c r="G87" s="35">
        <v>-18</v>
      </c>
      <c r="J87" s="20"/>
      <c r="K87" s="20"/>
    </row>
    <row r="88" spans="2:14" ht="15" customHeight="1">
      <c r="B88" s="33" t="s">
        <v>59</v>
      </c>
      <c r="C88" s="33"/>
      <c r="E88" s="39">
        <f>+E85+E87</f>
        <v>66</v>
      </c>
      <c r="G88" s="39">
        <f>+G85+G87</f>
        <v>12</v>
      </c>
      <c r="J88" s="20"/>
      <c r="K88" s="20"/>
    </row>
    <row r="90" spans="2:14" ht="15" customHeight="1">
      <c r="B90" s="64" t="s">
        <v>60</v>
      </c>
      <c r="E90" s="35">
        <f>-ROUND(E88*0.3,0)</f>
        <v>-20</v>
      </c>
      <c r="G90" s="35">
        <f>-ROUND(G88*0.3,0)</f>
        <v>-4</v>
      </c>
    </row>
    <row r="91" spans="2:14" ht="15" customHeight="1" thickBot="1">
      <c r="B91" s="33" t="s">
        <v>61</v>
      </c>
      <c r="C91" s="33"/>
      <c r="E91" s="42">
        <f>+E88+E90</f>
        <v>46</v>
      </c>
      <c r="G91" s="42">
        <f>+G88+G90</f>
        <v>8</v>
      </c>
    </row>
    <row r="93" spans="2:14" ht="15" customHeight="1">
      <c r="B93" s="64" t="s">
        <v>62</v>
      </c>
      <c r="E93" s="35">
        <v>-30</v>
      </c>
      <c r="G93" s="35">
        <f>-G29</f>
        <v>-5</v>
      </c>
    </row>
    <row r="94" spans="2:14" ht="15" customHeight="1">
      <c r="B94" s="64" t="s">
        <v>26</v>
      </c>
      <c r="E94" s="39">
        <f>+E91+E93</f>
        <v>16</v>
      </c>
      <c r="G94" s="39">
        <f>+G91+G93</f>
        <v>3</v>
      </c>
    </row>
    <row r="95" spans="2:14" ht="15" customHeight="1">
      <c r="B95" s="19"/>
      <c r="C95" s="25"/>
      <c r="D95" s="24"/>
      <c r="E95" s="28"/>
      <c r="F95" s="25"/>
      <c r="G95" s="26"/>
      <c r="H95" s="26"/>
      <c r="I95" s="26"/>
      <c r="J95" s="26"/>
      <c r="K95" s="26"/>
      <c r="L95" s="26"/>
      <c r="M95" s="26"/>
      <c r="N95" s="26"/>
    </row>
    <row r="97" s="57" customFormat="1" ht="15" customHeight="1"/>
    <row r="98" s="57" customFormat="1" ht="15" customHeight="1"/>
    <row r="99" s="57" customFormat="1" ht="15" customHeight="1"/>
    <row r="100" s="57" customFormat="1" ht="15" customHeight="1"/>
    <row r="101" s="57" customFormat="1" ht="15" customHeight="1"/>
    <row r="102" s="57" customFormat="1" ht="15" customHeight="1"/>
    <row r="103" s="57" customFormat="1" ht="15" customHeight="1"/>
    <row r="104" s="57" customFormat="1" ht="15" customHeight="1"/>
    <row r="105" s="57" customFormat="1" ht="15" customHeight="1"/>
    <row r="106" s="57" customFormat="1" ht="15" customHeight="1"/>
    <row r="107" s="57" customFormat="1" ht="15" customHeight="1"/>
    <row r="108" s="57" customFormat="1" ht="15" customHeight="1"/>
    <row r="109" s="57" customFormat="1" ht="15" customHeight="1"/>
    <row r="110" s="57" customFormat="1" ht="15" customHeight="1"/>
    <row r="111" s="57" customFormat="1" ht="15" customHeight="1"/>
    <row r="112" s="57" customFormat="1" ht="15" customHeight="1"/>
    <row r="113" s="57" customFormat="1" ht="15" customHeight="1"/>
    <row r="114" s="57" customFormat="1" ht="15" customHeight="1"/>
    <row r="115" s="57" customFormat="1" ht="15" customHeight="1"/>
    <row r="116" s="57" customFormat="1" ht="15" customHeight="1"/>
    <row r="117" s="57" customFormat="1" ht="15" customHeight="1"/>
    <row r="118" s="57" customFormat="1" ht="15" customHeight="1"/>
    <row r="119" s="57" customFormat="1" ht="15" customHeight="1"/>
    <row r="120" s="57" customFormat="1" ht="15" customHeight="1"/>
    <row r="121" s="57" customFormat="1" ht="15" customHeight="1"/>
  </sheetData>
  <printOptions horizontalCentered="1"/>
  <pageMargins left="0.7" right="0.7" top="0.75" bottom="0.75" header="0.3" footer="0.3"/>
  <pageSetup scale="82" orientation="landscape" r:id="rId1"/>
  <headerFooter>
    <oddFooter>&amp;L&amp;"Open Sans,Bold"&amp;K002060Practice Exercise- - Cobble Hill Part 2&amp;C&amp;"Open Sans,Bold"&amp;K002060Page &amp;P of &amp;N&amp;R&amp;"Open Sans,Bold"&amp;K002060&amp;G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Model</vt:lpstr>
      <vt:lpstr>Cover!Print_Area</vt:lpstr>
      <vt:lpstr>Model!Print_Area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Scott Powell</cp:lastModifiedBy>
  <cp:revision/>
  <cp:lastPrinted>2023-04-06T06:41:17Z</cp:lastPrinted>
  <dcterms:created xsi:type="dcterms:W3CDTF">1899-12-30T05:00:00Z</dcterms:created>
  <dcterms:modified xsi:type="dcterms:W3CDTF">2023-09-05T17:44:11Z</dcterms:modified>
  <cp:category/>
  <cp:contentStatus/>
  <dc:language/>
  <cp:version/>
</cp:coreProperties>
</file>