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ScottPowell\Downloads\"/>
    </mc:Choice>
  </mc:AlternateContent>
  <xr:revisionPtr revIDLastSave="0" documentId="13_ncr:1_{C6AD5723-AAE9-42DC-8BDC-1D1C29652F89}" xr6:coauthVersionLast="47" xr6:coauthVersionMax="47" xr10:uidLastSave="{00000000-0000-0000-0000-000000000000}"/>
  <bookViews>
    <workbookView xWindow="57503" yWindow="2393" windowWidth="38595" windowHeight="21195" xr2:uid="{15D7EF2F-605C-42B9-8015-47B20EC68D06}"/>
  </bookViews>
  <sheets>
    <sheet name="Cover" sheetId="2" r:id="rId1"/>
    <sheet name="Model" sheetId="1" r:id="rId2"/>
  </sheets>
  <definedNames>
    <definedName name="_xlnm.Print_Area" localSheetId="0">Cover!$B$2:$M$39</definedName>
    <definedName name="_xlnm.Print_Area" localSheetId="1">Model!$B$3:$N$40,Model!$B$42:$N$105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E27" i="1"/>
  <c r="G20" i="1"/>
  <c r="E20" i="1"/>
  <c r="E31" i="1"/>
  <c r="E36" i="1"/>
  <c r="E37" i="1"/>
  <c r="G37" i="1"/>
  <c r="G53" i="1"/>
  <c r="G27" i="1"/>
  <c r="E26" i="1"/>
  <c r="G26" i="1"/>
  <c r="E70" i="1"/>
  <c r="G70" i="1" s="1"/>
  <c r="G25" i="1" s="1"/>
  <c r="G13" i="1" l="1"/>
  <c r="G36" i="1" s="1"/>
  <c r="E13" i="1"/>
  <c r="E21" i="1"/>
  <c r="G48" i="1"/>
  <c r="G14" i="1" s="1"/>
  <c r="G62" i="1"/>
  <c r="G63" i="1" s="1"/>
  <c r="E47" i="1"/>
  <c r="G47" i="1" s="1"/>
  <c r="E53" i="1"/>
  <c r="E49" i="1"/>
  <c r="G49" i="1" s="1"/>
  <c r="G89" i="1"/>
  <c r="G92" i="1" s="1"/>
  <c r="G95" i="1" s="1"/>
  <c r="G98" i="1" s="1"/>
  <c r="G100" i="1" s="1"/>
  <c r="E66" i="1"/>
  <c r="G66" i="1" s="1"/>
  <c r="E89" i="1"/>
  <c r="E92" i="1" s="1"/>
  <c r="G67" i="1" l="1"/>
  <c r="G24" i="1"/>
  <c r="G15" i="1"/>
  <c r="G16" i="1"/>
  <c r="G34" i="1"/>
  <c r="G30" i="1"/>
  <c r="G50" i="1"/>
  <c r="G101" i="1"/>
  <c r="E95" i="1"/>
  <c r="E98" i="1" s="1"/>
  <c r="E54" i="1"/>
  <c r="E67" i="1"/>
  <c r="E63" i="1"/>
  <c r="E50" i="1"/>
  <c r="G54" i="1" l="1"/>
  <c r="G56" i="1" s="1"/>
  <c r="G77" i="1" s="1"/>
  <c r="G21" i="1"/>
  <c r="G104" i="1"/>
  <c r="G12" i="1"/>
  <c r="G17" i="1" s="1"/>
  <c r="E100" i="1"/>
  <c r="E56" i="1"/>
  <c r="E77" i="1" s="1"/>
  <c r="G29" i="1" l="1"/>
  <c r="G31" i="1" s="1"/>
  <c r="E101" i="1"/>
  <c r="E104" i="1" l="1"/>
  <c r="E71" i="1" s="1"/>
  <c r="E12" i="1"/>
  <c r="E17" i="1" s="1"/>
  <c r="E29" i="1" s="1"/>
  <c r="G71" i="1" l="1"/>
  <c r="G72" i="1" s="1"/>
  <c r="G74" i="1" s="1"/>
  <c r="G78" i="1" s="1"/>
  <c r="G79" i="1" s="1"/>
  <c r="E72" i="1"/>
  <c r="E74" i="1" s="1"/>
  <c r="E78" i="1" s="1"/>
  <c r="E79" i="1" s="1"/>
</calcChain>
</file>

<file path=xl/sharedStrings.xml><?xml version="1.0" encoding="utf-8"?>
<sst xmlns="http://schemas.openxmlformats.org/spreadsheetml/2006/main" count="87" uniqueCount="73">
  <si>
    <t>Accounts Receivable</t>
  </si>
  <si>
    <t>Inventory</t>
  </si>
  <si>
    <t>Accounts Payable</t>
  </si>
  <si>
    <t>Current Assets</t>
  </si>
  <si>
    <t>Current Liabilities</t>
  </si>
  <si>
    <t xml:space="preserve"> </t>
  </si>
  <si>
    <t>Strictly Confidential</t>
  </si>
  <si>
    <t>Table of Contents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</si>
  <si>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</si>
  <si>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</si>
  <si>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</si>
  <si>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</si>
  <si>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</si>
  <si>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>https://corporatefinanceinstitute.com/</t>
  </si>
  <si>
    <t>Balance Sheet</t>
  </si>
  <si>
    <t>ASSETS</t>
  </si>
  <si>
    <t>Cash</t>
  </si>
  <si>
    <t>Total Current Assets</t>
  </si>
  <si>
    <t>Non-Current Assets</t>
  </si>
  <si>
    <t>Property, Plant &amp; Equipment</t>
  </si>
  <si>
    <t>Total Non-Current Assets</t>
  </si>
  <si>
    <t>Non-Current Liabilities</t>
  </si>
  <si>
    <t>Total  Current Liabilties</t>
  </si>
  <si>
    <t>Total Non-Current Liabilities</t>
  </si>
  <si>
    <t>Shareholders' Equity</t>
  </si>
  <si>
    <t>Common Shares</t>
  </si>
  <si>
    <t>Retained Earnings</t>
  </si>
  <si>
    <t>Cost of Sales</t>
  </si>
  <si>
    <t>Other Operating Expenses</t>
  </si>
  <si>
    <t>Long-Term Debt</t>
  </si>
  <si>
    <t>Total Shareholders' Equity</t>
  </si>
  <si>
    <t>Total Assets</t>
  </si>
  <si>
    <t>Total Liabilities &amp; Equity</t>
  </si>
  <si>
    <t>Difference</t>
  </si>
  <si>
    <t>TOTAL LIABILITIES AND SHAREHOLDERS' EQUITY</t>
  </si>
  <si>
    <t>YEAR 1</t>
  </si>
  <si>
    <t>YEAR 2</t>
  </si>
  <si>
    <t>Income Statement</t>
  </si>
  <si>
    <t>Revenues</t>
  </si>
  <si>
    <t>Gross Profit</t>
  </si>
  <si>
    <t>Depreciation</t>
  </si>
  <si>
    <t>EBITDA</t>
  </si>
  <si>
    <t>Operating Profit (EBIT)</t>
  </si>
  <si>
    <t>Interest Expenses (Finance Cost)</t>
  </si>
  <si>
    <t>Profit Before Tax (EBT)</t>
  </si>
  <si>
    <t>Tax Expense at 30%</t>
  </si>
  <si>
    <t>Net Income (EAT)</t>
  </si>
  <si>
    <t>Dividends</t>
  </si>
  <si>
    <t>Cash Flow Statement</t>
  </si>
  <si>
    <t>Operating Cash Flow</t>
  </si>
  <si>
    <t>Investing Cash Flow</t>
  </si>
  <si>
    <t>Financing Cash Flow</t>
  </si>
  <si>
    <t>Net Increase (Decrease) in Cash</t>
  </si>
  <si>
    <t>Opening Cash Balance</t>
  </si>
  <si>
    <t>Closing Cash Balance</t>
  </si>
  <si>
    <t>Net income</t>
  </si>
  <si>
    <t>Change in Accounts Receivable</t>
  </si>
  <si>
    <t>Change in Inventory</t>
  </si>
  <si>
    <t>Change in Accounts Payable</t>
  </si>
  <si>
    <t>PPE Start of Year</t>
  </si>
  <si>
    <t>Capex</t>
  </si>
  <si>
    <t>PPE End of Year</t>
  </si>
  <si>
    <t>Issuance (Repayment) of Debt</t>
  </si>
  <si>
    <t>Issuance (Repayment) of Equity</t>
  </si>
  <si>
    <t>Payment of Dividends</t>
  </si>
  <si>
    <t>© 2015 to 2023 CFI Education Inc.</t>
  </si>
  <si>
    <t>Practice Exercise - Cobble Hill Part 3 - Solution</t>
  </si>
  <si>
    <t>Construct the Cash Flow Statement for Cobble Hill Inc.</t>
  </si>
  <si>
    <t>Produce a Cash Flow Statement for Cobble Hill Inc. for Year 2</t>
  </si>
  <si>
    <t>Cobble Hill Financial Statements</t>
  </si>
  <si>
    <t>Cash From Operations</t>
  </si>
  <si>
    <t>Cash From Investing</t>
  </si>
  <si>
    <t>Cash From Financing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</si>
</sst>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#,##0_)_%;\(#,##0\)_%;_(&quot;–&quot;_)_%;_(@_)_%"/>
    <numFmt numFmtId="165" formatCode="_-* #,##0_-;\(#,##0\)_-;_-* &quot;-&quot;_-;_-@_-"/>
    <numFmt numFmtId="166" formatCode="0&quot;A&quot;"/>
    <numFmt numFmtId="167" formatCode="_(#,##0_);\(#,##0\);_(&quot;–&quot;_);_(@_)"/>
    <numFmt numFmtId="168" formatCode="#,##0_);[Red]\(#,##0\);\-"/>
    <numFmt numFmtId="169" formatCode="#,##0_);\(#,##0\);\-"/>
    <numFmt numFmtId="170" formatCode="0.0%"/>
    <numFmt numFmtId="171" formatCode="_(#,##0_);\(#,##0\);_(&quot;–&quot;\)"/>
  </numFmts>
  <fonts count="36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Bookman"/>
      <family val="1"/>
    </font>
    <font>
      <u/>
      <sz val="11"/>
      <color theme="10"/>
      <name val="Calibri"/>
      <family val="2"/>
      <scheme val="minor"/>
    </font>
    <font>
      <sz val="10"/>
      <color rgb="FFFF0000"/>
      <name val="Open Sans"/>
      <family val="2"/>
    </font>
    <font>
      <b/>
      <sz val="14"/>
      <color rgb="FF3271D2"/>
      <name val="Open Sans"/>
      <family val="2"/>
    </font>
    <font>
      <b/>
      <sz val="10"/>
      <color theme="0"/>
      <name val="Open Sans"/>
      <family val="2"/>
    </font>
    <font>
      <sz val="10"/>
      <color theme="0"/>
      <name val="Open Sans"/>
      <family val="2"/>
    </font>
    <font>
      <sz val="10"/>
      <color rgb="FF000000"/>
      <name val="Open Sans"/>
      <family val="2"/>
    </font>
    <font>
      <sz val="10"/>
      <name val="Open Sans"/>
      <family val="2"/>
    </font>
    <font>
      <b/>
      <sz val="10"/>
      <color rgb="FF3271D2"/>
      <name val="Open Sans"/>
      <family val="2"/>
    </font>
    <font>
      <sz val="10"/>
      <color rgb="FF3271D2"/>
      <name val="Open Sans"/>
      <family val="2"/>
    </font>
    <font>
      <i/>
      <sz val="10"/>
      <color rgb="FFFF0000"/>
      <name val="Open Sans"/>
      <family val="2"/>
    </font>
    <font>
      <b/>
      <sz val="10"/>
      <color rgb="FF000000"/>
      <name val="Open Sans"/>
      <family val="2"/>
    </font>
    <font>
      <b/>
      <sz val="10"/>
      <color rgb="FF0000FF"/>
      <name val="Open Sans"/>
      <family val="2"/>
    </font>
    <font>
      <sz val="10"/>
      <color theme="1"/>
      <name val="Open Sans"/>
      <family val="2"/>
    </font>
    <font>
      <i/>
      <sz val="10"/>
      <name val="Open Sans"/>
      <family val="2"/>
    </font>
    <font>
      <i/>
      <sz val="10"/>
      <color theme="1"/>
      <name val="Open Sans"/>
      <family val="2"/>
    </font>
    <font>
      <b/>
      <sz val="10"/>
      <color theme="1"/>
      <name val="Open Sans"/>
      <family val="2"/>
    </font>
    <font>
      <sz val="11"/>
      <color theme="1"/>
      <name val="Open Sans"/>
    </font>
    <font>
      <b/>
      <sz val="20"/>
      <color rgb="FF4472C4"/>
      <name val="Open Sans"/>
    </font>
    <font>
      <b/>
      <sz val="14"/>
      <color rgb="FF132E57"/>
      <name val="Open Sans"/>
    </font>
    <font>
      <b/>
      <sz val="11"/>
      <color theme="1"/>
      <name val="Open Sans"/>
    </font>
    <font>
      <sz val="10"/>
      <color theme="1"/>
      <name val="Open Sans"/>
    </font>
    <font>
      <u/>
      <sz val="12"/>
      <color theme="10"/>
      <name val="Open Sans"/>
    </font>
    <font>
      <sz val="10"/>
      <color rgb="FF002060"/>
      <name val="Open Sans"/>
    </font>
    <font>
      <sz val="12"/>
      <color theme="1"/>
      <name val="Open Sans"/>
    </font>
    <font>
      <u/>
      <sz val="10"/>
      <color theme="10"/>
      <name val="Open Sans"/>
    </font>
    <font>
      <b/>
      <sz val="12"/>
      <color theme="0"/>
      <name val="Open Sans"/>
    </font>
    <font>
      <sz val="11"/>
      <color theme="0"/>
      <name val="Open Sans"/>
    </font>
    <font>
      <sz val="10"/>
      <color theme="0"/>
      <name val="Open Sans"/>
    </font>
    <font>
      <sz val="10"/>
      <name val="Open sans"/>
    </font>
    <font>
      <sz val="10"/>
      <color rgb="FF000000"/>
      <name val="Open sans"/>
    </font>
    <font>
      <i/>
      <sz val="10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9E5F7"/>
        <bgColor rgb="FF000000"/>
      </patternFill>
    </fill>
    <fill>
      <patternFill patternType="solid">
        <fgColor rgb="FF4472C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/>
      <bottom style="hair">
        <color indexed="64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86">
    <xf numFmtId="0" fontId="0" fillId="0" borderId="0" xfId="0"/>
    <xf numFmtId="0" fontId="6" fillId="0" borderId="0" xfId="0" applyFont="1" applyAlignment="1">
      <alignment horizontal="left"/>
    </xf>
    <xf numFmtId="37" fontId="7" fillId="4" borderId="0" xfId="0" applyNumberFormat="1" applyFont="1" applyFill="1" applyAlignment="1">
      <alignment vertical="center"/>
    </xf>
    <xf numFmtId="37" fontId="8" fillId="4" borderId="0" xfId="0" applyNumberFormat="1" applyFont="1" applyFill="1" applyAlignment="1">
      <alignment vertical="center"/>
    </xf>
    <xf numFmtId="37" fontId="9" fillId="4" borderId="0" xfId="0" applyNumberFormat="1" applyFont="1" applyFill="1" applyAlignment="1">
      <alignment vertical="center"/>
    </xf>
    <xf numFmtId="166" fontId="8" fillId="4" borderId="0" xfId="0" applyNumberFormat="1" applyFont="1" applyFill="1" applyAlignment="1">
      <alignment horizontal="right"/>
    </xf>
    <xf numFmtId="37" fontId="8" fillId="0" borderId="0" xfId="0" applyNumberFormat="1" applyFont="1" applyAlignment="1">
      <alignment vertical="center"/>
    </xf>
    <xf numFmtId="37" fontId="9" fillId="0" borderId="0" xfId="0" applyNumberFormat="1" applyFont="1" applyAlignment="1">
      <alignment vertical="center"/>
    </xf>
    <xf numFmtId="166" fontId="8" fillId="0" borderId="0" xfId="0" applyNumberFormat="1" applyFont="1" applyAlignment="1">
      <alignment horizontal="right"/>
    </xf>
    <xf numFmtId="0" fontId="10" fillId="0" borderId="0" xfId="0" applyFont="1" applyAlignment="1">
      <alignment horizontal="left"/>
    </xf>
    <xf numFmtId="0" fontId="11" fillId="0" borderId="0" xfId="0" applyFont="1"/>
    <xf numFmtId="168" fontId="11" fillId="0" borderId="0" xfId="0" applyNumberFormat="1" applyFont="1"/>
    <xf numFmtId="0" fontId="10" fillId="0" borderId="0" xfId="0" applyFont="1"/>
    <xf numFmtId="0" fontId="15" fillId="0" borderId="0" xfId="0" applyFont="1" applyAlignment="1">
      <alignment horizontal="left"/>
    </xf>
    <xf numFmtId="0" fontId="10" fillId="0" borderId="2" xfId="0" applyFont="1" applyBorder="1"/>
    <xf numFmtId="0" fontId="11" fillId="0" borderId="2" xfId="0" applyFont="1" applyBorder="1"/>
    <xf numFmtId="169" fontId="10" fillId="0" borderId="2" xfId="0" applyNumberFormat="1" applyFont="1" applyBorder="1"/>
    <xf numFmtId="0" fontId="17" fillId="0" borderId="0" xfId="0" applyFont="1"/>
    <xf numFmtId="37" fontId="17" fillId="0" borderId="0" xfId="0" applyNumberFormat="1" applyFont="1" applyAlignment="1">
      <alignment vertical="center"/>
    </xf>
    <xf numFmtId="37" fontId="16" fillId="0" borderId="0" xfId="0" applyNumberFormat="1" applyFont="1" applyAlignment="1">
      <alignment vertical="center"/>
    </xf>
    <xf numFmtId="0" fontId="18" fillId="0" borderId="2" xfId="0" applyFont="1" applyBorder="1" applyAlignment="1">
      <alignment horizontal="center"/>
    </xf>
    <xf numFmtId="37" fontId="12" fillId="4" borderId="0" xfId="0" applyNumberFormat="1" applyFont="1" applyFill="1" applyAlignment="1">
      <alignment vertical="center"/>
    </xf>
    <xf numFmtId="0" fontId="11" fillId="2" borderId="0" xfId="0" applyFont="1" applyFill="1"/>
    <xf numFmtId="0" fontId="8" fillId="2" borderId="0" xfId="1" applyFont="1" applyFill="1" applyAlignment="1">
      <alignment horizontal="center" vertical="center"/>
    </xf>
    <xf numFmtId="165" fontId="17" fillId="0" borderId="0" xfId="4" applyNumberFormat="1" applyFont="1" applyProtection="1">
      <protection locked="0"/>
    </xf>
    <xf numFmtId="165" fontId="19" fillId="0" borderId="0" xfId="4" applyNumberFormat="1" applyFont="1" applyProtection="1">
      <protection locked="0"/>
    </xf>
    <xf numFmtId="165" fontId="19" fillId="0" borderId="0" xfId="4" applyNumberFormat="1" applyFont="1" applyAlignment="1" applyProtection="1">
      <alignment horizontal="center"/>
      <protection locked="0"/>
    </xf>
    <xf numFmtId="165" fontId="19" fillId="0" borderId="0" xfId="4" applyNumberFormat="1" applyFont="1" applyAlignment="1">
      <alignment horizontal="right"/>
    </xf>
    <xf numFmtId="0" fontId="20" fillId="0" borderId="0" xfId="0" applyFont="1"/>
    <xf numFmtId="167" fontId="17" fillId="0" borderId="0" xfId="0" applyNumberFormat="1" applyFont="1"/>
    <xf numFmtId="167" fontId="13" fillId="0" borderId="0" xfId="0" applyNumberFormat="1" applyFont="1"/>
    <xf numFmtId="167" fontId="13" fillId="0" borderId="2" xfId="0" applyNumberFormat="1" applyFont="1" applyBorder="1"/>
    <xf numFmtId="0" fontId="6" fillId="0" borderId="0" xfId="0" applyFont="1"/>
    <xf numFmtId="170" fontId="6" fillId="0" borderId="0" xfId="0" applyNumberFormat="1" applyFont="1"/>
    <xf numFmtId="169" fontId="10" fillId="0" borderId="0" xfId="0" applyNumberFormat="1" applyFont="1"/>
    <xf numFmtId="167" fontId="10" fillId="3" borderId="0" xfId="0" applyNumberFormat="1" applyFont="1" applyFill="1"/>
    <xf numFmtId="169" fontId="14" fillId="0" borderId="0" xfId="0" applyNumberFormat="1" applyFont="1" applyAlignment="1">
      <alignment horizontal="centerContinuous"/>
    </xf>
    <xf numFmtId="167" fontId="11" fillId="0" borderId="2" xfId="0" applyNumberFormat="1" applyFont="1" applyBorder="1"/>
    <xf numFmtId="167" fontId="15" fillId="3" borderId="3" xfId="0" applyNumberFormat="1" applyFont="1" applyFill="1" applyBorder="1"/>
    <xf numFmtId="171" fontId="13" fillId="0" borderId="0" xfId="0" applyNumberFormat="1" applyFont="1"/>
    <xf numFmtId="0" fontId="20" fillId="0" borderId="0" xfId="0" applyFont="1" applyAlignment="1">
      <alignment horizontal="right"/>
    </xf>
    <xf numFmtId="167" fontId="13" fillId="0" borderId="12" xfId="0" applyNumberFormat="1" applyFont="1" applyBorder="1"/>
    <xf numFmtId="167" fontId="17" fillId="0" borderId="12" xfId="0" applyNumberFormat="1" applyFont="1" applyBorder="1"/>
    <xf numFmtId="167" fontId="10" fillId="0" borderId="0" xfId="0" applyNumberFormat="1" applyFont="1"/>
    <xf numFmtId="167" fontId="10" fillId="0" borderId="12" xfId="0" applyNumberFormat="1" applyFont="1" applyBorder="1"/>
    <xf numFmtId="167" fontId="10" fillId="0" borderId="2" xfId="0" applyNumberFormat="1" applyFont="1" applyBorder="1"/>
    <xf numFmtId="0" fontId="13" fillId="0" borderId="0" xfId="0" applyFont="1"/>
    <xf numFmtId="0" fontId="21" fillId="0" borderId="0" xfId="3" applyFont="1"/>
    <xf numFmtId="0" fontId="21" fillId="2" borderId="4" xfId="3" applyFont="1" applyFill="1" applyBorder="1"/>
    <xf numFmtId="0" fontId="21" fillId="2" borderId="5" xfId="3" applyFont="1" applyFill="1" applyBorder="1"/>
    <xf numFmtId="0" fontId="21" fillId="2" borderId="6" xfId="3" applyFont="1" applyFill="1" applyBorder="1"/>
    <xf numFmtId="0" fontId="21" fillId="2" borderId="7" xfId="3" applyFont="1" applyFill="1" applyBorder="1"/>
    <xf numFmtId="0" fontId="21" fillId="2" borderId="0" xfId="3" applyFont="1" applyFill="1"/>
    <xf numFmtId="0" fontId="21" fillId="2" borderId="8" xfId="3" applyFont="1" applyFill="1" applyBorder="1"/>
    <xf numFmtId="0" fontId="21" fillId="0" borderId="7" xfId="3" applyFont="1" applyBorder="1"/>
    <xf numFmtId="0" fontId="21" fillId="0" borderId="8" xfId="3" applyFont="1" applyBorder="1"/>
    <xf numFmtId="0" fontId="22" fillId="0" borderId="0" xfId="3" applyFont="1" applyProtection="1">
      <protection locked="0"/>
    </xf>
    <xf numFmtId="0" fontId="23" fillId="0" borderId="0" xfId="3" applyFont="1" applyAlignment="1">
      <alignment horizontal="right"/>
    </xf>
    <xf numFmtId="0" fontId="21" fillId="0" borderId="0" xfId="3" applyFont="1" applyProtection="1">
      <protection locked="0"/>
    </xf>
    <xf numFmtId="0" fontId="24" fillId="0" borderId="0" xfId="3" applyFont="1"/>
    <xf numFmtId="0" fontId="23" fillId="0" borderId="1" xfId="3" applyFont="1" applyBorder="1" applyProtection="1">
      <protection locked="0"/>
    </xf>
    <xf numFmtId="0" fontId="25" fillId="0" borderId="0" xfId="3" applyFont="1"/>
    <xf numFmtId="164" fontId="26" fillId="0" borderId="0" xfId="5" applyNumberFormat="1" applyFont="1" applyFill="1" applyBorder="1" applyProtection="1">
      <protection locked="0"/>
    </xf>
    <xf numFmtId="0" fontId="21" fillId="0" borderId="0" xfId="0" applyFont="1"/>
    <xf numFmtId="0" fontId="27" fillId="0" borderId="0" xfId="1" applyFont="1" applyFill="1" applyBorder="1" applyProtection="1">
      <protection locked="0"/>
    </xf>
    <xf numFmtId="164" fontId="28" fillId="0" borderId="0" xfId="3" applyNumberFormat="1" applyFont="1"/>
    <xf numFmtId="164" fontId="29" fillId="0" borderId="0" xfId="1" applyNumberFormat="1" applyFont="1" applyFill="1" applyBorder="1"/>
    <xf numFmtId="0" fontId="25" fillId="0" borderId="0" xfId="2" applyFont="1" applyFill="1" applyBorder="1"/>
    <xf numFmtId="0" fontId="30" fillId="5" borderId="0" xfId="3" applyFont="1" applyFill="1"/>
    <xf numFmtId="0" fontId="25" fillId="5" borderId="0" xfId="3" applyFont="1" applyFill="1"/>
    <xf numFmtId="164" fontId="31" fillId="5" borderId="0" xfId="3" applyNumberFormat="1" applyFont="1" applyFill="1"/>
    <xf numFmtId="0" fontId="32" fillId="5" borderId="0" xfId="3" applyFont="1" applyFill="1"/>
    <xf numFmtId="0" fontId="21" fillId="0" borderId="9" xfId="3" applyFont="1" applyBorder="1"/>
    <xf numFmtId="0" fontId="21" fillId="0" borderId="10" xfId="3" applyFont="1" applyBorder="1"/>
    <xf numFmtId="0" fontId="21" fillId="0" borderId="11" xfId="3" applyFont="1" applyBorder="1"/>
    <xf numFmtId="0" fontId="17" fillId="0" borderId="0" xfId="0" applyFont="1" applyAlignment="1">
      <alignment horizontal="left" indent="1"/>
    </xf>
    <xf numFmtId="0" fontId="11" fillId="0" borderId="0" xfId="0" applyFont="1" applyAlignment="1">
      <alignment horizontal="left" indent="1"/>
    </xf>
    <xf numFmtId="0" fontId="1" fillId="0" borderId="0" xfId="0" applyFont="1"/>
    <xf numFmtId="0" fontId="25" fillId="0" borderId="0" xfId="0" applyFont="1"/>
    <xf numFmtId="0" fontId="33" fillId="0" borderId="0" xfId="0" applyFont="1"/>
    <xf numFmtId="0" fontId="25" fillId="0" borderId="2" xfId="0" applyFont="1" applyBorder="1"/>
    <xf numFmtId="0" fontId="34" fillId="0" borderId="0" xfId="0" applyFont="1" applyAlignment="1">
      <alignment horizontal="left"/>
    </xf>
    <xf numFmtId="0" fontId="33" fillId="0" borderId="2" xfId="0" applyFont="1" applyBorder="1"/>
    <xf numFmtId="0" fontId="34" fillId="0" borderId="2" xfId="0" applyFont="1" applyBorder="1"/>
    <xf numFmtId="0" fontId="35" fillId="0" borderId="2" xfId="0" applyFont="1" applyBorder="1" applyAlignment="1">
      <alignment horizontal="center"/>
    </xf>
    <xf numFmtId="169" fontId="34" fillId="0" borderId="2" xfId="0" applyNumberFormat="1" applyFont="1" applyBorder="1"/>
  </cellXfs>
  <cellStyles count="6">
    <cellStyle name="Comma 2" xfId="4" xr:uid="{E4921B80-8D66-4D3A-80A8-30D7AC6654E4}"/>
    <cellStyle name="Hyperlink" xfId="5" builtinId="8"/>
    <cellStyle name="Hyperlink 2" xfId="1" xr:uid="{AB6B3A7D-3778-4F12-89C6-854994145915}"/>
    <cellStyle name="Hyperlink 2 2" xfId="2" xr:uid="{68C7A1A0-E6BF-4680-81F4-BC0E6FC46C33}"/>
    <cellStyle name="Normal" xfId="0" builtinId="0"/>
    <cellStyle name="Normal 2 2 2" xfId="3" xr:uid="{78B9DE1D-532C-4950-9B15-A4A33EAE21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4</xdr:col>
      <xdr:colOff>703402</xdr:colOff>
      <xdr:row>6</xdr:row>
      <xdr:rowOff>227738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D82FE6-8C1A-4E96-9AE2-8972AAD27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940" y="467070"/>
          <a:ext cx="426638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2535029</xdr:colOff>
      <xdr:row>6</xdr:row>
      <xdr:rowOff>84455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6D660A-8996-4917-B4E7-4F26DE2B8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8905" y="848995"/>
          <a:ext cx="2612499" cy="7213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81643</xdr:rowOff>
    </xdr:from>
    <xdr:to>
      <xdr:col>2</xdr:col>
      <xdr:colOff>1855927</xdr:colOff>
      <xdr:row>0</xdr:row>
      <xdr:rowOff>617904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FBCAAF-ECA6-469E-B92A-9A6D2709F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81643"/>
          <a:ext cx="1855927" cy="533086"/>
        </a:xfrm>
        <a:prstGeom prst="rect">
          <a:avLst/>
        </a:prstGeom>
      </xdr:spPr>
    </xdr:pic>
    <xdr:clientData/>
  </xdr:twoCellAnchor>
  <xdr:twoCellAnchor editAs="oneCell">
    <xdr:from>
      <xdr:col>11</xdr:col>
      <xdr:colOff>693965</xdr:colOff>
      <xdr:row>0</xdr:row>
      <xdr:rowOff>163286</xdr:rowOff>
    </xdr:from>
    <xdr:to>
      <xdr:col>13</xdr:col>
      <xdr:colOff>591458</xdr:colOff>
      <xdr:row>0</xdr:row>
      <xdr:rowOff>522916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A13FA9E-C1E5-4BB7-B68E-493032B8E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79429" y="163286"/>
          <a:ext cx="1339850" cy="3628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5880E-5740-4AB8-BCFF-1EA883F9D94F}">
  <dimension ref="B1:N40"/>
  <sheetViews>
    <sheetView showGridLines="0" tabSelected="1" zoomScale="70" zoomScaleNormal="70" zoomScaleSheetLayoutView="100" workbookViewId="0"/>
  </sheetViews>
  <sheetFormatPr defaultColWidth="9.1328125" defaultRowHeight="19.5" customHeight="1"/>
  <cols>
    <col min="1" max="1" width="4.73046875" style="47" customWidth="1"/>
    <col min="2" max="2" width="4.86328125" style="47" customWidth="1"/>
    <col min="3" max="3" width="36.73046875" style="47" customWidth="1"/>
    <col min="4" max="11" width="10.73046875" style="47" customWidth="1"/>
    <col min="12" max="12" width="36.73046875" style="47" customWidth="1"/>
    <col min="13" max="13" width="4.86328125" style="47" customWidth="1"/>
    <col min="14" max="14" width="11" style="47" customWidth="1"/>
    <col min="15" max="16384" width="9.1328125" style="47"/>
  </cols>
  <sheetData>
    <row r="1" spans="2:13" ht="19.5" customHeight="1" thickBot="1"/>
    <row r="2" spans="2:13" ht="19.5" customHeight="1" thickTop="1">
      <c r="B2" s="48"/>
      <c r="C2" s="49"/>
      <c r="D2" s="49"/>
      <c r="E2" s="49"/>
      <c r="F2" s="49"/>
      <c r="G2" s="49"/>
      <c r="H2" s="49"/>
      <c r="I2" s="49"/>
      <c r="J2" s="49"/>
      <c r="K2" s="49"/>
      <c r="L2" s="49"/>
      <c r="M2" s="50"/>
    </row>
    <row r="3" spans="2:13" ht="19.5" customHeight="1">
      <c r="B3" s="51"/>
      <c r="C3" s="52"/>
      <c r="D3" s="52"/>
      <c r="E3" s="52"/>
      <c r="F3" s="52"/>
      <c r="G3" s="52"/>
      <c r="H3" s="52"/>
      <c r="I3" s="52"/>
      <c r="J3" s="52"/>
      <c r="K3" s="52"/>
      <c r="L3" s="52"/>
      <c r="M3" s="53"/>
    </row>
    <row r="4" spans="2:13" ht="19.5" customHeight="1">
      <c r="B4" s="51"/>
      <c r="C4" s="52"/>
      <c r="D4" s="52"/>
      <c r="E4" s="52"/>
      <c r="F4" s="52"/>
      <c r="G4" s="52"/>
      <c r="H4" s="52"/>
      <c r="I4" s="52"/>
      <c r="J4" s="52"/>
      <c r="K4" s="52"/>
      <c r="L4" s="52"/>
      <c r="M4" s="53"/>
    </row>
    <row r="5" spans="2:13" ht="19.5" customHeight="1">
      <c r="B5" s="51"/>
      <c r="C5" s="52"/>
      <c r="D5" s="52"/>
      <c r="E5" s="52"/>
      <c r="F5" s="52"/>
      <c r="G5" s="52"/>
      <c r="H5" s="52"/>
      <c r="I5" s="52"/>
      <c r="J5" s="52"/>
      <c r="K5" s="52"/>
      <c r="L5" s="52"/>
      <c r="M5" s="53"/>
    </row>
    <row r="6" spans="2:13" ht="19.5" customHeight="1">
      <c r="B6" s="51"/>
      <c r="C6" s="52"/>
      <c r="D6" s="52"/>
      <c r="E6" s="52"/>
      <c r="F6" s="52"/>
      <c r="G6" s="52"/>
      <c r="H6" s="52"/>
      <c r="I6" s="52"/>
      <c r="J6" s="52"/>
      <c r="K6" s="52"/>
      <c r="L6" s="52"/>
      <c r="M6" s="53"/>
    </row>
    <row r="7" spans="2:13" ht="19.5" customHeight="1">
      <c r="B7" s="51"/>
      <c r="C7" s="52"/>
      <c r="D7" s="52"/>
      <c r="E7" s="52"/>
      <c r="F7" s="52"/>
      <c r="G7" s="52"/>
      <c r="H7" s="52"/>
      <c r="I7" s="52"/>
      <c r="J7" s="52"/>
      <c r="K7" s="52"/>
      <c r="L7" s="52"/>
      <c r="M7" s="53"/>
    </row>
    <row r="8" spans="2:13" ht="19.5" customHeight="1">
      <c r="B8" s="51"/>
      <c r="C8" s="52"/>
      <c r="D8" s="52"/>
      <c r="E8" s="52"/>
      <c r="F8" s="52"/>
      <c r="G8" s="52"/>
      <c r="H8" s="52"/>
      <c r="I8" s="52"/>
      <c r="J8" s="52"/>
      <c r="K8" s="52"/>
      <c r="L8" s="52"/>
      <c r="M8" s="53"/>
    </row>
    <row r="9" spans="2:13" ht="19.5" customHeight="1">
      <c r="B9" s="51"/>
      <c r="C9" s="52"/>
      <c r="D9" s="52"/>
      <c r="E9" s="52"/>
      <c r="F9" s="52"/>
      <c r="G9" s="52"/>
      <c r="H9" s="52"/>
      <c r="I9" s="52"/>
      <c r="J9" s="52"/>
      <c r="K9" s="52"/>
      <c r="L9" s="52"/>
      <c r="M9" s="53"/>
    </row>
    <row r="10" spans="2:13" ht="19.5" customHeight="1">
      <c r="B10" s="54"/>
      <c r="M10" s="55"/>
    </row>
    <row r="11" spans="2:13" ht="28.5" customHeight="1">
      <c r="B11" s="54"/>
      <c r="C11" s="56" t="s">
        <v>66</v>
      </c>
      <c r="L11" s="57" t="s">
        <v>6</v>
      </c>
      <c r="M11" s="55"/>
    </row>
    <row r="12" spans="2:13" ht="19.5" customHeight="1">
      <c r="B12" s="54"/>
      <c r="C12" s="58"/>
      <c r="K12" s="59"/>
      <c r="M12" s="55"/>
    </row>
    <row r="13" spans="2:13" ht="19.5" customHeight="1">
      <c r="B13" s="54"/>
      <c r="C13" s="60" t="s">
        <v>7</v>
      </c>
      <c r="D13" s="61"/>
      <c r="E13" s="61"/>
      <c r="F13" s="61"/>
      <c r="G13" s="61"/>
      <c r="H13" s="61"/>
      <c r="I13" s="61"/>
      <c r="J13" s="61"/>
      <c r="K13" s="61"/>
      <c r="L13" s="61"/>
      <c r="M13" s="55"/>
    </row>
    <row r="14" spans="2:13" ht="19.5" customHeight="1">
      <c r="B14" s="54"/>
      <c r="D14" s="61"/>
      <c r="E14" s="61"/>
      <c r="F14" s="61"/>
      <c r="G14" s="61"/>
      <c r="H14" s="61"/>
      <c r="I14" s="61"/>
      <c r="J14" s="61"/>
      <c r="K14" s="61"/>
      <c r="L14" s="61"/>
      <c r="M14" s="55"/>
    </row>
    <row r="15" spans="2:13" ht="19.5" customHeight="1">
      <c r="B15" s="54"/>
      <c r="C15" s="62" t="s">
        <v>69</v>
      </c>
      <c r="D15" s="61"/>
      <c r="E15" s="61"/>
      <c r="F15" s="61"/>
      <c r="G15" s="61"/>
      <c r="H15" s="61"/>
      <c r="I15" s="61"/>
      <c r="J15" s="61"/>
      <c r="K15" s="61"/>
      <c r="L15" s="61"/>
      <c r="M15" s="55"/>
    </row>
    <row r="16" spans="2:13" ht="19.5" customHeight="1">
      <c r="B16" s="54"/>
      <c r="C16" s="63"/>
      <c r="D16" s="61"/>
      <c r="E16" s="61"/>
      <c r="F16" s="61"/>
      <c r="G16" s="61"/>
      <c r="H16" s="61"/>
      <c r="I16" s="61"/>
      <c r="J16" s="61"/>
      <c r="K16" s="61"/>
      <c r="L16" s="61"/>
      <c r="M16" s="55"/>
    </row>
    <row r="17" spans="2:13" ht="19.5" customHeight="1">
      <c r="B17" s="54"/>
      <c r="C17" s="63"/>
      <c r="D17" s="61"/>
      <c r="E17" s="61"/>
      <c r="F17" s="61"/>
      <c r="G17" s="61"/>
      <c r="H17" s="61"/>
      <c r="I17" s="61"/>
      <c r="J17" s="61"/>
      <c r="K17" s="61"/>
      <c r="L17" s="61"/>
      <c r="M17" s="55"/>
    </row>
    <row r="18" spans="2:13" ht="19.5" customHeight="1">
      <c r="B18" s="54"/>
      <c r="C18" s="63"/>
      <c r="D18" s="61"/>
      <c r="E18" s="61"/>
      <c r="F18" s="61"/>
      <c r="G18" s="61"/>
      <c r="H18" s="61"/>
      <c r="I18" s="61"/>
      <c r="J18" s="61"/>
      <c r="K18" s="61"/>
      <c r="L18" s="61"/>
      <c r="M18" s="55"/>
    </row>
    <row r="19" spans="2:13" ht="19.5" customHeight="1">
      <c r="B19" s="54"/>
      <c r="C19" s="63"/>
      <c r="D19" s="61"/>
      <c r="E19" s="61"/>
      <c r="F19" s="61"/>
      <c r="G19" s="61"/>
      <c r="H19" s="61"/>
      <c r="I19" s="61"/>
      <c r="J19" s="61"/>
      <c r="K19" s="61"/>
      <c r="L19" s="61"/>
      <c r="M19" s="55"/>
    </row>
    <row r="20" spans="2:13" ht="19.5" customHeight="1">
      <c r="B20" s="54"/>
      <c r="C20" s="64"/>
      <c r="D20" s="61"/>
      <c r="E20" s="61"/>
      <c r="F20" s="61"/>
      <c r="G20" s="61"/>
      <c r="H20" s="61"/>
      <c r="I20" s="61"/>
      <c r="J20" s="61"/>
      <c r="K20" s="61"/>
      <c r="L20" s="61"/>
      <c r="M20" s="55"/>
    </row>
    <row r="21" spans="2:13" ht="19.5" customHeight="1">
      <c r="B21" s="54"/>
      <c r="C21" s="64"/>
      <c r="D21" s="61"/>
      <c r="E21" s="61"/>
      <c r="F21" s="61"/>
      <c r="G21" s="61"/>
      <c r="H21" s="61"/>
      <c r="I21" s="61"/>
      <c r="J21" s="61"/>
      <c r="K21" s="61"/>
      <c r="L21" s="61"/>
      <c r="M21" s="55"/>
    </row>
    <row r="22" spans="2:13" ht="19.5" customHeight="1">
      <c r="B22" s="54"/>
      <c r="C22" s="64"/>
      <c r="D22" s="61"/>
      <c r="E22" s="61"/>
      <c r="F22" s="61"/>
      <c r="G22" s="61"/>
      <c r="H22" s="61"/>
      <c r="I22" s="61"/>
      <c r="J22" s="61"/>
      <c r="K22" s="61"/>
      <c r="L22" s="61"/>
      <c r="M22" s="55"/>
    </row>
    <row r="23" spans="2:13" ht="19.5" customHeight="1">
      <c r="B23" s="54"/>
      <c r="C23" s="64"/>
      <c r="D23" s="61"/>
      <c r="E23" s="61"/>
      <c r="F23" s="61"/>
      <c r="G23" s="61"/>
      <c r="H23" s="61"/>
      <c r="I23" s="61"/>
      <c r="J23" s="61"/>
      <c r="K23" s="61"/>
      <c r="L23" s="61"/>
      <c r="M23" s="55"/>
    </row>
    <row r="24" spans="2:13" ht="19.5" customHeight="1">
      <c r="B24" s="54"/>
      <c r="C24" s="64"/>
      <c r="D24" s="61"/>
      <c r="E24" s="61"/>
      <c r="F24" s="61"/>
      <c r="G24" s="61"/>
      <c r="H24" s="61"/>
      <c r="I24" s="61"/>
      <c r="J24" s="61"/>
      <c r="K24" s="61"/>
      <c r="L24" s="61"/>
      <c r="M24" s="55"/>
    </row>
    <row r="25" spans="2:13" ht="19.5" customHeight="1">
      <c r="B25" s="54"/>
      <c r="C25" s="64"/>
      <c r="D25" s="61"/>
      <c r="E25" s="61"/>
      <c r="F25" s="61"/>
      <c r="G25" s="61"/>
      <c r="H25" s="61"/>
      <c r="I25" s="61"/>
      <c r="J25" s="61"/>
      <c r="K25" s="61"/>
      <c r="L25" s="61"/>
      <c r="M25" s="55"/>
    </row>
    <row r="26" spans="2:13" ht="19.5" customHeight="1">
      <c r="B26" s="54"/>
      <c r="C26" s="65"/>
      <c r="D26" s="61"/>
      <c r="E26" s="61"/>
      <c r="F26" s="61"/>
      <c r="G26" s="61"/>
      <c r="H26" s="61"/>
      <c r="I26" s="61"/>
      <c r="J26" s="61"/>
      <c r="K26" s="61"/>
      <c r="L26" s="61"/>
      <c r="M26" s="55"/>
    </row>
    <row r="27" spans="2:13" ht="19.5" customHeight="1">
      <c r="B27" s="54"/>
      <c r="C27" s="65"/>
      <c r="D27" s="61"/>
      <c r="E27" s="61"/>
      <c r="F27" s="61"/>
      <c r="G27" s="61"/>
      <c r="H27" s="61"/>
      <c r="I27" s="61"/>
      <c r="J27" s="61"/>
      <c r="K27" s="61"/>
      <c r="L27" s="61"/>
      <c r="M27" s="55"/>
    </row>
    <row r="28" spans="2:13" ht="19.5" customHeight="1">
      <c r="B28" s="54"/>
      <c r="C28" s="66"/>
      <c r="D28" s="61"/>
      <c r="E28" s="61"/>
      <c r="F28" s="61"/>
      <c r="G28" s="61"/>
      <c r="H28" s="61"/>
      <c r="I28" s="61"/>
      <c r="J28" s="61"/>
      <c r="K28" s="61"/>
      <c r="L28" s="61"/>
      <c r="M28" s="55"/>
    </row>
    <row r="29" spans="2:13" ht="19.5" customHeight="1">
      <c r="B29" s="54"/>
      <c r="C29" s="67"/>
      <c r="D29" s="61"/>
      <c r="E29" s="61"/>
      <c r="F29" s="61"/>
      <c r="G29" s="61"/>
      <c r="H29" s="61"/>
      <c r="I29" s="61"/>
      <c r="J29" s="61"/>
      <c r="K29" s="61"/>
      <c r="L29" s="61"/>
      <c r="M29" s="55"/>
    </row>
    <row r="30" spans="2:13" ht="19.5" customHeight="1">
      <c r="B30" s="54"/>
      <c r="C30" s="67"/>
      <c r="D30" s="61"/>
      <c r="E30" s="61"/>
      <c r="F30" s="61"/>
      <c r="G30" s="61"/>
      <c r="H30" s="61"/>
      <c r="I30" s="61"/>
      <c r="J30" s="61"/>
      <c r="K30" s="61"/>
      <c r="L30" s="61"/>
      <c r="M30" s="55"/>
    </row>
    <row r="31" spans="2:13" ht="19.5" customHeight="1">
      <c r="B31" s="54"/>
      <c r="C31" s="68" t="s">
        <v>65</v>
      </c>
      <c r="D31" s="69"/>
      <c r="E31" s="69"/>
      <c r="F31" s="69"/>
      <c r="G31" s="69"/>
      <c r="H31" s="69"/>
      <c r="I31" s="69"/>
      <c r="J31" s="69"/>
      <c r="K31" s="69"/>
      <c r="L31" s="69"/>
      <c r="M31" s="55"/>
    </row>
    <row r="32" spans="2:13" ht="19.5" customHeight="1">
      <c r="B32" s="54"/>
      <c r="C32" s="70" t="s">
        <v>8</v>
      </c>
      <c r="D32" s="71"/>
      <c r="E32" s="71"/>
      <c r="F32" s="71"/>
      <c r="G32" s="71"/>
      <c r="H32" s="71"/>
      <c r="I32" s="71"/>
      <c r="J32" s="71"/>
      <c r="K32" s="71"/>
      <c r="L32" s="71"/>
      <c r="M32" s="55"/>
    </row>
    <row r="33" spans="2:14" ht="19.5" customHeight="1">
      <c r="B33" s="54"/>
      <c r="C33" s="70" t="s">
        <v>9</v>
      </c>
      <c r="D33" s="71"/>
      <c r="E33" s="71"/>
      <c r="F33" s="71"/>
      <c r="G33" s="71"/>
      <c r="H33" s="71"/>
      <c r="I33" s="71"/>
      <c r="J33" s="71"/>
      <c r="K33" s="71"/>
      <c r="L33" s="71"/>
      <c r="M33" s="55"/>
    </row>
    <row r="34" spans="2:14" ht="19.5" customHeight="1">
      <c r="B34" s="54"/>
      <c r="C34" s="70" t="s">
        <v>10</v>
      </c>
      <c r="D34" s="71"/>
      <c r="E34" s="71"/>
      <c r="F34" s="71"/>
      <c r="G34" s="71"/>
      <c r="H34" s="71"/>
      <c r="I34" s="71"/>
      <c r="J34" s="71"/>
      <c r="K34" s="71"/>
      <c r="L34" s="71"/>
      <c r="M34" s="55"/>
    </row>
    <row r="35" spans="2:14" ht="19.5" customHeight="1">
      <c r="B35" s="54"/>
      <c r="C35" s="70" t="s">
        <v>11</v>
      </c>
      <c r="D35" s="71"/>
      <c r="E35" s="71"/>
      <c r="F35" s="71"/>
      <c r="G35" s="71"/>
      <c r="H35" s="71"/>
      <c r="I35" s="71"/>
      <c r="J35" s="71"/>
      <c r="K35" s="71"/>
      <c r="L35" s="71"/>
      <c r="M35" s="55"/>
    </row>
    <row r="36" spans="2:14" ht="19.5" customHeight="1">
      <c r="B36" s="54"/>
      <c r="C36" s="70" t="s">
        <v>12</v>
      </c>
      <c r="D36" s="71"/>
      <c r="E36" s="71"/>
      <c r="F36" s="71"/>
      <c r="G36" s="71"/>
      <c r="H36" s="71"/>
      <c r="I36" s="71"/>
      <c r="J36" s="71"/>
      <c r="K36" s="71"/>
      <c r="L36" s="71"/>
      <c r="M36" s="55"/>
    </row>
    <row r="37" spans="2:14" ht="19.5" customHeight="1">
      <c r="B37" s="54"/>
      <c r="C37" s="70"/>
      <c r="D37" s="71"/>
      <c r="E37" s="71"/>
      <c r="F37" s="71"/>
      <c r="G37" s="71"/>
      <c r="H37" s="71"/>
      <c r="I37" s="71"/>
      <c r="J37" s="71"/>
      <c r="K37" s="71"/>
      <c r="L37" s="71"/>
      <c r="M37" s="55"/>
    </row>
    <row r="38" spans="2:14" ht="19.5" customHeight="1">
      <c r="B38" s="54"/>
      <c r="C38" s="70" t="s">
        <v>13</v>
      </c>
      <c r="D38" s="71"/>
      <c r="E38" s="71"/>
      <c r="F38" s="71"/>
      <c r="G38" s="71"/>
      <c r="H38" s="71"/>
      <c r="I38" s="71"/>
      <c r="J38" s="71"/>
      <c r="K38" s="71"/>
      <c r="L38" s="71"/>
      <c r="M38" s="55"/>
    </row>
    <row r="39" spans="2:14" ht="19.5" customHeight="1" thickBot="1">
      <c r="B39" s="72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4" t="s">
        <v>5</v>
      </c>
    </row>
    <row r="40" spans="2:14" ht="19.5" customHeight="1" thickTop="1">
      <c r="N40" s="47" t="s">
        <v>5</v>
      </c>
    </row>
  </sheetData>
  <hyperlinks>
    <hyperlink ref="C38" r:id="rId1" xr:uid="{C0DA262E-EC4A-4600-B4E9-473676AF0B0D}"/>
    <hyperlink ref="C15" location="Model!A1" tooltip="Cobble Hill Financial Statements" display="Cobble Hill Financial Statements" xr:uid="{F0035819-B4A6-4BE0-B151-B2A408C30F4C}"/>
  </hyperlinks>
  <printOptions horizontalCentered="1" verticalCentered="1"/>
  <pageMargins left="0.31496062992125984" right="0.31496062992125984" top="0.31496062992125984" bottom="0.31496062992125984" header="0.31496062992125984" footer="0.31496062992125984"/>
  <pageSetup scale="78" orientation="landscape" r:id="rId2"/>
  <headerFooter scaleWithDoc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1:T131"/>
  <sheetViews>
    <sheetView showGridLines="0" zoomScaleNormal="100" zoomScaleSheetLayoutView="70" workbookViewId="0">
      <pane ySplit="1" topLeftCell="A2" activePane="bottomLeft" state="frozen"/>
      <selection pane="bottomLeft"/>
    </sheetView>
  </sheetViews>
  <sheetFormatPr defaultColWidth="9.1328125" defaultRowHeight="15" customHeight="1"/>
  <cols>
    <col min="1" max="1" width="9.1328125" style="17"/>
    <col min="2" max="2" width="1.73046875" style="17" customWidth="1"/>
    <col min="3" max="3" width="30.1328125" style="17" customWidth="1"/>
    <col min="4" max="4" width="10.73046875" style="17" customWidth="1"/>
    <col min="5" max="5" width="15.73046875" style="17" customWidth="1"/>
    <col min="6" max="6" width="3" style="17" customWidth="1"/>
    <col min="7" max="7" width="14.53125" style="17" customWidth="1"/>
    <col min="8" max="8" width="2.265625" style="17" customWidth="1"/>
    <col min="9" max="9" width="16.1328125" style="17" customWidth="1"/>
    <col min="10" max="10" width="10.265625" style="17" customWidth="1"/>
    <col min="11" max="11" width="13.265625" style="17" customWidth="1"/>
    <col min="12" max="14" width="10.265625" style="17" customWidth="1"/>
    <col min="15" max="16384" width="9.1328125" style="17"/>
  </cols>
  <sheetData>
    <row r="1" spans="1:20" ht="50.2" customHeight="1">
      <c r="A1" s="10"/>
      <c r="B1" s="22"/>
      <c r="C1" s="22"/>
      <c r="D1" s="22"/>
      <c r="E1" s="22"/>
      <c r="F1" s="22"/>
      <c r="G1" s="23"/>
      <c r="H1" s="23"/>
      <c r="I1" s="23"/>
      <c r="J1" s="22"/>
      <c r="K1" s="22"/>
      <c r="L1" s="22"/>
      <c r="M1" s="22"/>
      <c r="N1" s="22"/>
    </row>
    <row r="2" spans="1:20" ht="15" customHeight="1">
      <c r="A2" s="24"/>
      <c r="B2" s="24"/>
      <c r="C2" s="24"/>
      <c r="D2" s="25"/>
      <c r="E2" s="25"/>
      <c r="F2" s="25"/>
      <c r="G2" s="26"/>
      <c r="H2" s="27"/>
      <c r="I2" s="27"/>
      <c r="J2" s="27"/>
      <c r="K2" s="27"/>
      <c r="L2" s="27"/>
      <c r="M2" s="27"/>
      <c r="N2" s="24"/>
      <c r="O2" s="1"/>
    </row>
    <row r="3" spans="1:20" ht="15" customHeight="1">
      <c r="A3" s="24" t="s">
        <v>5</v>
      </c>
      <c r="B3" s="2" t="s">
        <v>67</v>
      </c>
      <c r="C3" s="21"/>
      <c r="D3" s="3"/>
      <c r="E3" s="4"/>
      <c r="F3" s="4"/>
      <c r="G3" s="5"/>
      <c r="H3" s="5"/>
      <c r="I3" s="5"/>
      <c r="J3" s="5"/>
      <c r="K3" s="5"/>
      <c r="L3" s="5"/>
      <c r="M3" s="5"/>
      <c r="N3" s="5"/>
    </row>
    <row r="4" spans="1:20" ht="15" customHeight="1">
      <c r="A4" s="18"/>
    </row>
    <row r="5" spans="1:20" s="10" customFormat="1" ht="15" customHeight="1">
      <c r="B5" s="17" t="s">
        <v>68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 ht="15" customHeight="1">
      <c r="A6" s="24"/>
      <c r="B6" s="24"/>
      <c r="C6" s="24"/>
      <c r="D6" s="25"/>
      <c r="E6" s="25"/>
      <c r="F6" s="25"/>
      <c r="G6" s="26"/>
      <c r="H6" s="27"/>
      <c r="I6" s="27"/>
      <c r="J6" s="27"/>
      <c r="K6" s="27"/>
      <c r="L6" s="27"/>
      <c r="M6" s="27"/>
      <c r="N6" s="24"/>
      <c r="O6" s="1"/>
    </row>
    <row r="7" spans="1:20" ht="15" customHeight="1">
      <c r="A7" s="24" t="s">
        <v>5</v>
      </c>
      <c r="B7" s="2" t="s">
        <v>48</v>
      </c>
      <c r="C7" s="21"/>
      <c r="D7" s="3"/>
      <c r="E7" s="4"/>
      <c r="F7" s="4"/>
      <c r="G7" s="5"/>
      <c r="H7" s="5"/>
      <c r="I7" s="5"/>
      <c r="J7" s="5"/>
      <c r="K7" s="5"/>
      <c r="L7" s="5"/>
      <c r="M7" s="5"/>
      <c r="N7" s="5"/>
    </row>
    <row r="8" spans="1:20" ht="15" customHeight="1">
      <c r="A8" s="18"/>
    </row>
    <row r="9" spans="1:20" ht="15" customHeight="1">
      <c r="A9" s="18"/>
      <c r="B9" s="13"/>
      <c r="E9" s="40" t="s">
        <v>35</v>
      </c>
      <c r="G9" s="40" t="s">
        <v>36</v>
      </c>
    </row>
    <row r="10" spans="1:20" ht="15" customHeight="1">
      <c r="A10" s="18"/>
    </row>
    <row r="11" spans="1:20" ht="15" customHeight="1">
      <c r="A11" s="18"/>
      <c r="B11" s="28" t="s">
        <v>49</v>
      </c>
    </row>
    <row r="12" spans="1:20" ht="15" customHeight="1">
      <c r="A12" s="18"/>
      <c r="B12" s="75" t="s">
        <v>55</v>
      </c>
      <c r="E12" s="43">
        <f>+E101</f>
        <v>46</v>
      </c>
      <c r="G12" s="43">
        <f>+G101</f>
        <v>8</v>
      </c>
    </row>
    <row r="13" spans="1:20" ht="15" customHeight="1">
      <c r="A13" s="18"/>
      <c r="B13" s="76" t="s">
        <v>40</v>
      </c>
      <c r="D13" s="12"/>
      <c r="E13" s="43">
        <f>-E94</f>
        <v>90</v>
      </c>
      <c r="F13" s="32"/>
      <c r="G13" s="43">
        <f>-G94</f>
        <v>90</v>
      </c>
    </row>
    <row r="14" spans="1:20" ht="15" customHeight="1">
      <c r="A14" s="18"/>
      <c r="B14" s="76" t="s">
        <v>56</v>
      </c>
      <c r="D14" s="12"/>
      <c r="E14" s="30">
        <v>-50</v>
      </c>
      <c r="F14" s="32"/>
      <c r="G14" s="43">
        <f>+E48-G48</f>
        <v>-70</v>
      </c>
    </row>
    <row r="15" spans="1:20" ht="15" customHeight="1">
      <c r="A15" s="18"/>
      <c r="B15" s="76" t="s">
        <v>57</v>
      </c>
      <c r="D15" s="12"/>
      <c r="E15" s="30">
        <v>-20</v>
      </c>
      <c r="F15" s="32"/>
      <c r="G15" s="43">
        <f>+E49-G49</f>
        <v>-20</v>
      </c>
    </row>
    <row r="16" spans="1:20" ht="15" customHeight="1">
      <c r="A16" s="18"/>
      <c r="B16" s="76" t="s">
        <v>58</v>
      </c>
      <c r="D16" s="12"/>
      <c r="E16" s="41">
        <v>10</v>
      </c>
      <c r="F16" s="32"/>
      <c r="G16" s="44">
        <f>+G62-E62</f>
        <v>20</v>
      </c>
    </row>
    <row r="17" spans="1:7" ht="15" customHeight="1">
      <c r="A17" s="18"/>
      <c r="B17" s="17" t="s">
        <v>70</v>
      </c>
      <c r="E17" s="35">
        <f>SUM(E12:E16)</f>
        <v>76</v>
      </c>
      <c r="G17" s="35">
        <f>SUM(G12:G16)</f>
        <v>28</v>
      </c>
    </row>
    <row r="18" spans="1:7" ht="15" customHeight="1">
      <c r="A18" s="18"/>
    </row>
    <row r="19" spans="1:7" ht="15" customHeight="1">
      <c r="A19" s="18"/>
      <c r="B19" s="28" t="s">
        <v>50</v>
      </c>
    </row>
    <row r="20" spans="1:7" ht="15" customHeight="1">
      <c r="A20" s="18"/>
      <c r="B20" s="75" t="s">
        <v>19</v>
      </c>
      <c r="E20" s="45">
        <f>-E35</f>
        <v>-100</v>
      </c>
      <c r="G20" s="45">
        <f>-G35</f>
        <v>0</v>
      </c>
    </row>
    <row r="21" spans="1:7" ht="15" customHeight="1">
      <c r="A21" s="18"/>
      <c r="B21" s="17" t="s">
        <v>71</v>
      </c>
      <c r="E21" s="35">
        <f>SUM(E20)</f>
        <v>-100</v>
      </c>
      <c r="G21" s="35">
        <f>SUM(G20)</f>
        <v>0</v>
      </c>
    </row>
    <row r="23" spans="1:7" ht="15" customHeight="1">
      <c r="B23" s="28" t="s">
        <v>51</v>
      </c>
    </row>
    <row r="24" spans="1:7" ht="15" customHeight="1">
      <c r="B24" s="75" t="s">
        <v>62</v>
      </c>
      <c r="E24" s="46">
        <v>100</v>
      </c>
      <c r="G24" s="29">
        <f>+G66-E66</f>
        <v>-100</v>
      </c>
    </row>
    <row r="25" spans="1:7" ht="15" customHeight="1">
      <c r="B25" s="75" t="s">
        <v>63</v>
      </c>
      <c r="E25" s="30">
        <v>0</v>
      </c>
      <c r="G25" s="29">
        <f>+G70-E70</f>
        <v>0</v>
      </c>
    </row>
    <row r="26" spans="1:7" ht="15" customHeight="1">
      <c r="B26" s="75" t="s">
        <v>64</v>
      </c>
      <c r="E26" s="44">
        <f>+E103</f>
        <v>-30</v>
      </c>
      <c r="G26" s="42">
        <f>+G103</f>
        <v>-5</v>
      </c>
    </row>
    <row r="27" spans="1:7" ht="15" customHeight="1">
      <c r="B27" s="17" t="s">
        <v>72</v>
      </c>
      <c r="E27" s="35">
        <f>SUM(E24:E26)</f>
        <v>70</v>
      </c>
      <c r="G27" s="35">
        <f>SUM(G24:G26)</f>
        <v>-105</v>
      </c>
    </row>
    <row r="28" spans="1:7" ht="15" customHeight="1">
      <c r="A28" s="18"/>
    </row>
    <row r="29" spans="1:7" ht="15" customHeight="1">
      <c r="A29" s="18"/>
      <c r="B29" s="17" t="s">
        <v>52</v>
      </c>
      <c r="E29" s="29">
        <f>+E17+E21+E27</f>
        <v>46</v>
      </c>
      <c r="G29" s="29">
        <f>+G17+G21+G27</f>
        <v>-77</v>
      </c>
    </row>
    <row r="30" spans="1:7" ht="15" customHeight="1">
      <c r="A30" s="18"/>
      <c r="B30" s="17" t="s">
        <v>53</v>
      </c>
      <c r="E30" s="46">
        <v>450</v>
      </c>
      <c r="G30" s="29">
        <f>+E47</f>
        <v>496</v>
      </c>
    </row>
    <row r="31" spans="1:7" ht="15" customHeight="1" thickBot="1">
      <c r="A31" s="18"/>
      <c r="B31" s="28" t="s">
        <v>54</v>
      </c>
      <c r="E31" s="38">
        <f>+E47</f>
        <v>496</v>
      </c>
      <c r="G31" s="38">
        <f>SUM(G29:G30)</f>
        <v>419</v>
      </c>
    </row>
    <row r="32" spans="1:7" ht="15" customHeight="1">
      <c r="A32" s="18"/>
    </row>
    <row r="34" spans="1:15" ht="15" customHeight="1">
      <c r="B34" s="17" t="s">
        <v>59</v>
      </c>
      <c r="E34" s="46">
        <v>800</v>
      </c>
      <c r="G34" s="29">
        <f>+E53</f>
        <v>810</v>
      </c>
    </row>
    <row r="35" spans="1:15" ht="15" customHeight="1">
      <c r="B35" s="17" t="s">
        <v>60</v>
      </c>
      <c r="E35" s="46">
        <v>100</v>
      </c>
      <c r="G35" s="29">
        <f>(G37-G36-G34)</f>
        <v>0</v>
      </c>
    </row>
    <row r="36" spans="1:15" ht="15" customHeight="1">
      <c r="B36" s="17" t="s">
        <v>40</v>
      </c>
      <c r="E36" s="42">
        <f>-E13</f>
        <v>-90</v>
      </c>
      <c r="G36" s="42">
        <f>-G13</f>
        <v>-90</v>
      </c>
    </row>
    <row r="37" spans="1:15" ht="15" customHeight="1">
      <c r="B37" s="17" t="s">
        <v>61</v>
      </c>
      <c r="E37" s="35">
        <f>+E54</f>
        <v>810</v>
      </c>
      <c r="G37" s="35">
        <f>+G53</f>
        <v>720</v>
      </c>
    </row>
    <row r="40" spans="1:15" s="78" customFormat="1" ht="15" customHeight="1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</row>
    <row r="41" spans="1:15" s="10" customFormat="1" ht="15" customHeight="1">
      <c r="O41" s="11"/>
    </row>
    <row r="42" spans="1:15" ht="15" customHeight="1">
      <c r="A42" s="10" t="s">
        <v>5</v>
      </c>
      <c r="B42" s="2" t="s">
        <v>14</v>
      </c>
      <c r="C42" s="21"/>
      <c r="D42" s="3"/>
      <c r="E42" s="4"/>
      <c r="F42" s="4"/>
      <c r="G42" s="5"/>
      <c r="H42" s="5"/>
      <c r="I42" s="5"/>
      <c r="J42" s="5"/>
      <c r="K42" s="5"/>
      <c r="L42" s="5"/>
      <c r="M42" s="5"/>
      <c r="N42" s="5"/>
      <c r="O42" s="1"/>
    </row>
    <row r="43" spans="1:15" ht="15" customHeight="1">
      <c r="A43" s="10"/>
      <c r="B43" s="19"/>
      <c r="C43" s="19"/>
      <c r="D43" s="6"/>
      <c r="E43" s="7"/>
      <c r="F43" s="7"/>
      <c r="G43" s="8"/>
      <c r="H43" s="8"/>
      <c r="I43" s="8"/>
      <c r="J43" s="8"/>
      <c r="K43" s="8"/>
      <c r="L43" s="8"/>
      <c r="M43" s="8"/>
      <c r="N43" s="8"/>
    </row>
    <row r="44" spans="1:15" ht="15" customHeight="1">
      <c r="B44" s="13" t="s">
        <v>15</v>
      </c>
      <c r="E44" s="40" t="s">
        <v>35</v>
      </c>
      <c r="G44" s="40" t="s">
        <v>36</v>
      </c>
    </row>
    <row r="46" spans="1:15" ht="15" customHeight="1">
      <c r="B46" s="28" t="s">
        <v>3</v>
      </c>
    </row>
    <row r="47" spans="1:15" ht="15" customHeight="1">
      <c r="B47" s="75" t="s">
        <v>16</v>
      </c>
      <c r="E47" s="30">
        <f>1000+400-24-900-320+430-40-20-30</f>
        <v>496</v>
      </c>
      <c r="G47" s="30">
        <f>+E47-100-18-380+480-50-4-5</f>
        <v>419</v>
      </c>
    </row>
    <row r="48" spans="1:15" s="10" customFormat="1" ht="15" customHeight="1">
      <c r="B48" s="76" t="s">
        <v>0</v>
      </c>
      <c r="D48" s="12"/>
      <c r="E48" s="30">
        <v>80</v>
      </c>
      <c r="F48" s="32"/>
      <c r="G48" s="30">
        <f>+E48+70</f>
        <v>150</v>
      </c>
      <c r="L48" s="34"/>
      <c r="M48" s="34"/>
      <c r="N48" s="34"/>
      <c r="O48" s="1"/>
    </row>
    <row r="49" spans="2:20" s="10" customFormat="1" ht="15" customHeight="1">
      <c r="B49" s="76" t="s">
        <v>1</v>
      </c>
      <c r="D49" s="12"/>
      <c r="E49" s="31">
        <f>350-290</f>
        <v>60</v>
      </c>
      <c r="G49" s="31">
        <f>+E49+400-380</f>
        <v>80</v>
      </c>
      <c r="L49" s="34"/>
      <c r="M49" s="34"/>
      <c r="N49" s="34"/>
      <c r="O49" s="1"/>
    </row>
    <row r="50" spans="2:20" s="10" customFormat="1" ht="15" customHeight="1">
      <c r="B50" s="17" t="s">
        <v>17</v>
      </c>
      <c r="C50" s="17"/>
      <c r="D50" s="17"/>
      <c r="E50" s="35">
        <f>SUM(E47:E49)</f>
        <v>636</v>
      </c>
      <c r="F50" s="17"/>
      <c r="G50" s="35">
        <f>SUM(G47:G49)</f>
        <v>649</v>
      </c>
      <c r="L50" s="17"/>
      <c r="M50" s="17"/>
      <c r="N50" s="17"/>
      <c r="O50" s="17"/>
      <c r="P50" s="17"/>
      <c r="Q50" s="17"/>
      <c r="R50" s="17"/>
      <c r="S50" s="17"/>
      <c r="T50" s="17"/>
    </row>
    <row r="51" spans="2:20" s="10" customFormat="1" ht="15" customHeight="1">
      <c r="B51" s="17"/>
      <c r="C51" s="17"/>
      <c r="D51" s="17"/>
      <c r="E51" s="17"/>
      <c r="F51" s="17"/>
      <c r="G51" s="17"/>
      <c r="L51" s="17"/>
      <c r="M51" s="17"/>
      <c r="N51" s="17"/>
      <c r="O51" s="17"/>
      <c r="P51" s="17"/>
      <c r="Q51" s="17"/>
      <c r="R51" s="17"/>
      <c r="S51" s="17"/>
      <c r="T51" s="17"/>
    </row>
    <row r="52" spans="2:20" s="10" customFormat="1" ht="15" customHeight="1">
      <c r="B52" s="28" t="s">
        <v>18</v>
      </c>
      <c r="C52" s="17"/>
      <c r="D52" s="17"/>
      <c r="E52" s="17"/>
      <c r="F52" s="17"/>
      <c r="G52" s="17"/>
      <c r="L52" s="17"/>
      <c r="M52" s="17"/>
      <c r="N52" s="17"/>
      <c r="O52" s="17"/>
      <c r="P52" s="17"/>
      <c r="Q52" s="17"/>
      <c r="R52" s="17"/>
      <c r="S52" s="17"/>
      <c r="T52" s="17"/>
    </row>
    <row r="53" spans="2:20" s="10" customFormat="1" ht="15" customHeight="1">
      <c r="B53" s="75" t="s">
        <v>19</v>
      </c>
      <c r="D53" s="17"/>
      <c r="E53" s="31">
        <f>900-90</f>
        <v>810</v>
      </c>
      <c r="F53" s="17"/>
      <c r="G53" s="31">
        <f>+E53-90</f>
        <v>720</v>
      </c>
      <c r="L53" s="17"/>
      <c r="M53" s="17"/>
      <c r="N53" s="17"/>
      <c r="O53" s="17"/>
      <c r="P53" s="17"/>
      <c r="Q53" s="17"/>
      <c r="R53" s="17"/>
      <c r="S53" s="17"/>
      <c r="T53" s="17"/>
    </row>
    <row r="54" spans="2:20" s="10" customFormat="1" ht="15" customHeight="1">
      <c r="B54" s="17" t="s">
        <v>20</v>
      </c>
      <c r="C54" s="17"/>
      <c r="D54" s="17"/>
      <c r="E54" s="35">
        <f>SUM(E53)</f>
        <v>810</v>
      </c>
      <c r="F54" s="17"/>
      <c r="G54" s="35">
        <f>SUM(G53)</f>
        <v>720</v>
      </c>
      <c r="L54" s="17"/>
      <c r="M54" s="17"/>
      <c r="N54" s="17"/>
      <c r="O54" s="17"/>
      <c r="P54" s="17"/>
      <c r="Q54" s="17"/>
      <c r="R54" s="17"/>
      <c r="S54" s="17"/>
      <c r="T54" s="17"/>
    </row>
    <row r="55" spans="2:20" s="10" customFormat="1" ht="15" customHeight="1">
      <c r="B55" s="17"/>
      <c r="C55" s="17"/>
      <c r="D55" s="17"/>
      <c r="E55" s="17"/>
      <c r="F55" s="17"/>
      <c r="G55" s="17"/>
      <c r="L55" s="17"/>
      <c r="M55" s="17"/>
      <c r="N55" s="17"/>
      <c r="O55" s="17"/>
      <c r="P55" s="17"/>
      <c r="Q55" s="17"/>
      <c r="R55" s="17"/>
      <c r="S55" s="17"/>
      <c r="T55" s="17"/>
    </row>
    <row r="56" spans="2:20" s="10" customFormat="1" ht="15" customHeight="1" thickBot="1">
      <c r="B56" s="28" t="s">
        <v>31</v>
      </c>
      <c r="C56" s="17"/>
      <c r="D56" s="17"/>
      <c r="E56" s="38">
        <f>+E50+E54</f>
        <v>1446</v>
      </c>
      <c r="F56" s="17"/>
      <c r="G56" s="38">
        <f>+G50+G54</f>
        <v>1369</v>
      </c>
      <c r="L56" s="17"/>
      <c r="M56" s="17"/>
      <c r="N56" s="17"/>
      <c r="O56" s="17"/>
      <c r="P56" s="17"/>
      <c r="Q56" s="17"/>
      <c r="R56" s="17"/>
      <c r="S56" s="17"/>
      <c r="T56" s="17"/>
    </row>
    <row r="57" spans="2:20" s="10" customFormat="1" ht="15" customHeight="1"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</row>
    <row r="58" spans="2:20" s="10" customFormat="1" ht="15" customHeight="1"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</row>
    <row r="59" spans="2:20" s="10" customFormat="1" ht="15" customHeight="1">
      <c r="B59" s="13" t="s">
        <v>34</v>
      </c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</row>
    <row r="60" spans="2:20" s="10" customFormat="1" ht="15" customHeight="1">
      <c r="B60" s="17"/>
      <c r="C60" s="17"/>
      <c r="D60" s="17"/>
      <c r="E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</row>
    <row r="61" spans="2:20" s="10" customFormat="1" ht="15" customHeight="1">
      <c r="B61" s="28" t="s">
        <v>4</v>
      </c>
      <c r="C61" s="17"/>
      <c r="D61" s="17"/>
      <c r="E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</row>
    <row r="62" spans="2:20" s="10" customFormat="1" ht="15" customHeight="1">
      <c r="B62" s="75" t="s">
        <v>2</v>
      </c>
      <c r="D62" s="17"/>
      <c r="E62" s="31">
        <v>30</v>
      </c>
      <c r="G62" s="31">
        <f>+E62+20</f>
        <v>50</v>
      </c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</row>
    <row r="63" spans="2:20" s="10" customFormat="1" ht="15" customHeight="1">
      <c r="B63" s="17" t="s">
        <v>22</v>
      </c>
      <c r="C63" s="33"/>
      <c r="D63" s="33"/>
      <c r="E63" s="35">
        <f>SUM(E62)</f>
        <v>30</v>
      </c>
      <c r="G63" s="35">
        <f>SUM(G62)</f>
        <v>50</v>
      </c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</row>
    <row r="64" spans="2:20" s="10" customFormat="1" ht="15" customHeight="1">
      <c r="B64" s="36"/>
      <c r="C64" s="36"/>
      <c r="D64" s="36"/>
      <c r="E64" s="34"/>
      <c r="G64" s="34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</row>
    <row r="65" spans="2:20" s="10" customFormat="1" ht="15" customHeight="1">
      <c r="B65" s="28" t="s">
        <v>21</v>
      </c>
      <c r="C65" s="17"/>
      <c r="D65" s="17"/>
      <c r="E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</row>
    <row r="66" spans="2:20" s="10" customFormat="1" ht="15" customHeight="1">
      <c r="B66" s="75" t="s">
        <v>29</v>
      </c>
      <c r="D66" s="17"/>
      <c r="E66" s="31">
        <f>400</f>
        <v>400</v>
      </c>
      <c r="G66" s="31">
        <f>+E66+-100</f>
        <v>300</v>
      </c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</row>
    <row r="67" spans="2:20" s="10" customFormat="1" ht="15" customHeight="1">
      <c r="B67" s="17" t="s">
        <v>23</v>
      </c>
      <c r="C67" s="33"/>
      <c r="D67" s="33"/>
      <c r="E67" s="35">
        <f>SUM(E66)</f>
        <v>400</v>
      </c>
      <c r="G67" s="35">
        <f>SUM(G66)</f>
        <v>300</v>
      </c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</row>
    <row r="68" spans="2:20" s="10" customFormat="1" ht="15" customHeight="1">
      <c r="B68" s="17"/>
      <c r="C68" s="17"/>
      <c r="D68" s="17"/>
      <c r="E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</row>
    <row r="69" spans="2:20" s="10" customFormat="1" ht="15" customHeight="1">
      <c r="B69" s="28" t="s">
        <v>24</v>
      </c>
      <c r="C69" s="17"/>
      <c r="D69" s="17"/>
      <c r="E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</row>
    <row r="70" spans="2:20" s="10" customFormat="1" ht="15" customHeight="1">
      <c r="B70" s="75" t="s">
        <v>25</v>
      </c>
      <c r="D70" s="17"/>
      <c r="E70" s="39">
        <f>1000</f>
        <v>1000</v>
      </c>
      <c r="G70" s="39">
        <f>+E70</f>
        <v>1000</v>
      </c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</row>
    <row r="71" spans="2:20" s="10" customFormat="1" ht="15" customHeight="1">
      <c r="B71" s="75" t="s">
        <v>26</v>
      </c>
      <c r="D71" s="17"/>
      <c r="E71" s="30">
        <f>+E104</f>
        <v>16</v>
      </c>
      <c r="G71" s="30">
        <f>+E71+G104</f>
        <v>19</v>
      </c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</row>
    <row r="72" spans="2:20" s="10" customFormat="1" ht="15" customHeight="1">
      <c r="B72" s="17" t="s">
        <v>30</v>
      </c>
      <c r="C72" s="17"/>
      <c r="D72" s="17"/>
      <c r="E72" s="35">
        <f>SUM(E70:E71)</f>
        <v>1016</v>
      </c>
      <c r="G72" s="35">
        <f>SUM(G70:G71)</f>
        <v>1019</v>
      </c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</row>
    <row r="73" spans="2:20" s="10" customFormat="1" ht="15" customHeight="1">
      <c r="B73" s="17"/>
      <c r="C73" s="17"/>
      <c r="D73" s="17"/>
      <c r="E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</row>
    <row r="74" spans="2:20" s="10" customFormat="1" ht="15" customHeight="1" thickBot="1">
      <c r="B74" s="28" t="s">
        <v>32</v>
      </c>
      <c r="C74" s="17"/>
      <c r="D74" s="17"/>
      <c r="E74" s="38">
        <f>+E72+E67+E63</f>
        <v>1446</v>
      </c>
      <c r="G74" s="38">
        <f>+G72+G67+G63</f>
        <v>1369</v>
      </c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</row>
    <row r="77" spans="2:20" ht="15" customHeight="1">
      <c r="C77" s="17" t="s">
        <v>31</v>
      </c>
      <c r="E77" s="29">
        <f>+E56</f>
        <v>1446</v>
      </c>
      <c r="G77" s="29">
        <f>+G56</f>
        <v>1369</v>
      </c>
    </row>
    <row r="78" spans="2:20" ht="15" customHeight="1">
      <c r="C78" s="17" t="s">
        <v>32</v>
      </c>
      <c r="E78" s="37">
        <f>+E74</f>
        <v>1446</v>
      </c>
      <c r="G78" s="37">
        <f>+G74</f>
        <v>1369</v>
      </c>
    </row>
    <row r="79" spans="2:20" ht="15" customHeight="1">
      <c r="C79" s="17" t="s">
        <v>33</v>
      </c>
      <c r="E79" s="35">
        <f>+E77-E78</f>
        <v>0</v>
      </c>
      <c r="G79" s="35">
        <f>+G77-G78</f>
        <v>0</v>
      </c>
    </row>
    <row r="81" spans="2:20" s="79" customFormat="1" ht="15" customHeight="1">
      <c r="B81" s="81"/>
      <c r="C81" s="82"/>
      <c r="D81" s="83"/>
      <c r="E81" s="84"/>
      <c r="F81" s="82"/>
      <c r="G81" s="85"/>
      <c r="H81" s="85"/>
      <c r="I81" s="85"/>
      <c r="J81" s="85"/>
      <c r="K81" s="85"/>
      <c r="L81" s="85"/>
      <c r="M81" s="85"/>
      <c r="N81" s="85"/>
      <c r="O81" s="78"/>
      <c r="P81" s="78"/>
      <c r="Q81" s="78"/>
      <c r="R81" s="78"/>
      <c r="S81" s="78"/>
      <c r="T81" s="78"/>
    </row>
    <row r="82" spans="2:20" s="77" customFormat="1" ht="15" customHeight="1"/>
    <row r="83" spans="2:20" s="77" customFormat="1" ht="15" customHeight="1">
      <c r="B83" s="2" t="s">
        <v>37</v>
      </c>
      <c r="C83" s="21"/>
      <c r="D83" s="3"/>
      <c r="E83" s="4"/>
      <c r="F83" s="4"/>
      <c r="G83" s="5"/>
      <c r="H83" s="5"/>
      <c r="I83" s="5"/>
      <c r="J83" s="5"/>
      <c r="K83" s="5"/>
      <c r="L83" s="5"/>
      <c r="M83" s="5"/>
      <c r="N83" s="5"/>
    </row>
    <row r="84" spans="2:20" ht="15" customHeight="1">
      <c r="B84" s="19"/>
      <c r="C84" s="19"/>
      <c r="D84" s="6"/>
      <c r="E84" s="7"/>
      <c r="F84" s="7"/>
      <c r="G84" s="8"/>
      <c r="H84" s="8"/>
      <c r="I84" s="8"/>
      <c r="J84" s="8"/>
      <c r="K84" s="8"/>
      <c r="L84" s="8"/>
      <c r="M84" s="8"/>
      <c r="N84" s="8"/>
    </row>
    <row r="85" spans="2:20" ht="15" customHeight="1">
      <c r="B85" s="13"/>
      <c r="E85" s="40" t="s">
        <v>35</v>
      </c>
      <c r="G85" s="40" t="s">
        <v>36</v>
      </c>
    </row>
    <row r="87" spans="2:20" ht="15" customHeight="1">
      <c r="B87" s="28" t="s">
        <v>38</v>
      </c>
      <c r="E87" s="39">
        <v>510</v>
      </c>
      <c r="G87" s="39">
        <v>550</v>
      </c>
    </row>
    <row r="88" spans="2:20" ht="15" customHeight="1">
      <c r="B88" s="17" t="s">
        <v>27</v>
      </c>
      <c r="E88" s="31">
        <v>-290</v>
      </c>
      <c r="G88" s="31">
        <v>-380</v>
      </c>
    </row>
    <row r="89" spans="2:20" ht="15" customHeight="1">
      <c r="B89" s="28" t="s">
        <v>39</v>
      </c>
      <c r="E89" s="35">
        <f>SUM(E87:E88)</f>
        <v>220</v>
      </c>
      <c r="G89" s="35">
        <f>SUM(G87:G88)</f>
        <v>170</v>
      </c>
      <c r="H89" s="10"/>
      <c r="I89" s="10"/>
      <c r="J89" s="10"/>
      <c r="K89" s="10"/>
    </row>
    <row r="90" spans="2:20" ht="15" customHeight="1">
      <c r="H90" s="10"/>
      <c r="I90" s="10"/>
      <c r="J90" s="10"/>
      <c r="K90" s="10"/>
    </row>
    <row r="91" spans="2:20" ht="15" customHeight="1">
      <c r="B91" s="17" t="s">
        <v>28</v>
      </c>
      <c r="E91" s="31">
        <v>-40</v>
      </c>
      <c r="G91" s="31">
        <v>-50</v>
      </c>
      <c r="H91" s="10"/>
      <c r="I91" s="10"/>
      <c r="J91" s="10"/>
      <c r="K91" s="10"/>
    </row>
    <row r="92" spans="2:20" ht="15" customHeight="1">
      <c r="B92" s="28" t="s">
        <v>41</v>
      </c>
      <c r="E92" s="35">
        <f>+E89+E91</f>
        <v>180</v>
      </c>
      <c r="G92" s="35">
        <f>+G89+G91</f>
        <v>120</v>
      </c>
      <c r="H92" s="10"/>
      <c r="I92" s="10"/>
      <c r="J92" s="10"/>
      <c r="K92" s="10"/>
    </row>
    <row r="93" spans="2:20" ht="15" customHeight="1">
      <c r="B93" s="28"/>
      <c r="H93" s="10"/>
      <c r="I93" s="10"/>
      <c r="J93" s="10"/>
      <c r="K93" s="10"/>
    </row>
    <row r="94" spans="2:20" ht="15" customHeight="1">
      <c r="B94" s="17" t="s">
        <v>40</v>
      </c>
      <c r="E94" s="31">
        <v>-90</v>
      </c>
      <c r="G94" s="31">
        <v>-90</v>
      </c>
      <c r="J94" s="10"/>
      <c r="K94" s="10"/>
    </row>
    <row r="95" spans="2:20" ht="15" customHeight="1">
      <c r="B95" s="28" t="s">
        <v>42</v>
      </c>
      <c r="C95" s="28"/>
      <c r="E95" s="35">
        <f>+E92+E94</f>
        <v>90</v>
      </c>
      <c r="G95" s="35">
        <f>+G92+G94</f>
        <v>30</v>
      </c>
      <c r="J95" s="10"/>
      <c r="K95" s="10"/>
    </row>
    <row r="96" spans="2:20" ht="15" customHeight="1">
      <c r="J96" s="10"/>
      <c r="K96" s="10"/>
    </row>
    <row r="97" spans="2:14" ht="15" customHeight="1">
      <c r="B97" s="17" t="s">
        <v>43</v>
      </c>
      <c r="E97" s="31">
        <v>-24</v>
      </c>
      <c r="G97" s="31">
        <v>-18</v>
      </c>
      <c r="J97" s="10"/>
      <c r="K97" s="10"/>
    </row>
    <row r="98" spans="2:14" ht="15" customHeight="1">
      <c r="B98" s="28" t="s">
        <v>44</v>
      </c>
      <c r="C98" s="28"/>
      <c r="E98" s="35">
        <f>+E95+E97</f>
        <v>66</v>
      </c>
      <c r="G98" s="35">
        <f>+G95+G97</f>
        <v>12</v>
      </c>
      <c r="J98" s="10"/>
      <c r="K98" s="10"/>
    </row>
    <row r="100" spans="2:14" ht="15" customHeight="1">
      <c r="B100" s="17" t="s">
        <v>45</v>
      </c>
      <c r="E100" s="31">
        <f>-ROUND(E98*0.3,0)</f>
        <v>-20</v>
      </c>
      <c r="G100" s="31">
        <f>-ROUND(G98*0.3,0)</f>
        <v>-4</v>
      </c>
    </row>
    <row r="101" spans="2:14" ht="15" customHeight="1" thickBot="1">
      <c r="B101" s="28" t="s">
        <v>46</v>
      </c>
      <c r="C101" s="28"/>
      <c r="E101" s="38">
        <f>+E98+E100</f>
        <v>46</v>
      </c>
      <c r="G101" s="38">
        <f>+G98+G100</f>
        <v>8</v>
      </c>
    </row>
    <row r="103" spans="2:14" ht="15" customHeight="1">
      <c r="B103" s="17" t="s">
        <v>47</v>
      </c>
      <c r="E103" s="31">
        <v>-30</v>
      </c>
      <c r="G103" s="31">
        <v>-5</v>
      </c>
    </row>
    <row r="104" spans="2:14" ht="15" customHeight="1">
      <c r="B104" s="17" t="s">
        <v>26</v>
      </c>
      <c r="E104" s="35">
        <f>+E101+E103</f>
        <v>16</v>
      </c>
      <c r="G104" s="35">
        <f>+G101+G103</f>
        <v>3</v>
      </c>
    </row>
    <row r="105" spans="2:14" ht="15" customHeight="1">
      <c r="B105" s="9"/>
      <c r="C105" s="15"/>
      <c r="D105" s="14"/>
      <c r="E105" s="20"/>
      <c r="F105" s="15"/>
      <c r="G105" s="16"/>
      <c r="H105" s="16"/>
      <c r="I105" s="16"/>
      <c r="J105" s="16"/>
      <c r="K105" s="16"/>
      <c r="L105" s="16"/>
      <c r="M105" s="16"/>
      <c r="N105" s="16"/>
    </row>
    <row r="106" spans="2:14" s="78" customFormat="1" ht="15" customHeight="1"/>
    <row r="107" spans="2:14" s="78" customFormat="1" ht="15" customHeight="1"/>
    <row r="108" spans="2:14" s="78" customFormat="1" ht="15" customHeight="1"/>
    <row r="109" spans="2:14" s="77" customFormat="1" ht="15" customHeight="1"/>
    <row r="110" spans="2:14" s="77" customFormat="1" ht="15" customHeight="1"/>
    <row r="111" spans="2:14" s="77" customFormat="1" ht="15" customHeight="1"/>
    <row r="112" spans="2:14" s="77" customFormat="1" ht="15" customHeight="1"/>
    <row r="113" s="77" customFormat="1" ht="15" customHeight="1"/>
    <row r="114" s="77" customFormat="1" ht="15" customHeight="1"/>
    <row r="115" s="77" customFormat="1" ht="15" customHeight="1"/>
    <row r="116" s="77" customFormat="1" ht="15" customHeight="1"/>
    <row r="117" s="77" customFormat="1" ht="15" customHeight="1"/>
    <row r="118" s="77" customFormat="1" ht="15" customHeight="1"/>
    <row r="119" s="77" customFormat="1" ht="15" customHeight="1"/>
    <row r="120" s="77" customFormat="1" ht="15" customHeight="1"/>
    <row r="121" s="77" customFormat="1" ht="15" customHeight="1"/>
    <row r="122" s="77" customFormat="1" ht="15" customHeight="1"/>
    <row r="123" s="77" customFormat="1" ht="15" customHeight="1"/>
    <row r="124" s="77" customFormat="1" ht="15" customHeight="1"/>
    <row r="125" s="77" customFormat="1" ht="15" customHeight="1"/>
    <row r="126" s="77" customFormat="1" ht="15" customHeight="1"/>
    <row r="127" s="77" customFormat="1" ht="15" customHeight="1"/>
    <row r="128" s="77" customFormat="1" ht="15" customHeight="1"/>
    <row r="129" s="77" customFormat="1" ht="15" customHeight="1"/>
    <row r="130" s="77" customFormat="1" ht="15" customHeight="1"/>
    <row r="131" s="77" customFormat="1" ht="15" customHeight="1"/>
  </sheetData>
  <printOptions verticalCentered="1"/>
  <pageMargins left="0.70866141732283472" right="0.70866141732283472" top="0.19685039370078741" bottom="0.74803149606299213" header="0.19685039370078741" footer="0.31496062992125984"/>
  <pageSetup scale="55" orientation="landscape" r:id="rId1"/>
  <headerFooter>
    <oddFooter>&amp;L&amp;"Open Sans,Bold"&amp;K002060Practice Exercise - Cobble Hill Part 3&amp;C&amp;"Open Sans,Bold"&amp;K002060Page &amp;P of &amp;N&amp;R&amp;"Open Sans,Bold"&amp;K002060&amp;G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</vt:lpstr>
      <vt:lpstr>Model</vt:lpstr>
      <vt:lpstr>Cover!Print_Area</vt:lpstr>
      <vt:lpstr>Model!Print_Area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Scott Powell</cp:lastModifiedBy>
  <cp:revision/>
  <cp:lastPrinted>2023-04-06T06:52:53Z</cp:lastPrinted>
  <dcterms:created xsi:type="dcterms:W3CDTF">1899-12-30T05:00:00Z</dcterms:created>
  <dcterms:modified xsi:type="dcterms:W3CDTF">2023-09-05T18:06:10Z</dcterms:modified>
  <cp:category/>
  <cp:contentStatus/>
  <dc:language/>
  <cp:version/>
</cp:coreProperties>
</file>