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746bec5d120ac9c/Documents/"/>
    </mc:Choice>
  </mc:AlternateContent>
  <xr:revisionPtr revIDLastSave="7" documentId="8_{B8B86041-5A18-4070-AAC7-350704A22F31}" xr6:coauthVersionLast="47" xr6:coauthVersionMax="47" xr10:uidLastSave="{1ACC7B69-776F-4B4F-9E61-58EB92554C8A}"/>
  <bookViews>
    <workbookView xWindow="-110" yWindow="-110" windowWidth="19420" windowHeight="11020" activeTab="3" xr2:uid="{00000000-000D-0000-FFFF-FFFF00000000}"/>
  </bookViews>
  <sheets>
    <sheet name="Pivot1" sheetId="2" r:id="rId1"/>
    <sheet name="Pivot2" sheetId="3" r:id="rId2"/>
    <sheet name="Pivot3" sheetId="4" r:id="rId3"/>
    <sheet name="Montgomery_Fleet_Equipment_Inve" sheetId="1" r:id="rId4"/>
  </sheets>
  <definedNames>
    <definedName name="_xlnm._FilterDatabase" localSheetId="3" hidden="1">Montgomery_Fleet_Equipment_Inve!$A$1:$C$50</definedName>
  </definedNames>
  <calcPr calcId="191029"/>
  <pivotCaches>
    <pivotCache cacheId="0" r:id="rId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4" i="1" l="1"/>
  <c r="C53" i="1"/>
  <c r="C51" i="1"/>
  <c r="C52" i="1"/>
  <c r="D51" i="1"/>
  <c r="D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</calcChain>
</file>

<file path=xl/sharedStrings.xml><?xml version="1.0" encoding="utf-8"?>
<sst xmlns="http://schemas.openxmlformats.org/spreadsheetml/2006/main" count="165" uniqueCount="37">
  <si>
    <t>Department</t>
  </si>
  <si>
    <t>Equipment Class</t>
  </si>
  <si>
    <t>Equipment Count</t>
  </si>
  <si>
    <t>Public Safety SUV</t>
  </si>
  <si>
    <t>Sedan</t>
  </si>
  <si>
    <t>Housing and Community Affairs</t>
  </si>
  <si>
    <t>Pick Up Trucks</t>
  </si>
  <si>
    <t>SUV</t>
  </si>
  <si>
    <t>Human Rights</t>
  </si>
  <si>
    <t>Libraries</t>
  </si>
  <si>
    <t>Van</t>
  </si>
  <si>
    <t>Medium Duty</t>
  </si>
  <si>
    <t>Liquor Control</t>
  </si>
  <si>
    <t>Heavy Duty</t>
  </si>
  <si>
    <t>Office Of Homeland Security</t>
  </si>
  <si>
    <t>Permitting Services</t>
  </si>
  <si>
    <t>CUV</t>
  </si>
  <si>
    <t>Public Information Office</t>
  </si>
  <si>
    <t>Recreation</t>
  </si>
  <si>
    <t>Sheriffs Office</t>
  </si>
  <si>
    <t>Public Safety Van</t>
  </si>
  <si>
    <t>Public Safety CUV</t>
  </si>
  <si>
    <t>Public Safety Sedan</t>
  </si>
  <si>
    <t>Public Safety Pick Up Trucks</t>
  </si>
  <si>
    <t>State Attorneys Office</t>
  </si>
  <si>
    <t>Technology Services</t>
  </si>
  <si>
    <t>Transportation</t>
  </si>
  <si>
    <t>Transit Bus</t>
  </si>
  <si>
    <t>Off Road Vehicle Equipment</t>
  </si>
  <si>
    <t>Row Labels</t>
  </si>
  <si>
    <t>Grand Total</t>
  </si>
  <si>
    <t>Sum of Equipment Count</t>
  </si>
  <si>
    <t>Sum</t>
  </si>
  <si>
    <t>Mean</t>
  </si>
  <si>
    <t>Count</t>
  </si>
  <si>
    <t>Maximum</t>
  </si>
  <si>
    <t>Minimum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</si>
</sst>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49998474074526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16" fillId="0" borderId="0" xfId="0" applyFon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PivotTable Style 1" table="0" count="0" xr9:uid="{7FBAAE21-CDF6-4F14-BEAB-399D59DA7B7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ayushmi" refreshedDate="45313.923737268517" createdVersion="8" refreshedVersion="8" minRefreshableVersion="3" recordCount="49" xr:uid="{DD337106-B8ED-417F-B166-D6B11141A8CA}">
  <cacheSource type="worksheet">
    <worksheetSource name="Table1"/>
  </cacheSource>
  <cacheFields count="3">
    <cacheField name="Department" numFmtId="0">
      <sharedItems count="12">
        <s v="Housing and Community Affairs"/>
        <s v="Human Rights"/>
        <s v="Libraries"/>
        <s v="Liquor Control"/>
        <s v="Office Of Homeland Security"/>
        <s v="Permitting Services"/>
        <s v="Public Information Office"/>
        <s v="Recreation"/>
        <s v="Sheriffs Office"/>
        <s v="State Attorneys Office"/>
        <s v="Technology Services"/>
        <s v="Transportation"/>
      </sharedItems>
    </cacheField>
    <cacheField name="Equipment Class" numFmtId="0">
      <sharedItems count="14">
        <s v="Pick Up Trucks"/>
        <s v="SUV"/>
        <s v="Sedan"/>
        <s v="Van"/>
        <s v="Medium Duty"/>
        <s v="Heavy Duty"/>
        <s v="CUV"/>
        <s v="Off Road Vehicle Equipment"/>
        <s v="Public Safety SUV"/>
        <s v="Public Safety Van"/>
        <s v="Public Safety CUV"/>
        <s v="Public Safety Sedan"/>
        <s v="Public Safety Pick Up Trucks"/>
        <s v="Transit Bus"/>
      </sharedItems>
    </cacheField>
    <cacheField name="Equipment Count" numFmtId="0">
      <sharedItems containsSemiMixedTypes="0" containsString="0" containsNumber="1" containsInteger="1" minValue="1" maxValue="37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9">
  <r>
    <x v="0"/>
    <x v="0"/>
    <n v="21"/>
  </r>
  <r>
    <x v="0"/>
    <x v="1"/>
    <n v="1"/>
  </r>
  <r>
    <x v="0"/>
    <x v="2"/>
    <n v="23"/>
  </r>
  <r>
    <x v="1"/>
    <x v="2"/>
    <n v="2"/>
  </r>
  <r>
    <x v="2"/>
    <x v="0"/>
    <n v="3"/>
  </r>
  <r>
    <x v="2"/>
    <x v="3"/>
    <n v="2"/>
  </r>
  <r>
    <x v="2"/>
    <x v="4"/>
    <n v="1"/>
  </r>
  <r>
    <x v="3"/>
    <x v="3"/>
    <n v="2"/>
  </r>
  <r>
    <x v="3"/>
    <x v="5"/>
    <n v="42"/>
  </r>
  <r>
    <x v="3"/>
    <x v="1"/>
    <n v="1"/>
  </r>
  <r>
    <x v="3"/>
    <x v="2"/>
    <n v="11"/>
  </r>
  <r>
    <x v="4"/>
    <x v="1"/>
    <n v="1"/>
  </r>
  <r>
    <x v="5"/>
    <x v="6"/>
    <n v="9"/>
  </r>
  <r>
    <x v="5"/>
    <x v="1"/>
    <n v="27"/>
  </r>
  <r>
    <x v="5"/>
    <x v="0"/>
    <n v="24"/>
  </r>
  <r>
    <x v="5"/>
    <x v="3"/>
    <n v="1"/>
  </r>
  <r>
    <x v="5"/>
    <x v="2"/>
    <n v="48"/>
  </r>
  <r>
    <x v="6"/>
    <x v="3"/>
    <n v="1"/>
  </r>
  <r>
    <x v="7"/>
    <x v="2"/>
    <n v="6"/>
  </r>
  <r>
    <x v="7"/>
    <x v="0"/>
    <n v="5"/>
  </r>
  <r>
    <x v="7"/>
    <x v="1"/>
    <n v="2"/>
  </r>
  <r>
    <x v="7"/>
    <x v="3"/>
    <n v="15"/>
  </r>
  <r>
    <x v="7"/>
    <x v="7"/>
    <n v="7"/>
  </r>
  <r>
    <x v="8"/>
    <x v="8"/>
    <n v="20"/>
  </r>
  <r>
    <x v="8"/>
    <x v="2"/>
    <n v="1"/>
  </r>
  <r>
    <x v="8"/>
    <x v="4"/>
    <n v="1"/>
  </r>
  <r>
    <x v="8"/>
    <x v="0"/>
    <n v="3"/>
  </r>
  <r>
    <x v="8"/>
    <x v="1"/>
    <n v="1"/>
  </r>
  <r>
    <x v="8"/>
    <x v="9"/>
    <n v="8"/>
  </r>
  <r>
    <x v="8"/>
    <x v="10"/>
    <n v="4"/>
  </r>
  <r>
    <x v="8"/>
    <x v="11"/>
    <n v="46"/>
  </r>
  <r>
    <x v="8"/>
    <x v="12"/>
    <n v="1"/>
  </r>
  <r>
    <x v="9"/>
    <x v="11"/>
    <n v="1"/>
  </r>
  <r>
    <x v="9"/>
    <x v="3"/>
    <n v="1"/>
  </r>
  <r>
    <x v="9"/>
    <x v="1"/>
    <n v="1"/>
  </r>
  <r>
    <x v="9"/>
    <x v="2"/>
    <n v="2"/>
  </r>
  <r>
    <x v="10"/>
    <x v="0"/>
    <n v="1"/>
  </r>
  <r>
    <x v="10"/>
    <x v="6"/>
    <n v="1"/>
  </r>
  <r>
    <x v="10"/>
    <x v="3"/>
    <n v="11"/>
  </r>
  <r>
    <x v="10"/>
    <x v="1"/>
    <n v="3"/>
  </r>
  <r>
    <x v="11"/>
    <x v="0"/>
    <n v="93"/>
  </r>
  <r>
    <x v="11"/>
    <x v="5"/>
    <n v="248"/>
  </r>
  <r>
    <x v="11"/>
    <x v="13"/>
    <n v="379"/>
  </r>
  <r>
    <x v="11"/>
    <x v="1"/>
    <n v="53"/>
  </r>
  <r>
    <x v="11"/>
    <x v="3"/>
    <n v="32"/>
  </r>
  <r>
    <x v="11"/>
    <x v="4"/>
    <n v="98"/>
  </r>
  <r>
    <x v="11"/>
    <x v="7"/>
    <n v="276"/>
  </r>
  <r>
    <x v="11"/>
    <x v="6"/>
    <n v="5"/>
  </r>
  <r>
    <x v="11"/>
    <x v="2"/>
    <n v="3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D1D08B4-6C70-42B6-AB1C-BB36DB411435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16" firstHeaderRow="1" firstDataRow="1" firstDataCol="1"/>
  <pivotFields count="3">
    <pivotField axis="axisRow" showAll="0" sortType="descending">
      <items count="13"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showAll="0"/>
    <pivotField dataField="1" showAll="0"/>
  </pivotFields>
  <rowFields count="1">
    <field x="0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Items count="1">
    <i/>
  </colItems>
  <dataFields count="1">
    <dataField name="Sum of Equipment Count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E712BDC-5699-41A0-9BF4-9B14B14E930B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:B23" firstHeaderRow="1" firstDataRow="1" firstDataCol="1"/>
  <pivotFields count="3">
    <pivotField axis="axisRow" showAll="0" sortType="descending">
      <items count="13">
        <item x="11"/>
        <item sd="0" x="10"/>
        <item sd="0" x="9"/>
        <item sd="0" x="8"/>
        <item sd="0" x="7"/>
        <item sd="0" x="6"/>
        <item sd="0" x="5"/>
        <item sd="0" x="4"/>
        <item sd="0" x="3"/>
        <item sd="0" x="2"/>
        <item sd="0" x="1"/>
        <item sd="0" x="0"/>
        <item t="default"/>
      </items>
    </pivotField>
    <pivotField axis="axisRow" showAll="0">
      <items count="15">
        <item x="6"/>
        <item x="5"/>
        <item x="4"/>
        <item x="7"/>
        <item x="0"/>
        <item x="10"/>
        <item x="12"/>
        <item x="11"/>
        <item x="8"/>
        <item x="9"/>
        <item x="2"/>
        <item x="1"/>
        <item x="13"/>
        <item x="3"/>
        <item t="default"/>
      </items>
    </pivotField>
    <pivotField dataField="1" showAll="0"/>
  </pivotFields>
  <rowFields count="2">
    <field x="0"/>
    <field x="1"/>
  </rowFields>
  <rowItems count="22">
    <i>
      <x/>
    </i>
    <i r="1">
      <x/>
    </i>
    <i r="1">
      <x v="1"/>
    </i>
    <i r="1">
      <x v="2"/>
    </i>
    <i r="1">
      <x v="3"/>
    </i>
    <i r="1">
      <x v="4"/>
    </i>
    <i r="1">
      <x v="10"/>
    </i>
    <i r="1">
      <x v="11"/>
    </i>
    <i r="1">
      <x v="12"/>
    </i>
    <i r="1">
      <x v="13"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Items count="1">
    <i/>
  </colItems>
  <dataFields count="1">
    <dataField name="Sum of Equipment Count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AFDD173-3BD2-4398-9A2D-BC90C38BECCB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:B19" firstHeaderRow="1" firstDataRow="1" firstDataCol="1"/>
  <pivotFields count="3">
    <pivotField axis="axisRow" showAll="0" sortType="descending">
      <items count="13"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axis="axisRow" showAll="0">
      <items count="15">
        <item x="6"/>
        <item sd="0" x="5"/>
        <item sd="0" x="4"/>
        <item sd="0" x="7"/>
        <item sd="0" x="0"/>
        <item sd="0" x="10"/>
        <item sd="0" x="12"/>
        <item sd="0" x="11"/>
        <item sd="0" x="8"/>
        <item sd="0" x="9"/>
        <item sd="0" x="2"/>
        <item sd="0" x="1"/>
        <item sd="0" x="13"/>
        <item sd="0" x="3"/>
        <item t="default"/>
      </items>
    </pivotField>
    <pivotField dataField="1" showAll="0"/>
  </pivotFields>
  <rowFields count="2">
    <field x="1"/>
    <field x="0"/>
  </rowFields>
  <rowItems count="18">
    <i>
      <x/>
    </i>
    <i r="1">
      <x/>
    </i>
    <i r="1">
      <x v="1"/>
    </i>
    <i r="1">
      <x v="6"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rowItems>
  <colItems count="1">
    <i/>
  </colItems>
  <dataFields count="1">
    <dataField name="Sum of Equipment Count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2CF8C1E-20B1-4261-AD18-C7095EDFD2EE}" name="Table1" displayName="Table1" ref="A1:D51" totalsRowCount="1">
  <autoFilter ref="A1:D50" xr:uid="{32CF8C1E-20B1-4261-AD18-C7095EDFD2EE}"/>
  <tableColumns count="4">
    <tableColumn id="1" xr3:uid="{AA50527A-48DA-4AF8-BEC8-6AA0AEE12859}" name="Department"/>
    <tableColumn id="2" xr3:uid="{3E9DD0F3-6B59-451E-841D-469D08DA74D1}" name="Equipment Class" totalsRowLabel="Mean"/>
    <tableColumn id="3" xr3:uid="{D6B1757D-7C17-409C-B277-039A156EB7D5}" name="Equipment Count" totalsRowFunction="custom">
      <totalsRowFormula>AVERAGE(C2:C50)</totalsRowFormula>
    </tableColumn>
    <tableColumn id="4" xr3:uid="{A67167D4-5257-4505-9364-7C9E9A2D8F63}" name="Sum" totalsRowFunction="sum">
      <calculatedColumnFormula>SUM(Table1[[#This Row],[Equipment Count]])</calculatedColumnFormula>
    </tableColumn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D9482-A32C-4EC9-B425-AAFF46096712}">
  <dimension ref="A3:B16"/>
  <sheetViews>
    <sheetView workbookViewId="0">
      <selection activeCell="D17" sqref="D17"/>
    </sheetView>
  </sheetViews>
  <sheetFormatPr defaultRowHeight="14.5" x14ac:dyDescent="0.35"/>
  <cols>
    <col min="1" max="1" width="27.54296875" bestFit="1" customWidth="1"/>
    <col min="2" max="2" width="22.08984375" bestFit="1" customWidth="1"/>
  </cols>
  <sheetData>
    <row r="3" spans="1:2" x14ac:dyDescent="0.35">
      <c r="A3" s="1" t="s">
        <v>29</v>
      </c>
      <c r="B3" t="s">
        <v>31</v>
      </c>
    </row>
    <row r="4" spans="1:2" x14ac:dyDescent="0.35">
      <c r="A4" s="2" t="s">
        <v>26</v>
      </c>
      <c r="B4">
        <v>1221</v>
      </c>
    </row>
    <row r="5" spans="1:2" x14ac:dyDescent="0.35">
      <c r="A5" s="2" t="s">
        <v>25</v>
      </c>
      <c r="B5">
        <v>16</v>
      </c>
    </row>
    <row r="6" spans="1:2" x14ac:dyDescent="0.35">
      <c r="A6" s="2" t="s">
        <v>24</v>
      </c>
      <c r="B6">
        <v>5</v>
      </c>
    </row>
    <row r="7" spans="1:2" x14ac:dyDescent="0.35">
      <c r="A7" s="2" t="s">
        <v>19</v>
      </c>
      <c r="B7">
        <v>85</v>
      </c>
    </row>
    <row r="8" spans="1:2" x14ac:dyDescent="0.35">
      <c r="A8" s="2" t="s">
        <v>18</v>
      </c>
      <c r="B8">
        <v>35</v>
      </c>
    </row>
    <row r="9" spans="1:2" x14ac:dyDescent="0.35">
      <c r="A9" s="2" t="s">
        <v>17</v>
      </c>
      <c r="B9">
        <v>1</v>
      </c>
    </row>
    <row r="10" spans="1:2" x14ac:dyDescent="0.35">
      <c r="A10" s="2" t="s">
        <v>15</v>
      </c>
      <c r="B10">
        <v>109</v>
      </c>
    </row>
    <row r="11" spans="1:2" x14ac:dyDescent="0.35">
      <c r="A11" s="2" t="s">
        <v>14</v>
      </c>
      <c r="B11">
        <v>1</v>
      </c>
    </row>
    <row r="12" spans="1:2" x14ac:dyDescent="0.35">
      <c r="A12" s="2" t="s">
        <v>12</v>
      </c>
      <c r="B12">
        <v>56</v>
      </c>
    </row>
    <row r="13" spans="1:2" x14ac:dyDescent="0.35">
      <c r="A13" s="2" t="s">
        <v>9</v>
      </c>
      <c r="B13">
        <v>6</v>
      </c>
    </row>
    <row r="14" spans="1:2" x14ac:dyDescent="0.35">
      <c r="A14" s="2" t="s">
        <v>8</v>
      </c>
      <c r="B14">
        <v>2</v>
      </c>
    </row>
    <row r="15" spans="1:2" x14ac:dyDescent="0.35">
      <c r="A15" s="2" t="s">
        <v>5</v>
      </c>
      <c r="B15">
        <v>45</v>
      </c>
    </row>
    <row r="16" spans="1:2" x14ac:dyDescent="0.35">
      <c r="A16" s="2" t="s">
        <v>30</v>
      </c>
      <c r="B16">
        <v>1582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0AF80-5B3C-4306-BBC6-B4C19DF816AA}">
  <dimension ref="A1:B23"/>
  <sheetViews>
    <sheetView workbookViewId="0">
      <selection activeCell="A18" sqref="A18"/>
    </sheetView>
  </sheetViews>
  <sheetFormatPr defaultRowHeight="14.5" x14ac:dyDescent="0.35"/>
  <cols>
    <col min="1" max="1" width="29.453125" bestFit="1" customWidth="1"/>
    <col min="2" max="2" width="22.08984375" bestFit="1" customWidth="1"/>
  </cols>
  <sheetData>
    <row r="1" spans="1:2" x14ac:dyDescent="0.35">
      <c r="A1" s="1" t="s">
        <v>29</v>
      </c>
      <c r="B1" t="s">
        <v>31</v>
      </c>
    </row>
    <row r="2" spans="1:2" x14ac:dyDescent="0.35">
      <c r="A2" s="2" t="s">
        <v>26</v>
      </c>
      <c r="B2">
        <v>1221</v>
      </c>
    </row>
    <row r="3" spans="1:2" x14ac:dyDescent="0.35">
      <c r="A3" s="3" t="s">
        <v>16</v>
      </c>
      <c r="B3">
        <v>5</v>
      </c>
    </row>
    <row r="4" spans="1:2" x14ac:dyDescent="0.35">
      <c r="A4" s="3" t="s">
        <v>13</v>
      </c>
      <c r="B4">
        <v>248</v>
      </c>
    </row>
    <row r="5" spans="1:2" x14ac:dyDescent="0.35">
      <c r="A5" s="3" t="s">
        <v>11</v>
      </c>
      <c r="B5">
        <v>98</v>
      </c>
    </row>
    <row r="6" spans="1:2" x14ac:dyDescent="0.35">
      <c r="A6" s="3" t="s">
        <v>28</v>
      </c>
      <c r="B6">
        <v>276</v>
      </c>
    </row>
    <row r="7" spans="1:2" x14ac:dyDescent="0.35">
      <c r="A7" s="3" t="s">
        <v>6</v>
      </c>
      <c r="B7">
        <v>93</v>
      </c>
    </row>
    <row r="8" spans="1:2" x14ac:dyDescent="0.35">
      <c r="A8" s="3" t="s">
        <v>4</v>
      </c>
      <c r="B8">
        <v>37</v>
      </c>
    </row>
    <row r="9" spans="1:2" x14ac:dyDescent="0.35">
      <c r="A9" s="3" t="s">
        <v>7</v>
      </c>
      <c r="B9">
        <v>53</v>
      </c>
    </row>
    <row r="10" spans="1:2" x14ac:dyDescent="0.35">
      <c r="A10" s="3" t="s">
        <v>27</v>
      </c>
      <c r="B10">
        <v>379</v>
      </c>
    </row>
    <row r="11" spans="1:2" x14ac:dyDescent="0.35">
      <c r="A11" s="3" t="s">
        <v>10</v>
      </c>
      <c r="B11">
        <v>32</v>
      </c>
    </row>
    <row r="12" spans="1:2" x14ac:dyDescent="0.35">
      <c r="A12" s="2" t="s">
        <v>25</v>
      </c>
      <c r="B12">
        <v>16</v>
      </c>
    </row>
    <row r="13" spans="1:2" x14ac:dyDescent="0.35">
      <c r="A13" s="2" t="s">
        <v>24</v>
      </c>
      <c r="B13">
        <v>5</v>
      </c>
    </row>
    <row r="14" spans="1:2" x14ac:dyDescent="0.35">
      <c r="A14" s="2" t="s">
        <v>19</v>
      </c>
      <c r="B14">
        <v>85</v>
      </c>
    </row>
    <row r="15" spans="1:2" x14ac:dyDescent="0.35">
      <c r="A15" s="2" t="s">
        <v>18</v>
      </c>
      <c r="B15">
        <v>35</v>
      </c>
    </row>
    <row r="16" spans="1:2" x14ac:dyDescent="0.35">
      <c r="A16" s="2" t="s">
        <v>17</v>
      </c>
      <c r="B16">
        <v>1</v>
      </c>
    </row>
    <row r="17" spans="1:2" x14ac:dyDescent="0.35">
      <c r="A17" s="2" t="s">
        <v>15</v>
      </c>
      <c r="B17">
        <v>109</v>
      </c>
    </row>
    <row r="18" spans="1:2" x14ac:dyDescent="0.35">
      <c r="A18" s="2" t="s">
        <v>14</v>
      </c>
      <c r="B18">
        <v>1</v>
      </c>
    </row>
    <row r="19" spans="1:2" x14ac:dyDescent="0.35">
      <c r="A19" s="2" t="s">
        <v>12</v>
      </c>
      <c r="B19">
        <v>56</v>
      </c>
    </row>
    <row r="20" spans="1:2" x14ac:dyDescent="0.35">
      <c r="A20" s="2" t="s">
        <v>9</v>
      </c>
      <c r="B20">
        <v>6</v>
      </c>
    </row>
    <row r="21" spans="1:2" x14ac:dyDescent="0.35">
      <c r="A21" s="2" t="s">
        <v>8</v>
      </c>
      <c r="B21">
        <v>2</v>
      </c>
    </row>
    <row r="22" spans="1:2" x14ac:dyDescent="0.35">
      <c r="A22" s="2" t="s">
        <v>5</v>
      </c>
      <c r="B22">
        <v>45</v>
      </c>
    </row>
    <row r="23" spans="1:2" x14ac:dyDescent="0.35">
      <c r="A23" s="2" t="s">
        <v>30</v>
      </c>
      <c r="B23">
        <v>1582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0C3F9-9C77-457C-AD21-719371F3B501}">
  <dimension ref="A1:B19"/>
  <sheetViews>
    <sheetView workbookViewId="0">
      <selection activeCell="A18" sqref="A18"/>
    </sheetView>
  </sheetViews>
  <sheetFormatPr defaultRowHeight="14.5" x14ac:dyDescent="0.35"/>
  <cols>
    <col min="1" max="1" width="26.36328125" bestFit="1" customWidth="1"/>
    <col min="2" max="2" width="22.08984375" bestFit="1" customWidth="1"/>
  </cols>
  <sheetData>
    <row r="1" spans="1:2" x14ac:dyDescent="0.35">
      <c r="A1" s="1" t="s">
        <v>29</v>
      </c>
      <c r="B1" t="s">
        <v>31</v>
      </c>
    </row>
    <row r="2" spans="1:2" x14ac:dyDescent="0.35">
      <c r="A2" s="2" t="s">
        <v>16</v>
      </c>
      <c r="B2">
        <v>15</v>
      </c>
    </row>
    <row r="3" spans="1:2" x14ac:dyDescent="0.35">
      <c r="A3" s="3" t="s">
        <v>26</v>
      </c>
      <c r="B3">
        <v>5</v>
      </c>
    </row>
    <row r="4" spans="1:2" x14ac:dyDescent="0.35">
      <c r="A4" s="3" t="s">
        <v>25</v>
      </c>
      <c r="B4">
        <v>1</v>
      </c>
    </row>
    <row r="5" spans="1:2" x14ac:dyDescent="0.35">
      <c r="A5" s="3" t="s">
        <v>15</v>
      </c>
      <c r="B5">
        <v>9</v>
      </c>
    </row>
    <row r="6" spans="1:2" x14ac:dyDescent="0.35">
      <c r="A6" s="2" t="s">
        <v>13</v>
      </c>
      <c r="B6">
        <v>290</v>
      </c>
    </row>
    <row r="7" spans="1:2" x14ac:dyDescent="0.35">
      <c r="A7" s="2" t="s">
        <v>11</v>
      </c>
      <c r="B7">
        <v>100</v>
      </c>
    </row>
    <row r="8" spans="1:2" x14ac:dyDescent="0.35">
      <c r="A8" s="2" t="s">
        <v>28</v>
      </c>
      <c r="B8">
        <v>283</v>
      </c>
    </row>
    <row r="9" spans="1:2" x14ac:dyDescent="0.35">
      <c r="A9" s="2" t="s">
        <v>6</v>
      </c>
      <c r="B9">
        <v>150</v>
      </c>
    </row>
    <row r="10" spans="1:2" x14ac:dyDescent="0.35">
      <c r="A10" s="2" t="s">
        <v>21</v>
      </c>
      <c r="B10">
        <v>4</v>
      </c>
    </row>
    <row r="11" spans="1:2" x14ac:dyDescent="0.35">
      <c r="A11" s="2" t="s">
        <v>23</v>
      </c>
      <c r="B11">
        <v>1</v>
      </c>
    </row>
    <row r="12" spans="1:2" x14ac:dyDescent="0.35">
      <c r="A12" s="2" t="s">
        <v>22</v>
      </c>
      <c r="B12">
        <v>47</v>
      </c>
    </row>
    <row r="13" spans="1:2" x14ac:dyDescent="0.35">
      <c r="A13" s="2" t="s">
        <v>3</v>
      </c>
      <c r="B13">
        <v>20</v>
      </c>
    </row>
    <row r="14" spans="1:2" x14ac:dyDescent="0.35">
      <c r="A14" s="2" t="s">
        <v>20</v>
      </c>
      <c r="B14">
        <v>8</v>
      </c>
    </row>
    <row r="15" spans="1:2" x14ac:dyDescent="0.35">
      <c r="A15" s="2" t="s">
        <v>4</v>
      </c>
      <c r="B15">
        <v>130</v>
      </c>
    </row>
    <row r="16" spans="1:2" x14ac:dyDescent="0.35">
      <c r="A16" s="2" t="s">
        <v>7</v>
      </c>
      <c r="B16">
        <v>90</v>
      </c>
    </row>
    <row r="17" spans="1:2" x14ac:dyDescent="0.35">
      <c r="A17" s="2" t="s">
        <v>27</v>
      </c>
      <c r="B17">
        <v>379</v>
      </c>
    </row>
    <row r="18" spans="1:2" x14ac:dyDescent="0.35">
      <c r="A18" s="2" t="s">
        <v>10</v>
      </c>
      <c r="B18">
        <v>65</v>
      </c>
    </row>
    <row r="19" spans="1:2" x14ac:dyDescent="0.35">
      <c r="A19" s="2" t="s">
        <v>30</v>
      </c>
      <c r="B19">
        <v>1582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4"/>
  <sheetViews>
    <sheetView tabSelected="1" topLeftCell="A42" workbookViewId="0">
      <selection activeCell="F49" sqref="F49"/>
    </sheetView>
  </sheetViews>
  <sheetFormatPr defaultRowHeight="14.5" x14ac:dyDescent="0.35"/>
  <cols>
    <col min="1" max="1" width="29.453125" bestFit="1" customWidth="1"/>
    <col min="2" max="2" width="26.1796875" bestFit="1" customWidth="1"/>
    <col min="3" max="3" width="17.36328125" customWidth="1"/>
  </cols>
  <sheetData>
    <row r="1" spans="1:4" x14ac:dyDescent="0.35">
      <c r="A1" t="s">
        <v>0</v>
      </c>
      <c r="B1" t="s">
        <v>1</v>
      </c>
      <c r="C1" t="s">
        <v>2</v>
      </c>
      <c r="D1" s="4" t="s">
        <v>32</v>
      </c>
    </row>
    <row r="2" spans="1:4" x14ac:dyDescent="0.35">
      <c r="A2" t="s">
        <v>5</v>
      </c>
      <c r="B2" t="s">
        <v>6</v>
      </c>
      <c r="C2">
        <v>21</v>
      </c>
      <c r="D2" s="4">
        <f>SUM(Table1[[#This Row],[Equipment Count]])</f>
        <v>21</v>
      </c>
    </row>
    <row r="3" spans="1:4" x14ac:dyDescent="0.35">
      <c r="A3" t="s">
        <v>5</v>
      </c>
      <c r="B3" t="s">
        <v>7</v>
      </c>
      <c r="C3">
        <v>1</v>
      </c>
      <c r="D3" s="4">
        <f>SUM(Table1[[#This Row],[Equipment Count]])</f>
        <v>1</v>
      </c>
    </row>
    <row r="4" spans="1:4" x14ac:dyDescent="0.35">
      <c r="A4" t="s">
        <v>5</v>
      </c>
      <c r="B4" t="s">
        <v>4</v>
      </c>
      <c r="C4">
        <v>23</v>
      </c>
      <c r="D4" s="4">
        <f>SUM(Table1[[#This Row],[Equipment Count]])</f>
        <v>23</v>
      </c>
    </row>
    <row r="5" spans="1:4" x14ac:dyDescent="0.35">
      <c r="A5" t="s">
        <v>8</v>
      </c>
      <c r="B5" t="s">
        <v>4</v>
      </c>
      <c r="C5">
        <v>2</v>
      </c>
      <c r="D5" s="4">
        <f>SUM(Table1[[#This Row],[Equipment Count]])</f>
        <v>2</v>
      </c>
    </row>
    <row r="6" spans="1:4" x14ac:dyDescent="0.35">
      <c r="A6" t="s">
        <v>9</v>
      </c>
      <c r="B6" t="s">
        <v>6</v>
      </c>
      <c r="C6">
        <v>3</v>
      </c>
      <c r="D6" s="4">
        <f>SUM(Table1[[#This Row],[Equipment Count]])</f>
        <v>3</v>
      </c>
    </row>
    <row r="7" spans="1:4" x14ac:dyDescent="0.35">
      <c r="A7" t="s">
        <v>9</v>
      </c>
      <c r="B7" t="s">
        <v>10</v>
      </c>
      <c r="C7">
        <v>2</v>
      </c>
      <c r="D7" s="4">
        <f>SUM(Table1[[#This Row],[Equipment Count]])</f>
        <v>2</v>
      </c>
    </row>
    <row r="8" spans="1:4" x14ac:dyDescent="0.35">
      <c r="A8" t="s">
        <v>9</v>
      </c>
      <c r="B8" t="s">
        <v>11</v>
      </c>
      <c r="C8">
        <v>1</v>
      </c>
      <c r="D8" s="4">
        <f>SUM(Table1[[#This Row],[Equipment Count]])</f>
        <v>1</v>
      </c>
    </row>
    <row r="9" spans="1:4" x14ac:dyDescent="0.35">
      <c r="A9" t="s">
        <v>12</v>
      </c>
      <c r="B9" t="s">
        <v>10</v>
      </c>
      <c r="C9">
        <v>2</v>
      </c>
      <c r="D9" s="4">
        <f>SUM(Table1[[#This Row],[Equipment Count]])</f>
        <v>2</v>
      </c>
    </row>
    <row r="10" spans="1:4" x14ac:dyDescent="0.35">
      <c r="A10" t="s">
        <v>12</v>
      </c>
      <c r="B10" t="s">
        <v>13</v>
      </c>
      <c r="C10">
        <v>42</v>
      </c>
      <c r="D10" s="4">
        <f>SUM(Table1[[#This Row],[Equipment Count]])</f>
        <v>42</v>
      </c>
    </row>
    <row r="11" spans="1:4" x14ac:dyDescent="0.35">
      <c r="A11" t="s">
        <v>12</v>
      </c>
      <c r="B11" t="s">
        <v>7</v>
      </c>
      <c r="C11">
        <v>1</v>
      </c>
      <c r="D11" s="4">
        <f>SUM(Table1[[#This Row],[Equipment Count]])</f>
        <v>1</v>
      </c>
    </row>
    <row r="12" spans="1:4" x14ac:dyDescent="0.35">
      <c r="A12" t="s">
        <v>12</v>
      </c>
      <c r="B12" t="s">
        <v>4</v>
      </c>
      <c r="C12">
        <v>11</v>
      </c>
      <c r="D12" s="4">
        <f>SUM(Table1[[#This Row],[Equipment Count]])</f>
        <v>11</v>
      </c>
    </row>
    <row r="13" spans="1:4" x14ac:dyDescent="0.35">
      <c r="A13" t="s">
        <v>14</v>
      </c>
      <c r="B13" t="s">
        <v>7</v>
      </c>
      <c r="C13">
        <v>1</v>
      </c>
      <c r="D13" s="4">
        <f>SUM(Table1[[#This Row],[Equipment Count]])</f>
        <v>1</v>
      </c>
    </row>
    <row r="14" spans="1:4" x14ac:dyDescent="0.35">
      <c r="A14" t="s">
        <v>15</v>
      </c>
      <c r="B14" t="s">
        <v>16</v>
      </c>
      <c r="C14">
        <v>9</v>
      </c>
      <c r="D14" s="4">
        <f>SUM(Table1[[#This Row],[Equipment Count]])</f>
        <v>9</v>
      </c>
    </row>
    <row r="15" spans="1:4" x14ac:dyDescent="0.35">
      <c r="A15" t="s">
        <v>15</v>
      </c>
      <c r="B15" t="s">
        <v>7</v>
      </c>
      <c r="C15">
        <v>27</v>
      </c>
      <c r="D15" s="4">
        <f>SUM(Table1[[#This Row],[Equipment Count]])</f>
        <v>27</v>
      </c>
    </row>
    <row r="16" spans="1:4" x14ac:dyDescent="0.35">
      <c r="A16" t="s">
        <v>15</v>
      </c>
      <c r="B16" t="s">
        <v>6</v>
      </c>
      <c r="C16">
        <v>24</v>
      </c>
      <c r="D16" s="4">
        <f>SUM(Table1[[#This Row],[Equipment Count]])</f>
        <v>24</v>
      </c>
    </row>
    <row r="17" spans="1:4" x14ac:dyDescent="0.35">
      <c r="A17" t="s">
        <v>15</v>
      </c>
      <c r="B17" t="s">
        <v>10</v>
      </c>
      <c r="C17">
        <v>1</v>
      </c>
      <c r="D17" s="4">
        <f>SUM(Table1[[#This Row],[Equipment Count]])</f>
        <v>1</v>
      </c>
    </row>
    <row r="18" spans="1:4" x14ac:dyDescent="0.35">
      <c r="A18" t="s">
        <v>15</v>
      </c>
      <c r="B18" t="s">
        <v>4</v>
      </c>
      <c r="C18">
        <v>48</v>
      </c>
      <c r="D18" s="4">
        <f>SUM(Table1[[#This Row],[Equipment Count]])</f>
        <v>48</v>
      </c>
    </row>
    <row r="19" spans="1:4" x14ac:dyDescent="0.35">
      <c r="A19" t="s">
        <v>17</v>
      </c>
      <c r="B19" t="s">
        <v>10</v>
      </c>
      <c r="C19">
        <v>1</v>
      </c>
      <c r="D19" s="4">
        <f>SUM(Table1[[#This Row],[Equipment Count]])</f>
        <v>1</v>
      </c>
    </row>
    <row r="20" spans="1:4" x14ac:dyDescent="0.35">
      <c r="A20" t="s">
        <v>18</v>
      </c>
      <c r="B20" t="s">
        <v>4</v>
      </c>
      <c r="C20">
        <v>6</v>
      </c>
      <c r="D20" s="4">
        <f>SUM(Table1[[#This Row],[Equipment Count]])</f>
        <v>6</v>
      </c>
    </row>
    <row r="21" spans="1:4" x14ac:dyDescent="0.35">
      <c r="A21" t="s">
        <v>18</v>
      </c>
      <c r="B21" t="s">
        <v>6</v>
      </c>
      <c r="C21">
        <v>5</v>
      </c>
      <c r="D21" s="4">
        <f>SUM(Table1[[#This Row],[Equipment Count]])</f>
        <v>5</v>
      </c>
    </row>
    <row r="22" spans="1:4" x14ac:dyDescent="0.35">
      <c r="A22" t="s">
        <v>18</v>
      </c>
      <c r="B22" t="s">
        <v>7</v>
      </c>
      <c r="C22">
        <v>2</v>
      </c>
      <c r="D22" s="4">
        <f>SUM(Table1[[#This Row],[Equipment Count]])</f>
        <v>2</v>
      </c>
    </row>
    <row r="23" spans="1:4" x14ac:dyDescent="0.35">
      <c r="A23" t="s">
        <v>18</v>
      </c>
      <c r="B23" t="s">
        <v>10</v>
      </c>
      <c r="C23">
        <v>15</v>
      </c>
      <c r="D23" s="4">
        <f>SUM(Table1[[#This Row],[Equipment Count]])</f>
        <v>15</v>
      </c>
    </row>
    <row r="24" spans="1:4" x14ac:dyDescent="0.35">
      <c r="A24" t="s">
        <v>18</v>
      </c>
      <c r="B24" t="s">
        <v>28</v>
      </c>
      <c r="C24">
        <v>7</v>
      </c>
      <c r="D24" s="4">
        <f>SUM(Table1[[#This Row],[Equipment Count]])</f>
        <v>7</v>
      </c>
    </row>
    <row r="25" spans="1:4" x14ac:dyDescent="0.35">
      <c r="A25" t="s">
        <v>19</v>
      </c>
      <c r="B25" t="s">
        <v>3</v>
      </c>
      <c r="C25">
        <v>20</v>
      </c>
      <c r="D25" s="4">
        <f>SUM(Table1[[#This Row],[Equipment Count]])</f>
        <v>20</v>
      </c>
    </row>
    <row r="26" spans="1:4" x14ac:dyDescent="0.35">
      <c r="A26" t="s">
        <v>19</v>
      </c>
      <c r="B26" t="s">
        <v>4</v>
      </c>
      <c r="C26">
        <v>1</v>
      </c>
      <c r="D26" s="4">
        <f>SUM(Table1[[#This Row],[Equipment Count]])</f>
        <v>1</v>
      </c>
    </row>
    <row r="27" spans="1:4" x14ac:dyDescent="0.35">
      <c r="A27" t="s">
        <v>19</v>
      </c>
      <c r="B27" t="s">
        <v>11</v>
      </c>
      <c r="C27">
        <v>1</v>
      </c>
      <c r="D27" s="4">
        <f>SUM(Table1[[#This Row],[Equipment Count]])</f>
        <v>1</v>
      </c>
    </row>
    <row r="28" spans="1:4" x14ac:dyDescent="0.35">
      <c r="A28" t="s">
        <v>19</v>
      </c>
      <c r="B28" t="s">
        <v>6</v>
      </c>
      <c r="C28">
        <v>3</v>
      </c>
      <c r="D28" s="4">
        <f>SUM(Table1[[#This Row],[Equipment Count]])</f>
        <v>3</v>
      </c>
    </row>
    <row r="29" spans="1:4" x14ac:dyDescent="0.35">
      <c r="A29" t="s">
        <v>19</v>
      </c>
      <c r="B29" t="s">
        <v>7</v>
      </c>
      <c r="C29">
        <v>1</v>
      </c>
      <c r="D29" s="4">
        <f>SUM(Table1[[#This Row],[Equipment Count]])</f>
        <v>1</v>
      </c>
    </row>
    <row r="30" spans="1:4" x14ac:dyDescent="0.35">
      <c r="A30" t="s">
        <v>19</v>
      </c>
      <c r="B30" t="s">
        <v>20</v>
      </c>
      <c r="C30">
        <v>8</v>
      </c>
      <c r="D30" s="4">
        <f>SUM(Table1[[#This Row],[Equipment Count]])</f>
        <v>8</v>
      </c>
    </row>
    <row r="31" spans="1:4" x14ac:dyDescent="0.35">
      <c r="A31" t="s">
        <v>19</v>
      </c>
      <c r="B31" t="s">
        <v>21</v>
      </c>
      <c r="C31">
        <v>4</v>
      </c>
      <c r="D31" s="4">
        <f>SUM(Table1[[#This Row],[Equipment Count]])</f>
        <v>4</v>
      </c>
    </row>
    <row r="32" spans="1:4" x14ac:dyDescent="0.35">
      <c r="A32" t="s">
        <v>19</v>
      </c>
      <c r="B32" t="s">
        <v>22</v>
      </c>
      <c r="C32">
        <v>46</v>
      </c>
      <c r="D32" s="4">
        <f>SUM(Table1[[#This Row],[Equipment Count]])</f>
        <v>46</v>
      </c>
    </row>
    <row r="33" spans="1:4" x14ac:dyDescent="0.35">
      <c r="A33" t="s">
        <v>19</v>
      </c>
      <c r="B33" t="s">
        <v>23</v>
      </c>
      <c r="C33">
        <v>1</v>
      </c>
      <c r="D33" s="4">
        <f>SUM(Table1[[#This Row],[Equipment Count]])</f>
        <v>1</v>
      </c>
    </row>
    <row r="34" spans="1:4" x14ac:dyDescent="0.35">
      <c r="A34" t="s">
        <v>24</v>
      </c>
      <c r="B34" t="s">
        <v>22</v>
      </c>
      <c r="C34">
        <v>1</v>
      </c>
      <c r="D34" s="4">
        <f>SUM(Table1[[#This Row],[Equipment Count]])</f>
        <v>1</v>
      </c>
    </row>
    <row r="35" spans="1:4" x14ac:dyDescent="0.35">
      <c r="A35" t="s">
        <v>24</v>
      </c>
      <c r="B35" t="s">
        <v>10</v>
      </c>
      <c r="C35">
        <v>1</v>
      </c>
      <c r="D35" s="4">
        <f>SUM(Table1[[#This Row],[Equipment Count]])</f>
        <v>1</v>
      </c>
    </row>
    <row r="36" spans="1:4" x14ac:dyDescent="0.35">
      <c r="A36" t="s">
        <v>24</v>
      </c>
      <c r="B36" t="s">
        <v>7</v>
      </c>
      <c r="C36">
        <v>1</v>
      </c>
      <c r="D36" s="4">
        <f>SUM(Table1[[#This Row],[Equipment Count]])</f>
        <v>1</v>
      </c>
    </row>
    <row r="37" spans="1:4" x14ac:dyDescent="0.35">
      <c r="A37" t="s">
        <v>24</v>
      </c>
      <c r="B37" t="s">
        <v>4</v>
      </c>
      <c r="C37">
        <v>2</v>
      </c>
      <c r="D37" s="4">
        <f>SUM(Table1[[#This Row],[Equipment Count]])</f>
        <v>2</v>
      </c>
    </row>
    <row r="38" spans="1:4" x14ac:dyDescent="0.35">
      <c r="A38" t="s">
        <v>25</v>
      </c>
      <c r="B38" t="s">
        <v>6</v>
      </c>
      <c r="C38">
        <v>1</v>
      </c>
      <c r="D38" s="4">
        <f>SUM(Table1[[#This Row],[Equipment Count]])</f>
        <v>1</v>
      </c>
    </row>
    <row r="39" spans="1:4" x14ac:dyDescent="0.35">
      <c r="A39" t="s">
        <v>25</v>
      </c>
      <c r="B39" t="s">
        <v>16</v>
      </c>
      <c r="C39">
        <v>1</v>
      </c>
      <c r="D39" s="4">
        <f>SUM(Table1[[#This Row],[Equipment Count]])</f>
        <v>1</v>
      </c>
    </row>
    <row r="40" spans="1:4" x14ac:dyDescent="0.35">
      <c r="A40" t="s">
        <v>25</v>
      </c>
      <c r="B40" t="s">
        <v>10</v>
      </c>
      <c r="C40">
        <v>11</v>
      </c>
      <c r="D40" s="4">
        <f>SUM(Table1[[#This Row],[Equipment Count]])</f>
        <v>11</v>
      </c>
    </row>
    <row r="41" spans="1:4" x14ac:dyDescent="0.35">
      <c r="A41" t="s">
        <v>25</v>
      </c>
      <c r="B41" t="s">
        <v>7</v>
      </c>
      <c r="C41">
        <v>3</v>
      </c>
      <c r="D41" s="4">
        <f>SUM(Table1[[#This Row],[Equipment Count]])</f>
        <v>3</v>
      </c>
    </row>
    <row r="42" spans="1:4" x14ac:dyDescent="0.35">
      <c r="A42" t="s">
        <v>26</v>
      </c>
      <c r="B42" t="s">
        <v>6</v>
      </c>
      <c r="C42">
        <v>93</v>
      </c>
      <c r="D42" s="4">
        <f>SUM(Table1[[#This Row],[Equipment Count]])</f>
        <v>93</v>
      </c>
    </row>
    <row r="43" spans="1:4" x14ac:dyDescent="0.35">
      <c r="A43" t="s">
        <v>26</v>
      </c>
      <c r="B43" t="s">
        <v>13</v>
      </c>
      <c r="C43">
        <v>248</v>
      </c>
      <c r="D43" s="4">
        <f>SUM(Table1[[#This Row],[Equipment Count]])</f>
        <v>248</v>
      </c>
    </row>
    <row r="44" spans="1:4" x14ac:dyDescent="0.35">
      <c r="A44" t="s">
        <v>26</v>
      </c>
      <c r="B44" t="s">
        <v>27</v>
      </c>
      <c r="C44">
        <v>379</v>
      </c>
      <c r="D44" s="4">
        <f>SUM(Table1[[#This Row],[Equipment Count]])</f>
        <v>379</v>
      </c>
    </row>
    <row r="45" spans="1:4" x14ac:dyDescent="0.35">
      <c r="A45" t="s">
        <v>26</v>
      </c>
      <c r="B45" t="s">
        <v>7</v>
      </c>
      <c r="C45">
        <v>53</v>
      </c>
      <c r="D45" s="4">
        <f>SUM(Table1[[#This Row],[Equipment Count]])</f>
        <v>53</v>
      </c>
    </row>
    <row r="46" spans="1:4" x14ac:dyDescent="0.35">
      <c r="A46" t="s">
        <v>26</v>
      </c>
      <c r="B46" t="s">
        <v>10</v>
      </c>
      <c r="C46">
        <v>32</v>
      </c>
      <c r="D46" s="4">
        <f>SUM(Table1[[#This Row],[Equipment Count]])</f>
        <v>32</v>
      </c>
    </row>
    <row r="47" spans="1:4" x14ac:dyDescent="0.35">
      <c r="A47" t="s">
        <v>26</v>
      </c>
      <c r="B47" t="s">
        <v>11</v>
      </c>
      <c r="C47">
        <v>98</v>
      </c>
      <c r="D47" s="4">
        <f>SUM(Table1[[#This Row],[Equipment Count]])</f>
        <v>98</v>
      </c>
    </row>
    <row r="48" spans="1:4" x14ac:dyDescent="0.35">
      <c r="A48" t="s">
        <v>26</v>
      </c>
      <c r="B48" t="s">
        <v>28</v>
      </c>
      <c r="C48">
        <v>276</v>
      </c>
      <c r="D48" s="4">
        <f>SUM(Table1[[#This Row],[Equipment Count]])</f>
        <v>276</v>
      </c>
    </row>
    <row r="49" spans="1:4" x14ac:dyDescent="0.35">
      <c r="A49" t="s">
        <v>26</v>
      </c>
      <c r="B49" t="s">
        <v>16</v>
      </c>
      <c r="C49">
        <v>5</v>
      </c>
      <c r="D49" s="4">
        <f>SUM(Table1[[#This Row],[Equipment Count]])</f>
        <v>5</v>
      </c>
    </row>
    <row r="50" spans="1:4" x14ac:dyDescent="0.35">
      <c r="A50" t="s">
        <v>26</v>
      </c>
      <c r="B50" t="s">
        <v>4</v>
      </c>
      <c r="C50">
        <v>37</v>
      </c>
      <c r="D50" s="4">
        <f>SUM(Table1[[#This Row],[Equipment Count]])</f>
        <v>37</v>
      </c>
    </row>
    <row r="51" spans="1:4" x14ac:dyDescent="0.35">
      <c r="B51" t="s">
        <v>33</v>
      </c>
      <c r="C51">
        <f>AVERAGE(C2:C50)</f>
        <v>32.285714285714285</v>
      </c>
      <c r="D51">
        <f>SUBTOTAL(109,Table1[Sum])</f>
        <v>1582</v>
      </c>
    </row>
    <row r="52" spans="1:4" x14ac:dyDescent="0.35">
      <c r="A52" s="5"/>
      <c r="B52" s="5" t="s">
        <v>34</v>
      </c>
      <c r="C52" s="5">
        <f>COUNT(C2:C50)</f>
        <v>49</v>
      </c>
      <c r="D52" s="5"/>
    </row>
    <row r="53" spans="1:4" x14ac:dyDescent="0.35">
      <c r="A53" s="5"/>
      <c r="B53" s="5" t="s">
        <v>35</v>
      </c>
      <c r="C53" s="5">
        <f>MAX(C2:C50)</f>
        <v>379</v>
      </c>
      <c r="D53" s="5"/>
    </row>
    <row r="54" spans="1:4" x14ac:dyDescent="0.35">
      <c r="A54" s="5"/>
      <c r="B54" s="5" t="s">
        <v>36</v>
      </c>
      <c r="C54" s="5">
        <f>MIN(C2:C50)</f>
        <v>1</v>
      </c>
      <c r="D54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Pivot1</vt:lpstr>
      <vt:lpstr>Pivot2</vt:lpstr>
      <vt:lpstr>Pivot3</vt:lpstr>
      <vt:lpstr>Montgomery_Fleet_Equipment_Inve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Our Little Secrets</cp:lastModifiedBy>
  <dcterms:created xsi:type="dcterms:W3CDTF">2020-09-01T17:18:12Z</dcterms:created>
  <dcterms:modified xsi:type="dcterms:W3CDTF">2024-01-27T18:02:49Z</dcterms:modified>
</cp:coreProperties>
</file>