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Functions" sheetId="1" r:id="rId4"/>
    <sheet state="visible" name="Exercise - 1" sheetId="2" r:id="rId5"/>
    <sheet state="visible" name="Exercise - 2" sheetId="3" r:id="rId6"/>
    <sheet state="visible" name="Exercise -3" sheetId="4" r:id="rId7"/>
    <sheet state="visible" name="Exercise - 4" sheetId="5" r:id="rId8"/>
    <sheet state="visible" name="Exercise - 5" sheetId="6" r:id="rId9"/>
    <sheet state="visible" name="Exercise -6" sheetId="7" r:id="rId10"/>
  </sheets>
  <definedNames/>
  <calcPr/>
</workbook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<sst xmlns="http://schemas.openxmlformats.org/spreadsheetml/2006/main" count="211" uniqueCount="159">
  <si>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</si>
  <si>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</si>
  <si>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</si>
  <si>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Write a formula to create its random gender of the names and also create a function for creating email ID randomly with different domain with their names</t>
  </si>
  <si>
    <t>All should be done using Functions</t>
  </si>
  <si>
    <t>Name</t>
  </si>
  <si>
    <t>First Name</t>
  </si>
  <si>
    <t>Last Name</t>
  </si>
  <si>
    <t>Mid Name</t>
  </si>
  <si>
    <t>Gender</t>
  </si>
  <si>
    <t>Email ID</t>
  </si>
  <si>
    <t>Rahul Roy</t>
  </si>
  <si>
    <t>Transgender</t>
  </si>
  <si>
    <t>rahulroy@outlook.com</t>
  </si>
  <si>
    <t>Index No.</t>
  </si>
  <si>
    <t>Sanjib Dasgupta</t>
  </si>
  <si>
    <t>Female</t>
  </si>
  <si>
    <t>sanjibdasgupta@reddiff.com</t>
  </si>
  <si>
    <t>Male</t>
  </si>
  <si>
    <t>Manisha Nandi</t>
  </si>
  <si>
    <t>manishanandi@topmentor.com</t>
  </si>
  <si>
    <t>Gookul Shetu</t>
  </si>
  <si>
    <t>gookulshetu@reddiff.com</t>
  </si>
  <si>
    <t>Mukul Roy Krishna</t>
  </si>
  <si>
    <t>Roy</t>
  </si>
  <si>
    <t>mukulroykrishna@topmentor.com</t>
  </si>
  <si>
    <t>AVA Florez</t>
  </si>
  <si>
    <t>avaflorez@topmentor.com</t>
  </si>
  <si>
    <t>Jaxkson Srikrishna</t>
  </si>
  <si>
    <t>jaxksonsrikrishna@outlook.com</t>
  </si>
  <si>
    <t>gmail.com</t>
  </si>
  <si>
    <t>Arjun Shetu</t>
  </si>
  <si>
    <t>arjunshetu@outlook.com</t>
  </si>
  <si>
    <t>yahoo.com</t>
  </si>
  <si>
    <t>Supratim Khanna</t>
  </si>
  <si>
    <t>supratimkhanna@outlook.com</t>
  </si>
  <si>
    <t>reddiff.com</t>
  </si>
  <si>
    <t>Nandu Srivastava</t>
  </si>
  <si>
    <t>nandusrivastava@outlook.com</t>
  </si>
  <si>
    <t>outlook.com</t>
  </si>
  <si>
    <t>Sachin Ramesh Tendulkar</t>
  </si>
  <si>
    <t>Ramesh</t>
  </si>
  <si>
    <t>sachinrameshtendulkar@yahoo.com</t>
  </si>
  <si>
    <t>topmentor.com</t>
  </si>
  <si>
    <t>Keya Sethu Ram</t>
  </si>
  <si>
    <t>keyasethuram@gmail.com</t>
  </si>
  <si>
    <t>Subraminam Roy</t>
  </si>
  <si>
    <t>subraminamroy@yahoo.com</t>
  </si>
  <si>
    <t>T Balakrishna</t>
  </si>
  <si>
    <t>tbalakrishna@outlook.com</t>
  </si>
  <si>
    <t>A N Subhasish</t>
  </si>
  <si>
    <t>ansubhasish@outlook.com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</si>
  <si>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</si>
  <si>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</si>
  <si>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</si>
  <si>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</si>
  <si>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</si>
  <si>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</si>
  <si>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</si>
  <si>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</si>
  <si>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</si>
  <si>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</si>
  <si>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</si>
  <si>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</si>
  <si>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</si>
  <si>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</si>
  <si>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</si>
  <si>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</si>
  <si>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</si>
  <si>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</si>
  <si>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</si>
  <si>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</si>
  <si>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</si>
  <si>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</si>
  <si>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</si>
  <si>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</si>
  <si>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</si>
  <si>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</si>
  <si>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</si>
  <si>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</si>
  <si>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</si>
  <si>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</si>
  <si>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</si>
  <si>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</si>
  <si>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</si>
  <si>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</si>
  <si>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</si>
  <si>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</si>
  <si>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</si>
  <si>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</si>
  <si>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 xml:space="preserve">Answer by using functions </t>
  </si>
  <si>
    <t>How many numerical answers appear in column C - Amount?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</si>
  <si>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</si>
  <si>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</si>
  <si>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</si>
  <si>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</si>
  <si>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</si>
  <si>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</si>
  <si>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 xml:space="preserve">Solve by using formulas 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</si>
  <si>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</si>
  <si>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</si>
  <si>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</si>
  <si>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</si>
  <si>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</si>
  <si>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</si>
  <si>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</si>
  <si>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</si>
  <si>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</si>
  <si>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</si>
  <si>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</si>
  <si>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</si>
  <si>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</si>
  <si>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</si>
  <si>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</si>
  <si>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</si>
  <si>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2nd best and 3rd best weight?</t>
  </si>
  <si>
    <t>what is the 4th least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</si>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</sst>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6.0"/>
      <color theme="1"/>
      <name val="Calibri"/>
    </font>
    <font>
      <sz val="18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Arial"/>
    </font>
    <font>
      <sz val="11.0"/>
      <color theme="1"/>
      <name val="Arial"/>
    </font>
    <font>
      <b/>
      <u/>
      <sz val="11.0"/>
      <color theme="1"/>
      <name val="Calibri"/>
    </font>
    <font>
      <sz val="18.0"/>
      <color theme="1"/>
      <name val="Calibri"/>
    </font>
    <font>
      <sz val="18.0"/>
      <color rgb="FF000000"/>
      <name val="Calibri"/>
    </font>
    <font>
      <sz val="11.0"/>
      <color rgb="FF000000"/>
      <name val="Calibri"/>
    </font>
    <font>
      <sz val="14.0"/>
      <color theme="1"/>
      <name val="Calibri"/>
    </font>
    <font>
      <sz val="14.0"/>
      <color theme="1"/>
      <name val="Arial"/>
    </font>
    <font/>
    <font>
      <sz val="14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2.0"/>
      <color rgb="FF000000"/>
      <name val="Calibri"/>
    </font>
    <font>
      <b/>
      <u/>
      <sz val="12.0"/>
      <color rgb="FF374151"/>
      <name val="Calibri"/>
    </font>
    <font>
      <u/>
      <sz val="11.0"/>
      <color theme="10"/>
      <name val="Calibri"/>
    </font>
    <font>
      <sz val="12.0"/>
      <color rgb="FF374151"/>
      <name val="Calibri"/>
    </font>
    <font>
      <b/>
      <u/>
      <sz val="12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  <bottom/>
    </border>
    <border>
      <right/>
      <top/>
      <bottom/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4" numFmtId="0" xfId="0" applyAlignment="1" applyBorder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1" fillId="2" fontId="10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vertical="center"/>
    </xf>
    <xf borderId="2" fillId="3" fontId="1" numFmtId="0" xfId="0" applyBorder="1" applyFill="1" applyFont="1"/>
    <xf borderId="2" fillId="3" fontId="1" numFmtId="0" xfId="0" applyAlignment="1" applyBorder="1" applyFont="1">
      <alignment readingOrder="0"/>
    </xf>
    <xf borderId="0" fillId="0" fontId="11" numFmtId="0" xfId="0" applyFont="1"/>
    <xf borderId="0" fillId="0" fontId="12" numFmtId="0" xfId="0" applyFont="1"/>
    <xf borderId="1" fillId="4" fontId="3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0" fillId="0" fontId="13" numFmtId="0" xfId="0" applyFont="1"/>
    <xf borderId="1" fillId="4" fontId="4" numFmtId="0" xfId="0" applyAlignment="1" applyBorder="1" applyFont="1">
      <alignment horizontal="center" shrinkToFit="0" vertical="center" wrapText="1"/>
    </xf>
    <xf borderId="1" fillId="4" fontId="4" numFmtId="4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14" numFmtId="0" xfId="0" applyFont="1"/>
    <xf borderId="2" fillId="3" fontId="14" numFmtId="0" xfId="0" applyBorder="1" applyFont="1"/>
    <xf borderId="2" fillId="3" fontId="14" numFmtId="0" xfId="0" applyAlignment="1" applyBorder="1" applyFont="1">
      <alignment readingOrder="0"/>
    </xf>
    <xf borderId="3" fillId="5" fontId="4" numFmtId="0" xfId="0" applyAlignment="1" applyBorder="1" applyFill="1" applyFont="1">
      <alignment horizontal="center"/>
    </xf>
    <xf borderId="4" fillId="5" fontId="4" numFmtId="0" xfId="0" applyAlignment="1" applyBorder="1" applyFont="1">
      <alignment horizontal="center"/>
    </xf>
    <xf borderId="5" fillId="5" fontId="4" numFmtId="0" xfId="0" applyAlignment="1" applyBorder="1" applyFont="1">
      <alignment horizontal="center"/>
    </xf>
    <xf borderId="0" fillId="0" fontId="15" numFmtId="0" xfId="0" applyFont="1"/>
    <xf borderId="6" fillId="3" fontId="15" numFmtId="0" xfId="0" applyBorder="1" applyFont="1"/>
    <xf borderId="7" fillId="0" fontId="16" numFmtId="0" xfId="0" applyBorder="1" applyFont="1"/>
    <xf borderId="6" fillId="3" fontId="17" numFmtId="0" xfId="0" applyAlignment="1" applyBorder="1" applyFont="1">
      <alignment readingOrder="0"/>
    </xf>
    <xf borderId="0" fillId="0" fontId="18" numFmtId="0" xfId="0" applyAlignment="1" applyFont="1">
      <alignment horizontal="center"/>
    </xf>
    <xf borderId="0" fillId="0" fontId="19" numFmtId="0" xfId="0" applyFont="1"/>
    <xf borderId="8" fillId="0" fontId="9" numFmtId="0" xfId="0" applyBorder="1" applyFont="1"/>
    <xf borderId="1" fillId="0" fontId="13" numFmtId="0" xfId="0" applyAlignment="1" applyBorder="1" applyFont="1">
      <alignment horizontal="center"/>
    </xf>
    <xf borderId="1" fillId="0" fontId="13" numFmtId="0" xfId="0" applyBorder="1" applyFont="1"/>
    <xf borderId="1" fillId="0" fontId="20" numFmtId="0" xfId="0" applyAlignment="1" applyBorder="1" applyFont="1">
      <alignment horizontal="center"/>
    </xf>
    <xf borderId="1" fillId="0" fontId="20" numFmtId="0" xfId="0" applyBorder="1" applyFont="1"/>
    <xf borderId="9" fillId="0" fontId="20" numFmtId="0" xfId="0" applyBorder="1" applyFont="1"/>
    <xf borderId="9" fillId="0" fontId="13" numFmtId="0" xfId="0" applyBorder="1" applyFont="1"/>
    <xf borderId="0" fillId="0" fontId="13" numFmtId="0" xfId="0" applyAlignment="1" applyFont="1">
      <alignment horizontal="center"/>
    </xf>
    <xf borderId="10" fillId="3" fontId="13" numFmtId="0" xfId="0" applyBorder="1" applyFont="1"/>
    <xf borderId="10" fillId="3" fontId="13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1" fillId="0" fontId="20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1" fillId="0" fontId="13" numFmtId="3" xfId="0" applyAlignment="1" applyBorder="1" applyFont="1" applyNumberFormat="1">
      <alignment horizontal="center" vertical="center"/>
    </xf>
    <xf borderId="0" fillId="0" fontId="17" numFmtId="0" xfId="0" applyFont="1"/>
    <xf borderId="0" fillId="0" fontId="21" numFmtId="0" xfId="0" applyFont="1"/>
    <xf borderId="2" fillId="3" fontId="17" numFmtId="0" xfId="0" applyBorder="1" applyFont="1"/>
    <xf borderId="2" fillId="3" fontId="17" numFmtId="3" xfId="0" applyBorder="1" applyFont="1" applyNumberFormat="1"/>
    <xf borderId="0" fillId="0" fontId="22" numFmtId="0" xfId="0" applyFont="1"/>
    <xf borderId="1" fillId="0" fontId="23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0" fillId="0" fontId="24" numFmtId="0" xfId="0" applyFont="1"/>
    <xf borderId="0" fillId="0" fontId="25" numFmtId="0" xfId="0" applyAlignment="1" applyFont="1">
      <alignment vertical="center"/>
    </xf>
    <xf borderId="0" fillId="0" fontId="26" numFmtId="0" xfId="0" applyFont="1"/>
    <xf borderId="0" fillId="0" fontId="27" numFmtId="0" xfId="0" applyAlignment="1" applyFont="1">
      <alignment vertical="center"/>
    </xf>
    <xf borderId="0" fillId="0" fontId="28" numFmtId="0" xfId="0" applyFont="1"/>
    <xf borderId="0" fillId="0" fontId="29" numFmtId="0" xfId="0" applyFont="1"/>
    <xf borderId="1" fillId="3" fontId="3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0"/>
    <col customWidth="1" min="2" max="2" width="14.43"/>
    <col customWidth="1" min="3" max="3" width="13.43"/>
    <col customWidth="1" min="4" max="4" width="13.29"/>
    <col customWidth="1" min="5" max="5" width="12.43"/>
    <col customWidth="1" min="6" max="6" width="23.29"/>
    <col customWidth="1" min="7" max="7" width="36.29"/>
    <col customWidth="1" min="8" max="9" width="8.71"/>
    <col customWidth="1" min="10" max="10" width="14.86"/>
    <col customWidth="1" min="11" max="11" width="12.14"/>
    <col customWidth="1" min="12" max="24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2" t="s">
        <v>4</v>
      </c>
    </row>
    <row r="8">
      <c r="A8" s="3" t="s">
        <v>5</v>
      </c>
      <c r="B8" s="3" t="s">
        <v>6</v>
      </c>
      <c r="C8" s="4" t="s">
        <v>7</v>
      </c>
      <c r="D8" s="3" t="s">
        <v>8</v>
      </c>
      <c r="E8" s="3" t="s">
        <v>9</v>
      </c>
      <c r="F8" s="3"/>
      <c r="G8" s="3" t="s">
        <v>10</v>
      </c>
    </row>
    <row r="9">
      <c r="A9" s="5" t="s">
        <v>11</v>
      </c>
      <c r="B9" s="6" t="str">
        <f t="shared" ref="B9:B13" si="1">LEFT(A9,6)</f>
        <v>Rahul </v>
      </c>
      <c r="C9" s="7" t="str">
        <f t="shared" ref="C9:C23" si="2">RIGHT(A9,LEN(A9) - (FIND(" ",A9)))</f>
        <v>Roy</v>
      </c>
      <c r="D9" s="8" t="str">
        <f t="shared" ref="D9:D12" si="3">IFERROR(MID(A9,#REF!+1,#REF!-#REF!-1)," ")</f>
        <v> </v>
      </c>
      <c r="E9" s="8" t="s">
        <v>12</v>
      </c>
      <c r="F9" s="8" t="str">
        <f t="shared" ref="F9:F23" si="4">LOWER(SUBSTITUTE(A9," ",""))</f>
        <v>rahulroy</v>
      </c>
      <c r="G9" s="9" t="s">
        <v>13</v>
      </c>
      <c r="I9" s="10" t="s">
        <v>14</v>
      </c>
      <c r="J9" s="10"/>
      <c r="K9" s="10"/>
    </row>
    <row r="10">
      <c r="A10" s="5" t="s">
        <v>15</v>
      </c>
      <c r="B10" s="6" t="str">
        <f t="shared" si="1"/>
        <v>Sanjib</v>
      </c>
      <c r="C10" s="7" t="str">
        <f t="shared" si="2"/>
        <v>Dasgupta</v>
      </c>
      <c r="D10" s="8" t="str">
        <f t="shared" si="3"/>
        <v> </v>
      </c>
      <c r="E10" s="8" t="s">
        <v>16</v>
      </c>
      <c r="F10" s="8" t="str">
        <f t="shared" si="4"/>
        <v>sanjibdasgupta</v>
      </c>
      <c r="G10" s="9" t="s">
        <v>17</v>
      </c>
      <c r="I10" s="10">
        <v>1.0</v>
      </c>
      <c r="J10" s="10" t="s">
        <v>18</v>
      </c>
      <c r="K10" s="10">
        <f>COUNTIF(E9:E23,E14)</f>
        <v>4</v>
      </c>
    </row>
    <row r="11">
      <c r="A11" s="5" t="s">
        <v>19</v>
      </c>
      <c r="B11" s="6" t="str">
        <f t="shared" si="1"/>
        <v>Manish</v>
      </c>
      <c r="C11" s="11" t="str">
        <f t="shared" si="2"/>
        <v>Nandi</v>
      </c>
      <c r="D11" s="8" t="str">
        <f t="shared" si="3"/>
        <v> </v>
      </c>
      <c r="E11" s="8" t="s">
        <v>16</v>
      </c>
      <c r="F11" s="8" t="str">
        <f t="shared" si="4"/>
        <v>manishanandi</v>
      </c>
      <c r="G11" s="9" t="s">
        <v>20</v>
      </c>
      <c r="I11" s="10">
        <v>2.0</v>
      </c>
      <c r="J11" s="10" t="s">
        <v>16</v>
      </c>
      <c r="K11" s="10">
        <f>COUNTIF(E9:E23,E10)</f>
        <v>5</v>
      </c>
    </row>
    <row r="12">
      <c r="A12" s="5" t="s">
        <v>21</v>
      </c>
      <c r="B12" s="6" t="str">
        <f t="shared" si="1"/>
        <v>Gookul</v>
      </c>
      <c r="C12" s="11" t="str">
        <f t="shared" si="2"/>
        <v>Shetu</v>
      </c>
      <c r="D12" s="8" t="str">
        <f t="shared" si="3"/>
        <v> </v>
      </c>
      <c r="E12" s="8" t="s">
        <v>12</v>
      </c>
      <c r="F12" s="8" t="str">
        <f t="shared" si="4"/>
        <v>gookulshetu</v>
      </c>
      <c r="G12" s="9" t="s">
        <v>22</v>
      </c>
      <c r="I12" s="10">
        <v>3.0</v>
      </c>
      <c r="J12" s="10" t="s">
        <v>12</v>
      </c>
      <c r="K12" s="10">
        <f>COUNTIF(E9:E23,E9)</f>
        <v>6</v>
      </c>
    </row>
    <row r="13">
      <c r="A13" s="5" t="s">
        <v>23</v>
      </c>
      <c r="B13" s="6" t="str">
        <f t="shared" si="1"/>
        <v>Mukul </v>
      </c>
      <c r="C13" s="11" t="str">
        <f t="shared" si="2"/>
        <v>Roy Krishna</v>
      </c>
      <c r="D13" s="6" t="s">
        <v>24</v>
      </c>
      <c r="E13" s="8" t="s">
        <v>12</v>
      </c>
      <c r="F13" s="8" t="str">
        <f t="shared" si="4"/>
        <v>mukulroykrishna</v>
      </c>
      <c r="G13" s="9" t="s">
        <v>25</v>
      </c>
      <c r="I13" s="10"/>
      <c r="J13" s="10"/>
      <c r="K13" s="10"/>
    </row>
    <row r="14">
      <c r="A14" s="5" t="s">
        <v>26</v>
      </c>
      <c r="B14" s="6" t="str">
        <f>LEFT(A14,3)</f>
        <v>AVA</v>
      </c>
      <c r="C14" s="11" t="str">
        <f t="shared" si="2"/>
        <v>Florez</v>
      </c>
      <c r="D14" s="8" t="str">
        <f t="shared" ref="D14:D18" si="5">IFERROR(MID(A14,#REF!+1,#REF!-#REF!-1)," ")</f>
        <v> </v>
      </c>
      <c r="E14" s="8" t="s">
        <v>18</v>
      </c>
      <c r="F14" s="8" t="str">
        <f t="shared" si="4"/>
        <v>avaflorez</v>
      </c>
      <c r="G14" s="9" t="s">
        <v>27</v>
      </c>
      <c r="I14" s="10" t="s">
        <v>14</v>
      </c>
      <c r="J14" s="10"/>
      <c r="K14" s="10"/>
    </row>
    <row r="15">
      <c r="A15" s="5" t="s">
        <v>28</v>
      </c>
      <c r="B15" s="12" t="str">
        <f>LEFT(A15,7)</f>
        <v>Jaxkson</v>
      </c>
      <c r="C15" s="11" t="str">
        <f t="shared" si="2"/>
        <v>Srikrishna</v>
      </c>
      <c r="D15" s="8" t="str">
        <f t="shared" si="5"/>
        <v> </v>
      </c>
      <c r="E15" s="8" t="s">
        <v>18</v>
      </c>
      <c r="F15" s="8" t="str">
        <f t="shared" si="4"/>
        <v>jaxksonsrikrishna</v>
      </c>
      <c r="G15" s="9" t="s">
        <v>29</v>
      </c>
      <c r="I15" s="10">
        <v>1.0</v>
      </c>
      <c r="J15" s="10" t="s">
        <v>30</v>
      </c>
      <c r="K15" s="10">
        <f>COUNTIF(G9:G23,"@gmail.com")</f>
        <v>0</v>
      </c>
    </row>
    <row r="16">
      <c r="A16" s="5" t="s">
        <v>31</v>
      </c>
      <c r="B16" s="6" t="str">
        <f>LEFT(A16,5)</f>
        <v>Arjun</v>
      </c>
      <c r="C16" s="11" t="str">
        <f t="shared" si="2"/>
        <v>Shetu</v>
      </c>
      <c r="D16" s="8" t="str">
        <f t="shared" si="5"/>
        <v> </v>
      </c>
      <c r="E16" s="8" t="s">
        <v>16</v>
      </c>
      <c r="F16" s="8" t="str">
        <f t="shared" si="4"/>
        <v>arjunshetu</v>
      </c>
      <c r="G16" s="9" t="s">
        <v>32</v>
      </c>
      <c r="I16" s="10">
        <v>2.0</v>
      </c>
      <c r="J16" s="10" t="s">
        <v>33</v>
      </c>
      <c r="K16" s="10"/>
    </row>
    <row r="17">
      <c r="A17" s="5" t="s">
        <v>34</v>
      </c>
      <c r="B17" s="6" t="str">
        <f>LEFT(A17,8)</f>
        <v>Supratim</v>
      </c>
      <c r="C17" s="11" t="str">
        <f t="shared" si="2"/>
        <v>Khanna</v>
      </c>
      <c r="D17" s="8" t="str">
        <f t="shared" si="5"/>
        <v> </v>
      </c>
      <c r="E17" s="8" t="s">
        <v>16</v>
      </c>
      <c r="F17" s="8" t="str">
        <f t="shared" si="4"/>
        <v>supratimkhanna</v>
      </c>
      <c r="G17" s="9" t="s">
        <v>35</v>
      </c>
      <c r="I17" s="10">
        <v>3.0</v>
      </c>
      <c r="J17" s="10" t="s">
        <v>36</v>
      </c>
      <c r="K17" s="10"/>
    </row>
    <row r="18">
      <c r="A18" s="5" t="s">
        <v>37</v>
      </c>
      <c r="B18" s="6" t="str">
        <f t="shared" ref="B18:B19" si="6">LEFT(A18,6)</f>
        <v>Nandu </v>
      </c>
      <c r="C18" s="11" t="str">
        <f t="shared" si="2"/>
        <v>Srivastava</v>
      </c>
      <c r="D18" s="8" t="str">
        <f t="shared" si="5"/>
        <v> </v>
      </c>
      <c r="E18" s="8" t="s">
        <v>12</v>
      </c>
      <c r="F18" s="8" t="str">
        <f t="shared" si="4"/>
        <v>nandusrivastava</v>
      </c>
      <c r="G18" s="9" t="s">
        <v>38</v>
      </c>
      <c r="I18" s="10">
        <v>4.0</v>
      </c>
      <c r="J18" s="10" t="s">
        <v>39</v>
      </c>
      <c r="K18" s="10"/>
    </row>
    <row r="19">
      <c r="A19" s="5" t="s">
        <v>40</v>
      </c>
      <c r="B19" s="6" t="str">
        <f t="shared" si="6"/>
        <v>Sachin</v>
      </c>
      <c r="C19" s="11" t="str">
        <f t="shared" si="2"/>
        <v>Ramesh Tendulkar</v>
      </c>
      <c r="D19" s="6" t="s">
        <v>41</v>
      </c>
      <c r="E19" s="8" t="s">
        <v>12</v>
      </c>
      <c r="F19" s="8" t="str">
        <f t="shared" si="4"/>
        <v>sachinrameshtendulkar</v>
      </c>
      <c r="G19" s="9" t="s">
        <v>42</v>
      </c>
      <c r="I19" s="10">
        <v>5.0</v>
      </c>
      <c r="J19" s="10" t="s">
        <v>43</v>
      </c>
      <c r="K19" s="10"/>
    </row>
    <row r="20">
      <c r="A20" s="5" t="s">
        <v>44</v>
      </c>
      <c r="B20" s="6" t="str">
        <f>LEFT(A20,5)</f>
        <v>Keya </v>
      </c>
      <c r="C20" s="11" t="str">
        <f t="shared" si="2"/>
        <v>Sethu Ram</v>
      </c>
      <c r="D20" s="8" t="str">
        <f t="shared" ref="D20:D23" si="7">IFERROR(MID(A20,#REF!+1,#REF!-#REF!-1)," ")</f>
        <v> </v>
      </c>
      <c r="E20" s="8" t="s">
        <v>12</v>
      </c>
      <c r="F20" s="8" t="str">
        <f t="shared" si="4"/>
        <v>keyasethuram</v>
      </c>
      <c r="G20" s="9" t="s">
        <v>45</v>
      </c>
    </row>
    <row r="21" ht="15.75" customHeight="1">
      <c r="A21" s="5" t="s">
        <v>46</v>
      </c>
      <c r="B21" s="6" t="str">
        <f>LEFT(A21,10)</f>
        <v>Subraminam</v>
      </c>
      <c r="C21" s="11" t="str">
        <f t="shared" si="2"/>
        <v>Roy</v>
      </c>
      <c r="D21" s="8" t="str">
        <f t="shared" si="7"/>
        <v> </v>
      </c>
      <c r="E21" s="8" t="s">
        <v>18</v>
      </c>
      <c r="F21" s="8" t="str">
        <f t="shared" si="4"/>
        <v>subraminamroy</v>
      </c>
      <c r="G21" s="9" t="s">
        <v>47</v>
      </c>
    </row>
    <row r="22" ht="15.75" customHeight="1">
      <c r="A22" s="5" t="s">
        <v>48</v>
      </c>
      <c r="B22" s="6" t="str">
        <f t="shared" ref="B22:B23" si="8">LEFT(A22,6)</f>
        <v>T Bala</v>
      </c>
      <c r="C22" s="11" t="str">
        <f t="shared" si="2"/>
        <v>Balakrishna</v>
      </c>
      <c r="D22" s="8" t="str">
        <f t="shared" si="7"/>
        <v> </v>
      </c>
      <c r="E22" s="8" t="s">
        <v>18</v>
      </c>
      <c r="F22" s="8" t="str">
        <f t="shared" si="4"/>
        <v>tbalakrishna</v>
      </c>
      <c r="G22" s="9" t="s">
        <v>49</v>
      </c>
    </row>
    <row r="23" ht="15.75" customHeight="1">
      <c r="A23" s="5" t="s">
        <v>50</v>
      </c>
      <c r="B23" s="6" t="str">
        <f t="shared" si="8"/>
        <v>A N Su</v>
      </c>
      <c r="C23" s="11" t="str">
        <f t="shared" si="2"/>
        <v>N Subhasish</v>
      </c>
      <c r="D23" s="8" t="str">
        <f t="shared" si="7"/>
        <v> </v>
      </c>
      <c r="E23" s="8" t="s">
        <v>16</v>
      </c>
      <c r="F23" s="8" t="str">
        <f t="shared" si="4"/>
        <v>ansubhasish</v>
      </c>
      <c r="G23" s="9" t="s">
        <v>51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57"/>
    <col customWidth="1" min="2" max="2" width="15.0"/>
    <col customWidth="1" min="3" max="26" width="8.71"/>
  </cols>
  <sheetData>
    <row r="1">
      <c r="A1" s="13" t="s">
        <v>52</v>
      </c>
      <c r="B1" s="14"/>
      <c r="C1" s="14"/>
      <c r="D1" s="14"/>
      <c r="E1" s="15"/>
      <c r="F1" s="15"/>
      <c r="G1" s="15"/>
    </row>
    <row r="2">
      <c r="A2" s="1" t="s">
        <v>53</v>
      </c>
      <c r="B2" s="14"/>
      <c r="C2" s="14"/>
      <c r="D2" s="14"/>
      <c r="E2" s="15"/>
      <c r="F2" s="15"/>
      <c r="G2" s="15"/>
    </row>
    <row r="3">
      <c r="A3" s="1"/>
      <c r="B3" s="14"/>
      <c r="C3" s="14"/>
      <c r="D3" s="14"/>
      <c r="E3" s="15"/>
      <c r="F3" s="15"/>
      <c r="G3" s="15"/>
    </row>
    <row r="4">
      <c r="A4" s="11" t="s">
        <v>54</v>
      </c>
      <c r="B4" s="16" t="s">
        <v>55</v>
      </c>
      <c r="C4" s="14"/>
      <c r="D4" s="14"/>
      <c r="E4" s="15"/>
      <c r="F4" s="15"/>
      <c r="G4" s="15"/>
    </row>
    <row r="5">
      <c r="A5" s="11" t="s">
        <v>56</v>
      </c>
      <c r="B5" s="17">
        <v>7.0</v>
      </c>
      <c r="C5" s="15"/>
      <c r="D5" s="15"/>
      <c r="E5" s="15"/>
      <c r="F5" s="15"/>
      <c r="G5" s="15"/>
    </row>
    <row r="6">
      <c r="A6" s="11" t="s">
        <v>57</v>
      </c>
      <c r="B6" s="17">
        <v>5.0</v>
      </c>
      <c r="C6" s="15"/>
      <c r="D6" s="15"/>
      <c r="E6" s="15"/>
      <c r="F6" s="15"/>
      <c r="G6" s="15"/>
    </row>
    <row r="7">
      <c r="A7" s="11" t="s">
        <v>58</v>
      </c>
      <c r="B7" s="17">
        <v>6.0</v>
      </c>
      <c r="C7" s="15"/>
      <c r="D7" s="15"/>
      <c r="E7" s="15"/>
      <c r="F7" s="15"/>
      <c r="G7" s="15"/>
    </row>
    <row r="8">
      <c r="A8" s="11" t="s">
        <v>59</v>
      </c>
      <c r="B8" s="17">
        <v>4.0</v>
      </c>
      <c r="C8" s="15"/>
      <c r="D8" s="15"/>
      <c r="E8" s="15"/>
      <c r="F8" s="15"/>
      <c r="G8" s="15"/>
    </row>
    <row r="9">
      <c r="A9" s="11" t="s">
        <v>60</v>
      </c>
      <c r="B9" s="17" t="s">
        <v>61</v>
      </c>
      <c r="C9" s="15"/>
      <c r="D9" s="15"/>
      <c r="E9" s="15"/>
      <c r="F9" s="15"/>
      <c r="G9" s="15"/>
    </row>
    <row r="10">
      <c r="A10" s="11" t="s">
        <v>62</v>
      </c>
      <c r="B10" s="17" t="s">
        <v>63</v>
      </c>
      <c r="C10" s="15"/>
      <c r="D10" s="15"/>
      <c r="E10" s="15"/>
      <c r="F10" s="15"/>
      <c r="G10" s="15"/>
    </row>
    <row r="11">
      <c r="A11" s="11" t="s">
        <v>64</v>
      </c>
      <c r="B11" s="17" t="s">
        <v>64</v>
      </c>
      <c r="C11" s="15"/>
      <c r="D11" s="15"/>
      <c r="E11" s="15"/>
      <c r="F11" s="15"/>
      <c r="G11" s="15"/>
    </row>
    <row r="12">
      <c r="C12" s="15"/>
      <c r="D12" s="15"/>
      <c r="E12" s="15"/>
      <c r="F12" s="15"/>
      <c r="G12" s="15"/>
    </row>
    <row r="13">
      <c r="C13" s="15"/>
      <c r="D13" s="15"/>
      <c r="E13" s="15"/>
      <c r="F13" s="15"/>
      <c r="G13" s="15"/>
    </row>
    <row r="14">
      <c r="A14" s="1" t="s">
        <v>65</v>
      </c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  <row r="16">
      <c r="A16" s="1" t="s">
        <v>66</v>
      </c>
      <c r="B16" s="1" t="s">
        <v>67</v>
      </c>
      <c r="C16" s="14"/>
      <c r="D16" s="14"/>
      <c r="E16" s="14"/>
      <c r="F16" s="14"/>
      <c r="G16" s="14"/>
    </row>
    <row r="17">
      <c r="A17" s="1" t="s">
        <v>55</v>
      </c>
      <c r="B17" s="18">
        <f>COUNT(B5:B11)</f>
        <v>4</v>
      </c>
      <c r="C17" s="1"/>
      <c r="D17" s="14"/>
      <c r="E17" s="14"/>
      <c r="F17" s="14"/>
      <c r="G17" s="14"/>
    </row>
    <row r="18">
      <c r="A18" s="14"/>
      <c r="B18" s="14"/>
      <c r="C18" s="14"/>
      <c r="D18" s="14"/>
      <c r="E18" s="14"/>
      <c r="F18" s="14"/>
      <c r="G18" s="14"/>
    </row>
    <row r="19">
      <c r="A19" s="1" t="s">
        <v>66</v>
      </c>
      <c r="B19" s="1" t="s">
        <v>68</v>
      </c>
      <c r="C19" s="14"/>
      <c r="D19" s="14"/>
      <c r="E19" s="14"/>
      <c r="F19" s="14"/>
      <c r="G19" s="14"/>
    </row>
    <row r="20">
      <c r="A20" s="1" t="s">
        <v>55</v>
      </c>
      <c r="B20" s="19">
        <v>7.0</v>
      </c>
      <c r="C20" s="1"/>
      <c r="D20" s="14"/>
      <c r="E20" s="14"/>
      <c r="F20" s="14"/>
      <c r="G20" s="14"/>
    </row>
    <row r="21" ht="15.75" customHeight="1"/>
    <row r="22" ht="15.75" customHeight="1">
      <c r="A22" s="1" t="s">
        <v>66</v>
      </c>
      <c r="B22" s="1" t="s">
        <v>69</v>
      </c>
    </row>
    <row r="23" ht="15.75" customHeight="1">
      <c r="A23" s="1" t="s">
        <v>55</v>
      </c>
      <c r="B23" s="18">
        <f>IFERROR(__xludf.DUMMYFUNCTION("COUNTUNIQUE(A5:A11)"),7.0)</f>
        <v>7</v>
      </c>
    </row>
    <row r="24" ht="15.75" customHeight="1"/>
    <row r="25" ht="15.75" customHeight="1">
      <c r="A25" s="1"/>
    </row>
    <row r="26" ht="15.75" customHeight="1">
      <c r="A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0"/>
    <col customWidth="1" min="2" max="2" width="31.86"/>
    <col customWidth="1" min="3" max="3" width="27.43"/>
    <col customWidth="1" min="4" max="26" width="8.71"/>
  </cols>
  <sheetData>
    <row r="2">
      <c r="A2" s="20" t="s">
        <v>70</v>
      </c>
      <c r="B2" s="20"/>
      <c r="C2" s="20"/>
      <c r="D2" s="20"/>
      <c r="E2" s="20"/>
      <c r="F2" s="20"/>
      <c r="G2" s="21"/>
      <c r="H2" s="20"/>
    </row>
    <row r="3">
      <c r="A3" s="20" t="s">
        <v>71</v>
      </c>
      <c r="B3" s="20"/>
      <c r="C3" s="20"/>
      <c r="D3" s="20"/>
      <c r="E3" s="20"/>
      <c r="F3" s="20"/>
      <c r="G3" s="21"/>
      <c r="H3" s="20"/>
    </row>
    <row r="4">
      <c r="A4" s="22" t="s">
        <v>72</v>
      </c>
      <c r="B4" s="22" t="s">
        <v>73</v>
      </c>
      <c r="C4" s="22" t="s">
        <v>74</v>
      </c>
      <c r="D4" s="23"/>
      <c r="E4" s="23"/>
      <c r="F4" s="23"/>
      <c r="G4" s="24"/>
    </row>
    <row r="5">
      <c r="A5" s="25">
        <v>101.0</v>
      </c>
      <c r="B5" s="25" t="s">
        <v>75</v>
      </c>
      <c r="C5" s="26">
        <v>78022.0</v>
      </c>
      <c r="D5" s="23"/>
      <c r="E5" s="23"/>
      <c r="F5" s="23"/>
      <c r="G5" s="24"/>
    </row>
    <row r="6">
      <c r="A6" s="25">
        <v>102.0</v>
      </c>
      <c r="B6" s="25" t="s">
        <v>76</v>
      </c>
      <c r="C6" s="26">
        <v>99819.0</v>
      </c>
      <c r="D6" s="23"/>
      <c r="E6" s="23"/>
      <c r="F6" s="23"/>
      <c r="G6" s="24"/>
    </row>
    <row r="7">
      <c r="A7" s="25">
        <v>103.0</v>
      </c>
      <c r="B7" s="25" t="s">
        <v>77</v>
      </c>
      <c r="C7" s="25" t="s">
        <v>78</v>
      </c>
      <c r="D7" s="23"/>
      <c r="E7" s="23"/>
      <c r="F7" s="23"/>
      <c r="G7" s="24"/>
    </row>
    <row r="8">
      <c r="A8" s="25">
        <v>104.0</v>
      </c>
      <c r="B8" s="25" t="s">
        <v>79</v>
      </c>
      <c r="C8" s="26">
        <v>27522.0</v>
      </c>
      <c r="D8" s="23"/>
      <c r="E8" s="23"/>
      <c r="F8" s="23"/>
      <c r="G8" s="24"/>
    </row>
    <row r="9">
      <c r="A9" s="25">
        <v>105.0</v>
      </c>
      <c r="B9" s="25" t="s">
        <v>80</v>
      </c>
      <c r="C9" s="25">
        <v>0.0</v>
      </c>
      <c r="D9" s="23"/>
      <c r="E9" s="23"/>
      <c r="F9" s="23"/>
      <c r="G9" s="24"/>
    </row>
    <row r="10">
      <c r="A10" s="25">
        <v>106.0</v>
      </c>
      <c r="B10" s="25" t="s">
        <v>81</v>
      </c>
      <c r="C10" s="25"/>
      <c r="D10" s="23"/>
      <c r="E10" s="23"/>
      <c r="F10" s="23"/>
      <c r="G10" s="24"/>
    </row>
    <row r="11">
      <c r="A11" s="25">
        <v>107.0</v>
      </c>
      <c r="B11" s="25" t="s">
        <v>82</v>
      </c>
      <c r="C11" s="25">
        <v>0.0</v>
      </c>
      <c r="D11" s="23"/>
      <c r="E11" s="23"/>
      <c r="F11" s="23"/>
      <c r="G11" s="24"/>
    </row>
    <row r="12">
      <c r="A12" s="25">
        <v>108.0</v>
      </c>
      <c r="B12" s="25" t="s">
        <v>83</v>
      </c>
      <c r="C12" s="26">
        <v>88041.0</v>
      </c>
      <c r="D12" s="23"/>
      <c r="E12" s="23"/>
      <c r="F12" s="23"/>
      <c r="G12" s="24"/>
    </row>
    <row r="13">
      <c r="A13" s="25">
        <v>109.0</v>
      </c>
      <c r="B13" s="25" t="s">
        <v>84</v>
      </c>
      <c r="C13" s="26">
        <v>81831.0</v>
      </c>
      <c r="D13" s="23"/>
      <c r="E13" s="23"/>
      <c r="F13" s="23"/>
      <c r="G13" s="24"/>
    </row>
    <row r="14">
      <c r="A14" s="25">
        <v>110.0</v>
      </c>
      <c r="B14" s="25" t="s">
        <v>85</v>
      </c>
      <c r="C14" s="25" t="s">
        <v>78</v>
      </c>
      <c r="D14" s="23"/>
      <c r="E14" s="23"/>
      <c r="F14" s="23"/>
      <c r="G14" s="24"/>
    </row>
    <row r="15">
      <c r="A15" s="25">
        <v>111.0</v>
      </c>
      <c r="B15" s="25" t="s">
        <v>86</v>
      </c>
      <c r="C15" s="25"/>
      <c r="D15" s="23"/>
      <c r="E15" s="23"/>
      <c r="F15" s="23"/>
      <c r="G15" s="24"/>
    </row>
    <row r="16">
      <c r="A16" s="25">
        <v>112.0</v>
      </c>
      <c r="B16" s="25" t="s">
        <v>87</v>
      </c>
      <c r="C16" s="26">
        <v>26624.0</v>
      </c>
      <c r="D16" s="23"/>
      <c r="E16" s="23"/>
      <c r="F16" s="23"/>
      <c r="G16" s="24"/>
    </row>
    <row r="17">
      <c r="A17" s="25">
        <v>113.0</v>
      </c>
      <c r="B17" s="25" t="s">
        <v>88</v>
      </c>
      <c r="C17" s="26">
        <v>92885.0</v>
      </c>
      <c r="D17" s="23"/>
      <c r="E17" s="23"/>
      <c r="F17" s="23"/>
      <c r="G17" s="24"/>
    </row>
    <row r="18">
      <c r="A18" s="25">
        <v>114.0</v>
      </c>
      <c r="B18" s="25" t="s">
        <v>89</v>
      </c>
      <c r="C18" s="25">
        <v>0.0</v>
      </c>
      <c r="D18" s="23"/>
      <c r="E18" s="23"/>
      <c r="F18" s="23"/>
      <c r="G18" s="24"/>
    </row>
    <row r="19">
      <c r="A19" s="23"/>
      <c r="B19" s="23"/>
      <c r="C19" s="23"/>
      <c r="D19" s="23"/>
      <c r="E19" s="23"/>
      <c r="F19" s="23"/>
      <c r="G19" s="24"/>
    </row>
    <row r="20">
      <c r="A20" s="27" t="s">
        <v>90</v>
      </c>
      <c r="B20" s="23"/>
      <c r="C20" s="23"/>
      <c r="D20" s="23"/>
      <c r="E20" s="23"/>
      <c r="F20" s="23"/>
      <c r="G20" s="24"/>
    </row>
    <row r="21" ht="15.75" customHeight="1">
      <c r="A21" s="28" t="s">
        <v>66</v>
      </c>
      <c r="B21" s="28" t="s">
        <v>91</v>
      </c>
      <c r="C21" s="28"/>
      <c r="D21" s="23"/>
      <c r="E21" s="23"/>
      <c r="F21" s="23"/>
      <c r="G21" s="24"/>
    </row>
    <row r="22" ht="15.75" customHeight="1">
      <c r="A22" s="28" t="s">
        <v>55</v>
      </c>
      <c r="B22" s="29">
        <f>COUNT(C5:C18)</f>
        <v>10</v>
      </c>
      <c r="C22" s="28"/>
      <c r="D22" s="23"/>
      <c r="E22" s="23"/>
      <c r="F22" s="23"/>
      <c r="G22" s="24"/>
    </row>
    <row r="23" ht="15.75" customHeight="1">
      <c r="A23" s="28"/>
      <c r="B23" s="28"/>
      <c r="C23" s="28"/>
      <c r="D23" s="23"/>
      <c r="E23" s="23"/>
      <c r="F23" s="23"/>
      <c r="G23" s="24"/>
    </row>
    <row r="24" ht="15.75" customHeight="1">
      <c r="A24" s="28" t="s">
        <v>66</v>
      </c>
      <c r="B24" s="28" t="s">
        <v>92</v>
      </c>
      <c r="C24" s="28"/>
      <c r="D24" s="23"/>
      <c r="E24" s="23"/>
      <c r="F24" s="23"/>
      <c r="G24" s="24"/>
    </row>
    <row r="25" ht="15.75" customHeight="1">
      <c r="A25" s="28" t="s">
        <v>55</v>
      </c>
      <c r="B25" s="30">
        <v>3.0</v>
      </c>
      <c r="C25" s="28"/>
      <c r="D25" s="23"/>
      <c r="E25" s="23"/>
      <c r="F25" s="23"/>
      <c r="G25" s="2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18.0"/>
    <col customWidth="1" min="3" max="26" width="8.71"/>
  </cols>
  <sheetData>
    <row r="1">
      <c r="A1" s="15"/>
      <c r="B1" s="1" t="s">
        <v>93</v>
      </c>
      <c r="C1" s="15"/>
      <c r="D1" s="15"/>
    </row>
    <row r="2">
      <c r="A2" s="15"/>
      <c r="C2" s="15"/>
      <c r="D2" s="15"/>
    </row>
    <row r="3">
      <c r="A3" s="15"/>
      <c r="B3" s="31"/>
      <c r="C3" s="15"/>
      <c r="D3" s="15"/>
    </row>
    <row r="4">
      <c r="A4" s="15"/>
      <c r="B4" s="32" t="s">
        <v>94</v>
      </c>
      <c r="C4" s="15"/>
      <c r="D4" s="15"/>
    </row>
    <row r="5">
      <c r="A5" s="15"/>
      <c r="B5" s="32">
        <v>4.0</v>
      </c>
      <c r="C5" s="15"/>
      <c r="D5" s="15"/>
    </row>
    <row r="6">
      <c r="A6" s="15"/>
      <c r="B6" s="32"/>
      <c r="C6" s="15"/>
      <c r="D6" s="15"/>
    </row>
    <row r="7">
      <c r="A7" s="15"/>
      <c r="B7" s="32">
        <v>3.0</v>
      </c>
      <c r="C7" s="15"/>
      <c r="D7" s="15"/>
    </row>
    <row r="8">
      <c r="A8" s="15"/>
      <c r="B8" s="32"/>
      <c r="C8" s="15"/>
      <c r="D8" s="15"/>
    </row>
    <row r="9">
      <c r="A9" s="15"/>
      <c r="B9" s="32" t="s">
        <v>95</v>
      </c>
      <c r="C9" s="15"/>
      <c r="D9" s="15"/>
    </row>
    <row r="10">
      <c r="A10" s="15"/>
      <c r="B10" s="32"/>
      <c r="C10" s="15"/>
      <c r="D10" s="15"/>
    </row>
    <row r="11">
      <c r="A11" s="15"/>
      <c r="B11" s="32" t="e">
        <v>#DIV/0!</v>
      </c>
      <c r="C11" s="15"/>
      <c r="D11" s="15"/>
    </row>
    <row r="12">
      <c r="A12" s="15"/>
      <c r="B12" s="32" t="s">
        <v>96</v>
      </c>
      <c r="C12" s="15"/>
      <c r="D12" s="15"/>
    </row>
    <row r="13">
      <c r="A13" s="15"/>
      <c r="B13" s="33" t="s">
        <v>97</v>
      </c>
      <c r="C13" s="15"/>
      <c r="D13" s="15"/>
    </row>
    <row r="14">
      <c r="A14" s="15"/>
      <c r="C14" s="15"/>
      <c r="D14" s="15"/>
    </row>
    <row r="15">
      <c r="A15" s="34"/>
      <c r="B15" s="28" t="s">
        <v>98</v>
      </c>
      <c r="C15" s="34"/>
      <c r="D15" s="34"/>
      <c r="E15" s="28"/>
      <c r="F15" s="28"/>
      <c r="G15" s="28"/>
    </row>
    <row r="16">
      <c r="A16" s="34"/>
      <c r="C16" s="34"/>
      <c r="D16" s="34"/>
      <c r="E16" s="28"/>
      <c r="F16" s="28"/>
      <c r="G16" s="28"/>
    </row>
    <row r="17">
      <c r="A17" s="28">
        <v>1.0</v>
      </c>
      <c r="B17" s="28" t="s">
        <v>99</v>
      </c>
      <c r="C17" s="34"/>
      <c r="D17" s="34"/>
      <c r="E17" s="28"/>
      <c r="F17" s="28"/>
      <c r="G17" s="28"/>
    </row>
    <row r="18">
      <c r="A18" s="35">
        <f>COUNT(B3:B13)</f>
        <v>2</v>
      </c>
      <c r="B18" s="36"/>
      <c r="C18" s="28"/>
      <c r="D18" s="34"/>
      <c r="E18" s="28"/>
      <c r="F18" s="28"/>
      <c r="G18" s="28"/>
    </row>
    <row r="19">
      <c r="A19" s="34"/>
      <c r="C19" s="34"/>
      <c r="D19" s="34"/>
      <c r="E19" s="28"/>
      <c r="F19" s="28"/>
      <c r="G19" s="28"/>
    </row>
    <row r="20">
      <c r="A20" s="28">
        <v>2.0</v>
      </c>
      <c r="B20" s="28" t="s">
        <v>100</v>
      </c>
      <c r="C20" s="34"/>
      <c r="D20" s="34"/>
      <c r="E20" s="28"/>
      <c r="F20" s="28"/>
      <c r="G20" s="28"/>
    </row>
    <row r="21" ht="15.75" customHeight="1">
      <c r="A21" s="35">
        <f>COUNTBLANK(B3:B13)</f>
        <v>4</v>
      </c>
      <c r="B21" s="36"/>
      <c r="C21" s="28"/>
      <c r="D21" s="34"/>
      <c r="E21" s="28"/>
      <c r="F21" s="28"/>
      <c r="G21" s="28"/>
    </row>
    <row r="22" ht="15.75" customHeight="1">
      <c r="A22" s="34"/>
      <c r="C22" s="34"/>
      <c r="D22" s="34"/>
      <c r="E22" s="28"/>
      <c r="F22" s="28"/>
      <c r="G22" s="28"/>
    </row>
    <row r="23" ht="15.75" customHeight="1">
      <c r="A23" s="28">
        <v>3.0</v>
      </c>
      <c r="B23" s="28" t="s">
        <v>101</v>
      </c>
      <c r="C23" s="34"/>
      <c r="D23" s="34"/>
      <c r="E23" s="28"/>
      <c r="F23" s="28"/>
      <c r="G23" s="28"/>
    </row>
    <row r="24" ht="15.75" customHeight="1">
      <c r="A24" s="35">
        <f>IFERROR(__xludf.DUMMYFUNCTION("COUNTUNIQUE(B3:B13)"),7.0)</f>
        <v>7</v>
      </c>
      <c r="B24" s="36"/>
      <c r="C24" s="28"/>
      <c r="D24" s="34"/>
      <c r="E24" s="28"/>
      <c r="F24" s="28"/>
      <c r="G24" s="28"/>
    </row>
    <row r="25" ht="15.75" customHeight="1">
      <c r="A25" s="34"/>
      <c r="C25" s="34"/>
      <c r="D25" s="34"/>
      <c r="E25" s="28"/>
      <c r="F25" s="28"/>
      <c r="G25" s="28"/>
    </row>
    <row r="26" ht="15.75" customHeight="1">
      <c r="A26" s="28">
        <v>4.0</v>
      </c>
      <c r="B26" s="28" t="s">
        <v>102</v>
      </c>
      <c r="C26" s="34"/>
      <c r="D26" s="34"/>
      <c r="E26" s="28"/>
      <c r="F26" s="28"/>
      <c r="G26" s="28"/>
    </row>
    <row r="27" ht="15.75" customHeight="1">
      <c r="A27" s="37">
        <v>11.0</v>
      </c>
      <c r="B27" s="36"/>
      <c r="C27" s="28"/>
      <c r="D27" s="34"/>
      <c r="E27" s="28"/>
      <c r="F27" s="28"/>
      <c r="G27" s="28"/>
    </row>
    <row r="28" ht="15.75" customHeight="1">
      <c r="A28" s="15"/>
      <c r="C28" s="15"/>
      <c r="D28" s="15"/>
    </row>
    <row r="29" ht="15.75" customHeight="1">
      <c r="A29" s="24"/>
      <c r="C29" s="24"/>
      <c r="D29" s="2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4:B24"/>
    <mergeCell ref="A25:B25"/>
    <mergeCell ref="A27:B27"/>
    <mergeCell ref="A28:B28"/>
    <mergeCell ref="A29:B29"/>
    <mergeCell ref="A2:B2"/>
    <mergeCell ref="A14:B14"/>
    <mergeCell ref="A16:B16"/>
    <mergeCell ref="A18:B18"/>
    <mergeCell ref="A19:B19"/>
    <mergeCell ref="A21:B21"/>
    <mergeCell ref="A22:B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3.71"/>
    <col customWidth="1" min="3" max="3" width="19.0"/>
    <col customWidth="1" min="4" max="4" width="7.71"/>
    <col customWidth="1" min="5" max="26" width="8.71"/>
  </cols>
  <sheetData>
    <row r="1">
      <c r="A1" s="38"/>
      <c r="B1" s="39" t="s">
        <v>103</v>
      </c>
      <c r="C1" s="40"/>
    </row>
    <row r="2">
      <c r="A2" s="41">
        <v>1.0</v>
      </c>
      <c r="B2" s="42" t="s">
        <v>104</v>
      </c>
      <c r="C2" s="24"/>
    </row>
    <row r="3">
      <c r="A3" s="43"/>
      <c r="B3" s="44" t="s">
        <v>5</v>
      </c>
      <c r="C3" s="45" t="s">
        <v>105</v>
      </c>
    </row>
    <row r="4">
      <c r="A4" s="41"/>
      <c r="B4" s="42" t="s">
        <v>106</v>
      </c>
      <c r="C4" s="46">
        <v>200.0</v>
      </c>
    </row>
    <row r="5">
      <c r="A5" s="41"/>
      <c r="B5" s="42" t="s">
        <v>107</v>
      </c>
      <c r="C5" s="46">
        <v>120.0</v>
      </c>
    </row>
    <row r="6">
      <c r="A6" s="41"/>
      <c r="B6" s="42" t="s">
        <v>108</v>
      </c>
      <c r="C6" s="46">
        <v>156.0</v>
      </c>
    </row>
    <row r="7">
      <c r="A7" s="41"/>
      <c r="B7" s="42" t="s">
        <v>109</v>
      </c>
      <c r="C7" s="46">
        <v>190.0</v>
      </c>
    </row>
    <row r="8">
      <c r="A8" s="41"/>
      <c r="B8" s="42" t="s">
        <v>110</v>
      </c>
      <c r="C8" s="46">
        <v>320.0</v>
      </c>
    </row>
    <row r="9">
      <c r="A9" s="41"/>
      <c r="B9" s="42" t="s">
        <v>111</v>
      </c>
      <c r="C9" s="46">
        <v>89.0</v>
      </c>
    </row>
    <row r="10">
      <c r="A10" s="47"/>
      <c r="B10" s="24"/>
      <c r="C10" s="24"/>
    </row>
    <row r="11">
      <c r="A11" s="41">
        <v>1.1</v>
      </c>
      <c r="B11" s="42" t="s">
        <v>112</v>
      </c>
      <c r="C11" s="48">
        <f>MAX(C4:C9)</f>
        <v>320</v>
      </c>
    </row>
    <row r="12">
      <c r="A12" s="41">
        <v>1.2</v>
      </c>
      <c r="B12" s="42" t="s">
        <v>113</v>
      </c>
      <c r="C12" s="48">
        <f>MIN(C4:C9)</f>
        <v>89</v>
      </c>
    </row>
    <row r="13">
      <c r="A13" s="41">
        <v>1.3</v>
      </c>
      <c r="B13" s="42" t="s">
        <v>114</v>
      </c>
      <c r="C13" s="48">
        <f>AVERAGE(C11,C12)</f>
        <v>204.5</v>
      </c>
    </row>
    <row r="14">
      <c r="A14" s="41">
        <v>1.4</v>
      </c>
      <c r="B14" s="42" t="s">
        <v>115</v>
      </c>
      <c r="C14" s="49">
        <v>200.0</v>
      </c>
      <c r="D14" s="50"/>
    </row>
    <row r="15">
      <c r="A15" s="41">
        <v>1.5</v>
      </c>
      <c r="B15" s="42" t="s">
        <v>116</v>
      </c>
      <c r="C15" s="49">
        <v>190.0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1.57"/>
    <col customWidth="1" min="4" max="4" width="12.57"/>
    <col customWidth="1" min="5" max="5" width="21.29"/>
    <col customWidth="1" min="6" max="6" width="8.71"/>
    <col customWidth="1" min="7" max="7" width="16.86"/>
    <col customWidth="1" min="8" max="8" width="10.71"/>
    <col customWidth="1" min="9" max="26" width="8.71"/>
  </cols>
  <sheetData>
    <row r="1">
      <c r="A1" s="24"/>
      <c r="B1" s="51" t="s">
        <v>117</v>
      </c>
      <c r="C1" s="51" t="s">
        <v>118</v>
      </c>
      <c r="D1" s="51" t="s">
        <v>119</v>
      </c>
      <c r="E1" s="51" t="s">
        <v>120</v>
      </c>
      <c r="F1" s="24"/>
      <c r="G1" s="24"/>
      <c r="H1" s="24"/>
      <c r="I1" s="24"/>
    </row>
    <row r="2">
      <c r="A2" s="24"/>
      <c r="B2" s="52">
        <v>1.0</v>
      </c>
      <c r="C2" s="53">
        <v>8000.0</v>
      </c>
      <c r="D2" s="52" t="s">
        <v>121</v>
      </c>
      <c r="E2" s="52">
        <v>10.0</v>
      </c>
      <c r="F2" s="24"/>
      <c r="G2" s="24"/>
      <c r="H2" s="24"/>
      <c r="I2" s="24"/>
    </row>
    <row r="3">
      <c r="A3" s="24"/>
      <c r="B3" s="52">
        <v>2.0</v>
      </c>
      <c r="C3" s="53">
        <v>11000.0</v>
      </c>
      <c r="D3" s="52" t="s">
        <v>121</v>
      </c>
      <c r="E3" s="52">
        <v>9.0</v>
      </c>
      <c r="F3" s="24"/>
      <c r="G3" s="24"/>
      <c r="H3" s="24"/>
      <c r="I3" s="24"/>
    </row>
    <row r="4">
      <c r="A4" s="24"/>
      <c r="B4" s="52">
        <v>3.0</v>
      </c>
      <c r="C4" s="53">
        <v>6000.0</v>
      </c>
      <c r="D4" s="52" t="s">
        <v>122</v>
      </c>
      <c r="E4" s="52">
        <v>5.0</v>
      </c>
      <c r="F4" s="24"/>
      <c r="G4" s="24"/>
      <c r="H4" s="24"/>
      <c r="I4" s="24"/>
    </row>
    <row r="5">
      <c r="A5" s="24"/>
      <c r="B5" s="52">
        <v>4.0</v>
      </c>
      <c r="C5" s="53">
        <v>15000.0</v>
      </c>
      <c r="D5" s="52" t="s">
        <v>121</v>
      </c>
      <c r="E5" s="52">
        <v>10.0</v>
      </c>
      <c r="F5" s="24"/>
      <c r="G5" s="24"/>
      <c r="H5" s="24"/>
      <c r="I5" s="24"/>
    </row>
    <row r="6">
      <c r="A6" s="24"/>
      <c r="B6" s="52">
        <v>5.0</v>
      </c>
      <c r="C6" s="53">
        <v>10000.0</v>
      </c>
      <c r="D6" s="52" t="s">
        <v>122</v>
      </c>
      <c r="E6" s="52">
        <v>2.0</v>
      </c>
      <c r="F6" s="24"/>
      <c r="G6" s="24"/>
      <c r="H6" s="24"/>
      <c r="I6" s="24"/>
    </row>
    <row r="7">
      <c r="A7" s="24"/>
      <c r="B7" s="52">
        <v>6.0</v>
      </c>
      <c r="C7" s="53">
        <v>15000.0</v>
      </c>
      <c r="D7" s="52" t="s">
        <v>121</v>
      </c>
      <c r="E7" s="52">
        <v>5.0</v>
      </c>
      <c r="F7" s="24"/>
      <c r="G7" s="24"/>
      <c r="H7" s="24"/>
      <c r="I7" s="24"/>
    </row>
    <row r="8">
      <c r="A8" s="24"/>
      <c r="B8" s="52">
        <v>7.0</v>
      </c>
      <c r="C8" s="53">
        <v>13000.0</v>
      </c>
      <c r="D8" s="52" t="s">
        <v>121</v>
      </c>
      <c r="E8" s="52">
        <v>999.0</v>
      </c>
      <c r="F8" s="24"/>
      <c r="G8" s="24"/>
      <c r="H8" s="24"/>
      <c r="I8" s="24"/>
    </row>
    <row r="9">
      <c r="A9" s="24"/>
      <c r="B9" s="52">
        <v>8.0</v>
      </c>
      <c r="C9" s="53">
        <v>8000.0</v>
      </c>
      <c r="D9" s="52" t="s">
        <v>121</v>
      </c>
      <c r="E9" s="52">
        <v>2.0</v>
      </c>
      <c r="F9" s="24"/>
      <c r="G9" s="24"/>
      <c r="H9" s="24"/>
      <c r="I9" s="24"/>
    </row>
    <row r="10">
      <c r="A10" s="24"/>
      <c r="B10" s="52">
        <v>9.0</v>
      </c>
      <c r="C10" s="53">
        <v>11000.0</v>
      </c>
      <c r="D10" s="52" t="s">
        <v>122</v>
      </c>
      <c r="E10" s="52">
        <v>5.0</v>
      </c>
      <c r="F10" s="24"/>
      <c r="G10" s="24"/>
      <c r="H10" s="24"/>
      <c r="I10" s="24"/>
    </row>
    <row r="11">
      <c r="A11" s="24"/>
      <c r="B11" s="52">
        <v>10.0</v>
      </c>
      <c r="C11" s="53">
        <v>9000.0</v>
      </c>
      <c r="D11" s="52" t="s">
        <v>121</v>
      </c>
      <c r="E11" s="52">
        <v>6.0</v>
      </c>
      <c r="F11" s="24"/>
      <c r="G11" s="24"/>
      <c r="H11" s="24"/>
      <c r="I11" s="24"/>
    </row>
    <row r="12">
      <c r="A12" s="24"/>
      <c r="C12" s="24"/>
      <c r="D12" s="24"/>
      <c r="E12" s="24"/>
      <c r="F12" s="24"/>
      <c r="G12" s="24"/>
      <c r="H12" s="24"/>
      <c r="I12" s="24"/>
    </row>
    <row r="13">
      <c r="A13" s="24"/>
      <c r="C13" s="24"/>
      <c r="D13" s="24"/>
      <c r="E13" s="24"/>
      <c r="F13" s="24"/>
      <c r="G13" s="24"/>
      <c r="H13" s="24"/>
      <c r="I13" s="24"/>
    </row>
    <row r="14">
      <c r="A14" s="54"/>
      <c r="B14" s="55"/>
      <c r="C14" s="54"/>
      <c r="D14" s="54"/>
      <c r="E14" s="54"/>
      <c r="F14" s="54"/>
      <c r="G14" s="54"/>
      <c r="H14" s="54"/>
      <c r="I14" s="24"/>
    </row>
    <row r="15">
      <c r="A15" s="54">
        <v>1.0</v>
      </c>
      <c r="B15" s="54" t="s">
        <v>123</v>
      </c>
      <c r="C15" s="54"/>
      <c r="D15" s="54"/>
      <c r="E15" s="54"/>
      <c r="F15" s="54"/>
      <c r="G15" s="54"/>
      <c r="H15" s="56">
        <f>SUMIFS(C2:C11,D2:D11,D2)</f>
        <v>79000</v>
      </c>
      <c r="I15" s="24"/>
    </row>
    <row r="16">
      <c r="A16" s="54">
        <v>2.0</v>
      </c>
      <c r="B16" s="54" t="s">
        <v>124</v>
      </c>
      <c r="C16" s="54"/>
      <c r="D16" s="54"/>
      <c r="E16" s="54"/>
      <c r="F16" s="54"/>
      <c r="G16" s="54"/>
      <c r="H16" s="56">
        <f>SUMIFS(C2:C11,D2:D11,D6)</f>
        <v>27000</v>
      </c>
      <c r="I16" s="24"/>
    </row>
    <row r="17">
      <c r="A17" s="54"/>
      <c r="C17" s="54"/>
      <c r="D17" s="54"/>
      <c r="E17" s="54"/>
      <c r="F17" s="54"/>
      <c r="G17" s="54"/>
      <c r="H17" s="54"/>
      <c r="I17" s="24"/>
    </row>
    <row r="18">
      <c r="A18" s="54">
        <v>3.0</v>
      </c>
      <c r="B18" s="54" t="s">
        <v>125</v>
      </c>
      <c r="C18" s="54"/>
      <c r="D18" s="54"/>
      <c r="E18" s="54"/>
      <c r="F18" s="54"/>
      <c r="G18" s="54"/>
      <c r="H18" s="56">
        <f>SUMIFS($E2:$E11,$C2:$C11,"&lt;=10,000")</f>
        <v>25</v>
      </c>
      <c r="I18" s="24"/>
    </row>
    <row r="19">
      <c r="A19" s="54"/>
      <c r="C19" s="54"/>
      <c r="D19" s="54"/>
      <c r="E19" s="54"/>
      <c r="F19" s="54"/>
      <c r="G19" s="54"/>
      <c r="H19" s="54"/>
      <c r="I19" s="24"/>
    </row>
    <row r="20">
      <c r="A20" s="54">
        <v>4.0</v>
      </c>
      <c r="B20" s="54" t="s">
        <v>126</v>
      </c>
      <c r="C20" s="54"/>
      <c r="D20" s="54"/>
      <c r="E20" s="54"/>
      <c r="F20" s="54"/>
      <c r="G20" s="54"/>
      <c r="H20" s="57">
        <f>SUMIF(C2:C11,"&gt;=10000")</f>
        <v>75000</v>
      </c>
      <c r="I20" s="24"/>
    </row>
    <row r="21" ht="15.75" customHeight="1">
      <c r="A21" s="54">
        <v>5.0</v>
      </c>
      <c r="B21" s="54" t="s">
        <v>127</v>
      </c>
      <c r="C21" s="54"/>
      <c r="D21" s="54"/>
      <c r="E21" s="54"/>
      <c r="F21" s="54"/>
      <c r="G21" s="54"/>
      <c r="H21" s="56">
        <f>SUMIF(C2:C11,"&lt;=9500")</f>
        <v>31000</v>
      </c>
      <c r="I21" s="24"/>
    </row>
    <row r="22" ht="15.75" customHeight="1">
      <c r="A22" s="54"/>
      <c r="C22" s="54"/>
      <c r="D22" s="54"/>
      <c r="E22" s="54"/>
      <c r="F22" s="54"/>
      <c r="G22" s="54"/>
      <c r="H22" s="54"/>
      <c r="I22" s="2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2:B12"/>
    <mergeCell ref="A13:B13"/>
    <mergeCell ref="A17:B17"/>
    <mergeCell ref="A19:B19"/>
    <mergeCell ref="A22:B2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18.0"/>
    <col customWidth="1" min="4" max="4" width="19.29"/>
    <col customWidth="1" min="5" max="5" width="16.14"/>
    <col customWidth="1" min="6" max="26" width="8.71"/>
  </cols>
  <sheetData>
    <row r="1">
      <c r="A1" s="58"/>
      <c r="B1" s="59" t="s">
        <v>5</v>
      </c>
      <c r="C1" s="59" t="s">
        <v>128</v>
      </c>
      <c r="D1" s="59" t="s">
        <v>129</v>
      </c>
      <c r="E1" s="59" t="s">
        <v>130</v>
      </c>
      <c r="F1" s="58"/>
    </row>
    <row r="2">
      <c r="A2" s="58"/>
      <c r="B2" s="60" t="s">
        <v>131</v>
      </c>
      <c r="C2" s="60" t="s">
        <v>132</v>
      </c>
      <c r="D2" s="60" t="s">
        <v>133</v>
      </c>
      <c r="E2" s="60">
        <v>28.0</v>
      </c>
      <c r="F2" s="58"/>
    </row>
    <row r="3">
      <c r="A3" s="58"/>
      <c r="B3" s="60" t="s">
        <v>134</v>
      </c>
      <c r="C3" s="60" t="s">
        <v>135</v>
      </c>
      <c r="D3" s="60" t="s">
        <v>136</v>
      </c>
      <c r="E3" s="60">
        <v>8.0</v>
      </c>
      <c r="F3" s="58"/>
    </row>
    <row r="4">
      <c r="A4" s="58"/>
      <c r="B4" s="60" t="s">
        <v>137</v>
      </c>
      <c r="C4" s="60" t="s">
        <v>138</v>
      </c>
      <c r="D4" s="60" t="s">
        <v>133</v>
      </c>
      <c r="E4" s="60">
        <v>19.0</v>
      </c>
      <c r="F4" s="58"/>
    </row>
    <row r="5">
      <c r="A5" s="58"/>
      <c r="B5" s="60" t="s">
        <v>139</v>
      </c>
      <c r="C5" s="60" t="s">
        <v>140</v>
      </c>
      <c r="D5" s="60" t="s">
        <v>141</v>
      </c>
      <c r="E5" s="60">
        <v>2.0</v>
      </c>
      <c r="F5" s="58"/>
    </row>
    <row r="6">
      <c r="A6" s="58"/>
      <c r="B6" s="60" t="s">
        <v>142</v>
      </c>
      <c r="C6" s="60" t="s">
        <v>138</v>
      </c>
      <c r="D6" s="60" t="s">
        <v>143</v>
      </c>
      <c r="E6" s="60">
        <v>5.0</v>
      </c>
      <c r="F6" s="58"/>
    </row>
    <row r="7">
      <c r="A7" s="58"/>
      <c r="B7" s="60" t="s">
        <v>144</v>
      </c>
      <c r="C7" s="60" t="s">
        <v>135</v>
      </c>
      <c r="D7" s="60" t="s">
        <v>133</v>
      </c>
      <c r="E7" s="60">
        <v>9.0</v>
      </c>
      <c r="F7" s="58"/>
    </row>
    <row r="8">
      <c r="A8" s="58"/>
      <c r="B8" s="60" t="s">
        <v>145</v>
      </c>
      <c r="C8" s="60" t="s">
        <v>138</v>
      </c>
      <c r="D8" s="60" t="s">
        <v>146</v>
      </c>
      <c r="E8" s="60">
        <v>18.0</v>
      </c>
      <c r="F8" s="58"/>
    </row>
    <row r="9">
      <c r="A9" s="58"/>
      <c r="B9" s="60" t="s">
        <v>147</v>
      </c>
      <c r="C9" s="60" t="s">
        <v>132</v>
      </c>
      <c r="D9" s="60" t="s">
        <v>133</v>
      </c>
      <c r="E9" s="60">
        <v>11.0</v>
      </c>
      <c r="F9" s="58"/>
    </row>
    <row r="10">
      <c r="A10" s="58"/>
      <c r="B10" s="60" t="s">
        <v>148</v>
      </c>
      <c r="C10" s="60" t="s">
        <v>140</v>
      </c>
      <c r="D10" s="60" t="s">
        <v>149</v>
      </c>
      <c r="E10" s="60">
        <v>3.0</v>
      </c>
      <c r="F10" s="58"/>
    </row>
    <row r="11">
      <c r="A11" s="58"/>
      <c r="B11" s="60" t="s">
        <v>150</v>
      </c>
      <c r="C11" s="60" t="s">
        <v>135</v>
      </c>
      <c r="D11" s="60" t="s">
        <v>151</v>
      </c>
      <c r="E11" s="60">
        <v>15.0</v>
      </c>
      <c r="F11" s="58"/>
    </row>
    <row r="12">
      <c r="A12" s="58"/>
      <c r="C12" s="58"/>
      <c r="D12" s="58"/>
      <c r="E12" s="58"/>
      <c r="F12" s="58"/>
    </row>
    <row r="13">
      <c r="A13" s="61"/>
      <c r="B13" s="62" t="s">
        <v>152</v>
      </c>
      <c r="C13" s="61"/>
      <c r="D13" s="61"/>
      <c r="E13" s="63"/>
      <c r="F13" s="58"/>
    </row>
    <row r="14">
      <c r="A14" s="61"/>
      <c r="C14" s="61"/>
      <c r="D14" s="61"/>
      <c r="E14" s="58"/>
      <c r="F14" s="58"/>
    </row>
    <row r="15">
      <c r="A15" s="61">
        <v>1.0</v>
      </c>
      <c r="B15" s="64" t="s">
        <v>153</v>
      </c>
      <c r="C15" s="61"/>
      <c r="D15" s="61"/>
      <c r="E15" s="58"/>
      <c r="F15" s="58"/>
    </row>
    <row r="16">
      <c r="A16" s="61"/>
      <c r="C16" s="65" t="s">
        <v>154</v>
      </c>
      <c r="D16" s="65"/>
      <c r="E16" s="58"/>
      <c r="F16" s="58"/>
    </row>
    <row r="17">
      <c r="A17" s="61"/>
      <c r="B17" s="66" t="s">
        <v>155</v>
      </c>
      <c r="C17" s="67">
        <f>SUMIFS(E2:E11,C2:C11,C7,D2:D11,D2)</f>
        <v>9</v>
      </c>
      <c r="D17" s="61"/>
      <c r="E17" s="58"/>
      <c r="F17" s="58"/>
    </row>
    <row r="18">
      <c r="A18" s="61"/>
      <c r="C18" s="61"/>
      <c r="D18" s="61"/>
      <c r="E18" s="58"/>
      <c r="F18" s="58"/>
    </row>
    <row r="19">
      <c r="A19" s="61">
        <v>2.0</v>
      </c>
      <c r="B19" s="64" t="s">
        <v>156</v>
      </c>
      <c r="C19" s="61"/>
      <c r="D19" s="61"/>
      <c r="E19" s="58"/>
      <c r="F19" s="58"/>
    </row>
    <row r="20">
      <c r="A20" s="61"/>
      <c r="C20" s="65" t="s">
        <v>154</v>
      </c>
      <c r="D20" s="65"/>
      <c r="E20" s="58"/>
      <c r="F20" s="58"/>
    </row>
    <row r="21" ht="15.75" customHeight="1">
      <c r="A21" s="61"/>
      <c r="B21" s="66" t="s">
        <v>155</v>
      </c>
      <c r="C21" s="67">
        <f>SUMIFS(E2:E11,C2:C11,C5)</f>
        <v>5</v>
      </c>
      <c r="D21" s="61"/>
      <c r="E21" s="58"/>
      <c r="F21" s="58"/>
    </row>
    <row r="22" ht="15.75" customHeight="1">
      <c r="A22" s="61"/>
      <c r="C22" s="61"/>
      <c r="D22" s="61"/>
      <c r="E22" s="58"/>
      <c r="F22" s="58"/>
    </row>
    <row r="23" ht="15.75" customHeight="1">
      <c r="A23" s="61">
        <v>3.0</v>
      </c>
      <c r="B23" s="64" t="s">
        <v>157</v>
      </c>
      <c r="C23" s="61"/>
      <c r="D23" s="61"/>
      <c r="E23" s="58"/>
      <c r="F23" s="58"/>
    </row>
    <row r="24" ht="15.75" customHeight="1">
      <c r="A24" s="61"/>
      <c r="C24" s="65" t="s">
        <v>154</v>
      </c>
      <c r="D24" s="65"/>
      <c r="E24" s="58"/>
      <c r="F24" s="58"/>
    </row>
    <row r="25" ht="15.75" customHeight="1">
      <c r="A25" s="61"/>
      <c r="B25" s="66" t="s">
        <v>155</v>
      </c>
      <c r="C25" s="12" t="str">
        <f>SUMIFS(E2:E11,D2:D11(D2+D3))</f>
        <v>#N/A</v>
      </c>
      <c r="D25" s="61"/>
      <c r="E25" s="58"/>
      <c r="F25" s="58"/>
    </row>
    <row r="26" ht="15.75" customHeight="1">
      <c r="A26" s="58"/>
      <c r="D26" s="58"/>
      <c r="E26" s="58"/>
      <c r="F26" s="58"/>
    </row>
    <row r="27" ht="15.75" customHeight="1">
      <c r="A27" s="61">
        <v>4.0</v>
      </c>
      <c r="B27" s="64" t="s">
        <v>158</v>
      </c>
      <c r="C27" s="61"/>
      <c r="D27" s="61"/>
    </row>
    <row r="28" ht="15.75" customHeight="1">
      <c r="A28" s="61"/>
      <c r="C28" s="65" t="s">
        <v>154</v>
      </c>
      <c r="D28" s="65"/>
    </row>
    <row r="29" ht="15.75" customHeight="1">
      <c r="A29" s="61"/>
      <c r="B29" s="66" t="s">
        <v>155</v>
      </c>
      <c r="C29" s="67" t="str">
        <f>COUNTIFS($B2:$B11,$D2:$D11,D2)</f>
        <v>#N/A</v>
      </c>
      <c r="D29" s="6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6:B26"/>
    <mergeCell ref="A28:B28"/>
    <mergeCell ref="A12:B12"/>
    <mergeCell ref="A14:B14"/>
    <mergeCell ref="A16:B16"/>
    <mergeCell ref="A18:B18"/>
    <mergeCell ref="A20:B20"/>
    <mergeCell ref="A22:B22"/>
    <mergeCell ref="A24:B24"/>
  </mergeCells>
  <printOptions/>
  <pageMargins bottom="0.75" footer="0.0" header="0.0" left="0.7" right="0.7" top="0.75"/>
  <pageSetup orientation="landscape"/>
  <drawing r:id="rId1"/>
</worksheet>
</file>