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ter\Desktop\A. Wells FEMM\"/>
    </mc:Choice>
  </mc:AlternateContent>
  <bookViews>
    <workbookView xWindow="0" yWindow="0" windowWidth="25125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T14" i="1"/>
  <c r="T15" i="1"/>
  <c r="T16" i="1"/>
  <c r="T17" i="1"/>
  <c r="T18" i="1"/>
  <c r="T19" i="1"/>
  <c r="T20" i="1"/>
  <c r="T21" i="1"/>
  <c r="T22" i="1"/>
  <c r="T23" i="1"/>
  <c r="T12" i="1"/>
  <c r="Z20" i="1"/>
  <c r="Z21" i="1"/>
  <c r="Z22" i="1"/>
  <c r="Z23" i="1"/>
  <c r="Z24" i="1"/>
  <c r="Z25" i="1"/>
  <c r="Z26" i="1"/>
  <c r="Z27" i="1"/>
  <c r="Z28" i="1"/>
  <c r="Z29" i="1"/>
  <c r="Z19" i="1"/>
  <c r="W4" i="1"/>
  <c r="W19" i="1"/>
  <c r="AF19" i="1"/>
  <c r="AC19" i="1"/>
  <c r="AF3" i="1"/>
  <c r="AC3" i="1"/>
  <c r="Z3" i="1"/>
  <c r="W3" i="1"/>
  <c r="W20" i="1"/>
  <c r="W21" i="1"/>
  <c r="W22" i="1"/>
  <c r="W23" i="1"/>
  <c r="W24" i="1"/>
  <c r="W25" i="1"/>
  <c r="W26" i="1"/>
  <c r="W27" i="1"/>
  <c r="W28" i="1"/>
  <c r="W29" i="1"/>
  <c r="AC12" i="1"/>
  <c r="AC5" i="1"/>
  <c r="AC4" i="1"/>
  <c r="AC29" i="1"/>
  <c r="AC27" i="1"/>
  <c r="AC13" i="1"/>
  <c r="AF9" i="1"/>
  <c r="AF13" i="1"/>
  <c r="AF21" i="1"/>
  <c r="AF28" i="1"/>
  <c r="AF20" i="1"/>
  <c r="AF22" i="1"/>
  <c r="AF23" i="1"/>
  <c r="AF24" i="1"/>
  <c r="AF25" i="1"/>
  <c r="AF26" i="1"/>
  <c r="AF27" i="1"/>
  <c r="AF29" i="1"/>
  <c r="AC20" i="1"/>
  <c r="AC21" i="1"/>
  <c r="AC22" i="1"/>
  <c r="AC23" i="1"/>
  <c r="AC30" i="1" s="1"/>
  <c r="AC24" i="1"/>
  <c r="AC25" i="1"/>
  <c r="AC26" i="1"/>
  <c r="AC28" i="1"/>
  <c r="AF14" i="1"/>
  <c r="Z14" i="1"/>
  <c r="W14" i="1"/>
  <c r="Z12" i="1"/>
  <c r="Z11" i="1"/>
  <c r="Z8" i="1"/>
  <c r="Z4" i="1"/>
  <c r="Z5" i="1"/>
  <c r="Z6" i="1"/>
  <c r="Z13" i="1"/>
  <c r="Z10" i="1"/>
  <c r="AF4" i="1"/>
  <c r="AF5" i="1"/>
  <c r="AF6" i="1"/>
  <c r="AF7" i="1"/>
  <c r="AF8" i="1"/>
  <c r="AF10" i="1"/>
  <c r="AF11" i="1"/>
  <c r="AF12" i="1"/>
  <c r="AC6" i="1"/>
  <c r="AC7" i="1"/>
  <c r="AC8" i="1"/>
  <c r="AC9" i="1"/>
  <c r="AC10" i="1"/>
  <c r="AC11" i="1"/>
  <c r="W13" i="1"/>
  <c r="W9" i="1"/>
  <c r="W12" i="1"/>
  <c r="W11" i="1"/>
  <c r="W10" i="1"/>
  <c r="Z9" i="1"/>
  <c r="Z7" i="1"/>
  <c r="W5" i="1"/>
  <c r="W6" i="1"/>
  <c r="W7" i="1"/>
  <c r="W8" i="1"/>
  <c r="Z30" i="1" l="1"/>
  <c r="W30" i="1"/>
  <c r="AC14" i="1"/>
  <c r="AF30" i="1"/>
</calcChain>
</file>

<file path=xl/sharedStrings.xml><?xml version="1.0" encoding="utf-8"?>
<sst xmlns="http://schemas.openxmlformats.org/spreadsheetml/2006/main" count="46" uniqueCount="22">
  <si>
    <t>Z = 0.5</t>
  </si>
  <si>
    <t>Z = 0.75</t>
  </si>
  <si>
    <t>Phi</t>
  </si>
  <si>
    <t>f (Hz)</t>
  </si>
  <si>
    <t>Isotropic (1E-8)</t>
  </si>
  <si>
    <t>Anisotropic (1E-8)</t>
  </si>
  <si>
    <t>Isotropic (1E-7)</t>
  </si>
  <si>
    <t>Anisotropic (1E-7)</t>
  </si>
  <si>
    <t>Isotropic (1E-8) (z=0.50)</t>
  </si>
  <si>
    <t>Anisotropic (1E-8) (z=0.50)</t>
  </si>
  <si>
    <t>Isotropic (1E-7) (z=0.50)</t>
  </si>
  <si>
    <t>Anisotropic (1E-7) (z=0.50)</t>
  </si>
  <si>
    <t>Isotropic (1E-8) (z=0.75)</t>
  </si>
  <si>
    <t>Anisotropic (1E-8) (z=0.75)</t>
  </si>
  <si>
    <t>Isotropic (1E-7) (z=0.75)</t>
  </si>
  <si>
    <t>Anisotropic (1E-7) (z=0.75)</t>
  </si>
  <si>
    <t>Note:</t>
  </si>
  <si>
    <t xml:space="preserve"> Tip Radius = 0.5 m.</t>
  </si>
  <si>
    <t>Sample Dimension (r,z) = (2 m. , 1.75m.)</t>
  </si>
  <si>
    <t>Integral:</t>
  </si>
  <si>
    <t>Sigma = 1E-8</t>
  </si>
  <si>
    <t>Sigma = 1E-7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</si>
</sst>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 vs. Frequency ("rho"</a:t>
            </a:r>
            <a:r>
              <a:rPr lang="en-US" baseline="0"/>
              <a:t> = 1E-8)</a:t>
            </a:r>
            <a:endParaRPr lang="en-US"/>
          </a:p>
        </c:rich>
      </c:tx>
      <c:layout>
        <c:manualLayout>
          <c:xMode val="edge"/>
          <c:yMode val="edge"/>
          <c:x val="0.14225291926670569"/>
          <c:y val="2.0663875823122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Isotropic (1E-8) (z=0.50)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7.7131424000000004E-2</c:v>
                </c:pt>
                <c:pt idx="1">
                  <c:v>0.160470745</c:v>
                </c:pt>
                <c:pt idx="2">
                  <c:v>0.32092584000000002</c:v>
                </c:pt>
                <c:pt idx="3">
                  <c:v>0.642597364</c:v>
                </c:pt>
                <c:pt idx="4">
                  <c:v>1.284194506</c:v>
                </c:pt>
                <c:pt idx="5">
                  <c:v>3.1930890710000002</c:v>
                </c:pt>
                <c:pt idx="6">
                  <c:v>6.2648875540000004</c:v>
                </c:pt>
                <c:pt idx="7">
                  <c:v>11.644120210000001</c:v>
                </c:pt>
                <c:pt idx="8">
                  <c:v>15.622677680000001</c:v>
                </c:pt>
                <c:pt idx="9">
                  <c:v>19.885320159999999</c:v>
                </c:pt>
                <c:pt idx="10">
                  <c:v>16.19095166</c:v>
                </c:pt>
                <c:pt idx="11">
                  <c:v>4.0521222850000003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Isotropic (1E-8) (z=0.75)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6.4841444999999998E-2</c:v>
                </c:pt>
                <c:pt idx="1">
                  <c:v>0.13509009799999999</c:v>
                </c:pt>
                <c:pt idx="2">
                  <c:v>0.27016920500000002</c:v>
                </c:pt>
                <c:pt idx="3">
                  <c:v>0.54022984399999996</c:v>
                </c:pt>
                <c:pt idx="4">
                  <c:v>1.0797560369999999</c:v>
                </c:pt>
                <c:pt idx="5">
                  <c:v>2.6871212039999999</c:v>
                </c:pt>
                <c:pt idx="6">
                  <c:v>5.2879209950000003</c:v>
                </c:pt>
                <c:pt idx="7">
                  <c:v>9.9276381009999994</c:v>
                </c:pt>
                <c:pt idx="8">
                  <c:v>13.48713948</c:v>
                </c:pt>
                <c:pt idx="9">
                  <c:v>17.75722296</c:v>
                </c:pt>
                <c:pt idx="10">
                  <c:v>14.94040758</c:v>
                </c:pt>
                <c:pt idx="11">
                  <c:v>3.8196832550000002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Anisotropic (1E-8) (z=0.50)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Sheet1!$B$20:$B$31</c:f>
              <c:numCache>
                <c:formatCode>General</c:formatCode>
                <c:ptCount val="12"/>
                <c:pt idx="0">
                  <c:v>2.939080449</c:v>
                </c:pt>
                <c:pt idx="1">
                  <c:v>4.0439229640000001</c:v>
                </c:pt>
                <c:pt idx="2">
                  <c:v>5.0342665430000002</c:v>
                </c:pt>
                <c:pt idx="3">
                  <c:v>5.3316644999999996</c:v>
                </c:pt>
                <c:pt idx="4">
                  <c:v>5.0624304970000003</c:v>
                </c:pt>
                <c:pt idx="5">
                  <c:v>4.6075581730000001</c:v>
                </c:pt>
                <c:pt idx="6">
                  <c:v>4.437717567</c:v>
                </c:pt>
                <c:pt idx="7">
                  <c:v>4.2560079699999998</c:v>
                </c:pt>
                <c:pt idx="8">
                  <c:v>3.8658701280000001</c:v>
                </c:pt>
                <c:pt idx="9">
                  <c:v>2.6860631709999998</c:v>
                </c:pt>
                <c:pt idx="10">
                  <c:v>1.526097571</c:v>
                </c:pt>
                <c:pt idx="11">
                  <c:v>0.32043986000000002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Anisotropic (1E-8) (z=0.75)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Sheet1!$C$20:$C$31</c:f>
              <c:numCache>
                <c:formatCode>General</c:formatCode>
                <c:ptCount val="12"/>
                <c:pt idx="0">
                  <c:v>1.997979532</c:v>
                </c:pt>
                <c:pt idx="1">
                  <c:v>2.7182432969999999</c:v>
                </c:pt>
                <c:pt idx="2">
                  <c:v>3.2566590130000002</c:v>
                </c:pt>
                <c:pt idx="3">
                  <c:v>3.28043073</c:v>
                </c:pt>
                <c:pt idx="4">
                  <c:v>2.9652826449999998</c:v>
                </c:pt>
                <c:pt idx="5">
                  <c:v>2.5355668800000002</c:v>
                </c:pt>
                <c:pt idx="6">
                  <c:v>2.3447183979999999</c:v>
                </c:pt>
                <c:pt idx="7">
                  <c:v>2.201393387</c:v>
                </c:pt>
                <c:pt idx="8">
                  <c:v>1.986509646</c:v>
                </c:pt>
                <c:pt idx="9">
                  <c:v>1.366790376</c:v>
                </c:pt>
                <c:pt idx="10">
                  <c:v>0.77126537699999997</c:v>
                </c:pt>
                <c:pt idx="11">
                  <c:v>0.161377362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7243632"/>
        <c:axId val="-787230576"/>
      </c:scatterChart>
      <c:valAx>
        <c:axId val="-7872436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7230576"/>
        <c:crosses val="autoZero"/>
        <c:crossBetween val="midCat"/>
      </c:valAx>
      <c:valAx>
        <c:axId val="-787230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724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Phi vs. Frequency ("rho" = 1E-7)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333387016886"/>
          <c:y val="9.0634752892529466E-2"/>
          <c:w val="0.75681958376001623"/>
          <c:h val="0.591907574713384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Isotropic (1E-7) (z=0.50)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Sheet1!$E$3:$E$14</c:f>
              <c:numCache>
                <c:formatCode>General</c:formatCode>
                <c:ptCount val="12"/>
                <c:pt idx="0">
                  <c:v>7.7117690000000003E-3</c:v>
                </c:pt>
                <c:pt idx="1">
                  <c:v>1.6066178E-2</c:v>
                </c:pt>
                <c:pt idx="2">
                  <c:v>3.2132336999999997E-2</c:v>
                </c:pt>
                <c:pt idx="3">
                  <c:v>6.4264547000000005E-2</c:v>
                </c:pt>
                <c:pt idx="4">
                  <c:v>0.12852809200000001</c:v>
                </c:pt>
                <c:pt idx="5">
                  <c:v>0.32130270100000002</c:v>
                </c:pt>
                <c:pt idx="6">
                  <c:v>0.64248024100000001</c:v>
                </c:pt>
                <c:pt idx="7">
                  <c:v>1.28396015</c:v>
                </c:pt>
                <c:pt idx="8">
                  <c:v>1.9234444980000001</c:v>
                </c:pt>
                <c:pt idx="9">
                  <c:v>3.8201536850000002</c:v>
                </c:pt>
                <c:pt idx="10">
                  <c:v>7.4309251630000004</c:v>
                </c:pt>
                <c:pt idx="11">
                  <c:v>19.869356499999999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Isotropic (1E-7) (z=0.75)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Sheet1!$F$3:$F$14</c:f>
              <c:numCache>
                <c:formatCode>General</c:formatCode>
                <c:ptCount val="12"/>
                <c:pt idx="0">
                  <c:v>6.4830069999999998E-3</c:v>
                </c:pt>
                <c:pt idx="1">
                  <c:v>1.3506288E-2</c:v>
                </c:pt>
                <c:pt idx="2">
                  <c:v>2.7012576E-2</c:v>
                </c:pt>
                <c:pt idx="3">
                  <c:v>5.4025070000000001E-2</c:v>
                </c:pt>
                <c:pt idx="4">
                  <c:v>0.10804944</c:v>
                </c:pt>
                <c:pt idx="5">
                  <c:v>0.27011128600000001</c:v>
                </c:pt>
                <c:pt idx="6">
                  <c:v>0.54013462400000001</c:v>
                </c:pt>
                <c:pt idx="7">
                  <c:v>1.0795660579999999</c:v>
                </c:pt>
                <c:pt idx="8">
                  <c:v>1.6175932390000001</c:v>
                </c:pt>
                <c:pt idx="9">
                  <c:v>3.2163161599999999</c:v>
                </c:pt>
                <c:pt idx="10">
                  <c:v>6.2862516270000004</c:v>
                </c:pt>
                <c:pt idx="11">
                  <c:v>17.75821238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Sheet1!$N$3</c:f>
              <c:strCache>
                <c:ptCount val="1"/>
                <c:pt idx="0">
                  <c:v>Anisotropic (1E-7) (z=0.50)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Sheet1!$E$20:$E$31</c:f>
              <c:numCache>
                <c:formatCode>General</c:formatCode>
                <c:ptCount val="12"/>
                <c:pt idx="0">
                  <c:v>0.643388882</c:v>
                </c:pt>
                <c:pt idx="1">
                  <c:v>1.097797589</c:v>
                </c:pt>
                <c:pt idx="2">
                  <c:v>1.7179887030000001</c:v>
                </c:pt>
                <c:pt idx="3">
                  <c:v>2.563795657</c:v>
                </c:pt>
                <c:pt idx="4">
                  <c:v>3.6418580459999998</c:v>
                </c:pt>
                <c:pt idx="5">
                  <c:v>5.1358296440000002</c:v>
                </c:pt>
                <c:pt idx="6">
                  <c:v>5.4550488829999999</c:v>
                </c:pt>
                <c:pt idx="7">
                  <c:v>5.1770031339999996</c:v>
                </c:pt>
                <c:pt idx="8">
                  <c:v>4.938011618</c:v>
                </c:pt>
                <c:pt idx="9">
                  <c:v>4.6049388039999997</c:v>
                </c:pt>
                <c:pt idx="10">
                  <c:v>4.4493672379999998</c:v>
                </c:pt>
                <c:pt idx="11">
                  <c:v>2.698851688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Sheet1!$N$4</c:f>
              <c:strCache>
                <c:ptCount val="1"/>
                <c:pt idx="0">
                  <c:v>Anisotropic (1E-7) (z=0.75)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Sheet1!$F$20:$F$31</c:f>
              <c:numCache>
                <c:formatCode>General</c:formatCode>
                <c:ptCount val="12"/>
                <c:pt idx="0">
                  <c:v>0.38673459500000001</c:v>
                </c:pt>
                <c:pt idx="1">
                  <c:v>0.76864009200000005</c:v>
                </c:pt>
                <c:pt idx="2">
                  <c:v>1.224824524</c:v>
                </c:pt>
                <c:pt idx="3">
                  <c:v>1.8224621700000001</c:v>
                </c:pt>
                <c:pt idx="4">
                  <c:v>2.5287824209999998</c:v>
                </c:pt>
                <c:pt idx="5">
                  <c:v>3.331301131</c:v>
                </c:pt>
                <c:pt idx="6">
                  <c:v>3.2970493620000001</c:v>
                </c:pt>
                <c:pt idx="7">
                  <c:v>2.931963578</c:v>
                </c:pt>
                <c:pt idx="8">
                  <c:v>2.7211439620000002</c:v>
                </c:pt>
                <c:pt idx="9">
                  <c:v>2.450969057</c:v>
                </c:pt>
                <c:pt idx="10">
                  <c:v>2.311655258</c:v>
                </c:pt>
                <c:pt idx="11">
                  <c:v>1.369877429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7243088"/>
        <c:axId val="-787241456"/>
      </c:scatterChart>
      <c:valAx>
        <c:axId val="-787243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7241456"/>
        <c:crosses val="autoZero"/>
        <c:crossBetween val="midCat"/>
      </c:valAx>
      <c:valAx>
        <c:axId val="-787241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1701735199766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724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 vs. Frequency ("rho"</a:t>
            </a:r>
            <a:r>
              <a:rPr lang="en-US" baseline="0"/>
              <a:t> = 1E-8)</a:t>
            </a:r>
            <a:endParaRPr lang="en-US"/>
          </a:p>
        </c:rich>
      </c:tx>
      <c:layout>
        <c:manualLayout>
          <c:xMode val="edge"/>
          <c:yMode val="edge"/>
          <c:x val="0.42692680385848691"/>
          <c:y val="2.8822163542288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51685489283638E-2"/>
          <c:y val="0.10086236947973473"/>
          <c:w val="0.94580516554758498"/>
          <c:h val="0.71618100123422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Isotropic (1E-8) (z=0.50)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7.7131424000000004E-2</c:v>
                </c:pt>
                <c:pt idx="1">
                  <c:v>0.160470745</c:v>
                </c:pt>
                <c:pt idx="2">
                  <c:v>0.32092584000000002</c:v>
                </c:pt>
                <c:pt idx="3">
                  <c:v>0.642597364</c:v>
                </c:pt>
                <c:pt idx="4">
                  <c:v>1.284194506</c:v>
                </c:pt>
                <c:pt idx="5">
                  <c:v>3.1930890710000002</c:v>
                </c:pt>
                <c:pt idx="6">
                  <c:v>6.2648875540000004</c:v>
                </c:pt>
                <c:pt idx="7">
                  <c:v>11.644120210000001</c:v>
                </c:pt>
                <c:pt idx="8">
                  <c:v>15.622677680000001</c:v>
                </c:pt>
                <c:pt idx="9">
                  <c:v>19.885320159999999</c:v>
                </c:pt>
                <c:pt idx="10">
                  <c:v>16.19095166</c:v>
                </c:pt>
                <c:pt idx="11">
                  <c:v>4.0521222850000003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Isotropic (1E-8) (z=0.75)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6.4841444999999998E-2</c:v>
                </c:pt>
                <c:pt idx="1">
                  <c:v>0.13509009799999999</c:v>
                </c:pt>
                <c:pt idx="2">
                  <c:v>0.27016920500000002</c:v>
                </c:pt>
                <c:pt idx="3">
                  <c:v>0.54022984399999996</c:v>
                </c:pt>
                <c:pt idx="4">
                  <c:v>1.0797560369999999</c:v>
                </c:pt>
                <c:pt idx="5">
                  <c:v>2.6871212039999999</c:v>
                </c:pt>
                <c:pt idx="6">
                  <c:v>5.2879209950000003</c:v>
                </c:pt>
                <c:pt idx="7">
                  <c:v>9.9276381009999994</c:v>
                </c:pt>
                <c:pt idx="8">
                  <c:v>13.48713948</c:v>
                </c:pt>
                <c:pt idx="9">
                  <c:v>17.75722296</c:v>
                </c:pt>
                <c:pt idx="10">
                  <c:v>14.94040758</c:v>
                </c:pt>
                <c:pt idx="11">
                  <c:v>3.8196832550000002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Anisotropic (1E-8) (z=0.50)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Sheet1!$B$20:$B$31</c:f>
              <c:numCache>
                <c:formatCode>General</c:formatCode>
                <c:ptCount val="12"/>
                <c:pt idx="0">
                  <c:v>2.939080449</c:v>
                </c:pt>
                <c:pt idx="1">
                  <c:v>4.0439229640000001</c:v>
                </c:pt>
                <c:pt idx="2">
                  <c:v>5.0342665430000002</c:v>
                </c:pt>
                <c:pt idx="3">
                  <c:v>5.3316644999999996</c:v>
                </c:pt>
                <c:pt idx="4">
                  <c:v>5.0624304970000003</c:v>
                </c:pt>
                <c:pt idx="5">
                  <c:v>4.6075581730000001</c:v>
                </c:pt>
                <c:pt idx="6">
                  <c:v>4.437717567</c:v>
                </c:pt>
                <c:pt idx="7">
                  <c:v>4.2560079699999998</c:v>
                </c:pt>
                <c:pt idx="8">
                  <c:v>3.8658701280000001</c:v>
                </c:pt>
                <c:pt idx="9">
                  <c:v>2.6860631709999998</c:v>
                </c:pt>
                <c:pt idx="10">
                  <c:v>1.526097571</c:v>
                </c:pt>
                <c:pt idx="11">
                  <c:v>0.32043986000000002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Anisotropic (1E-8) (z=0.75)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Sheet1!$C$20:$C$31</c:f>
              <c:numCache>
                <c:formatCode>General</c:formatCode>
                <c:ptCount val="12"/>
                <c:pt idx="0">
                  <c:v>1.997979532</c:v>
                </c:pt>
                <c:pt idx="1">
                  <c:v>2.7182432969999999</c:v>
                </c:pt>
                <c:pt idx="2">
                  <c:v>3.2566590130000002</c:v>
                </c:pt>
                <c:pt idx="3">
                  <c:v>3.28043073</c:v>
                </c:pt>
                <c:pt idx="4">
                  <c:v>2.9652826449999998</c:v>
                </c:pt>
                <c:pt idx="5">
                  <c:v>2.5355668800000002</c:v>
                </c:pt>
                <c:pt idx="6">
                  <c:v>2.3447183979999999</c:v>
                </c:pt>
                <c:pt idx="7">
                  <c:v>2.201393387</c:v>
                </c:pt>
                <c:pt idx="8">
                  <c:v>1.986509646</c:v>
                </c:pt>
                <c:pt idx="9">
                  <c:v>1.366790376</c:v>
                </c:pt>
                <c:pt idx="10">
                  <c:v>0.77126537699999997</c:v>
                </c:pt>
                <c:pt idx="11">
                  <c:v>0.161377362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1749120"/>
        <c:axId val="-1131754560"/>
      </c:scatterChart>
      <c:valAx>
        <c:axId val="-11317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1754560"/>
        <c:crosses val="autoZero"/>
        <c:crossBetween val="midCat"/>
      </c:valAx>
      <c:valAx>
        <c:axId val="-11317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17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Phi vs. Frequency ("rho" = 1E-7)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55915926232558E-2"/>
          <c:y val="9.0634752892529466E-2"/>
          <c:w val="0.94864752848344958"/>
          <c:h val="0.717255453177906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Isotropic (1E-7) (z=0.50)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Sheet1!$E$3:$E$14</c:f>
              <c:numCache>
                <c:formatCode>General</c:formatCode>
                <c:ptCount val="12"/>
                <c:pt idx="0">
                  <c:v>7.7117690000000003E-3</c:v>
                </c:pt>
                <c:pt idx="1">
                  <c:v>1.6066178E-2</c:v>
                </c:pt>
                <c:pt idx="2">
                  <c:v>3.2132336999999997E-2</c:v>
                </c:pt>
                <c:pt idx="3">
                  <c:v>6.4264547000000005E-2</c:v>
                </c:pt>
                <c:pt idx="4">
                  <c:v>0.12852809200000001</c:v>
                </c:pt>
                <c:pt idx="5">
                  <c:v>0.32130270100000002</c:v>
                </c:pt>
                <c:pt idx="6">
                  <c:v>0.64248024100000001</c:v>
                </c:pt>
                <c:pt idx="7">
                  <c:v>1.28396015</c:v>
                </c:pt>
                <c:pt idx="8">
                  <c:v>1.9234444980000001</c:v>
                </c:pt>
                <c:pt idx="9">
                  <c:v>3.8201536850000002</c:v>
                </c:pt>
                <c:pt idx="10">
                  <c:v>7.4309251630000004</c:v>
                </c:pt>
                <c:pt idx="11">
                  <c:v>19.869356499999999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Isotropic (1E-7) (z=0.75)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Sheet1!$F$3:$F$14</c:f>
              <c:numCache>
                <c:formatCode>General</c:formatCode>
                <c:ptCount val="12"/>
                <c:pt idx="0">
                  <c:v>6.4830069999999998E-3</c:v>
                </c:pt>
                <c:pt idx="1">
                  <c:v>1.3506288E-2</c:v>
                </c:pt>
                <c:pt idx="2">
                  <c:v>2.7012576E-2</c:v>
                </c:pt>
                <c:pt idx="3">
                  <c:v>5.4025070000000001E-2</c:v>
                </c:pt>
                <c:pt idx="4">
                  <c:v>0.10804944</c:v>
                </c:pt>
                <c:pt idx="5">
                  <c:v>0.27011128600000001</c:v>
                </c:pt>
                <c:pt idx="6">
                  <c:v>0.54013462400000001</c:v>
                </c:pt>
                <c:pt idx="7">
                  <c:v>1.0795660579999999</c:v>
                </c:pt>
                <c:pt idx="8">
                  <c:v>1.6175932390000001</c:v>
                </c:pt>
                <c:pt idx="9">
                  <c:v>3.2163161599999999</c:v>
                </c:pt>
                <c:pt idx="10">
                  <c:v>6.2862516270000004</c:v>
                </c:pt>
                <c:pt idx="11">
                  <c:v>17.75821238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Sheet1!$N$3</c:f>
              <c:strCache>
                <c:ptCount val="1"/>
                <c:pt idx="0">
                  <c:v>Anisotropic (1E-7) (z=0.50)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Sheet1!$E$20:$E$31</c:f>
              <c:numCache>
                <c:formatCode>General</c:formatCode>
                <c:ptCount val="12"/>
                <c:pt idx="0">
                  <c:v>0.643388882</c:v>
                </c:pt>
                <c:pt idx="1">
                  <c:v>1.097797589</c:v>
                </c:pt>
                <c:pt idx="2">
                  <c:v>1.7179887030000001</c:v>
                </c:pt>
                <c:pt idx="3">
                  <c:v>2.563795657</c:v>
                </c:pt>
                <c:pt idx="4">
                  <c:v>3.6418580459999998</c:v>
                </c:pt>
                <c:pt idx="5">
                  <c:v>5.1358296440000002</c:v>
                </c:pt>
                <c:pt idx="6">
                  <c:v>5.4550488829999999</c:v>
                </c:pt>
                <c:pt idx="7">
                  <c:v>5.1770031339999996</c:v>
                </c:pt>
                <c:pt idx="8">
                  <c:v>4.938011618</c:v>
                </c:pt>
                <c:pt idx="9">
                  <c:v>4.6049388039999997</c:v>
                </c:pt>
                <c:pt idx="10">
                  <c:v>4.4493672379999998</c:v>
                </c:pt>
                <c:pt idx="11">
                  <c:v>2.698851688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Sheet1!$N$4</c:f>
              <c:strCache>
                <c:ptCount val="1"/>
                <c:pt idx="0">
                  <c:v>Anisotropic (1E-7) (z=0.75)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Sheet1!$F$20:$F$31</c:f>
              <c:numCache>
                <c:formatCode>General</c:formatCode>
                <c:ptCount val="12"/>
                <c:pt idx="0">
                  <c:v>0.38673459500000001</c:v>
                </c:pt>
                <c:pt idx="1">
                  <c:v>0.76864009200000005</c:v>
                </c:pt>
                <c:pt idx="2">
                  <c:v>1.224824524</c:v>
                </c:pt>
                <c:pt idx="3">
                  <c:v>1.8224621700000001</c:v>
                </c:pt>
                <c:pt idx="4">
                  <c:v>2.5287824209999998</c:v>
                </c:pt>
                <c:pt idx="5">
                  <c:v>3.331301131</c:v>
                </c:pt>
                <c:pt idx="6">
                  <c:v>3.2970493620000001</c:v>
                </c:pt>
                <c:pt idx="7">
                  <c:v>2.931963578</c:v>
                </c:pt>
                <c:pt idx="8">
                  <c:v>2.7211439620000002</c:v>
                </c:pt>
                <c:pt idx="9">
                  <c:v>2.450969057</c:v>
                </c:pt>
                <c:pt idx="10">
                  <c:v>2.311655258</c:v>
                </c:pt>
                <c:pt idx="11">
                  <c:v>1.369877429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1913600"/>
        <c:axId val="-1131915232"/>
      </c:scatterChart>
      <c:valAx>
        <c:axId val="-11319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1915232"/>
        <c:crosses val="autoZero"/>
        <c:crossBetween val="midCat"/>
      </c:valAx>
      <c:valAx>
        <c:axId val="-11319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layout>
            <c:manualLayout>
              <c:xMode val="edge"/>
              <c:yMode val="edge"/>
              <c:x val="8.1899929347213889E-3"/>
              <c:y val="0.42056558435971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191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 vs. Frequency ("rho"</a:t>
            </a:r>
            <a:r>
              <a:rPr lang="en-US" baseline="0"/>
              <a:t> = 1E-8)</a:t>
            </a:r>
            <a:endParaRPr lang="en-US"/>
          </a:p>
        </c:rich>
      </c:tx>
      <c:layout>
        <c:manualLayout>
          <c:xMode val="edge"/>
          <c:yMode val="edge"/>
          <c:x val="0.14225291926670569"/>
          <c:y val="2.0663875823122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Isotropic (1E-8) (z=0.50)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7.7131424000000004E-2</c:v>
                </c:pt>
                <c:pt idx="1">
                  <c:v>0.160470745</c:v>
                </c:pt>
                <c:pt idx="2">
                  <c:v>0.32092584000000002</c:v>
                </c:pt>
                <c:pt idx="3">
                  <c:v>0.642597364</c:v>
                </c:pt>
                <c:pt idx="4">
                  <c:v>1.284194506</c:v>
                </c:pt>
                <c:pt idx="5">
                  <c:v>3.1930890710000002</c:v>
                </c:pt>
                <c:pt idx="6">
                  <c:v>6.2648875540000004</c:v>
                </c:pt>
                <c:pt idx="7">
                  <c:v>11.644120210000001</c:v>
                </c:pt>
                <c:pt idx="8">
                  <c:v>15.622677680000001</c:v>
                </c:pt>
                <c:pt idx="9">
                  <c:v>19.885320159999999</c:v>
                </c:pt>
                <c:pt idx="10">
                  <c:v>16.19095166</c:v>
                </c:pt>
                <c:pt idx="11">
                  <c:v>4.0521222850000003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Isotropic (1E-8) (z=0.75)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6.4841444999999998E-2</c:v>
                </c:pt>
                <c:pt idx="1">
                  <c:v>0.13509009799999999</c:v>
                </c:pt>
                <c:pt idx="2">
                  <c:v>0.27016920500000002</c:v>
                </c:pt>
                <c:pt idx="3">
                  <c:v>0.54022984399999996</c:v>
                </c:pt>
                <c:pt idx="4">
                  <c:v>1.0797560369999999</c:v>
                </c:pt>
                <c:pt idx="5">
                  <c:v>2.6871212039999999</c:v>
                </c:pt>
                <c:pt idx="6">
                  <c:v>5.2879209950000003</c:v>
                </c:pt>
                <c:pt idx="7">
                  <c:v>9.9276381009999994</c:v>
                </c:pt>
                <c:pt idx="8">
                  <c:v>13.48713948</c:v>
                </c:pt>
                <c:pt idx="9">
                  <c:v>17.75722296</c:v>
                </c:pt>
                <c:pt idx="10">
                  <c:v>14.94040758</c:v>
                </c:pt>
                <c:pt idx="11">
                  <c:v>3.8196832550000002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Anisotropic (1E-8) (z=0.50)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Sheet1!$B$20:$B$31</c:f>
              <c:numCache>
                <c:formatCode>General</c:formatCode>
                <c:ptCount val="12"/>
                <c:pt idx="0">
                  <c:v>2.939080449</c:v>
                </c:pt>
                <c:pt idx="1">
                  <c:v>4.0439229640000001</c:v>
                </c:pt>
                <c:pt idx="2">
                  <c:v>5.0342665430000002</c:v>
                </c:pt>
                <c:pt idx="3">
                  <c:v>5.3316644999999996</c:v>
                </c:pt>
                <c:pt idx="4">
                  <c:v>5.0624304970000003</c:v>
                </c:pt>
                <c:pt idx="5">
                  <c:v>4.6075581730000001</c:v>
                </c:pt>
                <c:pt idx="6">
                  <c:v>4.437717567</c:v>
                </c:pt>
                <c:pt idx="7">
                  <c:v>4.2560079699999998</c:v>
                </c:pt>
                <c:pt idx="8">
                  <c:v>3.8658701280000001</c:v>
                </c:pt>
                <c:pt idx="9">
                  <c:v>2.6860631709999998</c:v>
                </c:pt>
                <c:pt idx="10">
                  <c:v>1.526097571</c:v>
                </c:pt>
                <c:pt idx="11">
                  <c:v>0.32043986000000002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Anisotropic (1E-8) (z=0.75)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Sheet1!$C$20:$C$31</c:f>
              <c:numCache>
                <c:formatCode>General</c:formatCode>
                <c:ptCount val="12"/>
                <c:pt idx="0">
                  <c:v>1.997979532</c:v>
                </c:pt>
                <c:pt idx="1">
                  <c:v>2.7182432969999999</c:v>
                </c:pt>
                <c:pt idx="2">
                  <c:v>3.2566590130000002</c:v>
                </c:pt>
                <c:pt idx="3">
                  <c:v>3.28043073</c:v>
                </c:pt>
                <c:pt idx="4">
                  <c:v>2.9652826449999998</c:v>
                </c:pt>
                <c:pt idx="5">
                  <c:v>2.5355668800000002</c:v>
                </c:pt>
                <c:pt idx="6">
                  <c:v>2.3447183979999999</c:v>
                </c:pt>
                <c:pt idx="7">
                  <c:v>2.201393387</c:v>
                </c:pt>
                <c:pt idx="8">
                  <c:v>1.986509646</c:v>
                </c:pt>
                <c:pt idx="9">
                  <c:v>1.366790376</c:v>
                </c:pt>
                <c:pt idx="10">
                  <c:v>0.77126537699999997</c:v>
                </c:pt>
                <c:pt idx="11">
                  <c:v>0.161377362</c:v>
                </c:pt>
              </c:numCache>
            </c:numRef>
          </c:yVal>
          <c:smooth val="0"/>
        </c:ser>
        <c:ser>
          <c:idx val="4"/>
          <c:order val="4"/>
          <c:tx>
            <c:v>1/freq.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Sheet1!$S$12:$S$23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Sheet1!$T$12:$T$23</c:f>
              <c:numCache>
                <c:formatCode>General</c:formatCode>
                <c:ptCount val="12"/>
                <c:pt idx="0">
                  <c:v>833.33333333333337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3.3333333333333335</c:v>
                </c:pt>
                <c:pt idx="9">
                  <c:v>1.6666666666666667</c:v>
                </c:pt>
                <c:pt idx="10">
                  <c:v>0.83333333333333337</c:v>
                </c:pt>
                <c:pt idx="11">
                  <c:v>0.16666666666666669</c:v>
                </c:pt>
              </c:numCache>
            </c:numRef>
          </c:yVal>
          <c:smooth val="0"/>
        </c:ser>
        <c:ser>
          <c:idx val="5"/>
          <c:order val="5"/>
          <c:tx>
            <c:v>freq.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Sheet1!$S$12:$S$23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xVal>
          <c:yVal>
            <c:numRef>
              <c:f>Sheet1!$S$12:$S$23</c:f>
              <c:numCache>
                <c:formatCode>General</c:formatCode>
                <c:ptCount val="12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60</c:v>
                </c:pt>
                <c:pt idx="10">
                  <c:v>120</c:v>
                </c:pt>
                <c:pt idx="11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9308288"/>
        <c:axId val="-699307744"/>
      </c:scatterChart>
      <c:valAx>
        <c:axId val="-699308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9307744"/>
        <c:crosses val="autoZero"/>
        <c:crossBetween val="midCat"/>
      </c:valAx>
      <c:valAx>
        <c:axId val="-699307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930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</xdr:colOff>
      <xdr:row>5</xdr:row>
      <xdr:rowOff>68958</xdr:rowOff>
    </xdr:from>
    <xdr:to>
      <xdr:col>12</xdr:col>
      <xdr:colOff>229383</xdr:colOff>
      <xdr:row>30</xdr:row>
      <xdr:rowOff>92772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350922</xdr:colOff>
      <xdr:row>5</xdr:row>
      <xdr:rowOff>65435</xdr:rowOff>
    </xdr:from>
    <xdr:to>
      <xdr:col>17</xdr:col>
      <xdr:colOff>597466</xdr:colOff>
      <xdr:row>30</xdr:row>
      <xdr:rowOff>79724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450048</xdr:colOff>
      <xdr:row>36</xdr:row>
      <xdr:rowOff>11615</xdr:rowOff>
    </xdr:from>
    <xdr:to>
      <xdr:col>25</xdr:col>
      <xdr:colOff>116159</xdr:colOff>
      <xdr:row>61</xdr:row>
      <xdr:rowOff>35430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464634</xdr:colOff>
      <xdr:row>61</xdr:row>
      <xdr:rowOff>81313</xdr:rowOff>
    </xdr:from>
    <xdr:to>
      <xdr:col>25</xdr:col>
      <xdr:colOff>127773</xdr:colOff>
      <xdr:row>86</xdr:row>
      <xdr:rowOff>95602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226786</xdr:colOff>
      <xdr:row>46</xdr:row>
      <xdr:rowOff>90716</xdr:rowOff>
    </xdr:from>
    <xdr:to>
      <xdr:col>34</xdr:col>
      <xdr:colOff>204109</xdr:colOff>
      <xdr:row>73</xdr:row>
      <xdr:rowOff>79375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tabSelected="1" topLeftCell="A31" zoomScale="84" zoomScaleNormal="84" workbookViewId="0">
      <selection activeCell="AA43" sqref="AA41:AA43"/>
    </sheetView>
  </sheetViews>
  <sheetFormatPr defaultRowHeight="15" x14ac:dyDescent="0.25"/>
  <sheetData>
    <row r="1" spans="1:34" x14ac:dyDescent="0.25">
      <c r="B1" t="s">
        <v>2</v>
      </c>
    </row>
    <row r="2" spans="1:34" x14ac:dyDescent="0.25">
      <c r="A2" t="s">
        <v>3</v>
      </c>
      <c r="B2" s="2" t="s">
        <v>0</v>
      </c>
      <c r="C2" s="3" t="s">
        <v>1</v>
      </c>
      <c r="E2" s="2" t="s">
        <v>0</v>
      </c>
      <c r="F2" s="3" t="s">
        <v>1</v>
      </c>
      <c r="V2" s="2"/>
      <c r="W2" s="9" t="s">
        <v>8</v>
      </c>
      <c r="X2" s="9"/>
      <c r="Y2" s="9"/>
      <c r="Z2" s="9" t="s">
        <v>12</v>
      </c>
      <c r="AA2" s="9"/>
      <c r="AB2" s="9"/>
      <c r="AC2" s="9" t="s">
        <v>9</v>
      </c>
      <c r="AD2" s="9"/>
      <c r="AE2" s="9"/>
      <c r="AF2" s="9" t="s">
        <v>13</v>
      </c>
      <c r="AG2" s="9"/>
      <c r="AH2" s="3"/>
    </row>
    <row r="3" spans="1:34" x14ac:dyDescent="0.25">
      <c r="A3">
        <v>0.12</v>
      </c>
      <c r="B3" s="4">
        <v>7.7131424000000004E-2</v>
      </c>
      <c r="C3" s="5">
        <v>6.4841444999999998E-2</v>
      </c>
      <c r="E3" s="4">
        <v>7.7117690000000003E-3</v>
      </c>
      <c r="F3" s="5">
        <v>6.4830069999999998E-3</v>
      </c>
      <c r="H3" t="s">
        <v>8</v>
      </c>
      <c r="J3" t="s">
        <v>9</v>
      </c>
      <c r="L3" t="s">
        <v>10</v>
      </c>
      <c r="N3" t="s">
        <v>11</v>
      </c>
      <c r="V3" s="4"/>
      <c r="W3" s="10">
        <f>((B4-B3)*(A4-A3)/2)+((A4-A3)*B3)</f>
        <v>1.5444140985E-2</v>
      </c>
      <c r="X3" s="10"/>
      <c r="Y3" s="10"/>
      <c r="Z3" s="10">
        <f>((C4-C3)*(A4-A3)/2)+((A4-A3)*C3)</f>
        <v>1.2995550294999998E-2</v>
      </c>
      <c r="AA3" s="10"/>
      <c r="AB3" s="10"/>
      <c r="AC3" s="10">
        <f>((B21-B20)*(A4-A3)/2)+((A4-A3)*B20)</f>
        <v>0.45389522184499997</v>
      </c>
      <c r="AD3" s="10"/>
      <c r="AE3" s="10"/>
      <c r="AF3" s="10">
        <f>((C21-C20)*(A4-A3)/2)+((A4-A3)*C20)</f>
        <v>0.30655448388500001</v>
      </c>
      <c r="AG3" s="10"/>
      <c r="AH3" s="5"/>
    </row>
    <row r="4" spans="1:34" x14ac:dyDescent="0.25">
      <c r="A4">
        <v>0.25</v>
      </c>
      <c r="B4" s="4">
        <v>0.160470745</v>
      </c>
      <c r="C4" s="5">
        <v>0.13509009799999999</v>
      </c>
      <c r="E4" s="4">
        <v>1.6066178E-2</v>
      </c>
      <c r="F4" s="5">
        <v>1.3506288E-2</v>
      </c>
      <c r="H4" t="s">
        <v>12</v>
      </c>
      <c r="J4" t="s">
        <v>13</v>
      </c>
      <c r="L4" t="s">
        <v>14</v>
      </c>
      <c r="N4" t="s">
        <v>15</v>
      </c>
      <c r="V4" s="4"/>
      <c r="W4" s="10">
        <f t="shared" ref="W3:W10" si="0">((B5-B4)*(A5-A4)/2)+((A5-A4)*B4)</f>
        <v>6.0174573125000005E-2</v>
      </c>
      <c r="X4" s="10"/>
      <c r="Y4" s="10"/>
      <c r="Z4" s="10">
        <f>((C5-C4)*(A5-A4)/2)+((A5-A4)*C4)</f>
        <v>5.0657412875000002E-2</v>
      </c>
      <c r="AA4" s="10"/>
      <c r="AB4" s="10"/>
      <c r="AC4" s="10">
        <f>((B22-B21)*(A5-A4)/2)+((A5-A4)*B21)</f>
        <v>1.1347736883750001</v>
      </c>
      <c r="AD4" s="10"/>
      <c r="AE4" s="10"/>
      <c r="AF4" s="10">
        <f t="shared" ref="AF4:AF13" si="1">((C22-C21)*(A5-A4)/2)+((A5-A4)*C21)</f>
        <v>0.74686278875000001</v>
      </c>
      <c r="AG4" s="10"/>
      <c r="AH4" s="5"/>
    </row>
    <row r="5" spans="1:34" x14ac:dyDescent="0.25">
      <c r="A5">
        <v>0.5</v>
      </c>
      <c r="B5" s="4">
        <v>0.32092584000000002</v>
      </c>
      <c r="C5" s="5">
        <v>0.27016920500000002</v>
      </c>
      <c r="E5" s="4">
        <v>3.2132336999999997E-2</v>
      </c>
      <c r="F5" s="5">
        <v>2.7012576E-2</v>
      </c>
      <c r="V5" s="4"/>
      <c r="W5" s="10">
        <f t="shared" si="0"/>
        <v>0.24088080100000001</v>
      </c>
      <c r="X5" s="10"/>
      <c r="Y5" s="10"/>
      <c r="Z5" s="10">
        <f>((C6-C5)*(A6-A5)/2)+((A6-A5)*C5)</f>
        <v>0.20259976224999998</v>
      </c>
      <c r="AA5" s="10"/>
      <c r="AB5" s="10"/>
      <c r="AC5" s="10">
        <f t="shared" ref="AC4:AC13" si="2">((B23-B22)*(A6-A5)/2)+((A6-A5)*B22)</f>
        <v>2.5914827607499999</v>
      </c>
      <c r="AD5" s="10"/>
      <c r="AE5" s="10"/>
      <c r="AF5" s="10">
        <f t="shared" si="1"/>
        <v>1.63427243575</v>
      </c>
      <c r="AG5" s="10"/>
      <c r="AH5" s="5"/>
    </row>
    <row r="6" spans="1:34" x14ac:dyDescent="0.25">
      <c r="A6">
        <v>1</v>
      </c>
      <c r="B6" s="4">
        <v>0.642597364</v>
      </c>
      <c r="C6" s="5">
        <v>0.54022984399999996</v>
      </c>
      <c r="E6" s="4">
        <v>6.4264547000000005E-2</v>
      </c>
      <c r="F6" s="5">
        <v>5.4025070000000001E-2</v>
      </c>
      <c r="V6" s="4"/>
      <c r="W6" s="10">
        <f t="shared" si="0"/>
        <v>0.96339593499999998</v>
      </c>
      <c r="X6" s="10"/>
      <c r="Y6" s="10"/>
      <c r="Z6" s="10">
        <f>((C7-C6)*(A7-A6)/2)+((A7-A6)*C6)</f>
        <v>0.80999294049999992</v>
      </c>
      <c r="AA6" s="10"/>
      <c r="AB6" s="10"/>
      <c r="AC6" s="10">
        <f t="shared" si="2"/>
        <v>5.1970474984999999</v>
      </c>
      <c r="AD6" s="10"/>
      <c r="AE6" s="10"/>
      <c r="AF6" s="10">
        <f t="shared" si="1"/>
        <v>3.1228566874999997</v>
      </c>
      <c r="AG6" s="10"/>
      <c r="AH6" s="5"/>
    </row>
    <row r="7" spans="1:34" x14ac:dyDescent="0.25">
      <c r="A7">
        <v>2</v>
      </c>
      <c r="B7" s="4">
        <v>1.284194506</v>
      </c>
      <c r="C7" s="5">
        <v>1.0797560369999999</v>
      </c>
      <c r="E7" s="4">
        <v>0.12852809200000001</v>
      </c>
      <c r="F7" s="5">
        <v>0.10804944</v>
      </c>
      <c r="V7" s="4"/>
      <c r="W7" s="10">
        <f t="shared" si="0"/>
        <v>6.7159253655000004</v>
      </c>
      <c r="X7" s="10"/>
      <c r="Y7" s="10"/>
      <c r="Z7" s="10">
        <f t="shared" ref="Z4:Z13" si="3">((C8-C7)*(A8-A7)/2)+((A8-A7)*C7)</f>
        <v>5.6503158614999993</v>
      </c>
      <c r="AA7" s="10"/>
      <c r="AB7" s="10"/>
      <c r="AC7" s="10">
        <f t="shared" si="2"/>
        <v>14.504983005</v>
      </c>
      <c r="AD7" s="10"/>
      <c r="AE7" s="10"/>
      <c r="AF7" s="10">
        <f t="shared" si="1"/>
        <v>8.2512742874999994</v>
      </c>
      <c r="AG7" s="10"/>
      <c r="AH7" s="5"/>
    </row>
    <row r="8" spans="1:34" x14ac:dyDescent="0.25">
      <c r="A8">
        <v>5</v>
      </c>
      <c r="B8" s="4">
        <v>3.1930890710000002</v>
      </c>
      <c r="C8" s="5">
        <v>2.6871212039999999</v>
      </c>
      <c r="E8" s="4">
        <v>0.32130270100000002</v>
      </c>
      <c r="F8" s="5">
        <v>0.27011128600000001</v>
      </c>
      <c r="V8" s="4"/>
      <c r="W8" s="10">
        <f t="shared" si="0"/>
        <v>23.644941562500001</v>
      </c>
      <c r="X8" s="10"/>
      <c r="Y8" s="10"/>
      <c r="Z8" s="10">
        <f>((C9-C8)*(A9-A8)/2)+((A9-A8)*C8)</f>
        <v>19.937605497500002</v>
      </c>
      <c r="AA8" s="10"/>
      <c r="AB8" s="10"/>
      <c r="AC8" s="10">
        <f t="shared" si="2"/>
        <v>22.613189350000003</v>
      </c>
      <c r="AD8" s="10"/>
      <c r="AE8" s="10"/>
      <c r="AF8" s="10">
        <f t="shared" si="1"/>
        <v>12.200713195000001</v>
      </c>
      <c r="AG8" s="10"/>
      <c r="AH8" s="5"/>
    </row>
    <row r="9" spans="1:34" x14ac:dyDescent="0.25">
      <c r="A9">
        <v>10</v>
      </c>
      <c r="B9" s="4">
        <v>6.2648875540000004</v>
      </c>
      <c r="C9" s="5">
        <v>5.2879209950000003</v>
      </c>
      <c r="E9" s="4">
        <v>0.64248024100000001</v>
      </c>
      <c r="F9" s="5">
        <v>0.54013462400000001</v>
      </c>
      <c r="V9" s="4"/>
      <c r="W9" s="10">
        <f>((B10-B9)*(A10-A9)/2)+((A10-A9)*B9)</f>
        <v>89.545038820000002</v>
      </c>
      <c r="X9" s="10"/>
      <c r="Y9" s="10"/>
      <c r="Z9" s="10">
        <f>((C10-C9)*(A10-A9)/2)+((A10-A9)*C9)</f>
        <v>76.077795479999992</v>
      </c>
      <c r="AA9" s="10"/>
      <c r="AB9" s="10"/>
      <c r="AC9" s="10">
        <f t="shared" si="2"/>
        <v>43.468627685000001</v>
      </c>
      <c r="AD9" s="10"/>
      <c r="AE9" s="10"/>
      <c r="AF9" s="10">
        <f>((C27-C26)*(A10-A9)/2)+((A10-A9)*C26)</f>
        <v>22.730558924999997</v>
      </c>
      <c r="AG9" s="10"/>
      <c r="AH9" s="5"/>
    </row>
    <row r="10" spans="1:34" x14ac:dyDescent="0.25">
      <c r="A10">
        <v>20</v>
      </c>
      <c r="B10" s="4">
        <v>11.644120210000001</v>
      </c>
      <c r="C10" s="5">
        <v>9.9276381009999994</v>
      </c>
      <c r="E10" s="4">
        <v>1.28396015</v>
      </c>
      <c r="F10" s="5">
        <v>1.0795660579999999</v>
      </c>
      <c r="V10" s="4"/>
      <c r="W10" s="10">
        <f>((B11-B10)*(A11-A10)/2)+((A11-A10)*B10)</f>
        <v>136.33398944999999</v>
      </c>
      <c r="X10" s="10"/>
      <c r="Y10" s="10"/>
      <c r="Z10" s="10">
        <f>((C11-C10)*(A11-A10)/2)+((A11-A10)*C10)</f>
        <v>117.07388790499999</v>
      </c>
      <c r="AA10" s="10"/>
      <c r="AB10" s="10"/>
      <c r="AC10" s="10">
        <f t="shared" si="2"/>
        <v>40.609390489999996</v>
      </c>
      <c r="AD10" s="10"/>
      <c r="AE10" s="10"/>
      <c r="AF10" s="10">
        <f t="shared" si="1"/>
        <v>20.939515165</v>
      </c>
      <c r="AG10" s="10"/>
      <c r="AH10" s="5"/>
    </row>
    <row r="11" spans="1:34" x14ac:dyDescent="0.25">
      <c r="A11">
        <v>30</v>
      </c>
      <c r="B11" s="4">
        <v>15.622677680000001</v>
      </c>
      <c r="C11" s="5">
        <v>13.48713948</v>
      </c>
      <c r="E11" s="4">
        <v>1.9234444980000001</v>
      </c>
      <c r="F11" s="5">
        <v>1.6175932390000001</v>
      </c>
      <c r="S11" s="12" t="s">
        <v>3</v>
      </c>
      <c r="T11" s="12"/>
      <c r="V11" s="4"/>
      <c r="W11" s="10">
        <f>((B12-B11)*(A12-A11)/2)+((A12-A11)*B11)</f>
        <v>532.6199676</v>
      </c>
      <c r="X11" s="10"/>
      <c r="Y11" s="10"/>
      <c r="Z11" s="10">
        <f>((C12-C11)*(A12-A11)/2)+((A12-A11)*C11)</f>
        <v>468.66543660000002</v>
      </c>
      <c r="AA11" s="10"/>
      <c r="AB11" s="10"/>
      <c r="AC11" s="10">
        <f t="shared" si="2"/>
        <v>98.278999485</v>
      </c>
      <c r="AD11" s="10"/>
      <c r="AE11" s="10"/>
      <c r="AF11" s="10">
        <f t="shared" si="1"/>
        <v>50.299500330000001</v>
      </c>
      <c r="AG11" s="10"/>
      <c r="AH11" s="5"/>
    </row>
    <row r="12" spans="1:34" x14ac:dyDescent="0.25">
      <c r="A12">
        <v>60</v>
      </c>
      <c r="B12" s="4">
        <v>19.885320159999999</v>
      </c>
      <c r="C12" s="5">
        <v>17.75722296</v>
      </c>
      <c r="E12" s="4">
        <v>3.8201536850000002</v>
      </c>
      <c r="F12" s="5">
        <v>3.2163161599999999</v>
      </c>
      <c r="S12" s="12">
        <v>0.12</v>
      </c>
      <c r="T12" s="12">
        <f>(1/A3)*100</f>
        <v>833.33333333333337</v>
      </c>
      <c r="V12" s="4"/>
      <c r="W12" s="10">
        <f>((B12-B13)*(A13-A12)/2)+((A13-A12)*B13)</f>
        <v>1082.2881545999999</v>
      </c>
      <c r="X12" s="10"/>
      <c r="Y12" s="10"/>
      <c r="Z12" s="10">
        <f>((C12-C13)*(A13-A12)/2)+((A13-A12)*C13)</f>
        <v>980.9289162</v>
      </c>
      <c r="AA12" s="10"/>
      <c r="AB12" s="10"/>
      <c r="AC12" s="10">
        <f>((B30-B29)*(A13-A12)/2)+((A13-A12)*B29)</f>
        <v>126.36482225999998</v>
      </c>
      <c r="AD12" s="10"/>
      <c r="AE12" s="10"/>
      <c r="AF12" s="10">
        <f t="shared" si="1"/>
        <v>64.141672589999999</v>
      </c>
      <c r="AG12" s="10"/>
      <c r="AH12" s="5"/>
    </row>
    <row r="13" spans="1:34" x14ac:dyDescent="0.25">
      <c r="A13">
        <v>120</v>
      </c>
      <c r="B13" s="4">
        <v>16.19095166</v>
      </c>
      <c r="C13" s="5">
        <v>14.94040758</v>
      </c>
      <c r="E13" s="4">
        <v>7.4309251630000004</v>
      </c>
      <c r="F13" s="5">
        <v>6.2862516270000004</v>
      </c>
      <c r="S13" s="12">
        <v>0.25</v>
      </c>
      <c r="T13" s="12">
        <f t="shared" ref="T13:T23" si="4">(1/A4)*100</f>
        <v>400</v>
      </c>
      <c r="V13" s="4"/>
      <c r="W13" s="10">
        <f>((B13-B14)*(A14-A13)/2)+((A14-A13)*B14)</f>
        <v>4858.3377467999999</v>
      </c>
      <c r="X13" s="10"/>
      <c r="Y13" s="10"/>
      <c r="Z13" s="10">
        <f>((C13-C14)*(A14-A13)/2)+((A14-A13)*C14)</f>
        <v>4502.4218004000004</v>
      </c>
      <c r="AA13" s="10"/>
      <c r="AB13" s="10"/>
      <c r="AC13" s="10">
        <f>((B31-B30)*(A14-A13)/2)+((A14-A13)*B30)</f>
        <v>443.16898343999998</v>
      </c>
      <c r="AD13" s="10"/>
      <c r="AE13" s="10"/>
      <c r="AF13" s="10">
        <f>((C31-C30)*(A14-A13)/2)+((A14-A13)*C30)</f>
        <v>223.83425735999995</v>
      </c>
      <c r="AG13" s="10"/>
      <c r="AH13" s="5"/>
    </row>
    <row r="14" spans="1:34" x14ac:dyDescent="0.25">
      <c r="A14">
        <v>600</v>
      </c>
      <c r="B14" s="6">
        <v>4.0521222850000003</v>
      </c>
      <c r="C14" s="7">
        <v>3.8196832550000002</v>
      </c>
      <c r="E14" s="6">
        <v>19.869356499999999</v>
      </c>
      <c r="F14" s="7">
        <v>17.75821238</v>
      </c>
      <c r="S14" s="12">
        <v>0.5</v>
      </c>
      <c r="T14" s="12">
        <f t="shared" si="4"/>
        <v>200</v>
      </c>
      <c r="V14" s="6" t="s">
        <v>19</v>
      </c>
      <c r="W14" s="8">
        <f>SUM(W3:W13)</f>
        <v>6730.7656596481102</v>
      </c>
      <c r="X14" s="11"/>
      <c r="Y14" s="11" t="s">
        <v>19</v>
      </c>
      <c r="Z14" s="8">
        <f>SUM(Z3:Z13)</f>
        <v>6171.8320036099203</v>
      </c>
      <c r="AA14" s="11"/>
      <c r="AB14" s="11" t="s">
        <v>19</v>
      </c>
      <c r="AC14" s="8">
        <f>SUM(AC3:AC13)</f>
        <v>798.38619488446989</v>
      </c>
      <c r="AD14" s="11"/>
      <c r="AE14" s="11" t="s">
        <v>19</v>
      </c>
      <c r="AF14" s="8">
        <f>SUM(AF3:AF13)</f>
        <v>408.20803824838492</v>
      </c>
      <c r="AG14" s="11"/>
      <c r="AH14" s="7"/>
    </row>
    <row r="15" spans="1:34" x14ac:dyDescent="0.25">
      <c r="B15" s="1" t="s">
        <v>4</v>
      </c>
      <c r="E15" s="1" t="s">
        <v>6</v>
      </c>
      <c r="S15" s="12">
        <v>1</v>
      </c>
      <c r="T15" s="12">
        <f t="shared" si="4"/>
        <v>100</v>
      </c>
      <c r="V15" s="1" t="s">
        <v>20</v>
      </c>
    </row>
    <row r="16" spans="1:34" x14ac:dyDescent="0.25">
      <c r="S16" s="12">
        <v>2</v>
      </c>
      <c r="T16" s="12">
        <f t="shared" si="4"/>
        <v>50</v>
      </c>
    </row>
    <row r="17" spans="1:34" x14ac:dyDescent="0.25">
      <c r="S17" s="12">
        <v>5</v>
      </c>
      <c r="T17" s="12">
        <f t="shared" si="4"/>
        <v>20</v>
      </c>
    </row>
    <row r="18" spans="1:34" x14ac:dyDescent="0.25">
      <c r="B18" t="s">
        <v>2</v>
      </c>
      <c r="S18" s="12">
        <v>10</v>
      </c>
      <c r="T18" s="12">
        <f t="shared" si="4"/>
        <v>10</v>
      </c>
      <c r="V18" s="2"/>
      <c r="W18" s="9" t="s">
        <v>10</v>
      </c>
      <c r="X18" s="9"/>
      <c r="Y18" s="9"/>
      <c r="Z18" s="9" t="s">
        <v>14</v>
      </c>
      <c r="AA18" s="9"/>
      <c r="AB18" s="9"/>
      <c r="AC18" s="9" t="s">
        <v>11</v>
      </c>
      <c r="AD18" s="9"/>
      <c r="AE18" s="9"/>
      <c r="AF18" s="9" t="s">
        <v>15</v>
      </c>
      <c r="AG18" s="9"/>
      <c r="AH18" s="3"/>
    </row>
    <row r="19" spans="1:34" x14ac:dyDescent="0.25">
      <c r="A19" t="s">
        <v>3</v>
      </c>
      <c r="B19" s="2" t="s">
        <v>0</v>
      </c>
      <c r="C19" s="3" t="s">
        <v>1</v>
      </c>
      <c r="E19" s="2" t="s">
        <v>0</v>
      </c>
      <c r="F19" s="3" t="s">
        <v>1</v>
      </c>
      <c r="S19" s="12">
        <v>20</v>
      </c>
      <c r="T19" s="12">
        <f t="shared" si="4"/>
        <v>5</v>
      </c>
      <c r="V19" s="4"/>
      <c r="W19" s="10">
        <f>((A4-A3)*0.5*(E4-E3))+((A4-A3)*E3)</f>
        <v>1.5455665550000001E-3</v>
      </c>
      <c r="X19" s="10"/>
      <c r="Y19" s="10"/>
      <c r="Z19" s="10">
        <f>((A4-A3)*0.5*(F4-F3))+((A4-A3)*F3)</f>
        <v>1.299304175E-3</v>
      </c>
      <c r="AA19" s="10"/>
      <c r="AB19" s="10"/>
      <c r="AC19" s="10">
        <f>((E21-E20)*(A4-A3)/2)+((A4-A3)*E20)</f>
        <v>0.11317712061500002</v>
      </c>
      <c r="AD19" s="10"/>
      <c r="AE19" s="10"/>
      <c r="AF19" s="10">
        <f>((F21-F20)*(A4-A3)/2)+((A4-A3)*F20)</f>
        <v>7.5099354655000006E-2</v>
      </c>
      <c r="AG19" s="10"/>
      <c r="AH19" s="5"/>
    </row>
    <row r="20" spans="1:34" x14ac:dyDescent="0.25">
      <c r="A20">
        <v>0.12</v>
      </c>
      <c r="B20" s="4">
        <v>2.939080449</v>
      </c>
      <c r="C20" s="5">
        <v>1.997979532</v>
      </c>
      <c r="E20" s="4">
        <v>0.643388882</v>
      </c>
      <c r="F20" s="5">
        <v>0.38673459500000001</v>
      </c>
      <c r="S20" s="12">
        <v>30</v>
      </c>
      <c r="T20" s="12">
        <f t="shared" si="4"/>
        <v>3.3333333333333335</v>
      </c>
      <c r="V20" s="4"/>
      <c r="W20" s="10">
        <f t="shared" ref="W20:W29" si="5">((A5-A4)*0.5*(E5-E4))+((A5-A4)*E4)</f>
        <v>6.0248143749999997E-3</v>
      </c>
      <c r="X20" s="10"/>
      <c r="Y20" s="10"/>
      <c r="Z20" s="10">
        <f t="shared" ref="Z20:Z29" si="6">((A5-A4)*0.5*(F5-F4))+((A5-A4)*F4)</f>
        <v>5.0648580000000002E-3</v>
      </c>
      <c r="AA20" s="10"/>
      <c r="AB20" s="10"/>
      <c r="AC20" s="10">
        <f t="shared" ref="AC20:AC29" si="7">((E22-E21)*(A5-A4)/2)+((A5-A4)*E21)</f>
        <v>0.35197328650000004</v>
      </c>
      <c r="AD20" s="10"/>
      <c r="AE20" s="10"/>
      <c r="AF20" s="10">
        <f t="shared" ref="AF20:AF29" si="8">((F22-F21)*(A5-A4)/2)+((A5-A4)*F21)</f>
        <v>0.249183077</v>
      </c>
      <c r="AG20" s="10"/>
      <c r="AH20" s="5"/>
    </row>
    <row r="21" spans="1:34" x14ac:dyDescent="0.25">
      <c r="A21">
        <v>0.25</v>
      </c>
      <c r="B21" s="4">
        <v>4.0439229640000001</v>
      </c>
      <c r="C21" s="5">
        <v>2.7182432969999999</v>
      </c>
      <c r="E21" s="4">
        <v>1.097797589</v>
      </c>
      <c r="F21" s="5">
        <v>0.76864009200000005</v>
      </c>
      <c r="S21" s="12">
        <v>60</v>
      </c>
      <c r="T21" s="12">
        <f t="shared" si="4"/>
        <v>1.6666666666666667</v>
      </c>
      <c r="V21" s="4"/>
      <c r="W21" s="10">
        <f t="shared" si="5"/>
        <v>2.4099221000000001E-2</v>
      </c>
      <c r="X21" s="10"/>
      <c r="Y21" s="10"/>
      <c r="Z21" s="10">
        <f t="shared" si="6"/>
        <v>2.0259411500000001E-2</v>
      </c>
      <c r="AA21" s="10"/>
      <c r="AB21" s="10"/>
      <c r="AC21" s="10">
        <f t="shared" si="7"/>
        <v>1.0704460899999999</v>
      </c>
      <c r="AD21" s="10"/>
      <c r="AE21" s="10"/>
      <c r="AF21" s="10">
        <f>((F23-F22)*(A6-A5)/2)+((A6-A5)*F22)</f>
        <v>0.76182167350000007</v>
      </c>
      <c r="AG21" s="10"/>
      <c r="AH21" s="5"/>
    </row>
    <row r="22" spans="1:34" x14ac:dyDescent="0.25">
      <c r="A22">
        <v>0.5</v>
      </c>
      <c r="B22" s="4">
        <v>5.0342665430000002</v>
      </c>
      <c r="C22" s="5">
        <v>3.2566590130000002</v>
      </c>
      <c r="E22" s="4">
        <v>1.7179887030000001</v>
      </c>
      <c r="F22" s="5">
        <v>1.224824524</v>
      </c>
      <c r="S22" s="12">
        <v>120</v>
      </c>
      <c r="T22" s="12">
        <f t="shared" si="4"/>
        <v>0.83333333333333337</v>
      </c>
      <c r="V22" s="4"/>
      <c r="W22" s="10">
        <f t="shared" si="5"/>
        <v>9.6396319500000008E-2</v>
      </c>
      <c r="X22" s="10"/>
      <c r="Y22" s="10"/>
      <c r="Z22" s="10">
        <f t="shared" si="6"/>
        <v>8.1037255000000002E-2</v>
      </c>
      <c r="AA22" s="10"/>
      <c r="AB22" s="10"/>
      <c r="AC22" s="10">
        <f t="shared" si="7"/>
        <v>3.1028268514999997</v>
      </c>
      <c r="AD22" s="10"/>
      <c r="AE22" s="10"/>
      <c r="AF22" s="10">
        <f t="shared" si="8"/>
        <v>2.1756222955000002</v>
      </c>
      <c r="AG22" s="10"/>
      <c r="AH22" s="5"/>
    </row>
    <row r="23" spans="1:34" x14ac:dyDescent="0.25">
      <c r="A23">
        <v>1</v>
      </c>
      <c r="B23" s="4">
        <v>5.3316644999999996</v>
      </c>
      <c r="C23" s="5">
        <v>3.28043073</v>
      </c>
      <c r="E23" s="4">
        <v>2.563795657</v>
      </c>
      <c r="F23" s="5">
        <v>1.8224621700000001</v>
      </c>
      <c r="S23" s="12">
        <v>600</v>
      </c>
      <c r="T23" s="12">
        <f t="shared" si="4"/>
        <v>0.16666666666666669</v>
      </c>
      <c r="V23" s="4"/>
      <c r="W23" s="10">
        <f t="shared" si="5"/>
        <v>0.67474618949999998</v>
      </c>
      <c r="X23" s="10"/>
      <c r="Y23" s="10"/>
      <c r="Z23" s="10">
        <f t="shared" si="6"/>
        <v>0.56724108900000003</v>
      </c>
      <c r="AA23" s="10"/>
      <c r="AB23" s="10"/>
      <c r="AC23" s="10">
        <f t="shared" si="7"/>
        <v>13.166531535000001</v>
      </c>
      <c r="AD23" s="10"/>
      <c r="AE23" s="10"/>
      <c r="AF23" s="10">
        <f t="shared" si="8"/>
        <v>8.7901253280000002</v>
      </c>
      <c r="AG23" s="10"/>
      <c r="AH23" s="5"/>
    </row>
    <row r="24" spans="1:34" x14ac:dyDescent="0.25">
      <c r="A24">
        <v>2</v>
      </c>
      <c r="B24" s="4">
        <v>5.0624304970000003</v>
      </c>
      <c r="C24" s="5">
        <v>2.9652826449999998</v>
      </c>
      <c r="E24" s="4">
        <v>3.6418580459999998</v>
      </c>
      <c r="F24" s="5">
        <v>2.5287824209999998</v>
      </c>
      <c r="V24" s="4"/>
      <c r="W24" s="10">
        <f t="shared" si="5"/>
        <v>2.4094573549999998</v>
      </c>
      <c r="X24" s="10"/>
      <c r="Y24" s="10"/>
      <c r="Z24" s="10">
        <f t="shared" si="6"/>
        <v>2.0256147750000002</v>
      </c>
      <c r="AA24" s="10"/>
      <c r="AB24" s="10"/>
      <c r="AC24" s="10">
        <f t="shared" si="7"/>
        <v>26.477196317500002</v>
      </c>
      <c r="AD24" s="10"/>
      <c r="AE24" s="10"/>
      <c r="AF24" s="10">
        <f t="shared" si="8"/>
        <v>16.570876232500002</v>
      </c>
      <c r="AG24" s="10"/>
      <c r="AH24" s="5"/>
    </row>
    <row r="25" spans="1:34" x14ac:dyDescent="0.25">
      <c r="A25">
        <v>5</v>
      </c>
      <c r="B25" s="4">
        <v>4.6075581730000001</v>
      </c>
      <c r="C25" s="5">
        <v>2.5355668800000002</v>
      </c>
      <c r="E25" s="4">
        <v>5.1358296440000002</v>
      </c>
      <c r="F25" s="5">
        <v>3.331301131</v>
      </c>
      <c r="V25" s="4"/>
      <c r="W25" s="10">
        <f t="shared" si="5"/>
        <v>9.6322019549999993</v>
      </c>
      <c r="X25" s="10"/>
      <c r="Y25" s="10"/>
      <c r="Z25" s="10">
        <f t="shared" si="6"/>
        <v>8.0985034099999993</v>
      </c>
      <c r="AA25" s="10"/>
      <c r="AB25" s="10"/>
      <c r="AC25" s="10">
        <f t="shared" si="7"/>
        <v>53.160260084999997</v>
      </c>
      <c r="AD25" s="10"/>
      <c r="AE25" s="10"/>
      <c r="AF25" s="10">
        <f t="shared" si="8"/>
        <v>31.145064699999999</v>
      </c>
      <c r="AG25" s="10"/>
      <c r="AH25" s="5"/>
    </row>
    <row r="26" spans="1:34" x14ac:dyDescent="0.25">
      <c r="A26">
        <v>10</v>
      </c>
      <c r="B26" s="4">
        <v>4.437717567</v>
      </c>
      <c r="C26" s="5">
        <v>2.3447183979999999</v>
      </c>
      <c r="E26" s="4">
        <v>5.4550488829999999</v>
      </c>
      <c r="F26" s="5">
        <v>3.2970493620000001</v>
      </c>
      <c r="V26" s="4"/>
      <c r="W26" s="10">
        <f t="shared" si="5"/>
        <v>16.03702324</v>
      </c>
      <c r="X26" s="10"/>
      <c r="Y26" s="10"/>
      <c r="Z26" s="10">
        <f t="shared" si="6"/>
        <v>13.485796485000002</v>
      </c>
      <c r="AA26" s="10"/>
      <c r="AB26" s="10"/>
      <c r="AC26" s="10">
        <f t="shared" si="7"/>
        <v>50.575073759999995</v>
      </c>
      <c r="AD26" s="10"/>
      <c r="AE26" s="10"/>
      <c r="AF26" s="10">
        <f t="shared" si="8"/>
        <v>28.265537699999999</v>
      </c>
      <c r="AG26" s="10"/>
      <c r="AH26" s="5"/>
    </row>
    <row r="27" spans="1:34" x14ac:dyDescent="0.25">
      <c r="A27">
        <v>20</v>
      </c>
      <c r="B27" s="4">
        <v>4.2560079699999998</v>
      </c>
      <c r="C27" s="5">
        <v>2.201393387</v>
      </c>
      <c r="E27" s="4">
        <v>5.1770031339999996</v>
      </c>
      <c r="F27" s="5">
        <v>2.931963578</v>
      </c>
      <c r="V27" s="4"/>
      <c r="W27" s="10">
        <f t="shared" si="5"/>
        <v>86.153972745000004</v>
      </c>
      <c r="X27" s="10"/>
      <c r="Y27" s="10"/>
      <c r="Z27" s="10">
        <f t="shared" si="6"/>
        <v>72.508640985</v>
      </c>
      <c r="AA27" s="10"/>
      <c r="AB27" s="10"/>
      <c r="AC27" s="10">
        <f>((E29-E28)*(A12-A11)/2)+((A12-A11)*E28)</f>
        <v>143.14425632999999</v>
      </c>
      <c r="AD27" s="10"/>
      <c r="AE27" s="10"/>
      <c r="AF27" s="10">
        <f t="shared" si="8"/>
        <v>77.581695285000009</v>
      </c>
      <c r="AG27" s="10"/>
      <c r="AH27" s="5"/>
    </row>
    <row r="28" spans="1:34" x14ac:dyDescent="0.25">
      <c r="A28">
        <v>30</v>
      </c>
      <c r="B28" s="4">
        <v>3.8658701280000001</v>
      </c>
      <c r="C28" s="5">
        <v>1.986509646</v>
      </c>
      <c r="E28" s="4">
        <v>4.938011618</v>
      </c>
      <c r="F28" s="5">
        <v>2.7211439620000002</v>
      </c>
      <c r="V28" s="4"/>
      <c r="W28" s="10">
        <f t="shared" si="5"/>
        <v>337.53236544000004</v>
      </c>
      <c r="X28" s="10"/>
      <c r="Y28" s="10"/>
      <c r="Z28" s="10">
        <f t="shared" si="6"/>
        <v>285.07703361</v>
      </c>
      <c r="AA28" s="10"/>
      <c r="AB28" s="10"/>
      <c r="AC28" s="10">
        <f t="shared" si="7"/>
        <v>271.62918126</v>
      </c>
      <c r="AD28" s="10"/>
      <c r="AE28" s="10"/>
      <c r="AF28" s="10">
        <f>((F30-F29)*(A13-A12)/2)+((A13-A12)*F29)</f>
        <v>142.87872944999998</v>
      </c>
      <c r="AG28" s="10"/>
      <c r="AH28" s="5"/>
    </row>
    <row r="29" spans="1:34" x14ac:dyDescent="0.25">
      <c r="A29">
        <v>60</v>
      </c>
      <c r="B29" s="4">
        <v>2.6860631709999998</v>
      </c>
      <c r="C29" s="5">
        <v>1.366790376</v>
      </c>
      <c r="E29" s="4">
        <v>4.6049388039999997</v>
      </c>
      <c r="F29" s="5">
        <v>2.450969057</v>
      </c>
      <c r="V29" s="4"/>
      <c r="W29" s="10">
        <f t="shared" si="5"/>
        <v>6552.0675991199996</v>
      </c>
      <c r="X29" s="10"/>
      <c r="Y29" s="10"/>
      <c r="Z29" s="10">
        <f t="shared" si="6"/>
        <v>5770.6713616800007</v>
      </c>
      <c r="AA29" s="10"/>
      <c r="AB29" s="10"/>
      <c r="AC29" s="10">
        <f>((E31-E30)*(A14-A13)/2)+((A14-A13)*E30)</f>
        <v>1715.5725422400001</v>
      </c>
      <c r="AD29" s="10"/>
      <c r="AE29" s="10"/>
      <c r="AF29" s="10">
        <f t="shared" si="8"/>
        <v>883.56784487999994</v>
      </c>
      <c r="AG29" s="10"/>
      <c r="AH29" s="5"/>
    </row>
    <row r="30" spans="1:34" x14ac:dyDescent="0.25">
      <c r="A30">
        <v>120</v>
      </c>
      <c r="B30" s="4">
        <v>1.526097571</v>
      </c>
      <c r="C30" s="5">
        <v>0.77126537699999997</v>
      </c>
      <c r="E30" s="4">
        <v>4.4493672379999998</v>
      </c>
      <c r="F30" s="5">
        <v>2.311655258</v>
      </c>
      <c r="V30" s="6" t="s">
        <v>19</v>
      </c>
      <c r="W30" s="8">
        <f>SUM(W19:W29)</f>
        <v>7004.6354319659295</v>
      </c>
      <c r="X30" s="11"/>
      <c r="Y30" s="11" t="s">
        <v>19</v>
      </c>
      <c r="Z30" s="8">
        <f>SUM(Z19:Z29)</f>
        <v>6152.541852862676</v>
      </c>
      <c r="AA30" s="11"/>
      <c r="AB30" s="11" t="s">
        <v>19</v>
      </c>
      <c r="AC30" s="8">
        <f>SUM(AC19:AC29)</f>
        <v>2278.3634648761149</v>
      </c>
      <c r="AD30" s="11"/>
      <c r="AE30" s="11" t="s">
        <v>19</v>
      </c>
      <c r="AF30" s="8">
        <f>SUM(AF19:AF29)</f>
        <v>1192.0615999761549</v>
      </c>
      <c r="AG30" s="11"/>
      <c r="AH30" s="7"/>
    </row>
    <row r="31" spans="1:34" x14ac:dyDescent="0.25">
      <c r="A31">
        <v>600</v>
      </c>
      <c r="B31" s="6">
        <v>0.32043986000000002</v>
      </c>
      <c r="C31" s="7">
        <v>0.161377362</v>
      </c>
      <c r="E31" s="6">
        <v>2.698851688</v>
      </c>
      <c r="F31" s="7">
        <v>1.369877429</v>
      </c>
      <c r="V31" s="1" t="s">
        <v>21</v>
      </c>
    </row>
    <row r="32" spans="1:34" x14ac:dyDescent="0.25">
      <c r="B32" s="1" t="s">
        <v>5</v>
      </c>
      <c r="E32" s="1" t="s">
        <v>7</v>
      </c>
    </row>
    <row r="34" spans="2:2" x14ac:dyDescent="0.25">
      <c r="B34" t="s">
        <v>16</v>
      </c>
    </row>
    <row r="35" spans="2:2" x14ac:dyDescent="0.25">
      <c r="B35" t="s">
        <v>17</v>
      </c>
    </row>
    <row r="36" spans="2:2" x14ac:dyDescent="0.25">
      <c r="B36" t="s">
        <v>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2017-10-17T18:11:31Z</dcterms:created>
  <dcterms:modified xsi:type="dcterms:W3CDTF">2017-10-24T19:48:31Z</dcterms:modified>
</cp:coreProperties>
</file>