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yyanagouda\LCL Destination Charges Comparison Tool\Data\"/>
    </mc:Choice>
  </mc:AlternateContent>
  <xr:revisionPtr revIDLastSave="0" documentId="13_ncr:1_{4A306D1A-9FA4-449D-85FA-E0667C3A65C5}" xr6:coauthVersionLast="47" xr6:coauthVersionMax="47" xr10:uidLastSave="{00000000-0000-0000-0000-000000000000}"/>
  <bookViews>
    <workbookView xWindow="-108" yWindow="-108" windowWidth="23256" windowHeight="12456" activeTab="1" xr2:uid="{795E3136-535F-4A01-9821-D2024ED717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2" l="1"/>
  <c r="U3" i="2"/>
  <c r="T3" i="2"/>
  <c r="O3" i="2"/>
  <c r="P3" i="2"/>
  <c r="Q3" i="2"/>
  <c r="R3" i="2"/>
  <c r="S3" i="2"/>
  <c r="E6" i="1"/>
  <c r="E5" i="1"/>
</calcChain>
</file>

<file path=xl/sharedStrings.xml><?xml version="1.0" encoding="utf-8"?>
<sst xmlns="http://schemas.openxmlformats.org/spreadsheetml/2006/main" count="75" uniqueCount="52">
  <si>
    <t>Box Rates</t>
  </si>
  <si>
    <t>20'</t>
  </si>
  <si>
    <t>40'</t>
  </si>
  <si>
    <t>Loadability</t>
  </si>
  <si>
    <t>Freight Cost per CBM</t>
  </si>
  <si>
    <t>Agent 1</t>
  </si>
  <si>
    <t>Agent 2</t>
  </si>
  <si>
    <t>Agent 3</t>
  </si>
  <si>
    <t>Market Rate</t>
  </si>
  <si>
    <t>If you stuff a 20' Console</t>
  </si>
  <si>
    <t>If you stuff a 40' Console</t>
  </si>
  <si>
    <t>Nomination Rate</t>
  </si>
  <si>
    <t>Nomination Support %</t>
  </si>
  <si>
    <t>Profitability</t>
  </si>
  <si>
    <t>Profitability on Nomination = (Nomination Rate - Freight Cost per CBM) x Nomination Volume</t>
  </si>
  <si>
    <t>Profitability on Free Hand = (Free-Hand Volume x Market Rate) + (Free-Hand Volume x Rebate per CBM) - (Free-Hand Volume x Freight Cost per CBM) + (Number of Free-Hand BLs x Rebate per BL)</t>
  </si>
  <si>
    <t>Number of BLs</t>
  </si>
  <si>
    <t>Destination Charges</t>
  </si>
  <si>
    <t>Destination basis Volume</t>
  </si>
  <si>
    <t>Destination Charges basis BL</t>
  </si>
  <si>
    <t>Rebate basis Volume</t>
  </si>
  <si>
    <t>Rebate basis BL</t>
  </si>
  <si>
    <t>Transhipment</t>
  </si>
  <si>
    <t>CBM</t>
  </si>
  <si>
    <t># of BLs</t>
  </si>
  <si>
    <t>Free-Hand</t>
  </si>
  <si>
    <t>Nomination</t>
  </si>
  <si>
    <t>BLs</t>
  </si>
  <si>
    <t>20'std</t>
  </si>
  <si>
    <t>considered cbm</t>
  </si>
  <si>
    <t>Freight Cost</t>
  </si>
  <si>
    <t>considered BL</t>
  </si>
  <si>
    <t>Free Hand CBM</t>
  </si>
  <si>
    <t>Free hand BL</t>
  </si>
  <si>
    <t>Nomination CBM</t>
  </si>
  <si>
    <t>Nomination BL</t>
  </si>
  <si>
    <t>= Sum of Profitability on Free Hand &amp; Sum of Profitability on Nomination &amp; Rebate Per Container &amp; Transhipment CBM * Transhipment Profitability Per CBM</t>
  </si>
  <si>
    <t>Freight cost = Box Rates/Loadability</t>
  </si>
  <si>
    <t>Free Hand CBM = considered cbm - Nomination CBM</t>
  </si>
  <si>
    <t>considered cbm = Loadability - Transhipment CBM</t>
  </si>
  <si>
    <t>considered bl = Number of BLs - Transhipment # of BLs</t>
  </si>
  <si>
    <t>Free Hand BL = considere BL - Nomination BL</t>
  </si>
  <si>
    <t>Total Profitability = Profitability on Free Hand + Profitability on Nomination + Rebate Per Container + (Transhipment CBM * Transhipment Profitability Per CBM)</t>
  </si>
  <si>
    <t>Profitability on Nomination = (Nomination Rate - Freight Cost per CBM) x Nomination CBM</t>
  </si>
  <si>
    <t>Profitability on Free Hand = (Free-Hand CBM x Market Rate) + (Free-Hand CBM x Rebate per CBM) - (Free-Hand CBM x Freight Cost per CBM) + (Number of Free-Hand BLs x Rebate per BL)</t>
  </si>
  <si>
    <t>Total Profitability</t>
  </si>
  <si>
    <t>Profitability on Nomination</t>
  </si>
  <si>
    <t>Profitablity on Free Hand</t>
  </si>
  <si>
    <t>Rebate Per container</t>
  </si>
  <si>
    <t>Rebate Per BL</t>
  </si>
  <si>
    <t>Rebate Per CBM</t>
  </si>
  <si>
    <t>Profitability Per 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</si>
</sst>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E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vertical="center"/>
    </xf>
    <xf numFmtId="0" fontId="0" fillId="2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0" xfId="0" applyNumberFormat="1"/>
    <xf numFmtId="0" fontId="0" fillId="7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0" fillId="2" borderId="0" xfId="0" applyFill="1"/>
    <xf numFmtId="0" fontId="0" fillId="8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BD5E-28C6-417C-B3E2-68A9FB67B6F7}">
  <dimension ref="A3:Q39"/>
  <sheetViews>
    <sheetView showGridLines="0" topLeftCell="A12" workbookViewId="0">
      <selection activeCell="C19" sqref="C19"/>
    </sheetView>
  </sheetViews>
  <sheetFormatPr defaultRowHeight="14.4" x14ac:dyDescent="0.3"/>
  <cols>
    <col min="1" max="1" width="3.44140625" style="2" bestFit="1" customWidth="1"/>
    <col min="2" max="2" width="24.44140625" style="2" bestFit="1" customWidth="1"/>
    <col min="3" max="3" width="10.44140625" style="2" bestFit="1" customWidth="1"/>
    <col min="4" max="4" width="18.33203125" style="2" bestFit="1" customWidth="1"/>
    <col min="5" max="5" width="20.21875" style="2" customWidth="1"/>
    <col min="6" max="7" width="15" style="2" bestFit="1" customWidth="1"/>
    <col min="8" max="8" width="6.5546875" style="2" bestFit="1" customWidth="1"/>
    <col min="9" max="9" width="11.33203125" style="2" customWidth="1"/>
    <col min="10" max="17" width="6.5546875" style="2" bestFit="1" customWidth="1"/>
    <col min="18" max="16384" width="8.88671875" style="2"/>
  </cols>
  <sheetData>
    <row r="3" spans="1:17" x14ac:dyDescent="0.3">
      <c r="H3" s="16" t="s">
        <v>22</v>
      </c>
      <c r="I3" s="16"/>
      <c r="K3" s="16" t="s">
        <v>25</v>
      </c>
      <c r="L3" s="16"/>
      <c r="M3" s="16" t="s">
        <v>26</v>
      </c>
      <c r="N3" s="16"/>
    </row>
    <row r="4" spans="1:17" x14ac:dyDescent="0.3">
      <c r="B4" s="7" t="s">
        <v>0</v>
      </c>
      <c r="C4" s="7" t="s">
        <v>3</v>
      </c>
      <c r="D4" s="7" t="s">
        <v>16</v>
      </c>
      <c r="E4" s="7" t="s">
        <v>4</v>
      </c>
      <c r="F4" s="7" t="s">
        <v>8</v>
      </c>
      <c r="G4" s="7" t="s">
        <v>11</v>
      </c>
      <c r="H4" s="7" t="s">
        <v>23</v>
      </c>
      <c r="I4" s="7" t="s">
        <v>24</v>
      </c>
      <c r="K4" s="2" t="s">
        <v>23</v>
      </c>
      <c r="L4" s="2" t="s">
        <v>27</v>
      </c>
      <c r="M4" s="2" t="s">
        <v>23</v>
      </c>
      <c r="N4" s="2" t="s">
        <v>27</v>
      </c>
    </row>
    <row r="5" spans="1:17" x14ac:dyDescent="0.3">
      <c r="A5" s="7" t="s">
        <v>1</v>
      </c>
      <c r="B5" s="8">
        <v>1800</v>
      </c>
      <c r="C5" s="9">
        <v>25</v>
      </c>
      <c r="D5" s="9">
        <v>5</v>
      </c>
      <c r="E5" s="3">
        <f>B5/C5</f>
        <v>72</v>
      </c>
      <c r="F5" s="21">
        <v>-10</v>
      </c>
      <c r="G5" s="21">
        <v>55</v>
      </c>
      <c r="H5" s="9">
        <v>15</v>
      </c>
      <c r="I5" s="9">
        <v>3</v>
      </c>
    </row>
    <row r="6" spans="1:17" x14ac:dyDescent="0.3">
      <c r="A6" s="7" t="s">
        <v>2</v>
      </c>
      <c r="B6" s="8">
        <v>2400</v>
      </c>
      <c r="C6" s="9">
        <v>50</v>
      </c>
      <c r="D6" s="9">
        <v>12</v>
      </c>
      <c r="E6" s="3">
        <f>B6/C6</f>
        <v>48</v>
      </c>
      <c r="F6" s="21"/>
      <c r="G6" s="21"/>
      <c r="H6" s="9">
        <v>35</v>
      </c>
      <c r="I6" s="9">
        <v>7</v>
      </c>
    </row>
    <row r="9" spans="1:17" x14ac:dyDescent="0.3">
      <c r="B9" s="16" t="s">
        <v>12</v>
      </c>
      <c r="C9" s="16"/>
    </row>
    <row r="10" spans="1:17" x14ac:dyDescent="0.3">
      <c r="B10" s="2" t="s">
        <v>5</v>
      </c>
      <c r="C10" s="10"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B11" s="2" t="s">
        <v>6</v>
      </c>
      <c r="C11" s="10">
        <v>0.15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">
      <c r="B12" s="2" t="s">
        <v>7</v>
      </c>
      <c r="C12" s="10">
        <v>0.5</v>
      </c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6" spans="1:17" x14ac:dyDescent="0.3">
      <c r="B16" s="4" t="s">
        <v>9</v>
      </c>
      <c r="C16" s="2" t="s">
        <v>13</v>
      </c>
    </row>
    <row r="17" spans="2:16" x14ac:dyDescent="0.3">
      <c r="B17" s="5" t="s">
        <v>5</v>
      </c>
      <c r="C17" s="6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5" t="s">
        <v>6</v>
      </c>
      <c r="C18" s="4" t="s">
        <v>15</v>
      </c>
    </row>
    <row r="19" spans="2:16" x14ac:dyDescent="0.3">
      <c r="B19" s="5" t="s">
        <v>7</v>
      </c>
      <c r="C19" s="4" t="s">
        <v>14</v>
      </c>
    </row>
    <row r="20" spans="2:16" x14ac:dyDescent="0.3">
      <c r="B20" s="4" t="s">
        <v>10</v>
      </c>
    </row>
    <row r="21" spans="2:16" x14ac:dyDescent="0.3">
      <c r="B21" s="5" t="s">
        <v>5</v>
      </c>
    </row>
    <row r="22" spans="2:16" x14ac:dyDescent="0.3">
      <c r="B22" s="5" t="s">
        <v>6</v>
      </c>
    </row>
    <row r="23" spans="2:16" x14ac:dyDescent="0.3">
      <c r="B23" s="5" t="s">
        <v>7</v>
      </c>
    </row>
    <row r="27" spans="2:16" x14ac:dyDescent="0.3">
      <c r="B27" s="2" t="s">
        <v>17</v>
      </c>
      <c r="C27" s="2">
        <v>1</v>
      </c>
      <c r="D27" s="2">
        <v>2</v>
      </c>
      <c r="E27" s="2">
        <v>3</v>
      </c>
      <c r="F27" s="2">
        <v>4</v>
      </c>
      <c r="G27" s="2">
        <v>5</v>
      </c>
      <c r="H27" s="2">
        <v>6</v>
      </c>
      <c r="I27" s="2">
        <v>7</v>
      </c>
      <c r="J27" s="2">
        <v>8</v>
      </c>
      <c r="K27" s="2">
        <v>9</v>
      </c>
      <c r="L27" s="2">
        <v>10</v>
      </c>
    </row>
    <row r="28" spans="2:16" x14ac:dyDescent="0.3">
      <c r="B28" s="20" t="s">
        <v>5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2:16" x14ac:dyDescent="0.3">
      <c r="B29" s="11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2:16" x14ac:dyDescent="0.3">
      <c r="B30" s="11" t="s">
        <v>19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2:16" x14ac:dyDescent="0.3">
      <c r="B31" s="11" t="s">
        <v>20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2:16" x14ac:dyDescent="0.3">
      <c r="B32" s="11" t="s">
        <v>21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2:12" x14ac:dyDescent="0.3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2:12" x14ac:dyDescent="0.3">
      <c r="B34" s="17" t="s">
        <v>6</v>
      </c>
      <c r="C34" s="18"/>
      <c r="D34" s="18"/>
      <c r="E34" s="18"/>
      <c r="F34" s="18"/>
      <c r="G34" s="18"/>
      <c r="H34" s="18"/>
      <c r="I34" s="18"/>
      <c r="J34" s="18"/>
      <c r="K34" s="18"/>
      <c r="L34" s="19"/>
    </row>
    <row r="35" spans="2:12" x14ac:dyDescent="0.3">
      <c r="B35" s="11" t="s">
        <v>18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2:12" x14ac:dyDescent="0.3">
      <c r="B36" s="11" t="s">
        <v>19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2:12" x14ac:dyDescent="0.3">
      <c r="B37" s="11" t="s">
        <v>20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2:12" x14ac:dyDescent="0.3">
      <c r="B38" s="11" t="s">
        <v>21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2:12" x14ac:dyDescent="0.3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</sheetData>
  <mergeCells count="8">
    <mergeCell ref="M3:N3"/>
    <mergeCell ref="B34:L34"/>
    <mergeCell ref="B28:L28"/>
    <mergeCell ref="H3:I3"/>
    <mergeCell ref="K3:L3"/>
    <mergeCell ref="F5:F6"/>
    <mergeCell ref="G5:G6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AA4B-7D5A-4A32-A206-3AE899078071}">
  <dimension ref="A1:V12"/>
  <sheetViews>
    <sheetView tabSelected="1" topLeftCell="K1" workbookViewId="0">
      <selection activeCell="T12" sqref="T12"/>
    </sheetView>
  </sheetViews>
  <sheetFormatPr defaultRowHeight="14.4" x14ac:dyDescent="0.3"/>
  <cols>
    <col min="1" max="1" width="5.88671875" bestFit="1" customWidth="1"/>
    <col min="2" max="2" width="9.109375" bestFit="1" customWidth="1"/>
    <col min="3" max="3" width="9.88671875" bestFit="1" customWidth="1"/>
    <col min="4" max="4" width="13.109375" bestFit="1" customWidth="1"/>
    <col min="5" max="5" width="11.109375" bestFit="1" customWidth="1"/>
    <col min="6" max="6" width="15" bestFit="1" customWidth="1"/>
    <col min="7" max="7" width="4.88671875" bestFit="1" customWidth="1"/>
    <col min="8" max="8" width="155.33203125" bestFit="1" customWidth="1"/>
    <col min="9" max="9" width="18.109375" bestFit="1" customWidth="1"/>
    <col min="10" max="10" width="14.33203125" bestFit="1" customWidth="1"/>
    <col min="11" max="11" width="12.33203125" bestFit="1" customWidth="1"/>
    <col min="12" max="12" width="18.33203125" bestFit="1" customWidth="1"/>
    <col min="13" max="13" width="15.109375" bestFit="1" customWidth="1"/>
    <col min="14" max="14" width="13.21875" bestFit="1" customWidth="1"/>
    <col min="15" max="15" width="10.6640625" bestFit="1" customWidth="1"/>
    <col min="16" max="16" width="13.88671875" bestFit="1" customWidth="1"/>
    <col min="17" max="17" width="13.6640625" bestFit="1" customWidth="1"/>
    <col min="18" max="18" width="12.33203125" bestFit="1" customWidth="1"/>
    <col min="19" max="19" width="11.44140625" bestFit="1" customWidth="1"/>
    <col min="20" max="20" width="21.5546875" bestFit="1" customWidth="1"/>
    <col min="21" max="21" width="23.44140625" bestFit="1" customWidth="1"/>
    <col min="22" max="22" width="15.21875" bestFit="1" customWidth="1"/>
  </cols>
  <sheetData>
    <row r="1" spans="1:22" x14ac:dyDescent="0.3">
      <c r="G1" s="22" t="s">
        <v>22</v>
      </c>
      <c r="H1" s="22"/>
      <c r="I1" s="22"/>
      <c r="J1" s="15"/>
      <c r="K1" s="15"/>
      <c r="L1" s="15"/>
      <c r="M1" s="15"/>
      <c r="N1" s="15"/>
    </row>
    <row r="2" spans="1:22" x14ac:dyDescent="0.3">
      <c r="B2" s="14" t="s">
        <v>0</v>
      </c>
      <c r="C2" s="14" t="s">
        <v>3</v>
      </c>
      <c r="D2" s="14" t="s">
        <v>16</v>
      </c>
      <c r="E2" s="14" t="s">
        <v>8</v>
      </c>
      <c r="F2" s="14" t="s">
        <v>11</v>
      </c>
      <c r="G2" s="14" t="s">
        <v>23</v>
      </c>
      <c r="H2" s="14" t="s">
        <v>24</v>
      </c>
      <c r="I2" s="14" t="s">
        <v>51</v>
      </c>
      <c r="J2" s="14" t="s">
        <v>50</v>
      </c>
      <c r="K2" s="14" t="s">
        <v>49</v>
      </c>
      <c r="L2" s="24" t="s">
        <v>48</v>
      </c>
      <c r="M2" s="14" t="s">
        <v>34</v>
      </c>
      <c r="N2" s="14" t="s">
        <v>35</v>
      </c>
      <c r="O2" s="7" t="s">
        <v>30</v>
      </c>
      <c r="P2" s="7" t="s">
        <v>29</v>
      </c>
      <c r="Q2" s="7" t="s">
        <v>32</v>
      </c>
      <c r="R2" s="7" t="s">
        <v>31</v>
      </c>
      <c r="S2" s="7" t="s">
        <v>33</v>
      </c>
      <c r="T2" s="7" t="s">
        <v>47</v>
      </c>
      <c r="U2" s="7" t="s">
        <v>46</v>
      </c>
      <c r="V2" s="23" t="s">
        <v>45</v>
      </c>
    </row>
    <row r="3" spans="1:22" x14ac:dyDescent="0.3">
      <c r="A3" t="s">
        <v>28</v>
      </c>
      <c r="B3" s="8">
        <v>1800</v>
      </c>
      <c r="C3" s="9">
        <v>25</v>
      </c>
      <c r="D3" s="9">
        <v>5</v>
      </c>
      <c r="E3" s="8">
        <v>-10</v>
      </c>
      <c r="F3" s="8">
        <v>55</v>
      </c>
      <c r="G3" s="9">
        <v>15</v>
      </c>
      <c r="H3" s="9">
        <v>3</v>
      </c>
      <c r="I3" s="9">
        <v>5</v>
      </c>
      <c r="J3" s="9">
        <v>10</v>
      </c>
      <c r="K3" s="9">
        <v>5</v>
      </c>
      <c r="L3" s="9">
        <v>5</v>
      </c>
      <c r="M3" s="9">
        <v>1</v>
      </c>
      <c r="N3" s="9">
        <v>1</v>
      </c>
      <c r="O3" s="13">
        <f>B3/C3</f>
        <v>72</v>
      </c>
      <c r="P3">
        <f>C3-G3</f>
        <v>10</v>
      </c>
      <c r="Q3">
        <f>P3-M3</f>
        <v>9</v>
      </c>
      <c r="R3">
        <f>D3-H3</f>
        <v>2</v>
      </c>
      <c r="S3">
        <f>R3-N3</f>
        <v>1</v>
      </c>
      <c r="T3" s="13">
        <f>(Q3*E3)+(Q3*J3)-(Q3*O3)+(S3*K3)</f>
        <v>-643</v>
      </c>
      <c r="U3" s="13">
        <f>(F3-O3)*M3</f>
        <v>-17</v>
      </c>
      <c r="V3" s="13">
        <f>T3+U3+L3+(G3*I3)</f>
        <v>-580</v>
      </c>
    </row>
    <row r="5" spans="1:22" x14ac:dyDescent="0.3">
      <c r="H5" t="s">
        <v>37</v>
      </c>
    </row>
    <row r="6" spans="1:22" x14ac:dyDescent="0.3">
      <c r="H6" t="s">
        <v>39</v>
      </c>
    </row>
    <row r="7" spans="1:22" x14ac:dyDescent="0.3">
      <c r="H7" t="s">
        <v>38</v>
      </c>
    </row>
    <row r="8" spans="1:22" x14ac:dyDescent="0.3">
      <c r="H8" t="s">
        <v>40</v>
      </c>
    </row>
    <row r="9" spans="1:22" x14ac:dyDescent="0.3">
      <c r="H9" t="s">
        <v>41</v>
      </c>
    </row>
    <row r="10" spans="1:22" x14ac:dyDescent="0.3">
      <c r="H10" s="4" t="s">
        <v>44</v>
      </c>
      <c r="I10" s="4"/>
    </row>
    <row r="11" spans="1:22" x14ac:dyDescent="0.3">
      <c r="H11" s="4" t="s">
        <v>43</v>
      </c>
      <c r="I11" s="4"/>
    </row>
    <row r="12" spans="1:22" x14ac:dyDescent="0.3">
      <c r="H12" t="s">
        <v>42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Raghavan</dc:creator>
  <cp:lastModifiedBy>Ayyanagouda Rabbanagoudar</cp:lastModifiedBy>
  <dcterms:created xsi:type="dcterms:W3CDTF">2025-07-07T09:56:06Z</dcterms:created>
  <dcterms:modified xsi:type="dcterms:W3CDTF">2025-07-09T15:15:25Z</dcterms:modified>
</cp:coreProperties>
</file>