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283D3E0A-CDEE-4A8C-8790-252E24390769}" xr6:coauthVersionLast="47" xr6:coauthVersionMax="47" xr10:uidLastSave="{00000000-0000-0000-0000-000000000000}"/>
  <bookViews>
    <workbookView xWindow="-108" yWindow="-108" windowWidth="23256" windowHeight="12456" activeTab="2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  <sheet name="Caluculations" sheetId="5" r:id="rId5"/>
    <sheet name="Reference" sheetId="7" r:id="rId6"/>
  </sheets>
  <definedNames>
    <definedName name="_xlnm._FilterDatabase" localSheetId="2" hidden="1">Accessorials!$A$1:$F$16</definedName>
    <definedName name="_xlnm._FilterDatabase" localSheetId="0" hidden="1">'FBA Locations'!$A$1:$I$29</definedName>
    <definedName name="_xlnm._FilterDatabase" localSheetId="1" hidden="1">P2P!$A$1:$L$15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3" i="2"/>
  <c r="I3" i="2" s="1"/>
  <c r="H2" i="2"/>
  <c r="I2" i="2" s="1"/>
  <c r="C18" i="5"/>
  <c r="B18" i="5"/>
</calcChain>
</file>

<file path=xl/sharedStrings.xml><?xml version="1.0" encoding="utf-8"?>
<sst xmlns="http://schemas.openxmlformats.org/spreadsheetml/2006/main" count="466" uniqueCount="174">
  <si>
    <t>Type</t>
  </si>
  <si>
    <t>Length</t>
  </si>
  <si>
    <t>POR/POL</t>
  </si>
  <si>
    <t>FPOD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</si>
  <si>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</si>
  <si>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</si>
  <si>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</si>
  <si>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</si>
  <si>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</si>
  <si>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</si>
  <si>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</si>
  <si>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</si>
  <si>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</si>
  <si>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</si>
  <si>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</si>
  <si>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</si>
  <si>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Applicabality</t>
  </si>
  <si>
    <t>USD</t>
  </si>
  <si>
    <t>Per Shipment</t>
  </si>
  <si>
    <t>Mandatory</t>
  </si>
  <si>
    <t>Service Type</t>
  </si>
  <si>
    <t>Palletization cost Per Pallet</t>
  </si>
  <si>
    <t>Quotation Number:</t>
  </si>
  <si>
    <t>IUST</t>
  </si>
  <si>
    <t>Data obtained from Agraga via Quotation#</t>
  </si>
  <si>
    <t>packaging type</t>
  </si>
  <si>
    <t xml:space="preserve">no of packages </t>
  </si>
  <si>
    <t>width</t>
  </si>
  <si>
    <t>height</t>
  </si>
  <si>
    <t xml:space="preserve">total weight </t>
  </si>
  <si>
    <t>pallet</t>
  </si>
  <si>
    <t>loose cartons</t>
  </si>
  <si>
    <t>Caluculation of CBM &amp; No of Pallets via Binstacking tool</t>
  </si>
  <si>
    <t>No of Pallets</t>
  </si>
  <si>
    <t>Nhava Sheva</t>
  </si>
  <si>
    <t>cbm</t>
  </si>
  <si>
    <t>Total CBM (Before Palletization)</t>
  </si>
  <si>
    <t>Pricing</t>
  </si>
  <si>
    <t>P2P = Total CBM*Cost per CBM(INR)</t>
  </si>
  <si>
    <t xml:space="preserve">First Mile </t>
  </si>
  <si>
    <t xml:space="preserve">Entered manually </t>
  </si>
  <si>
    <t>Last Mile</t>
  </si>
  <si>
    <t xml:space="preserve">Basis API data 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</si>
  <si>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</si>
  <si>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</si>
  <si>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</si>
  <si>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</si>
  <si>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</si>
  <si>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</si>
  <si>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</si>
  <si>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</si>
  <si>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</si>
  <si>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</si>
  <si>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</si>
  <si>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</si>
  <si>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</si>
  <si>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</si>
  <si>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</si>
  <si>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</si>
  <si>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</si>
  <si>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</si>
  <si>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</si>
  <si>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</si>
  <si>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</si>
  <si>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</si>
  <si>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</si>
  <si>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</si>
  <si>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</si>
  <si>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</si>
  <si>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</si>
  <si>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</si>
  <si>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</si>
  <si>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</si>
  <si>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</si>
  <si>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</si>
  <si>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</si>
  <si>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</si>
  <si>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= LTL rates basis No of Pallets</t>
  </si>
  <si>
    <t>Palletization Cost</t>
  </si>
  <si>
    <t>=Total Pallets *Palletization cost Per Pallet</t>
  </si>
  <si>
    <t>Accessorials</t>
  </si>
  <si>
    <t>Total Cost= First Mile +Accessorials+P2P+Palletization Cost+Last Mile</t>
  </si>
  <si>
    <t>Documentation</t>
  </si>
  <si>
    <t>USCHS</t>
  </si>
  <si>
    <t>FTL 26'</t>
  </si>
  <si>
    <t>12 pallet</t>
  </si>
  <si>
    <t>24 cbm</t>
  </si>
  <si>
    <t>FTL 53'</t>
  </si>
  <si>
    <t>52 cbm</t>
  </si>
  <si>
    <t>26 pallet</t>
  </si>
  <si>
    <t>OF Lodabality</t>
  </si>
  <si>
    <t>55 cbm</t>
  </si>
  <si>
    <t>OCC</t>
  </si>
  <si>
    <t>DCC</t>
  </si>
  <si>
    <t>Total cost (USD)</t>
  </si>
  <si>
    <t>31-12-2025</t>
  </si>
  <si>
    <t>Entity Name</t>
  </si>
  <si>
    <t>POL</t>
  </si>
  <si>
    <t>FBA CODE/PIN</t>
  </si>
  <si>
    <t>Shipment type</t>
  </si>
  <si>
    <t>Shipment Scope</t>
  </si>
  <si>
    <t>=(drayage or FTL rates / Loadability ( CBM) ) * Total CBM</t>
  </si>
  <si>
    <t>CMM0246LCL0037</t>
  </si>
  <si>
    <t>CMM0246LCL0038</t>
  </si>
  <si>
    <t>CMM0246LCL0039</t>
  </si>
  <si>
    <t>P2P Type</t>
  </si>
  <si>
    <t>Own Console</t>
  </si>
  <si>
    <t>CMM0246LCL0040</t>
  </si>
  <si>
    <t>Inches and lbs</t>
  </si>
  <si>
    <t xml:space="preserve">Multi dest and Multi package </t>
  </si>
  <si>
    <t xml:space="preserve">Charlston 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</si>
  <si>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</si>
  <si>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</si>
  <si>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</si>
  <si>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</si>
  <si>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</si>
  <si>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</si>
  <si>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</si>
  <si>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</si>
  <si>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</si>
  <si>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</si>
  <si>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</si>
  <si>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</si>
  <si>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</si>
  <si>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</si>
  <si>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</si>
  <si>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</si>
  <si>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</si>
  <si>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</si>
  <si>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</si>
  <si>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</si>
  <si>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</si>
  <si>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</si>
  <si>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</si>
  <si>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</si>
  <si>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</si>
  <si>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</si>
  <si>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</si>
  <si>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</si>
  <si>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</si>
  <si>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</si>
  <si>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</si>
  <si>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</si>
  <si>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</si>
  <si>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</si>
  <si>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</si>
  <si>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</si>
  <si>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</si>
  <si>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</si>
  <si>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</si>
  <si>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</si>
  <si>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</si>
  <si>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</si>
  <si>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</si>
  <si>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</si>
  <si>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</si>
  <si>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</si>
  <si>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</si>
  <si>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</si>
  <si>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</si>
  <si>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</si>
  <si>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</si>
  <si>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</si>
  <si>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</si>
  <si>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</si>
  <si>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</si>
  <si>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</si>
  <si>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</si>
  <si>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</si>
  <si>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</si>
  <si>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</si>
  <si>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 xml:space="preserve">if last 10 weeks &gt; 500  or if last 10 weeks &lt; 500 cbm and quote cbm &gt; 35 or last 1 week &gt; 65 cbm then HOT </t>
  </si>
  <si>
    <t xml:space="preserve">if quote cbm &gt; 15 or last 1 week &gt; 25 cbm then warm </t>
  </si>
  <si>
    <t>else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</si>
</sst>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4A4A4A"/>
      <name val="Roboto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1" xfId="0" applyBorder="1"/>
    <xf numFmtId="0" fontId="0" fillId="3" borderId="0" xfId="0" quotePrefix="1" applyFill="1" applyAlignment="1">
      <alignment vertical="center"/>
    </xf>
    <xf numFmtId="0" fontId="4" fillId="0" borderId="1" xfId="0" applyFont="1" applyBorder="1"/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K29"/>
  <sheetViews>
    <sheetView workbookViewId="0">
      <selection activeCell="M8" sqref="M8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10" customFormat="1" x14ac:dyDescent="0.3">
      <c r="A1" s="10" t="s">
        <v>165</v>
      </c>
      <c r="B1" s="10" t="s">
        <v>166</v>
      </c>
      <c r="C1" s="10" t="s">
        <v>118</v>
      </c>
      <c r="D1" s="10" t="s">
        <v>120</v>
      </c>
      <c r="E1" s="10" t="s">
        <v>121</v>
      </c>
      <c r="F1" s="10" t="s">
        <v>43</v>
      </c>
      <c r="G1" s="10" t="s">
        <v>128</v>
      </c>
      <c r="H1" s="10" t="s">
        <v>129</v>
      </c>
      <c r="I1" s="10" t="s">
        <v>155</v>
      </c>
      <c r="J1" s="10" t="s">
        <v>169</v>
      </c>
      <c r="K1" s="10" t="s">
        <v>170</v>
      </c>
    </row>
    <row r="2" spans="1:11" x14ac:dyDescent="0.3">
      <c r="A2" s="14">
        <v>7201</v>
      </c>
      <c r="B2" t="s">
        <v>12</v>
      </c>
      <c r="C2" t="s">
        <v>11</v>
      </c>
      <c r="D2" t="s">
        <v>122</v>
      </c>
      <c r="E2" t="s">
        <v>44</v>
      </c>
      <c r="F2" t="s">
        <v>23</v>
      </c>
      <c r="G2" s="14">
        <v>17225</v>
      </c>
      <c r="H2" s="14" t="s">
        <v>130</v>
      </c>
      <c r="I2" s="14" t="s">
        <v>156</v>
      </c>
      <c r="J2">
        <v>12</v>
      </c>
      <c r="K2">
        <v>46</v>
      </c>
    </row>
    <row r="3" spans="1:11" x14ac:dyDescent="0.3">
      <c r="A3" s="14">
        <v>94607</v>
      </c>
      <c r="B3" t="s">
        <v>46</v>
      </c>
      <c r="C3" t="s">
        <v>113</v>
      </c>
      <c r="D3" t="s">
        <v>123</v>
      </c>
      <c r="E3" t="s">
        <v>47</v>
      </c>
      <c r="F3" t="s">
        <v>45</v>
      </c>
      <c r="G3" s="14">
        <v>94561</v>
      </c>
      <c r="H3" s="14" t="s">
        <v>131</v>
      </c>
      <c r="I3" s="14" t="s">
        <v>123</v>
      </c>
      <c r="J3">
        <v>18</v>
      </c>
      <c r="K3">
        <v>43</v>
      </c>
    </row>
    <row r="4" spans="1:11" x14ac:dyDescent="0.3">
      <c r="A4" s="14">
        <v>90220</v>
      </c>
      <c r="B4" t="s">
        <v>48</v>
      </c>
      <c r="C4" t="s">
        <v>114</v>
      </c>
      <c r="D4" t="s">
        <v>123</v>
      </c>
      <c r="E4" t="s">
        <v>49</v>
      </c>
      <c r="F4" t="s">
        <v>45</v>
      </c>
      <c r="G4" s="14">
        <v>94561</v>
      </c>
      <c r="H4" s="14" t="s">
        <v>131</v>
      </c>
      <c r="I4" s="14" t="s">
        <v>123</v>
      </c>
      <c r="J4">
        <v>92</v>
      </c>
      <c r="K4">
        <v>21</v>
      </c>
    </row>
    <row r="5" spans="1:11" x14ac:dyDescent="0.3">
      <c r="A5" s="14">
        <v>7201</v>
      </c>
      <c r="B5" t="s">
        <v>12</v>
      </c>
      <c r="C5" t="s">
        <v>11</v>
      </c>
      <c r="D5" t="s">
        <v>122</v>
      </c>
      <c r="E5" t="s">
        <v>44</v>
      </c>
      <c r="F5" t="s">
        <v>50</v>
      </c>
      <c r="G5" s="14">
        <v>21901</v>
      </c>
      <c r="H5" s="14" t="s">
        <v>132</v>
      </c>
      <c r="I5" s="14" t="s">
        <v>157</v>
      </c>
      <c r="J5">
        <v>83</v>
      </c>
      <c r="K5">
        <v>38</v>
      </c>
    </row>
    <row r="6" spans="1:11" x14ac:dyDescent="0.3">
      <c r="A6" s="14">
        <v>33316</v>
      </c>
      <c r="B6" t="s">
        <v>112</v>
      </c>
      <c r="C6" t="s">
        <v>115</v>
      </c>
      <c r="D6" t="s">
        <v>124</v>
      </c>
      <c r="E6" t="s">
        <v>47</v>
      </c>
      <c r="F6" t="s">
        <v>51</v>
      </c>
      <c r="G6" s="14">
        <v>33032</v>
      </c>
      <c r="H6" s="14" t="s">
        <v>133</v>
      </c>
      <c r="I6" s="14" t="s">
        <v>124</v>
      </c>
      <c r="J6">
        <v>76</v>
      </c>
      <c r="K6">
        <v>44</v>
      </c>
    </row>
    <row r="7" spans="1:11" x14ac:dyDescent="0.3">
      <c r="A7" s="14">
        <v>7201</v>
      </c>
      <c r="B7" t="s">
        <v>12</v>
      </c>
      <c r="C7" t="s">
        <v>11</v>
      </c>
      <c r="D7" t="s">
        <v>122</v>
      </c>
      <c r="E7" t="s">
        <v>44</v>
      </c>
      <c r="F7" t="s">
        <v>52</v>
      </c>
      <c r="G7" s="14">
        <v>8873</v>
      </c>
      <c r="H7" s="14" t="s">
        <v>134</v>
      </c>
      <c r="I7" s="14" t="s">
        <v>122</v>
      </c>
      <c r="J7">
        <v>49</v>
      </c>
      <c r="K7">
        <v>21</v>
      </c>
    </row>
    <row r="8" spans="1:11" x14ac:dyDescent="0.3">
      <c r="A8" s="14">
        <v>7201</v>
      </c>
      <c r="B8" t="s">
        <v>12</v>
      </c>
      <c r="C8" t="s">
        <v>11</v>
      </c>
      <c r="D8" t="s">
        <v>122</v>
      </c>
      <c r="E8" t="s">
        <v>44</v>
      </c>
      <c r="F8" t="s">
        <v>53</v>
      </c>
      <c r="G8" s="14">
        <v>15672</v>
      </c>
      <c r="H8" s="14" t="s">
        <v>135</v>
      </c>
      <c r="I8" s="14" t="s">
        <v>156</v>
      </c>
      <c r="J8">
        <v>90</v>
      </c>
      <c r="K8">
        <v>42</v>
      </c>
    </row>
    <row r="9" spans="1:11" x14ac:dyDescent="0.3">
      <c r="A9" s="14">
        <v>29492</v>
      </c>
      <c r="B9" t="s">
        <v>55</v>
      </c>
      <c r="C9" t="s">
        <v>83</v>
      </c>
      <c r="D9" t="s">
        <v>125</v>
      </c>
      <c r="E9" t="s">
        <v>49</v>
      </c>
      <c r="F9" t="s">
        <v>54</v>
      </c>
      <c r="G9" s="14">
        <v>28214</v>
      </c>
      <c r="H9" s="14" t="s">
        <v>136</v>
      </c>
      <c r="I9" s="14" t="s">
        <v>158</v>
      </c>
      <c r="J9">
        <v>60</v>
      </c>
      <c r="K9">
        <v>45</v>
      </c>
    </row>
    <row r="10" spans="1:11" x14ac:dyDescent="0.3">
      <c r="A10" s="14">
        <v>29492</v>
      </c>
      <c r="B10" t="s">
        <v>55</v>
      </c>
      <c r="C10" t="s">
        <v>83</v>
      </c>
      <c r="D10" t="s">
        <v>125</v>
      </c>
      <c r="E10" t="s">
        <v>49</v>
      </c>
      <c r="F10" t="s">
        <v>56</v>
      </c>
      <c r="G10" s="14">
        <v>28303</v>
      </c>
      <c r="H10" s="14" t="s">
        <v>137</v>
      </c>
      <c r="I10" s="14" t="s">
        <v>158</v>
      </c>
      <c r="J10">
        <v>29</v>
      </c>
      <c r="K10">
        <v>13</v>
      </c>
    </row>
    <row r="11" spans="1:11" x14ac:dyDescent="0.3">
      <c r="A11" s="14">
        <v>90220</v>
      </c>
      <c r="B11" t="s">
        <v>48</v>
      </c>
      <c r="C11" t="s">
        <v>114</v>
      </c>
      <c r="D11" t="s">
        <v>123</v>
      </c>
      <c r="E11" t="s">
        <v>49</v>
      </c>
      <c r="F11" t="s">
        <v>57</v>
      </c>
      <c r="G11" s="14">
        <v>92377</v>
      </c>
      <c r="H11" s="14" t="s">
        <v>138</v>
      </c>
      <c r="I11" s="14" t="s">
        <v>123</v>
      </c>
      <c r="J11">
        <v>72</v>
      </c>
      <c r="K11">
        <v>11</v>
      </c>
    </row>
    <row r="12" spans="1:11" x14ac:dyDescent="0.3">
      <c r="A12" s="14">
        <v>7201</v>
      </c>
      <c r="B12" t="s">
        <v>12</v>
      </c>
      <c r="C12" t="s">
        <v>11</v>
      </c>
      <c r="D12" t="s">
        <v>122</v>
      </c>
      <c r="E12" t="s">
        <v>44</v>
      </c>
      <c r="F12" t="s">
        <v>58</v>
      </c>
      <c r="G12" s="14">
        <v>18202</v>
      </c>
      <c r="H12" s="14" t="s">
        <v>139</v>
      </c>
      <c r="I12" s="14" t="s">
        <v>156</v>
      </c>
      <c r="J12">
        <v>52</v>
      </c>
      <c r="K12">
        <v>45</v>
      </c>
    </row>
    <row r="13" spans="1:11" x14ac:dyDescent="0.3">
      <c r="A13" s="14">
        <v>7201</v>
      </c>
      <c r="B13" t="s">
        <v>12</v>
      </c>
      <c r="C13" t="s">
        <v>11</v>
      </c>
      <c r="D13" t="s">
        <v>122</v>
      </c>
      <c r="E13" t="s">
        <v>44</v>
      </c>
      <c r="F13" t="s">
        <v>59</v>
      </c>
      <c r="G13" s="14">
        <v>8518</v>
      </c>
      <c r="H13" s="14" t="s">
        <v>140</v>
      </c>
      <c r="I13" s="14" t="s">
        <v>122</v>
      </c>
      <c r="J13">
        <v>59</v>
      </c>
      <c r="K13">
        <v>33</v>
      </c>
    </row>
    <row r="14" spans="1:11" x14ac:dyDescent="0.3">
      <c r="A14" s="14">
        <v>33316</v>
      </c>
      <c r="B14" t="s">
        <v>112</v>
      </c>
      <c r="C14" t="s">
        <v>115</v>
      </c>
      <c r="D14" t="s">
        <v>124</v>
      </c>
      <c r="E14" t="s">
        <v>47</v>
      </c>
      <c r="F14" t="s">
        <v>60</v>
      </c>
      <c r="G14" s="14">
        <v>34986</v>
      </c>
      <c r="H14" s="14" t="s">
        <v>141</v>
      </c>
      <c r="I14" s="14" t="s">
        <v>124</v>
      </c>
      <c r="J14">
        <v>55</v>
      </c>
      <c r="K14">
        <v>23</v>
      </c>
    </row>
    <row r="15" spans="1:11" x14ac:dyDescent="0.3">
      <c r="A15" s="14">
        <v>29492</v>
      </c>
      <c r="B15" t="s">
        <v>55</v>
      </c>
      <c r="C15" t="s">
        <v>83</v>
      </c>
      <c r="D15" t="s">
        <v>125</v>
      </c>
      <c r="E15" t="s">
        <v>49</v>
      </c>
      <c r="F15" t="s">
        <v>60</v>
      </c>
      <c r="G15" s="14">
        <v>34986</v>
      </c>
      <c r="H15" s="14" t="s">
        <v>141</v>
      </c>
      <c r="I15" s="14" t="s">
        <v>124</v>
      </c>
      <c r="J15">
        <v>61</v>
      </c>
      <c r="K15">
        <v>47</v>
      </c>
    </row>
    <row r="16" spans="1:11" x14ac:dyDescent="0.3">
      <c r="A16" s="14">
        <v>7201</v>
      </c>
      <c r="B16" t="s">
        <v>12</v>
      </c>
      <c r="C16" t="s">
        <v>11</v>
      </c>
      <c r="D16" t="s">
        <v>122</v>
      </c>
      <c r="E16" t="s">
        <v>44</v>
      </c>
      <c r="F16" t="s">
        <v>61</v>
      </c>
      <c r="G16" s="14">
        <v>46143</v>
      </c>
      <c r="H16" s="14" t="s">
        <v>142</v>
      </c>
      <c r="I16" s="14" t="s">
        <v>159</v>
      </c>
      <c r="J16">
        <v>20</v>
      </c>
      <c r="K16">
        <v>24</v>
      </c>
    </row>
    <row r="17" spans="1:11" x14ac:dyDescent="0.3">
      <c r="A17" s="14">
        <v>7201</v>
      </c>
      <c r="B17" t="s">
        <v>12</v>
      </c>
      <c r="C17" t="s">
        <v>11</v>
      </c>
      <c r="D17" t="s">
        <v>122</v>
      </c>
      <c r="E17" t="s">
        <v>44</v>
      </c>
      <c r="F17" t="s">
        <v>62</v>
      </c>
      <c r="G17" s="14">
        <v>46809</v>
      </c>
      <c r="H17" s="14" t="s">
        <v>143</v>
      </c>
      <c r="I17" s="14" t="s">
        <v>159</v>
      </c>
      <c r="J17">
        <v>34</v>
      </c>
      <c r="K17">
        <v>34</v>
      </c>
    </row>
    <row r="18" spans="1:11" x14ac:dyDescent="0.3">
      <c r="A18" s="14">
        <v>7201</v>
      </c>
      <c r="B18" t="s">
        <v>12</v>
      </c>
      <c r="C18" t="s">
        <v>11</v>
      </c>
      <c r="D18" t="s">
        <v>122</v>
      </c>
      <c r="E18" t="s">
        <v>44</v>
      </c>
      <c r="F18" t="s">
        <v>63</v>
      </c>
      <c r="G18" s="14">
        <v>46140</v>
      </c>
      <c r="H18" s="14" t="s">
        <v>144</v>
      </c>
      <c r="I18" s="14" t="s">
        <v>159</v>
      </c>
      <c r="J18">
        <v>64</v>
      </c>
      <c r="K18">
        <v>27</v>
      </c>
    </row>
    <row r="19" spans="1:11" x14ac:dyDescent="0.3">
      <c r="A19" s="14">
        <v>90220</v>
      </c>
      <c r="B19" t="s">
        <v>48</v>
      </c>
      <c r="C19" t="s">
        <v>114</v>
      </c>
      <c r="D19" t="s">
        <v>123</v>
      </c>
      <c r="E19" t="s">
        <v>49</v>
      </c>
      <c r="F19" t="s">
        <v>64</v>
      </c>
      <c r="G19" s="14">
        <v>92316</v>
      </c>
      <c r="H19" s="14" t="s">
        <v>145</v>
      </c>
      <c r="I19" s="14" t="s">
        <v>123</v>
      </c>
      <c r="J19">
        <v>75</v>
      </c>
      <c r="K19">
        <v>30</v>
      </c>
    </row>
    <row r="20" spans="1:11" x14ac:dyDescent="0.3">
      <c r="A20" s="14">
        <v>29492</v>
      </c>
      <c r="B20" t="s">
        <v>55</v>
      </c>
      <c r="C20" t="s">
        <v>83</v>
      </c>
      <c r="D20" t="s">
        <v>125</v>
      </c>
      <c r="E20" t="s">
        <v>49</v>
      </c>
      <c r="F20" t="s">
        <v>65</v>
      </c>
      <c r="G20" s="14">
        <v>27577</v>
      </c>
      <c r="H20" s="14" t="s">
        <v>146</v>
      </c>
      <c r="I20" s="14" t="s">
        <v>158</v>
      </c>
      <c r="J20">
        <v>11</v>
      </c>
      <c r="K20">
        <v>24</v>
      </c>
    </row>
    <row r="21" spans="1:11" x14ac:dyDescent="0.3">
      <c r="A21" s="14">
        <v>29492</v>
      </c>
      <c r="B21" t="s">
        <v>55</v>
      </c>
      <c r="C21" t="s">
        <v>83</v>
      </c>
      <c r="D21" t="s">
        <v>125</v>
      </c>
      <c r="E21" t="s">
        <v>49</v>
      </c>
      <c r="F21" t="s">
        <v>66</v>
      </c>
      <c r="G21" s="14">
        <v>38118</v>
      </c>
      <c r="H21" s="14" t="s">
        <v>147</v>
      </c>
      <c r="I21" s="14" t="s">
        <v>160</v>
      </c>
      <c r="J21">
        <v>66</v>
      </c>
      <c r="K21">
        <v>7</v>
      </c>
    </row>
    <row r="22" spans="1:11" x14ac:dyDescent="0.3">
      <c r="A22" s="14">
        <v>7201</v>
      </c>
      <c r="B22" t="s">
        <v>12</v>
      </c>
      <c r="C22" t="s">
        <v>11</v>
      </c>
      <c r="D22" t="s">
        <v>122</v>
      </c>
      <c r="E22" t="s">
        <v>44</v>
      </c>
      <c r="F22" t="s">
        <v>67</v>
      </c>
      <c r="G22" s="14">
        <v>12533</v>
      </c>
      <c r="H22" s="14" t="s">
        <v>148</v>
      </c>
      <c r="I22" s="14" t="s">
        <v>161</v>
      </c>
      <c r="J22">
        <v>60</v>
      </c>
      <c r="K22">
        <v>50</v>
      </c>
    </row>
    <row r="23" spans="1:11" x14ac:dyDescent="0.3">
      <c r="A23" s="14">
        <v>29492</v>
      </c>
      <c r="B23" t="s">
        <v>55</v>
      </c>
      <c r="C23" t="s">
        <v>83</v>
      </c>
      <c r="D23" t="s">
        <v>125</v>
      </c>
      <c r="E23" t="s">
        <v>49</v>
      </c>
      <c r="F23" t="s">
        <v>68</v>
      </c>
      <c r="G23" s="14">
        <v>29330</v>
      </c>
      <c r="H23" s="14" t="s">
        <v>149</v>
      </c>
      <c r="I23" s="14" t="s">
        <v>125</v>
      </c>
      <c r="J23">
        <v>32</v>
      </c>
      <c r="K23">
        <v>49</v>
      </c>
    </row>
    <row r="24" spans="1:11" x14ac:dyDescent="0.3">
      <c r="A24" s="14">
        <v>77020</v>
      </c>
      <c r="B24" t="s">
        <v>70</v>
      </c>
      <c r="C24" t="s">
        <v>116</v>
      </c>
      <c r="D24" t="s">
        <v>126</v>
      </c>
      <c r="E24" t="s">
        <v>71</v>
      </c>
      <c r="F24" t="s">
        <v>69</v>
      </c>
      <c r="G24" s="14">
        <v>75241</v>
      </c>
      <c r="H24" s="14" t="s">
        <v>150</v>
      </c>
      <c r="I24" s="14" t="s">
        <v>126</v>
      </c>
      <c r="J24">
        <v>78</v>
      </c>
      <c r="K24">
        <v>16</v>
      </c>
    </row>
    <row r="25" spans="1:11" x14ac:dyDescent="0.3">
      <c r="A25" s="14">
        <v>29492</v>
      </c>
      <c r="B25" t="s">
        <v>55</v>
      </c>
      <c r="C25" t="s">
        <v>83</v>
      </c>
      <c r="D25" t="s">
        <v>125</v>
      </c>
      <c r="E25" t="s">
        <v>49</v>
      </c>
      <c r="F25" t="s">
        <v>69</v>
      </c>
      <c r="G25" s="14">
        <v>75241</v>
      </c>
      <c r="H25" s="14" t="s">
        <v>150</v>
      </c>
      <c r="I25" s="14" t="s">
        <v>126</v>
      </c>
      <c r="J25">
        <v>90</v>
      </c>
      <c r="K25">
        <v>46</v>
      </c>
    </row>
    <row r="26" spans="1:11" x14ac:dyDescent="0.3">
      <c r="A26" s="14">
        <v>90220</v>
      </c>
      <c r="B26" t="s">
        <v>48</v>
      </c>
      <c r="C26" t="s">
        <v>114</v>
      </c>
      <c r="D26" t="s">
        <v>123</v>
      </c>
      <c r="E26" t="s">
        <v>49</v>
      </c>
      <c r="F26" t="s">
        <v>72</v>
      </c>
      <c r="G26" s="14">
        <v>80018</v>
      </c>
      <c r="H26" s="14" t="s">
        <v>151</v>
      </c>
      <c r="I26" s="14" t="s">
        <v>162</v>
      </c>
      <c r="J26">
        <v>8</v>
      </c>
      <c r="K26">
        <v>31</v>
      </c>
    </row>
    <row r="27" spans="1:11" x14ac:dyDescent="0.3">
      <c r="A27" s="14">
        <v>7201</v>
      </c>
      <c r="B27" t="s">
        <v>12</v>
      </c>
      <c r="C27" t="s">
        <v>11</v>
      </c>
      <c r="D27" t="s">
        <v>122</v>
      </c>
      <c r="E27" t="s">
        <v>44</v>
      </c>
      <c r="F27" t="s">
        <v>73</v>
      </c>
      <c r="G27" s="14">
        <v>48917</v>
      </c>
      <c r="H27" s="14" t="s">
        <v>152</v>
      </c>
      <c r="I27" s="14" t="s">
        <v>163</v>
      </c>
      <c r="J27">
        <v>45</v>
      </c>
      <c r="K27">
        <v>34</v>
      </c>
    </row>
    <row r="28" spans="1:11" x14ac:dyDescent="0.3">
      <c r="A28" s="14">
        <v>29492</v>
      </c>
      <c r="B28" t="s">
        <v>55</v>
      </c>
      <c r="C28" t="s">
        <v>83</v>
      </c>
      <c r="D28" t="s">
        <v>125</v>
      </c>
      <c r="E28" t="s">
        <v>49</v>
      </c>
      <c r="F28" t="s">
        <v>74</v>
      </c>
      <c r="G28" s="14">
        <v>35756</v>
      </c>
      <c r="H28" s="14" t="s">
        <v>153</v>
      </c>
      <c r="I28" s="14" t="s">
        <v>164</v>
      </c>
      <c r="J28">
        <v>21</v>
      </c>
      <c r="K28">
        <v>8</v>
      </c>
    </row>
    <row r="29" spans="1:11" x14ac:dyDescent="0.3">
      <c r="A29" s="14">
        <v>60007</v>
      </c>
      <c r="B29" t="s">
        <v>76</v>
      </c>
      <c r="C29" t="s">
        <v>117</v>
      </c>
      <c r="D29" t="s">
        <v>127</v>
      </c>
      <c r="E29" t="s">
        <v>49</v>
      </c>
      <c r="F29" t="s">
        <v>75</v>
      </c>
      <c r="G29" s="14">
        <v>60142</v>
      </c>
      <c r="H29" s="14" t="s">
        <v>154</v>
      </c>
      <c r="I29" s="14" t="s">
        <v>127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L15"/>
  <sheetViews>
    <sheetView workbookViewId="0">
      <selection activeCell="F9" sqref="F9"/>
    </sheetView>
  </sheetViews>
  <sheetFormatPr defaultRowHeight="14.4" x14ac:dyDescent="0.3"/>
  <cols>
    <col min="1" max="1" width="11.5546875" style="11" bestFit="1" customWidth="1"/>
    <col min="2" max="2" width="14" style="11" bestFit="1" customWidth="1"/>
    <col min="3" max="3" width="8.5546875" style="11" bestFit="1" customWidth="1"/>
    <col min="4" max="4" width="13.44140625" style="11" bestFit="1" customWidth="1"/>
    <col min="5" max="5" width="12" style="11" bestFit="1" customWidth="1"/>
    <col min="6" max="6" width="29.109375" style="11" bestFit="1" customWidth="1"/>
    <col min="7" max="7" width="17.88671875" style="11" bestFit="1" customWidth="1"/>
    <col min="8" max="8" width="14.33203125" style="11" bestFit="1" customWidth="1"/>
    <col min="9" max="9" width="15" style="11" bestFit="1" customWidth="1"/>
    <col min="10" max="10" width="23.33203125" style="11" bestFit="1" customWidth="1"/>
    <col min="11" max="12" width="10.33203125" style="11" bestFit="1" customWidth="1"/>
    <col min="13" max="16384" width="8.88671875" style="11"/>
  </cols>
  <sheetData>
    <row r="1" spans="1:12" s="15" customFormat="1" x14ac:dyDescent="0.3">
      <c r="A1" s="15" t="s">
        <v>105</v>
      </c>
      <c r="B1" s="16" t="s">
        <v>167</v>
      </c>
      <c r="C1" s="16" t="s">
        <v>2</v>
      </c>
      <c r="D1" s="16" t="s">
        <v>4</v>
      </c>
      <c r="E1" s="16" t="s">
        <v>118</v>
      </c>
      <c r="F1" s="16" t="s">
        <v>5</v>
      </c>
      <c r="G1" s="16" t="s">
        <v>6</v>
      </c>
      <c r="H1" s="16" t="s">
        <v>94</v>
      </c>
      <c r="I1" s="16" t="s">
        <v>119</v>
      </c>
      <c r="J1" s="16" t="s">
        <v>7</v>
      </c>
      <c r="K1" s="16" t="s">
        <v>8</v>
      </c>
      <c r="L1" s="16" t="s">
        <v>9</v>
      </c>
    </row>
    <row r="2" spans="1:12" x14ac:dyDescent="0.3">
      <c r="A2" s="11" t="s">
        <v>106</v>
      </c>
      <c r="B2" s="11" t="s">
        <v>34</v>
      </c>
      <c r="C2" s="11" t="s">
        <v>10</v>
      </c>
      <c r="D2" s="11" t="s">
        <v>12</v>
      </c>
      <c r="E2" s="11" t="s">
        <v>11</v>
      </c>
      <c r="F2" s="11">
        <v>50000</v>
      </c>
      <c r="G2" s="11">
        <v>2800</v>
      </c>
      <c r="H2" s="11">
        <f>(F2/84)+G2</f>
        <v>3395.2380952380954</v>
      </c>
      <c r="I2" s="11">
        <f>H2/55</f>
        <v>61.731601731601735</v>
      </c>
      <c r="J2" s="11">
        <v>1800</v>
      </c>
      <c r="K2" s="13">
        <v>45664</v>
      </c>
      <c r="L2" s="13" t="s">
        <v>95</v>
      </c>
    </row>
    <row r="3" spans="1:12" x14ac:dyDescent="0.3">
      <c r="A3" s="11" t="s">
        <v>106</v>
      </c>
      <c r="B3" s="11" t="s">
        <v>34</v>
      </c>
      <c r="C3" s="11" t="s">
        <v>10</v>
      </c>
      <c r="D3" t="s">
        <v>55</v>
      </c>
      <c r="E3" s="12" t="s">
        <v>83</v>
      </c>
      <c r="F3" s="12">
        <v>50000</v>
      </c>
      <c r="G3" s="12">
        <v>2900</v>
      </c>
      <c r="H3" s="11">
        <f>(F3/84)+G3</f>
        <v>3495.2380952380954</v>
      </c>
      <c r="I3" s="11">
        <f>H3/55</f>
        <v>63.549783549783555</v>
      </c>
      <c r="J3" s="12">
        <v>1500</v>
      </c>
      <c r="K3" s="13">
        <v>45664</v>
      </c>
      <c r="L3" s="13" t="s">
        <v>95</v>
      </c>
    </row>
    <row r="4" spans="1:12" x14ac:dyDescent="0.3">
      <c r="A4" s="11" t="s">
        <v>111</v>
      </c>
      <c r="B4" s="11" t="s">
        <v>34</v>
      </c>
      <c r="C4" s="11" t="s">
        <v>10</v>
      </c>
      <c r="D4" s="11" t="s">
        <v>12</v>
      </c>
      <c r="E4" s="11" t="s">
        <v>11</v>
      </c>
      <c r="F4" s="11">
        <v>50000</v>
      </c>
      <c r="G4" s="11">
        <v>3000</v>
      </c>
      <c r="H4" s="11">
        <f t="shared" ref="H4:H15" si="0">(F4/84)+G4</f>
        <v>3595.2380952380954</v>
      </c>
      <c r="I4" s="11">
        <v>70.849999999999994</v>
      </c>
      <c r="J4" s="11">
        <v>1200</v>
      </c>
      <c r="K4" s="13">
        <v>45664</v>
      </c>
      <c r="L4" s="13" t="s">
        <v>95</v>
      </c>
    </row>
    <row r="5" spans="1:12" x14ac:dyDescent="0.3">
      <c r="A5" s="11" t="s">
        <v>111</v>
      </c>
      <c r="B5" s="11" t="s">
        <v>34</v>
      </c>
      <c r="C5" s="11" t="s">
        <v>10</v>
      </c>
      <c r="D5" t="s">
        <v>55</v>
      </c>
      <c r="E5" s="12" t="s">
        <v>83</v>
      </c>
      <c r="F5" s="12">
        <v>50000</v>
      </c>
      <c r="G5" s="12">
        <v>3100</v>
      </c>
      <c r="H5" s="11">
        <f t="shared" si="0"/>
        <v>3695.2380952380954</v>
      </c>
      <c r="I5" s="11">
        <v>90.5</v>
      </c>
      <c r="J5" s="11">
        <v>900</v>
      </c>
      <c r="K5" s="13">
        <v>45664</v>
      </c>
      <c r="L5" s="13" t="s">
        <v>95</v>
      </c>
    </row>
    <row r="6" spans="1:12" x14ac:dyDescent="0.3">
      <c r="A6" s="11" t="s">
        <v>106</v>
      </c>
      <c r="B6" s="11" t="s">
        <v>34</v>
      </c>
      <c r="C6" s="11" t="s">
        <v>10</v>
      </c>
      <c r="D6" s="11" t="s">
        <v>46</v>
      </c>
      <c r="E6" s="11" t="s">
        <v>113</v>
      </c>
      <c r="F6" s="11">
        <v>50000</v>
      </c>
      <c r="G6" s="11">
        <v>3200</v>
      </c>
      <c r="H6" s="11">
        <f t="shared" si="0"/>
        <v>3795.2380952380954</v>
      </c>
      <c r="I6" s="11">
        <v>100</v>
      </c>
      <c r="J6" s="12">
        <v>600</v>
      </c>
      <c r="K6" s="13">
        <v>45664</v>
      </c>
      <c r="L6" s="13" t="s">
        <v>95</v>
      </c>
    </row>
    <row r="7" spans="1:12" x14ac:dyDescent="0.3">
      <c r="A7" s="11" t="s">
        <v>106</v>
      </c>
      <c r="B7" s="11" t="s">
        <v>34</v>
      </c>
      <c r="C7" s="11" t="s">
        <v>10</v>
      </c>
      <c r="D7" s="11" t="s">
        <v>48</v>
      </c>
      <c r="E7" s="11" t="s">
        <v>114</v>
      </c>
      <c r="F7" s="12">
        <v>50000</v>
      </c>
      <c r="G7" s="12">
        <v>3300</v>
      </c>
      <c r="H7" s="11">
        <f t="shared" si="0"/>
        <v>3895.2380952380954</v>
      </c>
      <c r="I7" s="11">
        <v>200</v>
      </c>
      <c r="J7" s="11">
        <v>300</v>
      </c>
      <c r="K7" s="13">
        <v>45664</v>
      </c>
      <c r="L7" s="13" t="s">
        <v>95</v>
      </c>
    </row>
    <row r="8" spans="1:12" x14ac:dyDescent="0.3">
      <c r="A8" s="11" t="s">
        <v>106</v>
      </c>
      <c r="B8" s="11" t="s">
        <v>34</v>
      </c>
      <c r="C8" s="11" t="s">
        <v>10</v>
      </c>
      <c r="D8" s="11" t="s">
        <v>112</v>
      </c>
      <c r="E8" s="11" t="s">
        <v>115</v>
      </c>
      <c r="F8" s="11">
        <v>50000</v>
      </c>
      <c r="G8" s="11">
        <v>3400</v>
      </c>
      <c r="H8" s="11">
        <f t="shared" si="0"/>
        <v>3995.2380952380954</v>
      </c>
      <c r="I8" s="11">
        <v>300</v>
      </c>
      <c r="J8" s="11">
        <v>900</v>
      </c>
      <c r="K8" s="13">
        <v>45664</v>
      </c>
      <c r="L8" s="13" t="s">
        <v>95</v>
      </c>
    </row>
    <row r="9" spans="1:12" x14ac:dyDescent="0.3">
      <c r="A9" s="11" t="s">
        <v>106</v>
      </c>
      <c r="B9" s="11" t="s">
        <v>34</v>
      </c>
      <c r="C9" s="11" t="s">
        <v>10</v>
      </c>
      <c r="D9" s="11" t="s">
        <v>70</v>
      </c>
      <c r="E9" s="11" t="s">
        <v>116</v>
      </c>
      <c r="F9" s="12">
        <v>50000</v>
      </c>
      <c r="G9" s="12">
        <v>3500</v>
      </c>
      <c r="H9" s="11">
        <f t="shared" si="0"/>
        <v>4095.2380952380954</v>
      </c>
      <c r="I9" s="11">
        <v>400</v>
      </c>
      <c r="J9" s="11">
        <v>1800</v>
      </c>
      <c r="K9" s="13">
        <v>45664</v>
      </c>
      <c r="L9" s="13" t="s">
        <v>95</v>
      </c>
    </row>
    <row r="10" spans="1:12" x14ac:dyDescent="0.3">
      <c r="A10" s="11" t="s">
        <v>106</v>
      </c>
      <c r="B10" s="11" t="s">
        <v>34</v>
      </c>
      <c r="C10" s="11" t="s">
        <v>10</v>
      </c>
      <c r="D10" s="11" t="s">
        <v>76</v>
      </c>
      <c r="E10" s="11" t="s">
        <v>117</v>
      </c>
      <c r="F10" s="11">
        <v>50000</v>
      </c>
      <c r="G10" s="11">
        <v>3600</v>
      </c>
      <c r="H10" s="11">
        <f t="shared" si="0"/>
        <v>4195.2380952380954</v>
      </c>
      <c r="I10" s="11">
        <v>500</v>
      </c>
      <c r="J10" s="12">
        <v>1500</v>
      </c>
      <c r="K10" s="13">
        <v>45664</v>
      </c>
      <c r="L10" s="13" t="s">
        <v>95</v>
      </c>
    </row>
    <row r="11" spans="1:12" x14ac:dyDescent="0.3">
      <c r="A11" s="11" t="s">
        <v>111</v>
      </c>
      <c r="B11" s="11" t="s">
        <v>34</v>
      </c>
      <c r="C11" s="11" t="s">
        <v>10</v>
      </c>
      <c r="D11" s="11" t="s">
        <v>46</v>
      </c>
      <c r="E11" s="11" t="s">
        <v>113</v>
      </c>
      <c r="F11" s="12">
        <v>50000</v>
      </c>
      <c r="G11" s="12">
        <v>3700</v>
      </c>
      <c r="H11" s="11">
        <f t="shared" si="0"/>
        <v>4295.2380952380954</v>
      </c>
      <c r="I11" s="11">
        <v>150</v>
      </c>
      <c r="J11" s="11">
        <v>1200</v>
      </c>
      <c r="K11" s="13">
        <v>45664</v>
      </c>
      <c r="L11" s="13" t="s">
        <v>95</v>
      </c>
    </row>
    <row r="12" spans="1:12" x14ac:dyDescent="0.3">
      <c r="A12" s="11" t="s">
        <v>111</v>
      </c>
      <c r="B12" s="11" t="s">
        <v>34</v>
      </c>
      <c r="C12" s="11" t="s">
        <v>10</v>
      </c>
      <c r="D12" s="11" t="s">
        <v>48</v>
      </c>
      <c r="E12" s="11" t="s">
        <v>114</v>
      </c>
      <c r="F12" s="11">
        <v>50000</v>
      </c>
      <c r="G12" s="11">
        <v>3800</v>
      </c>
      <c r="H12" s="11">
        <f t="shared" si="0"/>
        <v>4395.2380952380954</v>
      </c>
      <c r="I12" s="11">
        <v>250</v>
      </c>
      <c r="J12" s="11">
        <v>900</v>
      </c>
      <c r="K12" s="13">
        <v>45664</v>
      </c>
      <c r="L12" s="13" t="s">
        <v>95</v>
      </c>
    </row>
    <row r="13" spans="1:12" x14ac:dyDescent="0.3">
      <c r="A13" s="11" t="s">
        <v>111</v>
      </c>
      <c r="B13" s="11" t="s">
        <v>34</v>
      </c>
      <c r="C13" s="11" t="s">
        <v>10</v>
      </c>
      <c r="D13" s="11" t="s">
        <v>112</v>
      </c>
      <c r="E13" s="11" t="s">
        <v>115</v>
      </c>
      <c r="F13" s="12">
        <v>50000</v>
      </c>
      <c r="G13" s="12">
        <v>3900</v>
      </c>
      <c r="H13" s="11">
        <f t="shared" si="0"/>
        <v>4495.2380952380954</v>
      </c>
      <c r="I13" s="11">
        <v>350</v>
      </c>
      <c r="J13" s="12">
        <v>600</v>
      </c>
      <c r="K13" s="13">
        <v>45664</v>
      </c>
      <c r="L13" s="13" t="s">
        <v>95</v>
      </c>
    </row>
    <row r="14" spans="1:12" x14ac:dyDescent="0.3">
      <c r="A14" s="11" t="s">
        <v>111</v>
      </c>
      <c r="B14" s="11" t="s">
        <v>34</v>
      </c>
      <c r="C14" s="11" t="s">
        <v>10</v>
      </c>
      <c r="D14" s="11" t="s">
        <v>70</v>
      </c>
      <c r="E14" s="11" t="s">
        <v>116</v>
      </c>
      <c r="F14" s="11">
        <v>50000</v>
      </c>
      <c r="G14" s="11">
        <v>4000</v>
      </c>
      <c r="H14" s="11">
        <f t="shared" si="0"/>
        <v>4595.2380952380954</v>
      </c>
      <c r="I14" s="11">
        <v>450</v>
      </c>
      <c r="J14" s="11">
        <v>300</v>
      </c>
      <c r="K14" s="13">
        <v>45664</v>
      </c>
      <c r="L14" s="13" t="s">
        <v>95</v>
      </c>
    </row>
    <row r="15" spans="1:12" x14ac:dyDescent="0.3">
      <c r="A15" s="11" t="s">
        <v>111</v>
      </c>
      <c r="B15" s="11" t="s">
        <v>34</v>
      </c>
      <c r="C15" s="11" t="s">
        <v>10</v>
      </c>
      <c r="D15" s="11" t="s">
        <v>76</v>
      </c>
      <c r="E15" s="11" t="s">
        <v>117</v>
      </c>
      <c r="F15" s="12">
        <v>50000</v>
      </c>
      <c r="G15" s="12">
        <v>4100</v>
      </c>
      <c r="H15" s="11">
        <f t="shared" si="0"/>
        <v>4695.2380952380954</v>
      </c>
      <c r="I15" s="11">
        <v>550</v>
      </c>
      <c r="J15" s="11">
        <v>1200</v>
      </c>
      <c r="K15" s="13">
        <v>45664</v>
      </c>
      <c r="L15" s="13" t="s">
        <v>95</v>
      </c>
    </row>
  </sheetData>
  <autoFilter ref="A1:L15" xr:uid="{17DCBAC0-BF3E-418B-AE45-66CABC3885D2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F16"/>
  <sheetViews>
    <sheetView tabSelected="1" workbookViewId="0">
      <selection activeCell="F12" sqref="F12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8.44140625" bestFit="1" customWidth="1"/>
    <col min="4" max="4" width="7.44140625" bestFit="1" customWidth="1"/>
    <col min="5" max="5" width="11.6640625" bestFit="1" customWidth="1"/>
    <col min="6" max="6" width="12.21875" bestFit="1" customWidth="1"/>
  </cols>
  <sheetData>
    <row r="1" spans="1:6" x14ac:dyDescent="0.3">
      <c r="A1" s="1" t="s">
        <v>13</v>
      </c>
      <c r="B1" s="1" t="s">
        <v>168</v>
      </c>
      <c r="C1" s="3" t="s">
        <v>14</v>
      </c>
      <c r="D1" s="3" t="s">
        <v>15</v>
      </c>
      <c r="E1" s="3" t="s">
        <v>0</v>
      </c>
      <c r="F1" s="3" t="s">
        <v>16</v>
      </c>
    </row>
    <row r="2" spans="1:6" x14ac:dyDescent="0.3">
      <c r="A2" t="s">
        <v>82</v>
      </c>
      <c r="B2" t="s">
        <v>11</v>
      </c>
      <c r="C2" t="s">
        <v>17</v>
      </c>
      <c r="D2" s="2">
        <v>50</v>
      </c>
      <c r="E2" s="2" t="s">
        <v>18</v>
      </c>
      <c r="F2" s="2" t="s">
        <v>19</v>
      </c>
    </row>
    <row r="3" spans="1:6" x14ac:dyDescent="0.3">
      <c r="A3" t="s">
        <v>82</v>
      </c>
      <c r="B3" t="s">
        <v>83</v>
      </c>
      <c r="C3" t="s">
        <v>17</v>
      </c>
      <c r="D3" s="2">
        <v>50</v>
      </c>
      <c r="E3" s="2" t="s">
        <v>18</v>
      </c>
      <c r="F3" s="2" t="s">
        <v>19</v>
      </c>
    </row>
    <row r="4" spans="1:6" x14ac:dyDescent="0.3">
      <c r="A4" t="s">
        <v>92</v>
      </c>
      <c r="B4" t="s">
        <v>10</v>
      </c>
      <c r="C4" t="s">
        <v>17</v>
      </c>
      <c r="D4">
        <v>53</v>
      </c>
      <c r="E4" s="2" t="s">
        <v>18</v>
      </c>
      <c r="F4" s="2" t="s">
        <v>19</v>
      </c>
    </row>
    <row r="5" spans="1:6" x14ac:dyDescent="0.3">
      <c r="A5" t="s">
        <v>93</v>
      </c>
      <c r="B5" t="s">
        <v>11</v>
      </c>
      <c r="C5" t="s">
        <v>17</v>
      </c>
      <c r="D5">
        <v>100</v>
      </c>
      <c r="E5" s="2" t="s">
        <v>18</v>
      </c>
      <c r="F5" s="2" t="s">
        <v>19</v>
      </c>
    </row>
    <row r="6" spans="1:6" x14ac:dyDescent="0.3">
      <c r="A6" t="s">
        <v>93</v>
      </c>
      <c r="B6" t="s">
        <v>83</v>
      </c>
      <c r="C6" t="s">
        <v>17</v>
      </c>
      <c r="D6">
        <v>100</v>
      </c>
      <c r="E6" s="2" t="s">
        <v>18</v>
      </c>
      <c r="F6" s="2" t="s">
        <v>19</v>
      </c>
    </row>
    <row r="7" spans="1:6" x14ac:dyDescent="0.3">
      <c r="A7" t="s">
        <v>93</v>
      </c>
      <c r="B7" s="11" t="s">
        <v>113</v>
      </c>
      <c r="C7" t="s">
        <v>17</v>
      </c>
      <c r="D7">
        <v>100</v>
      </c>
      <c r="E7" s="2" t="s">
        <v>18</v>
      </c>
      <c r="F7" s="2" t="s">
        <v>19</v>
      </c>
    </row>
    <row r="8" spans="1:6" x14ac:dyDescent="0.3">
      <c r="A8" t="s">
        <v>93</v>
      </c>
      <c r="B8" s="11" t="s">
        <v>114</v>
      </c>
      <c r="C8" t="s">
        <v>17</v>
      </c>
      <c r="D8">
        <v>100</v>
      </c>
      <c r="E8" s="2" t="s">
        <v>18</v>
      </c>
      <c r="F8" s="2" t="s">
        <v>19</v>
      </c>
    </row>
    <row r="9" spans="1:6" x14ac:dyDescent="0.3">
      <c r="A9" t="s">
        <v>93</v>
      </c>
      <c r="B9" s="11" t="s">
        <v>115</v>
      </c>
      <c r="C9" t="s">
        <v>17</v>
      </c>
      <c r="D9">
        <v>100</v>
      </c>
      <c r="E9" s="2" t="s">
        <v>18</v>
      </c>
      <c r="F9" s="2" t="s">
        <v>19</v>
      </c>
    </row>
    <row r="10" spans="1:6" x14ac:dyDescent="0.3">
      <c r="A10" t="s">
        <v>93</v>
      </c>
      <c r="B10" s="11" t="s">
        <v>116</v>
      </c>
      <c r="C10" t="s">
        <v>17</v>
      </c>
      <c r="D10">
        <v>100</v>
      </c>
      <c r="E10" s="2" t="s">
        <v>18</v>
      </c>
      <c r="F10" s="2" t="s">
        <v>19</v>
      </c>
    </row>
    <row r="11" spans="1:6" x14ac:dyDescent="0.3">
      <c r="A11" t="s">
        <v>93</v>
      </c>
      <c r="B11" s="11" t="s">
        <v>117</v>
      </c>
      <c r="C11" t="s">
        <v>17</v>
      </c>
      <c r="D11">
        <v>100</v>
      </c>
      <c r="E11" s="2" t="s">
        <v>18</v>
      </c>
      <c r="F11" s="2" t="s">
        <v>19</v>
      </c>
    </row>
    <row r="12" spans="1:6" x14ac:dyDescent="0.3">
      <c r="A12" t="s">
        <v>82</v>
      </c>
      <c r="B12" s="11" t="s">
        <v>113</v>
      </c>
      <c r="C12" t="s">
        <v>17</v>
      </c>
      <c r="D12" s="2">
        <v>50</v>
      </c>
      <c r="E12" s="2" t="s">
        <v>18</v>
      </c>
      <c r="F12" s="2" t="s">
        <v>19</v>
      </c>
    </row>
    <row r="13" spans="1:6" x14ac:dyDescent="0.3">
      <c r="A13" t="s">
        <v>82</v>
      </c>
      <c r="B13" s="11" t="s">
        <v>114</v>
      </c>
      <c r="C13" t="s">
        <v>17</v>
      </c>
      <c r="D13" s="2">
        <v>50</v>
      </c>
      <c r="E13" s="2" t="s">
        <v>18</v>
      </c>
      <c r="F13" s="2" t="s">
        <v>19</v>
      </c>
    </row>
    <row r="14" spans="1:6" x14ac:dyDescent="0.3">
      <c r="A14" t="s">
        <v>82</v>
      </c>
      <c r="B14" s="11" t="s">
        <v>115</v>
      </c>
      <c r="C14" t="s">
        <v>17</v>
      </c>
      <c r="D14" s="2">
        <v>50</v>
      </c>
      <c r="E14" s="2" t="s">
        <v>18</v>
      </c>
      <c r="F14" s="2" t="s">
        <v>19</v>
      </c>
    </row>
    <row r="15" spans="1:6" x14ac:dyDescent="0.3">
      <c r="A15" t="s">
        <v>82</v>
      </c>
      <c r="B15" s="11" t="s">
        <v>116</v>
      </c>
      <c r="C15" t="s">
        <v>17</v>
      </c>
      <c r="D15" s="2">
        <v>50</v>
      </c>
      <c r="E15" s="2" t="s">
        <v>18</v>
      </c>
      <c r="F15" s="2" t="s">
        <v>19</v>
      </c>
    </row>
    <row r="16" spans="1:6" x14ac:dyDescent="0.3">
      <c r="A16" t="s">
        <v>82</v>
      </c>
      <c r="B16" s="11" t="s">
        <v>117</v>
      </c>
      <c r="C16" t="s">
        <v>17</v>
      </c>
      <c r="D16" s="2">
        <v>50</v>
      </c>
      <c r="E16" s="2" t="s">
        <v>18</v>
      </c>
      <c r="F16" s="2" t="s">
        <v>19</v>
      </c>
    </row>
  </sheetData>
  <autoFilter ref="A1:F16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E9"/>
  <sheetViews>
    <sheetView workbookViewId="0">
      <selection activeCell="B2" sqref="B2"/>
    </sheetView>
  </sheetViews>
  <sheetFormatPr defaultRowHeight="14.4" x14ac:dyDescent="0.3"/>
  <cols>
    <col min="1" max="1" width="22.88671875" bestFit="1" customWidth="1"/>
    <col min="2" max="2" width="12" bestFit="1" customWidth="1"/>
    <col min="4" max="4" width="7.21875" bestFit="1" customWidth="1"/>
  </cols>
  <sheetData>
    <row r="1" spans="1:5" s="10" customFormat="1" x14ac:dyDescent="0.3">
      <c r="A1" s="1" t="s">
        <v>20</v>
      </c>
      <c r="B1" s="1" t="s">
        <v>118</v>
      </c>
      <c r="C1" s="1" t="s">
        <v>14</v>
      </c>
      <c r="D1" s="1" t="s">
        <v>15</v>
      </c>
    </row>
    <row r="2" spans="1:5" x14ac:dyDescent="0.3">
      <c r="A2" s="2" t="s">
        <v>21</v>
      </c>
      <c r="B2" t="s">
        <v>11</v>
      </c>
      <c r="C2" s="2" t="s">
        <v>17</v>
      </c>
      <c r="D2" s="2">
        <v>18</v>
      </c>
    </row>
    <row r="3" spans="1:5" x14ac:dyDescent="0.3">
      <c r="A3" s="2" t="s">
        <v>21</v>
      </c>
      <c r="B3" t="s">
        <v>83</v>
      </c>
      <c r="C3" t="s">
        <v>17</v>
      </c>
      <c r="D3">
        <v>20</v>
      </c>
    </row>
    <row r="4" spans="1:5" x14ac:dyDescent="0.3">
      <c r="A4" s="2" t="s">
        <v>21</v>
      </c>
      <c r="B4" s="11" t="s">
        <v>113</v>
      </c>
      <c r="C4" t="s">
        <v>17</v>
      </c>
      <c r="D4" s="2">
        <v>22</v>
      </c>
    </row>
    <row r="5" spans="1:5" x14ac:dyDescent="0.3">
      <c r="A5" s="2" t="s">
        <v>21</v>
      </c>
      <c r="B5" s="11" t="s">
        <v>114</v>
      </c>
      <c r="C5" t="s">
        <v>17</v>
      </c>
      <c r="D5">
        <v>24</v>
      </c>
    </row>
    <row r="6" spans="1:5" x14ac:dyDescent="0.3">
      <c r="A6" s="2" t="s">
        <v>21</v>
      </c>
      <c r="B6" s="11" t="s">
        <v>115</v>
      </c>
      <c r="C6" t="s">
        <v>17</v>
      </c>
      <c r="D6" s="2">
        <v>26</v>
      </c>
    </row>
    <row r="7" spans="1:5" x14ac:dyDescent="0.3">
      <c r="A7" s="2" t="s">
        <v>21</v>
      </c>
      <c r="B7" s="11" t="s">
        <v>116</v>
      </c>
      <c r="C7" t="s">
        <v>17</v>
      </c>
      <c r="D7">
        <v>28</v>
      </c>
      <c r="E7" s="11"/>
    </row>
    <row r="8" spans="1:5" x14ac:dyDescent="0.3">
      <c r="A8" s="2" t="s">
        <v>21</v>
      </c>
      <c r="B8" s="11" t="s">
        <v>117</v>
      </c>
      <c r="C8" t="s">
        <v>17</v>
      </c>
      <c r="D8" s="2">
        <v>30</v>
      </c>
      <c r="E8" s="12"/>
    </row>
    <row r="9" spans="1:5" x14ac:dyDescent="0.3">
      <c r="E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FDF5-674A-4B32-8AB5-CDA92337D865}">
  <dimension ref="A3:K28"/>
  <sheetViews>
    <sheetView topLeftCell="A5" workbookViewId="0">
      <selection activeCell="K7" sqref="K7:K9"/>
    </sheetView>
  </sheetViews>
  <sheetFormatPr defaultRowHeight="14.4" x14ac:dyDescent="0.3"/>
  <cols>
    <col min="1" max="1" width="15" style="4" customWidth="1"/>
    <col min="2" max="2" width="26.33203125" style="4" bestFit="1" customWidth="1"/>
    <col min="3" max="3" width="35.21875" style="4" bestFit="1" customWidth="1"/>
    <col min="4" max="4" width="13.109375" style="4" bestFit="1" customWidth="1"/>
    <col min="5" max="5" width="8.88671875" style="4"/>
    <col min="6" max="6" width="5.88671875" style="4" bestFit="1" customWidth="1"/>
    <col min="7" max="7" width="10.44140625" style="4" bestFit="1" customWidth="1"/>
    <col min="8" max="16384" width="8.88671875" style="4"/>
  </cols>
  <sheetData>
    <row r="3" spans="1:11" x14ac:dyDescent="0.3">
      <c r="A3" s="20" t="s">
        <v>22</v>
      </c>
      <c r="B3" s="20"/>
    </row>
    <row r="5" spans="1:11" x14ac:dyDescent="0.3">
      <c r="A5" s="21" t="s">
        <v>24</v>
      </c>
      <c r="B5" s="21"/>
      <c r="C5" s="21"/>
      <c r="D5" s="21"/>
      <c r="E5" s="21"/>
      <c r="F5" s="21"/>
      <c r="G5" s="21"/>
      <c r="H5" s="21"/>
    </row>
    <row r="6" spans="1:11" x14ac:dyDescent="0.3">
      <c r="A6" s="5" t="s">
        <v>96</v>
      </c>
      <c r="B6" s="5" t="s">
        <v>97</v>
      </c>
      <c r="C6" s="5" t="s">
        <v>3</v>
      </c>
      <c r="D6" s="5" t="s">
        <v>98</v>
      </c>
    </row>
    <row r="7" spans="1:11" x14ac:dyDescent="0.3">
      <c r="A7" s="5" t="s">
        <v>99</v>
      </c>
      <c r="B7" s="4" t="s">
        <v>10</v>
      </c>
      <c r="C7" s="4" t="s">
        <v>11</v>
      </c>
      <c r="D7" s="4" t="s">
        <v>23</v>
      </c>
      <c r="K7" s="22" t="s">
        <v>171</v>
      </c>
    </row>
    <row r="8" spans="1:11" x14ac:dyDescent="0.3">
      <c r="A8" s="5" t="s">
        <v>100</v>
      </c>
      <c r="K8" t="s">
        <v>172</v>
      </c>
    </row>
    <row r="9" spans="1:11" x14ac:dyDescent="0.3">
      <c r="A9" s="5" t="s">
        <v>92</v>
      </c>
      <c r="K9" t="s">
        <v>173</v>
      </c>
    </row>
    <row r="10" spans="1:11" x14ac:dyDescent="0.3">
      <c r="A10" s="5" t="s">
        <v>93</v>
      </c>
    </row>
    <row r="11" spans="1:11" x14ac:dyDescent="0.3">
      <c r="B11" s="5" t="s">
        <v>25</v>
      </c>
      <c r="C11" s="5" t="s">
        <v>26</v>
      </c>
      <c r="D11" s="5" t="s">
        <v>1</v>
      </c>
      <c r="E11" s="5" t="s">
        <v>27</v>
      </c>
      <c r="F11" s="5" t="s">
        <v>28</v>
      </c>
      <c r="G11" s="5" t="s">
        <v>29</v>
      </c>
      <c r="H11" s="5" t="s">
        <v>35</v>
      </c>
    </row>
    <row r="12" spans="1:11" x14ac:dyDescent="0.3">
      <c r="B12" s="4" t="s">
        <v>30</v>
      </c>
      <c r="C12" s="4">
        <v>8</v>
      </c>
      <c r="D12" s="4">
        <v>9.67</v>
      </c>
      <c r="H12" s="4">
        <v>9.67</v>
      </c>
    </row>
    <row r="13" spans="1:11" x14ac:dyDescent="0.3">
      <c r="B13" s="4" t="s">
        <v>31</v>
      </c>
      <c r="C13" s="4">
        <v>250</v>
      </c>
      <c r="D13" s="4">
        <v>12.6</v>
      </c>
      <c r="E13" s="4">
        <v>42</v>
      </c>
      <c r="F13" s="4">
        <v>40</v>
      </c>
      <c r="G13" s="4">
        <v>30</v>
      </c>
      <c r="H13" s="4">
        <v>5.29</v>
      </c>
    </row>
    <row r="15" spans="1:11" x14ac:dyDescent="0.3">
      <c r="A15" s="21" t="s">
        <v>32</v>
      </c>
      <c r="B15" s="21"/>
      <c r="C15" s="21"/>
      <c r="D15" s="21"/>
      <c r="E15" s="21"/>
      <c r="F15" s="21"/>
      <c r="G15" s="21"/>
      <c r="H15" s="21"/>
    </row>
    <row r="17" spans="1:11" x14ac:dyDescent="0.3">
      <c r="B17" s="4" t="s">
        <v>36</v>
      </c>
      <c r="C17" s="4" t="s">
        <v>33</v>
      </c>
    </row>
    <row r="18" spans="1:11" x14ac:dyDescent="0.3">
      <c r="B18" s="4">
        <f>H12+H13</f>
        <v>14.96</v>
      </c>
      <c r="C18" s="4">
        <f>12+8</f>
        <v>20</v>
      </c>
    </row>
    <row r="20" spans="1:11" x14ac:dyDescent="0.3">
      <c r="A20" s="21" t="s">
        <v>37</v>
      </c>
      <c r="B20" s="21"/>
      <c r="C20" s="21"/>
      <c r="D20" s="21"/>
      <c r="E20" s="21"/>
      <c r="F20" s="21"/>
      <c r="G20" s="21"/>
      <c r="H20" s="21"/>
    </row>
    <row r="21" spans="1:11" x14ac:dyDescent="0.3">
      <c r="A21" s="17" t="s">
        <v>39</v>
      </c>
      <c r="B21" s="17"/>
      <c r="C21" s="4" t="s">
        <v>40</v>
      </c>
    </row>
    <row r="22" spans="1:11" x14ac:dyDescent="0.3">
      <c r="A22" s="17" t="s">
        <v>38</v>
      </c>
      <c r="B22" s="17"/>
      <c r="C22" s="6"/>
      <c r="D22" s="6"/>
      <c r="E22" s="6"/>
      <c r="F22" s="6"/>
    </row>
    <row r="23" spans="1:11" x14ac:dyDescent="0.3">
      <c r="A23" s="17" t="s">
        <v>80</v>
      </c>
      <c r="B23" s="17"/>
      <c r="C23" s="6"/>
      <c r="D23" s="6"/>
      <c r="E23" s="6"/>
      <c r="F23" s="6"/>
    </row>
    <row r="24" spans="1:11" x14ac:dyDescent="0.3">
      <c r="A24" s="17" t="s">
        <v>78</v>
      </c>
      <c r="B24" s="17"/>
      <c r="C24" s="8" t="s">
        <v>79</v>
      </c>
      <c r="D24" s="6"/>
      <c r="E24" s="6"/>
      <c r="F24" s="6"/>
    </row>
    <row r="25" spans="1:11" x14ac:dyDescent="0.3">
      <c r="A25" s="17" t="s">
        <v>41</v>
      </c>
      <c r="B25" s="17"/>
      <c r="C25" s="4" t="s">
        <v>42</v>
      </c>
      <c r="D25" s="18" t="s">
        <v>101</v>
      </c>
      <c r="E25" s="19"/>
      <c r="F25" s="19"/>
      <c r="G25" s="19"/>
      <c r="H25" s="19"/>
      <c r="I25" s="19"/>
      <c r="J25" s="19"/>
      <c r="K25" s="19"/>
    </row>
    <row r="26" spans="1:11" x14ac:dyDescent="0.3">
      <c r="D26" s="18" t="s">
        <v>77</v>
      </c>
      <c r="E26" s="19"/>
      <c r="F26" s="19"/>
      <c r="G26" s="19"/>
      <c r="H26" s="19"/>
      <c r="I26" s="19"/>
    </row>
    <row r="28" spans="1:11" x14ac:dyDescent="0.3">
      <c r="A28" s="17" t="s">
        <v>81</v>
      </c>
      <c r="B28" s="17"/>
      <c r="C28" s="17"/>
      <c r="D28" s="17"/>
    </row>
  </sheetData>
  <mergeCells count="12">
    <mergeCell ref="A25:B25"/>
    <mergeCell ref="D25:K25"/>
    <mergeCell ref="D26:I26"/>
    <mergeCell ref="A3:B3"/>
    <mergeCell ref="A28:D28"/>
    <mergeCell ref="A24:B24"/>
    <mergeCell ref="A23:B23"/>
    <mergeCell ref="A5:H5"/>
    <mergeCell ref="A15:H15"/>
    <mergeCell ref="A20:H20"/>
    <mergeCell ref="A22:B22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BB4F-75CA-4E14-8F3F-A75E47F859CD}">
  <dimension ref="A2:C13"/>
  <sheetViews>
    <sheetView workbookViewId="0">
      <selection activeCell="D20" sqref="D20"/>
    </sheetView>
  </sheetViews>
  <sheetFormatPr defaultRowHeight="14.4" x14ac:dyDescent="0.3"/>
  <cols>
    <col min="1" max="1" width="20.109375" bestFit="1" customWidth="1"/>
    <col min="2" max="2" width="24" bestFit="1" customWidth="1"/>
  </cols>
  <sheetData>
    <row r="2" spans="1:3" x14ac:dyDescent="0.3">
      <c r="A2" t="s">
        <v>84</v>
      </c>
      <c r="B2" t="s">
        <v>85</v>
      </c>
      <c r="C2" t="s">
        <v>86</v>
      </c>
    </row>
    <row r="3" spans="1:3" x14ac:dyDescent="0.3">
      <c r="A3" t="s">
        <v>87</v>
      </c>
      <c r="B3" t="s">
        <v>89</v>
      </c>
      <c r="C3" t="s">
        <v>88</v>
      </c>
    </row>
    <row r="4" spans="1:3" x14ac:dyDescent="0.3">
      <c r="A4" t="s">
        <v>90</v>
      </c>
      <c r="B4" t="s">
        <v>91</v>
      </c>
    </row>
    <row r="5" spans="1:3" x14ac:dyDescent="0.3">
      <c r="A5" t="s">
        <v>92</v>
      </c>
    </row>
    <row r="6" spans="1:3" x14ac:dyDescent="0.3">
      <c r="A6" t="s">
        <v>93</v>
      </c>
    </row>
    <row r="10" spans="1:3" ht="15.6" x14ac:dyDescent="0.3">
      <c r="A10" s="9" t="s">
        <v>102</v>
      </c>
      <c r="B10" s="7"/>
    </row>
    <row r="11" spans="1:3" ht="15.6" x14ac:dyDescent="0.3">
      <c r="A11" s="9" t="s">
        <v>103</v>
      </c>
      <c r="B11" s="7" t="s">
        <v>110</v>
      </c>
    </row>
    <row r="12" spans="1:3" ht="15.6" x14ac:dyDescent="0.3">
      <c r="A12" s="9" t="s">
        <v>104</v>
      </c>
      <c r="B12" s="7" t="s">
        <v>109</v>
      </c>
    </row>
    <row r="13" spans="1:3" ht="15.6" x14ac:dyDescent="0.3">
      <c r="A13" s="9" t="s">
        <v>107</v>
      </c>
      <c r="B13" s="7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metadata/properties"/>
    <ds:schemaRef ds:uri="b2f27841-1f59-4d8b-a7d8-14fb94542c19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2f06b1f5-604c-4482-a64c-c80cee61fd3a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FBA Locations</vt:lpstr>
      <vt:lpstr>P2P</vt:lpstr>
      <vt:lpstr>Accessorials</vt:lpstr>
      <vt:lpstr>Palletization</vt:lpstr>
      <vt:lpstr>Caluculations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2025-07-23T13:35:07Z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