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yyanagouda\Last Mile Rates\Data\"/>
    </mc:Choice>
  </mc:AlternateContent>
  <xr:revisionPtr revIDLastSave="0" documentId="13_ncr:1_{46E7069A-BFC6-4F6D-957A-6FF1F2209E93}" xr6:coauthVersionLast="47" xr6:coauthVersionMax="47" xr10:uidLastSave="{00000000-0000-0000-0000-000000000000}"/>
  <bookViews>
    <workbookView xWindow="-108" yWindow="-108" windowWidth="23256" windowHeight="12456" activeTab="1" xr2:uid="{2A934A6A-F337-4BE5-84D4-604AD1A76B7C}"/>
  </bookViews>
  <sheets>
    <sheet name="FBA Locations" sheetId="6" r:id="rId1"/>
    <sheet name="P2P" sheetId="2" r:id="rId2"/>
    <sheet name="Accessorials" sheetId="3" r:id="rId3"/>
    <sheet name="Palletization" sheetId="4" r:id="rId4"/>
    <sheet name="Caluculations" sheetId="5" r:id="rId5"/>
    <sheet name="Reference" sheetId="7" r:id="rId6"/>
  </sheets>
  <definedNames>
    <definedName name="_xlnm._FilterDatabase" localSheetId="2" hidden="1">Accessorials!$A$1:$F$16</definedName>
    <definedName name="_xlnm._FilterDatabase" localSheetId="0" hidden="1">'FBA Locations'!$A$1:$I$29</definedName>
    <definedName name="_xlnm._FilterDatabase" localSheetId="1" hidden="1">P2P!$A$1:$O$15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3" i="2"/>
  <c r="L3" i="2" s="1"/>
  <c r="K2" i="2"/>
  <c r="L2" i="2" s="1"/>
  <c r="C18" i="5"/>
  <c r="B18" i="5"/>
</calcChain>
</file>

<file path=xl/sharedStrings.xml><?xml version="1.0" encoding="utf-8"?>
<sst xmlns="http://schemas.openxmlformats.org/spreadsheetml/2006/main" count="483" uniqueCount="179">
  <si>
    <t>Type</t>
  </si>
  <si>
    <t>Length</t>
  </si>
  <si>
    <t>POR/POL</t>
  </si>
  <si>
    <t>FPOD</t>
  </si>
  <si>
    <t>FPOD Name</t>
  </si>
  <si>
    <t>Origin charges per Container(INR)</t>
  </si>
  <si>
    <t>Ocean Freight (USD)</t>
  </si>
  <si>
    <t>Drayage &amp; Devanning(USD)</t>
  </si>
  <si>
    <t>Valid From</t>
  </si>
  <si>
    <t>Valid To</t>
  </si>
  <si>
    <t>INNSA</t>
  </si>
  <si>
    <t>USNYC</t>
  </si>
  <si>
    <t>New York</t>
  </si>
  <si>
    <t>Charge Head</t>
  </si>
  <si>
    <t>Currency</t>
  </si>
  <si>
    <t>Amount</t>
  </si>
  <si>
    <t>Applicabality</t>
  </si>
  <si>
    <t>USD</t>
  </si>
  <si>
    <t>Per Shipment</t>
  </si>
  <si>
    <t>Mandatory</t>
  </si>
  <si>
    <t>Service Type</t>
  </si>
  <si>
    <t>Palletization cost Per Pallet</t>
  </si>
  <si>
    <t>Quotation Number:</t>
  </si>
  <si>
    <t>IUST</t>
  </si>
  <si>
    <t>Data obtained from Agraga via Quotation#</t>
  </si>
  <si>
    <t>packaging type</t>
  </si>
  <si>
    <t xml:space="preserve">no of packages </t>
  </si>
  <si>
    <t>width</t>
  </si>
  <si>
    <t>height</t>
  </si>
  <si>
    <t xml:space="preserve">total weight </t>
  </si>
  <si>
    <t>pallet</t>
  </si>
  <si>
    <t>loose cartons</t>
  </si>
  <si>
    <t>Caluculation of CBM &amp; No of Pallets via Binstacking tool</t>
  </si>
  <si>
    <t>No of Pallets</t>
  </si>
  <si>
    <t>Nhava Sheva</t>
  </si>
  <si>
    <t>cbm</t>
  </si>
  <si>
    <t>Total CBM (Before Palletization)</t>
  </si>
  <si>
    <t>Pricing</t>
  </si>
  <si>
    <t>P2P = Total CBM*Cost per CBM(INR)</t>
  </si>
  <si>
    <t xml:space="preserve">First Mile </t>
  </si>
  <si>
    <t xml:space="preserve">Entered manually </t>
  </si>
  <si>
    <t>Last Mile</t>
  </si>
  <si>
    <t xml:space="preserve">Basis API data </t>
  </si>
  <si>
    <t>FBA Code</t>
  </si>
  <si>
    <t>International Cargo T</t>
  </si>
  <si>
    <t>SCK8</t>
  </si>
  <si>
    <t>Oakland</t>
  </si>
  <si>
    <t>No CFS</t>
  </si>
  <si>
    <t>Los Angeles</t>
  </si>
  <si>
    <t>STG Logistics</t>
  </si>
  <si>
    <t>IUSL</t>
  </si>
  <si>
    <t>TMB8</t>
  </si>
  <si>
    <t>TEB9</t>
  </si>
  <si>
    <t>LBE1</t>
  </si>
  <si>
    <t>CLT2</t>
  </si>
  <si>
    <t>Charleston</t>
  </si>
  <si>
    <t>RDU4</t>
  </si>
  <si>
    <t>LGB8</t>
  </si>
  <si>
    <t>AVP1</t>
  </si>
  <si>
    <t>ABE8</t>
  </si>
  <si>
    <t>PBI3</t>
  </si>
  <si>
    <t>IND9</t>
  </si>
  <si>
    <t>FWA4</t>
  </si>
  <si>
    <t>MQJ1</t>
  </si>
  <si>
    <t>SBD1</t>
  </si>
  <si>
    <t>RDU2</t>
  </si>
  <si>
    <t>MEM1</t>
  </si>
  <si>
    <t>SWF2</t>
  </si>
  <si>
    <t>IUSR</t>
  </si>
  <si>
    <t>FTW1</t>
  </si>
  <si>
    <t>Houston</t>
  </si>
  <si>
    <t>World Trade</t>
  </si>
  <si>
    <t>DEN8</t>
  </si>
  <si>
    <t>LAN2</t>
  </si>
  <si>
    <t>HSV1</t>
  </si>
  <si>
    <t>RFD2</t>
  </si>
  <si>
    <t>Chicago</t>
  </si>
  <si>
    <t>= LTL rates basis No of Pallets</t>
  </si>
  <si>
    <t>Palletization Cost</t>
  </si>
  <si>
    <t>=Total Pallets *Palletization cost Per Pallet</t>
  </si>
  <si>
    <t>Accessorials</t>
  </si>
  <si>
    <t>Total Cost= First Mile +Accessorials+P2P+Palletization Cost+Last Mile</t>
  </si>
  <si>
    <t>Documentation</t>
  </si>
  <si>
    <t>USCHS</t>
  </si>
  <si>
    <t>FTL 26'</t>
  </si>
  <si>
    <t>12 pallet</t>
  </si>
  <si>
    <t>24 cbm</t>
  </si>
  <si>
    <t>FTL 53'</t>
  </si>
  <si>
    <t>52 cbm</t>
  </si>
  <si>
    <t>26 pallet</t>
  </si>
  <si>
    <t>OF Lodabality</t>
  </si>
  <si>
    <t>55 cbm</t>
  </si>
  <si>
    <t>OCC</t>
  </si>
  <si>
    <t>DCC</t>
  </si>
  <si>
    <t>Total cost (USD)</t>
  </si>
  <si>
    <t>31-12-2025</t>
  </si>
  <si>
    <t>Entity Name</t>
  </si>
  <si>
    <t>POL</t>
  </si>
  <si>
    <t>FBA CODE/PIN</t>
  </si>
  <si>
    <t>Shipment type</t>
  </si>
  <si>
    <t>Shipment Scope</t>
  </si>
  <si>
    <t>=(drayage or FTL rates / Loadability ( CBM) ) * Total CBM</t>
  </si>
  <si>
    <t>CMM0246LCL0037</t>
  </si>
  <si>
    <t>CMM0246LCL0038</t>
  </si>
  <si>
    <t>CMM0246LCL0039</t>
  </si>
  <si>
    <t>P2P Type</t>
  </si>
  <si>
    <t>Own Console</t>
  </si>
  <si>
    <t>CMM0246LCL0040</t>
  </si>
  <si>
    <t>Inches and lbs</t>
  </si>
  <si>
    <t xml:space="preserve">Multi dest and Multi package </t>
  </si>
  <si>
    <t xml:space="preserve">Charlston </t>
  </si>
  <si>
    <t>Coload</t>
  </si>
  <si>
    <t>Port Everglades</t>
  </si>
  <si>
    <t>USOAK</t>
  </si>
  <si>
    <t>USLAX</t>
  </si>
  <si>
    <t>USPEF</t>
  </si>
  <si>
    <t>USHOU</t>
  </si>
  <si>
    <t>USCHI</t>
  </si>
  <si>
    <t>FPOD UNLOC</t>
  </si>
  <si>
    <t>Per CBM(USD)</t>
  </si>
  <si>
    <t>FPOD STATE CODE</t>
  </si>
  <si>
    <t>FPOD CFS NAME</t>
  </si>
  <si>
    <t>NJ</t>
  </si>
  <si>
    <t>CA</t>
  </si>
  <si>
    <t>FL</t>
  </si>
  <si>
    <t>SC</t>
  </si>
  <si>
    <t>TX</t>
  </si>
  <si>
    <t>IL</t>
  </si>
  <si>
    <t>FBA ZIP</t>
  </si>
  <si>
    <t>FBA CITY</t>
  </si>
  <si>
    <t>Greencastle</t>
  </si>
  <si>
    <t>Oakley</t>
  </si>
  <si>
    <t>North East</t>
  </si>
  <si>
    <t>Homestead</t>
  </si>
  <si>
    <t>Somerset</t>
  </si>
  <si>
    <t>New Stanton</t>
  </si>
  <si>
    <t>Charlotte</t>
  </si>
  <si>
    <t>Fayetteville</t>
  </si>
  <si>
    <t>Rialto</t>
  </si>
  <si>
    <t>Hazleton</t>
  </si>
  <si>
    <t>Florence</t>
  </si>
  <si>
    <t>Port Saint Lucie</t>
  </si>
  <si>
    <t>Greenwood</t>
  </si>
  <si>
    <t>Fort Wayne</t>
  </si>
  <si>
    <t>Greenfield</t>
  </si>
  <si>
    <t>Bloomington</t>
  </si>
  <si>
    <t>Smithfield</t>
  </si>
  <si>
    <t>Memphis</t>
  </si>
  <si>
    <t>Hopewell Junction</t>
  </si>
  <si>
    <t>Cowpens</t>
  </si>
  <si>
    <t>Dallas</t>
  </si>
  <si>
    <t>Aurora</t>
  </si>
  <si>
    <t>Lansing</t>
  </si>
  <si>
    <t>Madison</t>
  </si>
  <si>
    <t>Huntley</t>
  </si>
  <si>
    <t>FBA STATE CODE</t>
  </si>
  <si>
    <t>PA</t>
  </si>
  <si>
    <t>MD</t>
  </si>
  <si>
    <t>NC</t>
  </si>
  <si>
    <t>IN</t>
  </si>
  <si>
    <t>TN</t>
  </si>
  <si>
    <t>NY</t>
  </si>
  <si>
    <t>CO</t>
  </si>
  <si>
    <t>MI</t>
  </si>
  <si>
    <t>AL</t>
  </si>
  <si>
    <t>FPOD ZIP</t>
  </si>
  <si>
    <t>FPOD CITY</t>
  </si>
  <si>
    <t>POL Name</t>
  </si>
  <si>
    <t>Location Unloc</t>
  </si>
  <si>
    <t>Last 10 weeks</t>
  </si>
  <si>
    <t>Last 1 Week</t>
  </si>
  <si>
    <t xml:space="preserve">if last 10 weeks &gt; 500  or if last 10 weeks &lt; 500 cbm and quote cbm &gt; 35 or last 1 week &gt; 65 cbm then HOT </t>
  </si>
  <si>
    <t xml:space="preserve">if quote cbm &gt; 15 or last 1 week &gt; 25 cbm then warm </t>
  </si>
  <si>
    <t>else cold</t>
  </si>
  <si>
    <t>OIH</t>
  </si>
  <si>
    <t>DIH</t>
  </si>
  <si>
    <t>ABC</t>
  </si>
  <si>
    <t>Carrier SCAC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</si>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</sst>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14009]dd\-mm\-yyyy;@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4A4A4A"/>
      <name val="Roboto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1" xfId="0" applyBorder="1"/>
    <xf numFmtId="0" fontId="0" fillId="3" borderId="0" xfId="0" quotePrefix="1" applyFill="1" applyAlignment="1">
      <alignment vertical="center"/>
    </xf>
    <xf numFmtId="0" fontId="4" fillId="0" borderId="1" xfId="0" applyFont="1" applyBorder="1"/>
    <xf numFmtId="0" fontId="1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64" fontId="0" fillId="0" borderId="0" xfId="0" applyNumberForma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3" borderId="0" xfId="0" applyFill="1" applyAlignment="1">
      <alignment horizontal="center" vertical="center"/>
    </xf>
    <xf numFmtId="0" fontId="0" fillId="3" borderId="0" xfId="0" quotePrefix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top"/>
    </xf>
    <xf numFmtId="165" fontId="3" fillId="0" borderId="0" xfId="0" applyNumberFormat="1" applyFont="1" applyFill="1" applyAlignment="1">
      <alignment horizontal="left" vertical="top"/>
    </xf>
    <xf numFmtId="0" fontId="0" fillId="0" borderId="0" xfId="0" applyFill="1"/>
    <xf numFmtId="0" fontId="3" fillId="0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3C1D-051F-4490-B686-739BEFBFD72E}">
  <dimension ref="A1:K29"/>
  <sheetViews>
    <sheetView workbookViewId="0">
      <selection activeCell="L12" sqref="L12"/>
    </sheetView>
  </sheetViews>
  <sheetFormatPr defaultRowHeight="14.4" x14ac:dyDescent="0.3"/>
  <cols>
    <col min="1" max="1" width="11.21875" bestFit="1" customWidth="1"/>
    <col min="2" max="2" width="17.88671875" customWidth="1"/>
    <col min="3" max="3" width="14.21875" bestFit="1" customWidth="1"/>
    <col min="4" max="4" width="18.44140625" bestFit="1" customWidth="1"/>
    <col min="5" max="5" width="17.6640625" customWidth="1"/>
    <col min="6" max="6" width="16.5546875" customWidth="1"/>
    <col min="7" max="7" width="10.6640625" bestFit="1" customWidth="1"/>
    <col min="8" max="8" width="15.6640625" bestFit="1" customWidth="1"/>
    <col min="9" max="9" width="15.6640625" customWidth="1"/>
    <col min="10" max="10" width="12.33203125" bestFit="1" customWidth="1"/>
    <col min="11" max="11" width="10.77734375" bestFit="1" customWidth="1"/>
  </cols>
  <sheetData>
    <row r="1" spans="1:11" s="10" customFormat="1" x14ac:dyDescent="0.3">
      <c r="A1" s="10" t="s">
        <v>165</v>
      </c>
      <c r="B1" s="10" t="s">
        <v>166</v>
      </c>
      <c r="C1" s="10" t="s">
        <v>118</v>
      </c>
      <c r="D1" s="10" t="s">
        <v>120</v>
      </c>
      <c r="E1" s="10" t="s">
        <v>121</v>
      </c>
      <c r="F1" s="10" t="s">
        <v>43</v>
      </c>
      <c r="G1" s="10" t="s">
        <v>128</v>
      </c>
      <c r="H1" s="10" t="s">
        <v>129</v>
      </c>
      <c r="I1" s="10" t="s">
        <v>155</v>
      </c>
      <c r="J1" s="10" t="s">
        <v>169</v>
      </c>
      <c r="K1" s="10" t="s">
        <v>170</v>
      </c>
    </row>
    <row r="2" spans="1:11" x14ac:dyDescent="0.3">
      <c r="A2" s="14">
        <v>7201</v>
      </c>
      <c r="B2" t="s">
        <v>12</v>
      </c>
      <c r="C2" t="s">
        <v>11</v>
      </c>
      <c r="D2" t="s">
        <v>122</v>
      </c>
      <c r="E2" t="s">
        <v>44</v>
      </c>
      <c r="F2" t="s">
        <v>23</v>
      </c>
      <c r="G2" s="14">
        <v>17225</v>
      </c>
      <c r="H2" s="14" t="s">
        <v>130</v>
      </c>
      <c r="I2" s="14" t="s">
        <v>156</v>
      </c>
      <c r="J2">
        <v>12</v>
      </c>
      <c r="K2">
        <v>46</v>
      </c>
    </row>
    <row r="3" spans="1:11" x14ac:dyDescent="0.3">
      <c r="A3" s="14">
        <v>94607</v>
      </c>
      <c r="B3" t="s">
        <v>46</v>
      </c>
      <c r="C3" t="s">
        <v>113</v>
      </c>
      <c r="D3" t="s">
        <v>123</v>
      </c>
      <c r="E3" t="s">
        <v>47</v>
      </c>
      <c r="F3" t="s">
        <v>45</v>
      </c>
      <c r="G3" s="14">
        <v>94561</v>
      </c>
      <c r="H3" s="14" t="s">
        <v>131</v>
      </c>
      <c r="I3" s="14" t="s">
        <v>123</v>
      </c>
      <c r="J3">
        <v>18</v>
      </c>
      <c r="K3">
        <v>43</v>
      </c>
    </row>
    <row r="4" spans="1:11" x14ac:dyDescent="0.3">
      <c r="A4" s="14">
        <v>90220</v>
      </c>
      <c r="B4" t="s">
        <v>48</v>
      </c>
      <c r="C4" t="s">
        <v>114</v>
      </c>
      <c r="D4" t="s">
        <v>123</v>
      </c>
      <c r="E4" t="s">
        <v>49</v>
      </c>
      <c r="F4" t="s">
        <v>45</v>
      </c>
      <c r="G4" s="14">
        <v>94561</v>
      </c>
      <c r="H4" s="14" t="s">
        <v>131</v>
      </c>
      <c r="I4" s="14" t="s">
        <v>123</v>
      </c>
      <c r="J4">
        <v>92</v>
      </c>
      <c r="K4">
        <v>21</v>
      </c>
    </row>
    <row r="5" spans="1:11" x14ac:dyDescent="0.3">
      <c r="A5" s="14">
        <v>7201</v>
      </c>
      <c r="B5" t="s">
        <v>12</v>
      </c>
      <c r="C5" t="s">
        <v>11</v>
      </c>
      <c r="D5" t="s">
        <v>122</v>
      </c>
      <c r="E5" t="s">
        <v>44</v>
      </c>
      <c r="F5" t="s">
        <v>50</v>
      </c>
      <c r="G5" s="14">
        <v>21901</v>
      </c>
      <c r="H5" s="14" t="s">
        <v>132</v>
      </c>
      <c r="I5" s="14" t="s">
        <v>157</v>
      </c>
      <c r="J5">
        <v>83</v>
      </c>
      <c r="K5">
        <v>38</v>
      </c>
    </row>
    <row r="6" spans="1:11" x14ac:dyDescent="0.3">
      <c r="A6" s="14">
        <v>33316</v>
      </c>
      <c r="B6" t="s">
        <v>112</v>
      </c>
      <c r="C6" t="s">
        <v>115</v>
      </c>
      <c r="D6" t="s">
        <v>124</v>
      </c>
      <c r="E6" t="s">
        <v>47</v>
      </c>
      <c r="F6" t="s">
        <v>51</v>
      </c>
      <c r="G6" s="14">
        <v>33032</v>
      </c>
      <c r="H6" s="14" t="s">
        <v>133</v>
      </c>
      <c r="I6" s="14" t="s">
        <v>124</v>
      </c>
      <c r="J6">
        <v>76</v>
      </c>
      <c r="K6">
        <v>44</v>
      </c>
    </row>
    <row r="7" spans="1:11" x14ac:dyDescent="0.3">
      <c r="A7" s="14">
        <v>7201</v>
      </c>
      <c r="B7" t="s">
        <v>12</v>
      </c>
      <c r="C7" t="s">
        <v>11</v>
      </c>
      <c r="D7" t="s">
        <v>122</v>
      </c>
      <c r="E7" t="s">
        <v>44</v>
      </c>
      <c r="F7" t="s">
        <v>52</v>
      </c>
      <c r="G7" s="14">
        <v>8873</v>
      </c>
      <c r="H7" s="14" t="s">
        <v>134</v>
      </c>
      <c r="I7" s="14" t="s">
        <v>122</v>
      </c>
      <c r="J7">
        <v>49</v>
      </c>
      <c r="K7">
        <v>21</v>
      </c>
    </row>
    <row r="8" spans="1:11" x14ac:dyDescent="0.3">
      <c r="A8" s="14">
        <v>7201</v>
      </c>
      <c r="B8" t="s">
        <v>12</v>
      </c>
      <c r="C8" t="s">
        <v>11</v>
      </c>
      <c r="D8" t="s">
        <v>122</v>
      </c>
      <c r="E8" t="s">
        <v>44</v>
      </c>
      <c r="F8" t="s">
        <v>53</v>
      </c>
      <c r="G8" s="14">
        <v>15672</v>
      </c>
      <c r="H8" s="14" t="s">
        <v>135</v>
      </c>
      <c r="I8" s="14" t="s">
        <v>156</v>
      </c>
      <c r="J8">
        <v>90</v>
      </c>
      <c r="K8">
        <v>42</v>
      </c>
    </row>
    <row r="9" spans="1:11" x14ac:dyDescent="0.3">
      <c r="A9" s="14">
        <v>29492</v>
      </c>
      <c r="B9" t="s">
        <v>55</v>
      </c>
      <c r="C9" t="s">
        <v>83</v>
      </c>
      <c r="D9" t="s">
        <v>125</v>
      </c>
      <c r="E9" t="s">
        <v>49</v>
      </c>
      <c r="F9" t="s">
        <v>54</v>
      </c>
      <c r="G9" s="14">
        <v>28214</v>
      </c>
      <c r="H9" s="14" t="s">
        <v>136</v>
      </c>
      <c r="I9" s="14" t="s">
        <v>158</v>
      </c>
      <c r="J9">
        <v>60</v>
      </c>
      <c r="K9">
        <v>45</v>
      </c>
    </row>
    <row r="10" spans="1:11" x14ac:dyDescent="0.3">
      <c r="A10" s="14">
        <v>29492</v>
      </c>
      <c r="B10" t="s">
        <v>55</v>
      </c>
      <c r="C10" t="s">
        <v>83</v>
      </c>
      <c r="D10" t="s">
        <v>125</v>
      </c>
      <c r="E10" t="s">
        <v>49</v>
      </c>
      <c r="F10" t="s">
        <v>56</v>
      </c>
      <c r="G10" s="14">
        <v>28303</v>
      </c>
      <c r="H10" s="14" t="s">
        <v>137</v>
      </c>
      <c r="I10" s="14" t="s">
        <v>158</v>
      </c>
      <c r="J10">
        <v>29</v>
      </c>
      <c r="K10">
        <v>13</v>
      </c>
    </row>
    <row r="11" spans="1:11" x14ac:dyDescent="0.3">
      <c r="A11" s="14">
        <v>90220</v>
      </c>
      <c r="B11" t="s">
        <v>48</v>
      </c>
      <c r="C11" t="s">
        <v>114</v>
      </c>
      <c r="D11" t="s">
        <v>123</v>
      </c>
      <c r="E11" t="s">
        <v>49</v>
      </c>
      <c r="F11" t="s">
        <v>57</v>
      </c>
      <c r="G11" s="14">
        <v>92377</v>
      </c>
      <c r="H11" s="14" t="s">
        <v>138</v>
      </c>
      <c r="I11" s="14" t="s">
        <v>123</v>
      </c>
      <c r="J11">
        <v>72</v>
      </c>
      <c r="K11">
        <v>11</v>
      </c>
    </row>
    <row r="12" spans="1:11" x14ac:dyDescent="0.3">
      <c r="A12" s="14">
        <v>7201</v>
      </c>
      <c r="B12" t="s">
        <v>12</v>
      </c>
      <c r="C12" t="s">
        <v>11</v>
      </c>
      <c r="D12" t="s">
        <v>122</v>
      </c>
      <c r="E12" t="s">
        <v>44</v>
      </c>
      <c r="F12" t="s">
        <v>58</v>
      </c>
      <c r="G12" s="14">
        <v>18202</v>
      </c>
      <c r="H12" s="14" t="s">
        <v>139</v>
      </c>
      <c r="I12" s="14" t="s">
        <v>156</v>
      </c>
      <c r="J12">
        <v>52</v>
      </c>
      <c r="K12">
        <v>45</v>
      </c>
    </row>
    <row r="13" spans="1:11" x14ac:dyDescent="0.3">
      <c r="A13" s="14">
        <v>7201</v>
      </c>
      <c r="B13" t="s">
        <v>12</v>
      </c>
      <c r="C13" t="s">
        <v>11</v>
      </c>
      <c r="D13" t="s">
        <v>122</v>
      </c>
      <c r="E13" t="s">
        <v>44</v>
      </c>
      <c r="F13" t="s">
        <v>59</v>
      </c>
      <c r="G13" s="14">
        <v>8518</v>
      </c>
      <c r="H13" s="14" t="s">
        <v>140</v>
      </c>
      <c r="I13" s="14" t="s">
        <v>122</v>
      </c>
      <c r="J13">
        <v>59</v>
      </c>
      <c r="K13">
        <v>33</v>
      </c>
    </row>
    <row r="14" spans="1:11" x14ac:dyDescent="0.3">
      <c r="A14" s="14">
        <v>33316</v>
      </c>
      <c r="B14" t="s">
        <v>112</v>
      </c>
      <c r="C14" t="s">
        <v>115</v>
      </c>
      <c r="D14" t="s">
        <v>124</v>
      </c>
      <c r="E14" t="s">
        <v>47</v>
      </c>
      <c r="F14" t="s">
        <v>60</v>
      </c>
      <c r="G14" s="14">
        <v>34986</v>
      </c>
      <c r="H14" s="14" t="s">
        <v>141</v>
      </c>
      <c r="I14" s="14" t="s">
        <v>124</v>
      </c>
      <c r="J14">
        <v>55</v>
      </c>
      <c r="K14">
        <v>23</v>
      </c>
    </row>
    <row r="15" spans="1:11" x14ac:dyDescent="0.3">
      <c r="A15" s="14">
        <v>29492</v>
      </c>
      <c r="B15" t="s">
        <v>55</v>
      </c>
      <c r="C15" t="s">
        <v>83</v>
      </c>
      <c r="D15" t="s">
        <v>125</v>
      </c>
      <c r="E15" t="s">
        <v>49</v>
      </c>
      <c r="F15" t="s">
        <v>60</v>
      </c>
      <c r="G15" s="14">
        <v>34986</v>
      </c>
      <c r="H15" s="14" t="s">
        <v>141</v>
      </c>
      <c r="I15" s="14" t="s">
        <v>124</v>
      </c>
      <c r="J15">
        <v>61</v>
      </c>
      <c r="K15">
        <v>47</v>
      </c>
    </row>
    <row r="16" spans="1:11" x14ac:dyDescent="0.3">
      <c r="A16" s="14">
        <v>7201</v>
      </c>
      <c r="B16" t="s">
        <v>12</v>
      </c>
      <c r="C16" t="s">
        <v>11</v>
      </c>
      <c r="D16" t="s">
        <v>122</v>
      </c>
      <c r="E16" t="s">
        <v>44</v>
      </c>
      <c r="F16" t="s">
        <v>61</v>
      </c>
      <c r="G16" s="14">
        <v>46143</v>
      </c>
      <c r="H16" s="14" t="s">
        <v>142</v>
      </c>
      <c r="I16" s="14" t="s">
        <v>159</v>
      </c>
      <c r="J16">
        <v>20</v>
      </c>
      <c r="K16">
        <v>24</v>
      </c>
    </row>
    <row r="17" spans="1:11" x14ac:dyDescent="0.3">
      <c r="A17" s="14">
        <v>7201</v>
      </c>
      <c r="B17" t="s">
        <v>12</v>
      </c>
      <c r="C17" t="s">
        <v>11</v>
      </c>
      <c r="D17" t="s">
        <v>122</v>
      </c>
      <c r="E17" t="s">
        <v>44</v>
      </c>
      <c r="F17" t="s">
        <v>62</v>
      </c>
      <c r="G17" s="14">
        <v>46809</v>
      </c>
      <c r="H17" s="14" t="s">
        <v>143</v>
      </c>
      <c r="I17" s="14" t="s">
        <v>159</v>
      </c>
      <c r="J17">
        <v>34</v>
      </c>
      <c r="K17">
        <v>34</v>
      </c>
    </row>
    <row r="18" spans="1:11" x14ac:dyDescent="0.3">
      <c r="A18" s="14">
        <v>7201</v>
      </c>
      <c r="B18" t="s">
        <v>12</v>
      </c>
      <c r="C18" t="s">
        <v>11</v>
      </c>
      <c r="D18" t="s">
        <v>122</v>
      </c>
      <c r="E18" t="s">
        <v>44</v>
      </c>
      <c r="F18" t="s">
        <v>63</v>
      </c>
      <c r="G18" s="14">
        <v>46140</v>
      </c>
      <c r="H18" s="14" t="s">
        <v>144</v>
      </c>
      <c r="I18" s="14" t="s">
        <v>159</v>
      </c>
      <c r="J18">
        <v>64</v>
      </c>
      <c r="K18">
        <v>27</v>
      </c>
    </row>
    <row r="19" spans="1:11" x14ac:dyDescent="0.3">
      <c r="A19" s="14">
        <v>90220</v>
      </c>
      <c r="B19" t="s">
        <v>48</v>
      </c>
      <c r="C19" t="s">
        <v>114</v>
      </c>
      <c r="D19" t="s">
        <v>123</v>
      </c>
      <c r="E19" t="s">
        <v>49</v>
      </c>
      <c r="F19" t="s">
        <v>64</v>
      </c>
      <c r="G19" s="14">
        <v>92316</v>
      </c>
      <c r="H19" s="14" t="s">
        <v>145</v>
      </c>
      <c r="I19" s="14" t="s">
        <v>123</v>
      </c>
      <c r="J19">
        <v>75</v>
      </c>
      <c r="K19">
        <v>30</v>
      </c>
    </row>
    <row r="20" spans="1:11" x14ac:dyDescent="0.3">
      <c r="A20" s="14">
        <v>29492</v>
      </c>
      <c r="B20" t="s">
        <v>55</v>
      </c>
      <c r="C20" t="s">
        <v>83</v>
      </c>
      <c r="D20" t="s">
        <v>125</v>
      </c>
      <c r="E20" t="s">
        <v>49</v>
      </c>
      <c r="F20" t="s">
        <v>65</v>
      </c>
      <c r="G20" s="14">
        <v>27577</v>
      </c>
      <c r="H20" s="14" t="s">
        <v>146</v>
      </c>
      <c r="I20" s="14" t="s">
        <v>158</v>
      </c>
      <c r="J20">
        <v>11</v>
      </c>
      <c r="K20">
        <v>24</v>
      </c>
    </row>
    <row r="21" spans="1:11" x14ac:dyDescent="0.3">
      <c r="A21" s="14">
        <v>29492</v>
      </c>
      <c r="B21" t="s">
        <v>55</v>
      </c>
      <c r="C21" t="s">
        <v>83</v>
      </c>
      <c r="D21" t="s">
        <v>125</v>
      </c>
      <c r="E21" t="s">
        <v>49</v>
      </c>
      <c r="F21" t="s">
        <v>66</v>
      </c>
      <c r="G21" s="14">
        <v>38118</v>
      </c>
      <c r="H21" s="14" t="s">
        <v>147</v>
      </c>
      <c r="I21" s="14" t="s">
        <v>160</v>
      </c>
      <c r="J21">
        <v>66</v>
      </c>
      <c r="K21">
        <v>7</v>
      </c>
    </row>
    <row r="22" spans="1:11" x14ac:dyDescent="0.3">
      <c r="A22" s="14">
        <v>7201</v>
      </c>
      <c r="B22" t="s">
        <v>12</v>
      </c>
      <c r="C22" t="s">
        <v>11</v>
      </c>
      <c r="D22" t="s">
        <v>122</v>
      </c>
      <c r="E22" t="s">
        <v>44</v>
      </c>
      <c r="F22" t="s">
        <v>67</v>
      </c>
      <c r="G22" s="14">
        <v>12533</v>
      </c>
      <c r="H22" s="14" t="s">
        <v>148</v>
      </c>
      <c r="I22" s="14" t="s">
        <v>161</v>
      </c>
      <c r="J22">
        <v>60</v>
      </c>
      <c r="K22">
        <v>50</v>
      </c>
    </row>
    <row r="23" spans="1:11" x14ac:dyDescent="0.3">
      <c r="A23" s="14">
        <v>29492</v>
      </c>
      <c r="B23" t="s">
        <v>55</v>
      </c>
      <c r="C23" t="s">
        <v>83</v>
      </c>
      <c r="D23" t="s">
        <v>125</v>
      </c>
      <c r="E23" t="s">
        <v>49</v>
      </c>
      <c r="F23" t="s">
        <v>68</v>
      </c>
      <c r="G23" s="14">
        <v>29330</v>
      </c>
      <c r="H23" s="14" t="s">
        <v>149</v>
      </c>
      <c r="I23" s="14" t="s">
        <v>125</v>
      </c>
      <c r="J23">
        <v>32</v>
      </c>
      <c r="K23">
        <v>49</v>
      </c>
    </row>
    <row r="24" spans="1:11" x14ac:dyDescent="0.3">
      <c r="A24" s="14">
        <v>77020</v>
      </c>
      <c r="B24" t="s">
        <v>70</v>
      </c>
      <c r="C24" t="s">
        <v>116</v>
      </c>
      <c r="D24" t="s">
        <v>126</v>
      </c>
      <c r="E24" t="s">
        <v>71</v>
      </c>
      <c r="F24" t="s">
        <v>69</v>
      </c>
      <c r="G24" s="14">
        <v>75241</v>
      </c>
      <c r="H24" s="14" t="s">
        <v>150</v>
      </c>
      <c r="I24" s="14" t="s">
        <v>126</v>
      </c>
      <c r="J24">
        <v>78</v>
      </c>
      <c r="K24">
        <v>16</v>
      </c>
    </row>
    <row r="25" spans="1:11" x14ac:dyDescent="0.3">
      <c r="A25" s="14">
        <v>29492</v>
      </c>
      <c r="B25" t="s">
        <v>55</v>
      </c>
      <c r="C25" t="s">
        <v>83</v>
      </c>
      <c r="D25" t="s">
        <v>125</v>
      </c>
      <c r="E25" t="s">
        <v>49</v>
      </c>
      <c r="F25" t="s">
        <v>69</v>
      </c>
      <c r="G25" s="14">
        <v>75241</v>
      </c>
      <c r="H25" s="14" t="s">
        <v>150</v>
      </c>
      <c r="I25" s="14" t="s">
        <v>126</v>
      </c>
      <c r="J25">
        <v>90</v>
      </c>
      <c r="K25">
        <v>46</v>
      </c>
    </row>
    <row r="26" spans="1:11" x14ac:dyDescent="0.3">
      <c r="A26" s="14">
        <v>90220</v>
      </c>
      <c r="B26" t="s">
        <v>48</v>
      </c>
      <c r="C26" t="s">
        <v>114</v>
      </c>
      <c r="D26" t="s">
        <v>123</v>
      </c>
      <c r="E26" t="s">
        <v>49</v>
      </c>
      <c r="F26" t="s">
        <v>72</v>
      </c>
      <c r="G26" s="14">
        <v>80018</v>
      </c>
      <c r="H26" s="14" t="s">
        <v>151</v>
      </c>
      <c r="I26" s="14" t="s">
        <v>162</v>
      </c>
      <c r="J26">
        <v>8</v>
      </c>
      <c r="K26">
        <v>31</v>
      </c>
    </row>
    <row r="27" spans="1:11" x14ac:dyDescent="0.3">
      <c r="A27" s="14">
        <v>7201</v>
      </c>
      <c r="B27" t="s">
        <v>12</v>
      </c>
      <c r="C27" t="s">
        <v>11</v>
      </c>
      <c r="D27" t="s">
        <v>122</v>
      </c>
      <c r="E27" t="s">
        <v>44</v>
      </c>
      <c r="F27" t="s">
        <v>73</v>
      </c>
      <c r="G27" s="14">
        <v>48917</v>
      </c>
      <c r="H27" s="14" t="s">
        <v>152</v>
      </c>
      <c r="I27" s="14" t="s">
        <v>163</v>
      </c>
      <c r="J27">
        <v>45</v>
      </c>
      <c r="K27">
        <v>34</v>
      </c>
    </row>
    <row r="28" spans="1:11" x14ac:dyDescent="0.3">
      <c r="A28" s="14">
        <v>29492</v>
      </c>
      <c r="B28" t="s">
        <v>55</v>
      </c>
      <c r="C28" t="s">
        <v>83</v>
      </c>
      <c r="D28" t="s">
        <v>125</v>
      </c>
      <c r="E28" t="s">
        <v>49</v>
      </c>
      <c r="F28" t="s">
        <v>74</v>
      </c>
      <c r="G28" s="14">
        <v>35756</v>
      </c>
      <c r="H28" s="14" t="s">
        <v>153</v>
      </c>
      <c r="I28" s="14" t="s">
        <v>164</v>
      </c>
      <c r="J28">
        <v>21</v>
      </c>
      <c r="K28">
        <v>8</v>
      </c>
    </row>
    <row r="29" spans="1:11" x14ac:dyDescent="0.3">
      <c r="A29" s="14">
        <v>60007</v>
      </c>
      <c r="B29" t="s">
        <v>76</v>
      </c>
      <c r="C29" t="s">
        <v>117</v>
      </c>
      <c r="D29" t="s">
        <v>127</v>
      </c>
      <c r="E29" t="s">
        <v>49</v>
      </c>
      <c r="F29" t="s">
        <v>75</v>
      </c>
      <c r="G29" s="14">
        <v>60142</v>
      </c>
      <c r="H29" s="14" t="s">
        <v>154</v>
      </c>
      <c r="I29" s="14" t="s">
        <v>127</v>
      </c>
      <c r="J29">
        <v>33</v>
      </c>
      <c r="K29">
        <v>20</v>
      </c>
    </row>
  </sheetData>
  <autoFilter ref="A1:I29" xr:uid="{63453C1D-051F-4490-B686-739BEFBFD72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BAC0-BF3E-418B-AE45-66CABC3885D2}">
  <dimension ref="A1:O15"/>
  <sheetViews>
    <sheetView tabSelected="1" workbookViewId="0">
      <selection activeCell="G8" sqref="G8"/>
    </sheetView>
  </sheetViews>
  <sheetFormatPr defaultRowHeight="14.4" x14ac:dyDescent="0.3"/>
  <cols>
    <col min="1" max="1" width="11.5546875" style="11" bestFit="1" customWidth="1"/>
    <col min="2" max="2" width="14" style="11" bestFit="1" customWidth="1"/>
    <col min="3" max="3" width="11.88671875" style="11" bestFit="1" customWidth="1"/>
    <col min="4" max="4" width="10.77734375" style="11" bestFit="1" customWidth="1"/>
    <col min="5" max="5" width="13.44140625" style="11" bestFit="1" customWidth="1"/>
    <col min="6" max="6" width="14.21875" style="11" bestFit="1" customWidth="1"/>
    <col min="7" max="7" width="31.33203125" style="11" bestFit="1" customWidth="1"/>
    <col min="8" max="8" width="6.44140625" style="11" bestFit="1" customWidth="1"/>
    <col min="9" max="9" width="20.109375" style="11" bestFit="1" customWidth="1"/>
    <col min="10" max="10" width="6.33203125" style="11" bestFit="1" customWidth="1"/>
    <col min="11" max="11" width="16.5546875" style="11" bestFit="1" customWidth="1"/>
    <col min="12" max="12" width="15" style="11" bestFit="1" customWidth="1"/>
    <col min="13" max="13" width="25.5546875" style="11" bestFit="1" customWidth="1"/>
    <col min="14" max="14" width="12.21875" style="11" bestFit="1" customWidth="1"/>
    <col min="15" max="15" width="10.33203125" style="11" bestFit="1" customWidth="1"/>
    <col min="16" max="16384" width="8.88671875" style="11"/>
  </cols>
  <sheetData>
    <row r="1" spans="1:15" s="15" customFormat="1" x14ac:dyDescent="0.3">
      <c r="A1" s="15" t="s">
        <v>105</v>
      </c>
      <c r="B1" s="15" t="s">
        <v>177</v>
      </c>
      <c r="C1" s="16" t="s">
        <v>167</v>
      </c>
      <c r="D1" s="16" t="s">
        <v>2</v>
      </c>
      <c r="E1" s="16" t="s">
        <v>4</v>
      </c>
      <c r="F1" s="16" t="s">
        <v>118</v>
      </c>
      <c r="G1" s="16" t="s">
        <v>5</v>
      </c>
      <c r="H1" s="16" t="s">
        <v>174</v>
      </c>
      <c r="I1" s="16" t="s">
        <v>6</v>
      </c>
      <c r="J1" s="16" t="s">
        <v>175</v>
      </c>
      <c r="K1" s="16" t="s">
        <v>94</v>
      </c>
      <c r="L1" s="16" t="s">
        <v>119</v>
      </c>
      <c r="M1" s="16" t="s">
        <v>7</v>
      </c>
      <c r="N1" s="16" t="s">
        <v>8</v>
      </c>
      <c r="O1" s="16" t="s">
        <v>9</v>
      </c>
    </row>
    <row r="2" spans="1:15" s="22" customFormat="1" x14ac:dyDescent="0.3">
      <c r="A2" s="22" t="s">
        <v>106</v>
      </c>
      <c r="B2" s="22" t="s">
        <v>176</v>
      </c>
      <c r="C2" s="22" t="s">
        <v>34</v>
      </c>
      <c r="D2" s="22" t="s">
        <v>10</v>
      </c>
      <c r="E2" s="22" t="s">
        <v>12</v>
      </c>
      <c r="F2" s="22" t="s">
        <v>11</v>
      </c>
      <c r="G2" s="22">
        <v>50000</v>
      </c>
      <c r="I2" s="22">
        <v>2800</v>
      </c>
      <c r="K2" s="22">
        <f>(G2/84)+I2</f>
        <v>3395.2380952380954</v>
      </c>
      <c r="L2" s="22">
        <f>K2/55</f>
        <v>61.731601731601735</v>
      </c>
      <c r="M2" s="22">
        <v>1800</v>
      </c>
      <c r="N2" s="23">
        <v>45664</v>
      </c>
      <c r="O2" s="23" t="s">
        <v>95</v>
      </c>
    </row>
    <row r="3" spans="1:15" s="22" customFormat="1" x14ac:dyDescent="0.3">
      <c r="A3" s="22" t="s">
        <v>106</v>
      </c>
      <c r="B3" s="22" t="s">
        <v>176</v>
      </c>
      <c r="C3" s="22" t="s">
        <v>34</v>
      </c>
      <c r="D3" s="22" t="s">
        <v>10</v>
      </c>
      <c r="E3" s="24" t="s">
        <v>55</v>
      </c>
      <c r="F3" s="25" t="s">
        <v>83</v>
      </c>
      <c r="G3" s="25">
        <v>50000</v>
      </c>
      <c r="H3" s="25"/>
      <c r="I3" s="25">
        <v>2900</v>
      </c>
      <c r="J3" s="25"/>
      <c r="K3" s="22">
        <f>(G3/84)+I3</f>
        <v>3495.2380952380954</v>
      </c>
      <c r="L3" s="22">
        <f>K3/55</f>
        <v>63.549783549783555</v>
      </c>
      <c r="M3" s="25">
        <v>1500</v>
      </c>
      <c r="N3" s="23">
        <v>45664</v>
      </c>
      <c r="O3" s="23" t="s">
        <v>95</v>
      </c>
    </row>
    <row r="4" spans="1:15" s="22" customFormat="1" x14ac:dyDescent="0.3">
      <c r="A4" s="22" t="s">
        <v>111</v>
      </c>
      <c r="B4" s="22" t="s">
        <v>178</v>
      </c>
      <c r="C4" s="22" t="s">
        <v>34</v>
      </c>
      <c r="D4" s="22" t="s">
        <v>10</v>
      </c>
      <c r="E4" s="22" t="s">
        <v>12</v>
      </c>
      <c r="F4" s="22" t="s">
        <v>11</v>
      </c>
      <c r="L4" s="22">
        <v>70.849999999999994</v>
      </c>
      <c r="N4" s="23">
        <v>45664</v>
      </c>
      <c r="O4" s="23" t="s">
        <v>95</v>
      </c>
    </row>
    <row r="5" spans="1:15" x14ac:dyDescent="0.3">
      <c r="A5" s="11" t="s">
        <v>111</v>
      </c>
      <c r="B5" s="11" t="s">
        <v>178</v>
      </c>
      <c r="C5" s="11" t="s">
        <v>34</v>
      </c>
      <c r="D5" s="11" t="s">
        <v>10</v>
      </c>
      <c r="E5" t="s">
        <v>55</v>
      </c>
      <c r="F5" s="12" t="s">
        <v>83</v>
      </c>
      <c r="G5" s="12"/>
      <c r="H5" s="12"/>
      <c r="I5" s="12"/>
      <c r="J5" s="12"/>
      <c r="L5" s="11">
        <v>90.5</v>
      </c>
      <c r="N5" s="13">
        <v>45664</v>
      </c>
      <c r="O5" s="13" t="s">
        <v>95</v>
      </c>
    </row>
    <row r="6" spans="1:15" x14ac:dyDescent="0.3">
      <c r="A6" s="11" t="s">
        <v>106</v>
      </c>
      <c r="B6" s="11" t="s">
        <v>176</v>
      </c>
      <c r="C6" s="11" t="s">
        <v>34</v>
      </c>
      <c r="D6" s="11" t="s">
        <v>10</v>
      </c>
      <c r="E6" s="11" t="s">
        <v>46</v>
      </c>
      <c r="F6" s="11" t="s">
        <v>113</v>
      </c>
      <c r="G6" s="11">
        <v>50000</v>
      </c>
      <c r="I6" s="11">
        <v>3200</v>
      </c>
      <c r="K6" s="11">
        <f>(G6/84)+I6</f>
        <v>3795.2380952380954</v>
      </c>
      <c r="L6" s="11">
        <v>100</v>
      </c>
      <c r="M6" s="12">
        <v>600</v>
      </c>
      <c r="N6" s="13">
        <v>45664</v>
      </c>
      <c r="O6" s="13" t="s">
        <v>95</v>
      </c>
    </row>
    <row r="7" spans="1:15" x14ac:dyDescent="0.3">
      <c r="A7" s="11" t="s">
        <v>106</v>
      </c>
      <c r="B7" s="11" t="s">
        <v>176</v>
      </c>
      <c r="C7" s="11" t="s">
        <v>34</v>
      </c>
      <c r="D7" s="11" t="s">
        <v>10</v>
      </c>
      <c r="E7" s="11" t="s">
        <v>48</v>
      </c>
      <c r="F7" s="11" t="s">
        <v>114</v>
      </c>
      <c r="G7" s="12">
        <v>50000</v>
      </c>
      <c r="H7" s="12"/>
      <c r="I7" s="12">
        <v>3300</v>
      </c>
      <c r="J7" s="12"/>
      <c r="K7" s="11">
        <f>(G7/84)+I7</f>
        <v>3895.2380952380954</v>
      </c>
      <c r="L7" s="11">
        <v>200</v>
      </c>
      <c r="M7" s="11">
        <v>300</v>
      </c>
      <c r="N7" s="13">
        <v>45664</v>
      </c>
      <c r="O7" s="13" t="s">
        <v>95</v>
      </c>
    </row>
    <row r="8" spans="1:15" x14ac:dyDescent="0.3">
      <c r="A8" s="11" t="s">
        <v>106</v>
      </c>
      <c r="B8" s="11" t="s">
        <v>176</v>
      </c>
      <c r="C8" s="11" t="s">
        <v>34</v>
      </c>
      <c r="D8" s="11" t="s">
        <v>10</v>
      </c>
      <c r="E8" s="11" t="s">
        <v>112</v>
      </c>
      <c r="F8" s="11" t="s">
        <v>115</v>
      </c>
      <c r="G8" s="11">
        <v>50000</v>
      </c>
      <c r="I8" s="11">
        <v>3400</v>
      </c>
      <c r="K8" s="11">
        <f>(G8/84)+I8</f>
        <v>3995.2380952380954</v>
      </c>
      <c r="L8" s="11">
        <v>300</v>
      </c>
      <c r="M8" s="11">
        <v>900</v>
      </c>
      <c r="N8" s="13">
        <v>45664</v>
      </c>
      <c r="O8" s="13" t="s">
        <v>95</v>
      </c>
    </row>
    <row r="9" spans="1:15" x14ac:dyDescent="0.3">
      <c r="A9" s="11" t="s">
        <v>106</v>
      </c>
      <c r="B9" s="11" t="s">
        <v>176</v>
      </c>
      <c r="C9" s="11" t="s">
        <v>34</v>
      </c>
      <c r="D9" s="11" t="s">
        <v>10</v>
      </c>
      <c r="E9" s="11" t="s">
        <v>70</v>
      </c>
      <c r="F9" s="11" t="s">
        <v>116</v>
      </c>
      <c r="G9" s="12">
        <v>50000</v>
      </c>
      <c r="H9" s="12"/>
      <c r="I9" s="12">
        <v>3500</v>
      </c>
      <c r="J9" s="12"/>
      <c r="K9" s="11">
        <f>(G9/84)+I9</f>
        <v>4095.2380952380954</v>
      </c>
      <c r="L9" s="11">
        <v>400</v>
      </c>
      <c r="M9" s="11">
        <v>1800</v>
      </c>
      <c r="N9" s="13">
        <v>45664</v>
      </c>
      <c r="O9" s="13" t="s">
        <v>95</v>
      </c>
    </row>
    <row r="10" spans="1:15" x14ac:dyDescent="0.3">
      <c r="A10" s="11" t="s">
        <v>106</v>
      </c>
      <c r="B10" s="11" t="s">
        <v>176</v>
      </c>
      <c r="C10" s="11" t="s">
        <v>34</v>
      </c>
      <c r="D10" s="11" t="s">
        <v>10</v>
      </c>
      <c r="E10" s="11" t="s">
        <v>76</v>
      </c>
      <c r="F10" s="11" t="s">
        <v>117</v>
      </c>
      <c r="G10" s="11">
        <v>50000</v>
      </c>
      <c r="I10" s="11">
        <v>3600</v>
      </c>
      <c r="K10" s="11">
        <f>(G10/84)+I10</f>
        <v>4195.2380952380954</v>
      </c>
      <c r="L10" s="11">
        <v>500</v>
      </c>
      <c r="M10" s="12">
        <v>1500</v>
      </c>
      <c r="N10" s="13">
        <v>45664</v>
      </c>
      <c r="O10" s="13" t="s">
        <v>95</v>
      </c>
    </row>
    <row r="11" spans="1:15" x14ac:dyDescent="0.3">
      <c r="A11" s="11" t="s">
        <v>111</v>
      </c>
      <c r="B11" s="11" t="s">
        <v>178</v>
      </c>
      <c r="C11" s="11" t="s">
        <v>34</v>
      </c>
      <c r="D11" s="11" t="s">
        <v>10</v>
      </c>
      <c r="E11" s="11" t="s">
        <v>46</v>
      </c>
      <c r="F11" s="11" t="s">
        <v>113</v>
      </c>
      <c r="G11" s="12"/>
      <c r="H11" s="12"/>
      <c r="I11" s="12"/>
      <c r="J11" s="12"/>
      <c r="L11" s="11">
        <v>150</v>
      </c>
      <c r="N11" s="13">
        <v>45664</v>
      </c>
      <c r="O11" s="13" t="s">
        <v>95</v>
      </c>
    </row>
    <row r="12" spans="1:15" x14ac:dyDescent="0.3">
      <c r="A12" s="11" t="s">
        <v>111</v>
      </c>
      <c r="B12" s="11" t="s">
        <v>178</v>
      </c>
      <c r="C12" s="11" t="s">
        <v>34</v>
      </c>
      <c r="D12" s="11" t="s">
        <v>10</v>
      </c>
      <c r="E12" s="11" t="s">
        <v>48</v>
      </c>
      <c r="F12" s="11" t="s">
        <v>114</v>
      </c>
      <c r="L12" s="11">
        <v>250</v>
      </c>
      <c r="N12" s="13">
        <v>45664</v>
      </c>
      <c r="O12" s="13" t="s">
        <v>95</v>
      </c>
    </row>
    <row r="13" spans="1:15" x14ac:dyDescent="0.3">
      <c r="A13" s="11" t="s">
        <v>111</v>
      </c>
      <c r="B13" s="11" t="s">
        <v>178</v>
      </c>
      <c r="C13" s="11" t="s">
        <v>34</v>
      </c>
      <c r="D13" s="11" t="s">
        <v>10</v>
      </c>
      <c r="E13" s="11" t="s">
        <v>112</v>
      </c>
      <c r="F13" s="11" t="s">
        <v>115</v>
      </c>
      <c r="G13" s="12"/>
      <c r="H13" s="12"/>
      <c r="I13" s="12"/>
      <c r="J13" s="12"/>
      <c r="L13" s="11">
        <v>350</v>
      </c>
      <c r="M13" s="12"/>
      <c r="N13" s="13">
        <v>45664</v>
      </c>
      <c r="O13" s="13" t="s">
        <v>95</v>
      </c>
    </row>
    <row r="14" spans="1:15" x14ac:dyDescent="0.3">
      <c r="A14" s="11" t="s">
        <v>111</v>
      </c>
      <c r="B14" s="11" t="s">
        <v>178</v>
      </c>
      <c r="C14" s="11" t="s">
        <v>34</v>
      </c>
      <c r="D14" s="11" t="s">
        <v>10</v>
      </c>
      <c r="E14" s="11" t="s">
        <v>70</v>
      </c>
      <c r="F14" s="11" t="s">
        <v>116</v>
      </c>
      <c r="L14" s="11">
        <v>450</v>
      </c>
      <c r="N14" s="13">
        <v>45664</v>
      </c>
      <c r="O14" s="13" t="s">
        <v>95</v>
      </c>
    </row>
    <row r="15" spans="1:15" x14ac:dyDescent="0.3">
      <c r="A15" s="11" t="s">
        <v>111</v>
      </c>
      <c r="B15" s="11" t="s">
        <v>178</v>
      </c>
      <c r="C15" s="11" t="s">
        <v>34</v>
      </c>
      <c r="D15" s="11" t="s">
        <v>10</v>
      </c>
      <c r="E15" s="11" t="s">
        <v>76</v>
      </c>
      <c r="F15" s="11" t="s">
        <v>117</v>
      </c>
      <c r="G15" s="12"/>
      <c r="H15" s="12"/>
      <c r="I15" s="12"/>
      <c r="J15" s="12"/>
      <c r="L15" s="11">
        <v>550</v>
      </c>
      <c r="N15" s="13">
        <v>45664</v>
      </c>
      <c r="O15" s="13" t="s">
        <v>95</v>
      </c>
    </row>
  </sheetData>
  <autoFilter ref="A1:O15" xr:uid="{17DCBAC0-BF3E-418B-AE45-66CABC3885D2}"/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090-9BCB-459F-96DE-0C2E2C4CE155}">
  <dimension ref="A1:F16"/>
  <sheetViews>
    <sheetView workbookViewId="0">
      <selection activeCell="F12" sqref="F12"/>
    </sheetView>
  </sheetViews>
  <sheetFormatPr defaultRowHeight="14.4" x14ac:dyDescent="0.3"/>
  <cols>
    <col min="1" max="1" width="13.44140625" bestFit="1" customWidth="1"/>
    <col min="2" max="2" width="15.5546875" bestFit="1" customWidth="1"/>
    <col min="3" max="3" width="8.44140625" bestFit="1" customWidth="1"/>
    <col min="4" max="4" width="7.44140625" bestFit="1" customWidth="1"/>
    <col min="5" max="5" width="11.6640625" bestFit="1" customWidth="1"/>
    <col min="6" max="6" width="12.21875" bestFit="1" customWidth="1"/>
  </cols>
  <sheetData>
    <row r="1" spans="1:6" x14ac:dyDescent="0.3">
      <c r="A1" s="1" t="s">
        <v>13</v>
      </c>
      <c r="B1" s="1" t="s">
        <v>168</v>
      </c>
      <c r="C1" s="3" t="s">
        <v>14</v>
      </c>
      <c r="D1" s="3" t="s">
        <v>15</v>
      </c>
      <c r="E1" s="3" t="s">
        <v>0</v>
      </c>
      <c r="F1" s="3" t="s">
        <v>16</v>
      </c>
    </row>
    <row r="2" spans="1:6" x14ac:dyDescent="0.3">
      <c r="A2" t="s">
        <v>82</v>
      </c>
      <c r="B2" t="s">
        <v>11</v>
      </c>
      <c r="C2" t="s">
        <v>17</v>
      </c>
      <c r="D2" s="2">
        <v>50</v>
      </c>
      <c r="E2" s="2" t="s">
        <v>18</v>
      </c>
      <c r="F2" s="2" t="s">
        <v>19</v>
      </c>
    </row>
    <row r="3" spans="1:6" x14ac:dyDescent="0.3">
      <c r="A3" t="s">
        <v>82</v>
      </c>
      <c r="B3" t="s">
        <v>83</v>
      </c>
      <c r="C3" t="s">
        <v>17</v>
      </c>
      <c r="D3" s="2">
        <v>50</v>
      </c>
      <c r="E3" s="2" t="s">
        <v>18</v>
      </c>
      <c r="F3" s="2" t="s">
        <v>19</v>
      </c>
    </row>
    <row r="4" spans="1:6" x14ac:dyDescent="0.3">
      <c r="A4" t="s">
        <v>92</v>
      </c>
      <c r="B4" t="s">
        <v>10</v>
      </c>
      <c r="C4" t="s">
        <v>17</v>
      </c>
      <c r="D4">
        <v>53</v>
      </c>
      <c r="E4" s="2" t="s">
        <v>18</v>
      </c>
      <c r="F4" s="2" t="s">
        <v>19</v>
      </c>
    </row>
    <row r="5" spans="1:6" x14ac:dyDescent="0.3">
      <c r="A5" t="s">
        <v>93</v>
      </c>
      <c r="B5" t="s">
        <v>11</v>
      </c>
      <c r="C5" t="s">
        <v>17</v>
      </c>
      <c r="D5">
        <v>100</v>
      </c>
      <c r="E5" s="2" t="s">
        <v>18</v>
      </c>
      <c r="F5" s="2" t="s">
        <v>19</v>
      </c>
    </row>
    <row r="6" spans="1:6" x14ac:dyDescent="0.3">
      <c r="A6" t="s">
        <v>93</v>
      </c>
      <c r="B6" t="s">
        <v>83</v>
      </c>
      <c r="C6" t="s">
        <v>17</v>
      </c>
      <c r="D6">
        <v>100</v>
      </c>
      <c r="E6" s="2" t="s">
        <v>18</v>
      </c>
      <c r="F6" s="2" t="s">
        <v>19</v>
      </c>
    </row>
    <row r="7" spans="1:6" x14ac:dyDescent="0.3">
      <c r="A7" t="s">
        <v>93</v>
      </c>
      <c r="B7" s="11" t="s">
        <v>113</v>
      </c>
      <c r="C7" t="s">
        <v>17</v>
      </c>
      <c r="D7">
        <v>100</v>
      </c>
      <c r="E7" s="2" t="s">
        <v>18</v>
      </c>
      <c r="F7" s="2" t="s">
        <v>19</v>
      </c>
    </row>
    <row r="8" spans="1:6" x14ac:dyDescent="0.3">
      <c r="A8" t="s">
        <v>93</v>
      </c>
      <c r="B8" s="11" t="s">
        <v>114</v>
      </c>
      <c r="C8" t="s">
        <v>17</v>
      </c>
      <c r="D8">
        <v>100</v>
      </c>
      <c r="E8" s="2" t="s">
        <v>18</v>
      </c>
      <c r="F8" s="2" t="s">
        <v>19</v>
      </c>
    </row>
    <row r="9" spans="1:6" x14ac:dyDescent="0.3">
      <c r="A9" t="s">
        <v>93</v>
      </c>
      <c r="B9" s="11" t="s">
        <v>115</v>
      </c>
      <c r="C9" t="s">
        <v>17</v>
      </c>
      <c r="D9">
        <v>100</v>
      </c>
      <c r="E9" s="2" t="s">
        <v>18</v>
      </c>
      <c r="F9" s="2" t="s">
        <v>19</v>
      </c>
    </row>
    <row r="10" spans="1:6" x14ac:dyDescent="0.3">
      <c r="A10" t="s">
        <v>93</v>
      </c>
      <c r="B10" s="11" t="s">
        <v>116</v>
      </c>
      <c r="C10" t="s">
        <v>17</v>
      </c>
      <c r="D10">
        <v>100</v>
      </c>
      <c r="E10" s="2" t="s">
        <v>18</v>
      </c>
      <c r="F10" s="2" t="s">
        <v>19</v>
      </c>
    </row>
    <row r="11" spans="1:6" x14ac:dyDescent="0.3">
      <c r="A11" t="s">
        <v>93</v>
      </c>
      <c r="B11" s="11" t="s">
        <v>117</v>
      </c>
      <c r="C11" t="s">
        <v>17</v>
      </c>
      <c r="D11">
        <v>100</v>
      </c>
      <c r="E11" s="2" t="s">
        <v>18</v>
      </c>
      <c r="F11" s="2" t="s">
        <v>19</v>
      </c>
    </row>
    <row r="12" spans="1:6" x14ac:dyDescent="0.3">
      <c r="A12" t="s">
        <v>82</v>
      </c>
      <c r="B12" s="11" t="s">
        <v>113</v>
      </c>
      <c r="C12" t="s">
        <v>17</v>
      </c>
      <c r="D12" s="2">
        <v>50</v>
      </c>
      <c r="E12" s="2" t="s">
        <v>18</v>
      </c>
      <c r="F12" s="2" t="s">
        <v>19</v>
      </c>
    </row>
    <row r="13" spans="1:6" x14ac:dyDescent="0.3">
      <c r="A13" t="s">
        <v>82</v>
      </c>
      <c r="B13" s="11" t="s">
        <v>114</v>
      </c>
      <c r="C13" t="s">
        <v>17</v>
      </c>
      <c r="D13" s="2">
        <v>50</v>
      </c>
      <c r="E13" s="2" t="s">
        <v>18</v>
      </c>
      <c r="F13" s="2" t="s">
        <v>19</v>
      </c>
    </row>
    <row r="14" spans="1:6" x14ac:dyDescent="0.3">
      <c r="A14" t="s">
        <v>82</v>
      </c>
      <c r="B14" s="11" t="s">
        <v>115</v>
      </c>
      <c r="C14" t="s">
        <v>17</v>
      </c>
      <c r="D14" s="2">
        <v>50</v>
      </c>
      <c r="E14" s="2" t="s">
        <v>18</v>
      </c>
      <c r="F14" s="2" t="s">
        <v>19</v>
      </c>
    </row>
    <row r="15" spans="1:6" x14ac:dyDescent="0.3">
      <c r="A15" t="s">
        <v>82</v>
      </c>
      <c r="B15" s="11" t="s">
        <v>116</v>
      </c>
      <c r="C15" t="s">
        <v>17</v>
      </c>
      <c r="D15" s="2">
        <v>50</v>
      </c>
      <c r="E15" s="2" t="s">
        <v>18</v>
      </c>
      <c r="F15" s="2" t="s">
        <v>19</v>
      </c>
    </row>
    <row r="16" spans="1:6" x14ac:dyDescent="0.3">
      <c r="A16" t="s">
        <v>82</v>
      </c>
      <c r="B16" s="11" t="s">
        <v>117</v>
      </c>
      <c r="C16" t="s">
        <v>17</v>
      </c>
      <c r="D16" s="2">
        <v>50</v>
      </c>
      <c r="E16" s="2" t="s">
        <v>18</v>
      </c>
      <c r="F16" s="2" t="s">
        <v>19</v>
      </c>
    </row>
  </sheetData>
  <autoFilter ref="A1:F16" xr:uid="{D35DF090-9BCB-459F-96DE-0C2E2C4CE15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4A2B-CE9C-44A7-99F9-BCB2DDA672DE}">
  <dimension ref="A1:E9"/>
  <sheetViews>
    <sheetView workbookViewId="0">
      <selection activeCell="B2" sqref="B2"/>
    </sheetView>
  </sheetViews>
  <sheetFormatPr defaultRowHeight="14.4" x14ac:dyDescent="0.3"/>
  <cols>
    <col min="1" max="1" width="22.88671875" bestFit="1" customWidth="1"/>
    <col min="2" max="2" width="12" bestFit="1" customWidth="1"/>
    <col min="4" max="4" width="7.21875" bestFit="1" customWidth="1"/>
  </cols>
  <sheetData>
    <row r="1" spans="1:5" s="10" customFormat="1" x14ac:dyDescent="0.3">
      <c r="A1" s="1" t="s">
        <v>20</v>
      </c>
      <c r="B1" s="1" t="s">
        <v>118</v>
      </c>
      <c r="C1" s="1" t="s">
        <v>14</v>
      </c>
      <c r="D1" s="1" t="s">
        <v>15</v>
      </c>
    </row>
    <row r="2" spans="1:5" x14ac:dyDescent="0.3">
      <c r="A2" s="2" t="s">
        <v>21</v>
      </c>
      <c r="B2" t="s">
        <v>11</v>
      </c>
      <c r="C2" s="2" t="s">
        <v>17</v>
      </c>
      <c r="D2" s="2">
        <v>18</v>
      </c>
    </row>
    <row r="3" spans="1:5" x14ac:dyDescent="0.3">
      <c r="A3" s="2" t="s">
        <v>21</v>
      </c>
      <c r="B3" t="s">
        <v>83</v>
      </c>
      <c r="C3" t="s">
        <v>17</v>
      </c>
      <c r="D3">
        <v>20</v>
      </c>
    </row>
    <row r="4" spans="1:5" x14ac:dyDescent="0.3">
      <c r="A4" s="2" t="s">
        <v>21</v>
      </c>
      <c r="B4" s="11" t="s">
        <v>113</v>
      </c>
      <c r="C4" t="s">
        <v>17</v>
      </c>
      <c r="D4" s="2">
        <v>22</v>
      </c>
    </row>
    <row r="5" spans="1:5" x14ac:dyDescent="0.3">
      <c r="A5" s="2" t="s">
        <v>21</v>
      </c>
      <c r="B5" s="11" t="s">
        <v>114</v>
      </c>
      <c r="C5" t="s">
        <v>17</v>
      </c>
      <c r="D5">
        <v>24</v>
      </c>
    </row>
    <row r="6" spans="1:5" x14ac:dyDescent="0.3">
      <c r="A6" s="2" t="s">
        <v>21</v>
      </c>
      <c r="B6" s="11" t="s">
        <v>115</v>
      </c>
      <c r="C6" t="s">
        <v>17</v>
      </c>
      <c r="D6" s="2">
        <v>26</v>
      </c>
    </row>
    <row r="7" spans="1:5" x14ac:dyDescent="0.3">
      <c r="A7" s="2" t="s">
        <v>21</v>
      </c>
      <c r="B7" s="11" t="s">
        <v>116</v>
      </c>
      <c r="C7" t="s">
        <v>17</v>
      </c>
      <c r="D7">
        <v>28</v>
      </c>
      <c r="E7" s="11"/>
    </row>
    <row r="8" spans="1:5" x14ac:dyDescent="0.3">
      <c r="A8" s="2" t="s">
        <v>21</v>
      </c>
      <c r="B8" s="11" t="s">
        <v>117</v>
      </c>
      <c r="C8" t="s">
        <v>17</v>
      </c>
      <c r="D8" s="2">
        <v>30</v>
      </c>
      <c r="E8" s="12"/>
    </row>
    <row r="9" spans="1:5" x14ac:dyDescent="0.3">
      <c r="E9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3FDF5-674A-4B32-8AB5-CDA92337D865}">
  <dimension ref="A3:K28"/>
  <sheetViews>
    <sheetView topLeftCell="A3" workbookViewId="0">
      <selection activeCell="D23" sqref="D23"/>
    </sheetView>
  </sheetViews>
  <sheetFormatPr defaultRowHeight="14.4" x14ac:dyDescent="0.3"/>
  <cols>
    <col min="1" max="1" width="15" style="4" customWidth="1"/>
    <col min="2" max="2" width="26.33203125" style="4" bestFit="1" customWidth="1"/>
    <col min="3" max="3" width="35.21875" style="4" bestFit="1" customWidth="1"/>
    <col min="4" max="4" width="13.109375" style="4" bestFit="1" customWidth="1"/>
    <col min="5" max="5" width="8.88671875" style="4"/>
    <col min="6" max="6" width="5.88671875" style="4" bestFit="1" customWidth="1"/>
    <col min="7" max="7" width="10.44140625" style="4" bestFit="1" customWidth="1"/>
    <col min="8" max="16384" width="8.88671875" style="4"/>
  </cols>
  <sheetData>
    <row r="3" spans="1:11" x14ac:dyDescent="0.3">
      <c r="A3" s="20" t="s">
        <v>22</v>
      </c>
      <c r="B3" s="20"/>
    </row>
    <row r="5" spans="1:11" x14ac:dyDescent="0.3">
      <c r="A5" s="21" t="s">
        <v>24</v>
      </c>
      <c r="B5" s="21"/>
      <c r="C5" s="21"/>
      <c r="D5" s="21"/>
      <c r="E5" s="21"/>
      <c r="F5" s="21"/>
      <c r="G5" s="21"/>
      <c r="H5" s="21"/>
    </row>
    <row r="6" spans="1:11" x14ac:dyDescent="0.3">
      <c r="A6" s="5" t="s">
        <v>96</v>
      </c>
      <c r="B6" s="5" t="s">
        <v>97</v>
      </c>
      <c r="C6" s="5" t="s">
        <v>3</v>
      </c>
      <c r="D6" s="5" t="s">
        <v>98</v>
      </c>
    </row>
    <row r="7" spans="1:11" x14ac:dyDescent="0.3">
      <c r="A7" s="5" t="s">
        <v>99</v>
      </c>
      <c r="B7" s="4" t="s">
        <v>10</v>
      </c>
      <c r="C7" s="4" t="s">
        <v>11</v>
      </c>
      <c r="D7" s="4" t="s">
        <v>23</v>
      </c>
      <c r="K7" t="s">
        <v>171</v>
      </c>
    </row>
    <row r="8" spans="1:11" x14ac:dyDescent="0.3">
      <c r="A8" s="5" t="s">
        <v>100</v>
      </c>
      <c r="K8" t="s">
        <v>172</v>
      </c>
    </row>
    <row r="9" spans="1:11" x14ac:dyDescent="0.3">
      <c r="A9" s="5" t="s">
        <v>92</v>
      </c>
      <c r="K9" t="s">
        <v>173</v>
      </c>
    </row>
    <row r="10" spans="1:11" x14ac:dyDescent="0.3">
      <c r="A10" s="5" t="s">
        <v>93</v>
      </c>
    </row>
    <row r="11" spans="1:11" x14ac:dyDescent="0.3">
      <c r="B11" s="5" t="s">
        <v>25</v>
      </c>
      <c r="C11" s="5" t="s">
        <v>26</v>
      </c>
      <c r="D11" s="5" t="s">
        <v>1</v>
      </c>
      <c r="E11" s="5" t="s">
        <v>27</v>
      </c>
      <c r="F11" s="5" t="s">
        <v>28</v>
      </c>
      <c r="G11" s="5" t="s">
        <v>29</v>
      </c>
      <c r="H11" s="5" t="s">
        <v>35</v>
      </c>
    </row>
    <row r="12" spans="1:11" x14ac:dyDescent="0.3">
      <c r="B12" s="4" t="s">
        <v>30</v>
      </c>
      <c r="C12" s="4">
        <v>8</v>
      </c>
      <c r="D12" s="4">
        <v>9.67</v>
      </c>
      <c r="H12" s="4">
        <v>9.67</v>
      </c>
    </row>
    <row r="13" spans="1:11" x14ac:dyDescent="0.3">
      <c r="B13" s="4" t="s">
        <v>31</v>
      </c>
      <c r="C13" s="4">
        <v>250</v>
      </c>
      <c r="D13" s="4">
        <v>12.6</v>
      </c>
      <c r="E13" s="4">
        <v>42</v>
      </c>
      <c r="F13" s="4">
        <v>40</v>
      </c>
      <c r="G13" s="4">
        <v>30</v>
      </c>
      <c r="H13" s="4">
        <v>5.29</v>
      </c>
    </row>
    <row r="15" spans="1:11" x14ac:dyDescent="0.3">
      <c r="A15" s="21" t="s">
        <v>32</v>
      </c>
      <c r="B15" s="21"/>
      <c r="C15" s="21"/>
      <c r="D15" s="21"/>
      <c r="E15" s="21"/>
      <c r="F15" s="21"/>
      <c r="G15" s="21"/>
      <c r="H15" s="21"/>
    </row>
    <row r="17" spans="1:11" x14ac:dyDescent="0.3">
      <c r="B17" s="4" t="s">
        <v>36</v>
      </c>
      <c r="C17" s="4" t="s">
        <v>33</v>
      </c>
    </row>
    <row r="18" spans="1:11" x14ac:dyDescent="0.3">
      <c r="B18" s="4">
        <f>H12+H13</f>
        <v>14.96</v>
      </c>
      <c r="C18" s="4">
        <f>12+8</f>
        <v>20</v>
      </c>
    </row>
    <row r="20" spans="1:11" x14ac:dyDescent="0.3">
      <c r="A20" s="21" t="s">
        <v>37</v>
      </c>
      <c r="B20" s="21"/>
      <c r="C20" s="21"/>
      <c r="D20" s="21"/>
      <c r="E20" s="21"/>
      <c r="F20" s="21"/>
      <c r="G20" s="21"/>
      <c r="H20" s="21"/>
    </row>
    <row r="21" spans="1:11" x14ac:dyDescent="0.3">
      <c r="A21" s="17" t="s">
        <v>39</v>
      </c>
      <c r="B21" s="17"/>
      <c r="C21" s="4" t="s">
        <v>40</v>
      </c>
    </row>
    <row r="22" spans="1:11" x14ac:dyDescent="0.3">
      <c r="A22" s="17" t="s">
        <v>38</v>
      </c>
      <c r="B22" s="17"/>
      <c r="C22" s="6"/>
      <c r="D22" s="6"/>
      <c r="E22" s="6"/>
      <c r="F22" s="6"/>
    </row>
    <row r="23" spans="1:11" x14ac:dyDescent="0.3">
      <c r="A23" s="17" t="s">
        <v>80</v>
      </c>
      <c r="B23" s="17"/>
      <c r="C23" s="6"/>
      <c r="D23" s="6"/>
      <c r="E23" s="6"/>
      <c r="F23" s="6"/>
    </row>
    <row r="24" spans="1:11" x14ac:dyDescent="0.3">
      <c r="A24" s="17" t="s">
        <v>78</v>
      </c>
      <c r="B24" s="17"/>
      <c r="C24" s="8" t="s">
        <v>79</v>
      </c>
      <c r="D24" s="6"/>
      <c r="E24" s="6"/>
      <c r="F24" s="6"/>
    </row>
    <row r="25" spans="1:11" x14ac:dyDescent="0.3">
      <c r="A25" s="17" t="s">
        <v>41</v>
      </c>
      <c r="B25" s="17"/>
      <c r="C25" s="4" t="s">
        <v>42</v>
      </c>
      <c r="D25" s="18" t="s">
        <v>101</v>
      </c>
      <c r="E25" s="19"/>
      <c r="F25" s="19"/>
      <c r="G25" s="19"/>
      <c r="H25" s="19"/>
      <c r="I25" s="19"/>
      <c r="J25" s="19"/>
      <c r="K25" s="19"/>
    </row>
    <row r="26" spans="1:11" x14ac:dyDescent="0.3">
      <c r="D26" s="18" t="s">
        <v>77</v>
      </c>
      <c r="E26" s="19"/>
      <c r="F26" s="19"/>
      <c r="G26" s="19"/>
      <c r="H26" s="19"/>
      <c r="I26" s="19"/>
    </row>
    <row r="28" spans="1:11" x14ac:dyDescent="0.3">
      <c r="A28" s="17" t="s">
        <v>81</v>
      </c>
      <c r="B28" s="17"/>
      <c r="C28" s="17"/>
      <c r="D28" s="17"/>
    </row>
  </sheetData>
  <mergeCells count="12">
    <mergeCell ref="A25:B25"/>
    <mergeCell ref="D25:K25"/>
    <mergeCell ref="D26:I26"/>
    <mergeCell ref="A3:B3"/>
    <mergeCell ref="A28:D28"/>
    <mergeCell ref="A24:B24"/>
    <mergeCell ref="A23:B23"/>
    <mergeCell ref="A5:H5"/>
    <mergeCell ref="A15:H15"/>
    <mergeCell ref="A20:H20"/>
    <mergeCell ref="A22:B22"/>
    <mergeCell ref="A21:B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BB4F-75CA-4E14-8F3F-A75E47F859CD}">
  <dimension ref="A2:C13"/>
  <sheetViews>
    <sheetView workbookViewId="0">
      <selection activeCell="D20" sqref="D20"/>
    </sheetView>
  </sheetViews>
  <sheetFormatPr defaultRowHeight="14.4" x14ac:dyDescent="0.3"/>
  <cols>
    <col min="1" max="1" width="20.109375" bestFit="1" customWidth="1"/>
    <col min="2" max="2" width="24" bestFit="1" customWidth="1"/>
  </cols>
  <sheetData>
    <row r="2" spans="1:3" x14ac:dyDescent="0.3">
      <c r="A2" t="s">
        <v>84</v>
      </c>
      <c r="B2" t="s">
        <v>85</v>
      </c>
      <c r="C2" t="s">
        <v>86</v>
      </c>
    </row>
    <row r="3" spans="1:3" x14ac:dyDescent="0.3">
      <c r="A3" t="s">
        <v>87</v>
      </c>
      <c r="B3" t="s">
        <v>89</v>
      </c>
      <c r="C3" t="s">
        <v>88</v>
      </c>
    </row>
    <row r="4" spans="1:3" x14ac:dyDescent="0.3">
      <c r="A4" t="s">
        <v>90</v>
      </c>
      <c r="B4" t="s">
        <v>91</v>
      </c>
    </row>
    <row r="5" spans="1:3" x14ac:dyDescent="0.3">
      <c r="A5" t="s">
        <v>92</v>
      </c>
    </row>
    <row r="6" spans="1:3" x14ac:dyDescent="0.3">
      <c r="A6" t="s">
        <v>93</v>
      </c>
    </row>
    <row r="10" spans="1:3" ht="15.6" x14ac:dyDescent="0.3">
      <c r="A10" s="9" t="s">
        <v>102</v>
      </c>
      <c r="B10" s="7"/>
    </row>
    <row r="11" spans="1:3" ht="15.6" x14ac:dyDescent="0.3">
      <c r="A11" s="9" t="s">
        <v>103</v>
      </c>
      <c r="B11" s="7" t="s">
        <v>110</v>
      </c>
    </row>
    <row r="12" spans="1:3" ht="15.6" x14ac:dyDescent="0.3">
      <c r="A12" s="9" t="s">
        <v>104</v>
      </c>
      <c r="B12" s="7" t="s">
        <v>109</v>
      </c>
    </row>
    <row r="13" spans="1:3" ht="15.6" x14ac:dyDescent="0.3">
      <c r="A13" s="9" t="s">
        <v>107</v>
      </c>
      <c r="B13" s="7" t="s">
        <v>108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343BD0DD31AA4297A2EF610014A1BF" ma:contentTypeVersion="13" ma:contentTypeDescription="Create a new document." ma:contentTypeScope="" ma:versionID="f83d6b63ac4a176ebf43227be297d219">
  <xsd:schema xmlns:xsd="http://www.w3.org/2001/XMLSchema" xmlns:xs="http://www.w3.org/2001/XMLSchema" xmlns:p="http://schemas.microsoft.com/office/2006/metadata/properties" xmlns:ns3="b2f27841-1f59-4d8b-a7d8-14fb94542c19" xmlns:ns4="2f06b1f5-604c-4482-a64c-c80cee61fd3a" targetNamespace="http://schemas.microsoft.com/office/2006/metadata/properties" ma:root="true" ma:fieldsID="b05693fd1cbd9bcfb6d15831f4adf40f" ns3:_="" ns4:_="">
    <xsd:import namespace="b2f27841-1f59-4d8b-a7d8-14fb94542c19"/>
    <xsd:import namespace="2f06b1f5-604c-4482-a64c-c80cee61fd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27841-1f59-4d8b-a7d8-14fb94542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b1f5-604c-4482-a64c-c80cee61fd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f27841-1f59-4d8b-a7d8-14fb94542c19" xsi:nil="true"/>
  </documentManagement>
</p:properties>
</file>

<file path=customXml/itemProps1.xml><?xml version="1.0" encoding="utf-8"?>
<ds:datastoreItem xmlns:ds="http://schemas.openxmlformats.org/officeDocument/2006/customXml" ds:itemID="{67B4D3F6-F8FA-4C9E-92B9-9E9ABA11DC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E1D8D6-1CF0-41FD-8D99-059178BD0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f27841-1f59-4d8b-a7d8-14fb94542c19"/>
    <ds:schemaRef ds:uri="2f06b1f5-604c-4482-a64c-c80cee61fd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6BEFA8-E503-43F6-8522-0715596E6C88}">
  <ds:schemaRefs>
    <ds:schemaRef ds:uri="http://schemas.microsoft.com/office/2006/metadata/properties"/>
    <ds:schemaRef ds:uri="b2f27841-1f59-4d8b-a7d8-14fb94542c19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2f06b1f5-604c-4482-a64c-c80cee61fd3a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FBA Locations</vt:lpstr>
      <vt:lpstr>P2P</vt:lpstr>
      <vt:lpstr>Accessorials</vt:lpstr>
      <vt:lpstr>Palletization</vt:lpstr>
      <vt:lpstr>Caluculations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Manoj Kumar</dc:creator>
  <cp:lastModifiedBy>Ayyanagouda Rabbanagoudar</cp:lastModifiedBy>
  <dcterms:created xsi:type="dcterms:W3CDTF">2025-07-18T07:03:24Z</dcterms:created>
  <dcterms:modified xsi:type="dcterms:W3CDTF">2025-07-24T08:33:36Z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0x01010054343BD0DD31AA4297A2EF610014A1BF</vt:lpwstr>
  </property>
</Properties>
</file>