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el\Desktop\"/>
    </mc:Choice>
  </mc:AlternateContent>
  <xr:revisionPtr revIDLastSave="0" documentId="13_ncr:1_{490D8CC9-C777-491C-98AE-36DDF93BD789}" xr6:coauthVersionLast="43" xr6:coauthVersionMax="43" xr10:uidLastSave="{00000000-0000-0000-0000-000000000000}"/>
  <workbookProtection workbookAlgorithmName="SHA-512" workbookHashValue="kQpoegTtdTAstuZU57qDbdkcRcztrNgPHphnhZrs3NThugLFYMnoEM5xf4pRGINr61Aeavnz5CxYFJNVZOdvog==" workbookSaltValue="H2ybu/REzdwnuWlUG9pK0g==" workbookSpinCount="100000" lockStructure="1"/>
  <bookViews>
    <workbookView xWindow="-108" yWindow="-108" windowWidth="23256" windowHeight="13176" xr2:uid="{75149BEE-F9FA-45C4-9E71-34C9417A3847}"/>
  </bookViews>
  <sheets>
    <sheet name="Sheet1" sheetId="1" r:id="rId1"/>
    <sheet name="Sheet2" sheetId="2" r:id="rId2"/>
  </sheets>
  <definedNames>
    <definedName name="e">Sheet1!$G$16:$G$17</definedName>
    <definedName name="mu">Sheet1!$H$2:$H$3</definedName>
    <definedName name="sig">Sheet1!$G$9:$H$10</definedName>
    <definedName name="sigi">Sheet1!$G$13:$H$14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4" i="1"/>
  <c r="H5" i="1" l="1"/>
  <c r="H10" i="1" s="1"/>
  <c r="H6" i="1"/>
  <c r="H3" i="1"/>
  <c r="H4" i="1"/>
  <c r="H2" i="1"/>
  <c r="T6" i="1" l="1"/>
  <c r="T8" i="1"/>
  <c r="T10" i="1"/>
  <c r="T12" i="1"/>
  <c r="T14" i="1"/>
  <c r="T16" i="1"/>
  <c r="T18" i="1"/>
  <c r="T20" i="1"/>
  <c r="T22" i="1"/>
  <c r="T24" i="1"/>
  <c r="T26" i="1"/>
  <c r="T28" i="1"/>
  <c r="T30" i="1"/>
  <c r="T32" i="1"/>
  <c r="T34" i="1"/>
  <c r="T36" i="1"/>
  <c r="T38" i="1"/>
  <c r="T40" i="1"/>
  <c r="T42" i="1"/>
  <c r="T44" i="1"/>
  <c r="T46" i="1"/>
  <c r="T48" i="1"/>
  <c r="T50" i="1"/>
  <c r="T52" i="1"/>
  <c r="T54" i="1"/>
  <c r="T56" i="1"/>
  <c r="T58" i="1"/>
  <c r="T60" i="1"/>
  <c r="T62" i="1"/>
  <c r="T64" i="1"/>
  <c r="T66" i="1"/>
  <c r="T68" i="1"/>
  <c r="T70" i="1"/>
  <c r="T72" i="1"/>
  <c r="T74" i="1"/>
  <c r="T76" i="1"/>
  <c r="T78" i="1"/>
  <c r="T80" i="1"/>
  <c r="T82" i="1"/>
  <c r="T84" i="1"/>
  <c r="T86" i="1"/>
  <c r="T88" i="1"/>
  <c r="T90" i="1"/>
  <c r="T92" i="1"/>
  <c r="T94" i="1"/>
  <c r="T96" i="1"/>
  <c r="T98" i="1"/>
  <c r="T100" i="1"/>
  <c r="T102" i="1"/>
  <c r="T9" i="1"/>
  <c r="T11" i="1"/>
  <c r="T15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3" i="1"/>
  <c r="T87" i="1"/>
  <c r="T91" i="1"/>
  <c r="T95" i="1"/>
  <c r="T99" i="1"/>
  <c r="T103" i="1"/>
  <c r="T7" i="1"/>
  <c r="T13" i="1"/>
  <c r="T17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5" i="1"/>
  <c r="T89" i="1"/>
  <c r="T93" i="1"/>
  <c r="T97" i="1"/>
  <c r="T101" i="1"/>
  <c r="G10" i="1"/>
  <c r="H9" i="1"/>
  <c r="H20" i="1" s="1" a="1"/>
  <c r="H20" i="1" s="1"/>
  <c r="S10" i="1"/>
  <c r="S12" i="1"/>
  <c r="S16" i="1"/>
  <c r="S20" i="1"/>
  <c r="S26" i="1"/>
  <c r="S30" i="1"/>
  <c r="S34" i="1"/>
  <c r="S38" i="1"/>
  <c r="S42" i="1"/>
  <c r="S7" i="1"/>
  <c r="S9" i="1"/>
  <c r="S11" i="1"/>
  <c r="S13" i="1"/>
  <c r="S15" i="1"/>
  <c r="S17" i="1"/>
  <c r="S19" i="1"/>
  <c r="S21" i="1"/>
  <c r="S23" i="1"/>
  <c r="S25" i="1"/>
  <c r="S27" i="1"/>
  <c r="S29" i="1"/>
  <c r="S31" i="1"/>
  <c r="S33" i="1"/>
  <c r="S35" i="1"/>
  <c r="S37" i="1"/>
  <c r="S39" i="1"/>
  <c r="S41" i="1"/>
  <c r="S43" i="1"/>
  <c r="S45" i="1"/>
  <c r="S47" i="1"/>
  <c r="S49" i="1"/>
  <c r="S51" i="1"/>
  <c r="S53" i="1"/>
  <c r="S55" i="1"/>
  <c r="S57" i="1"/>
  <c r="S59" i="1"/>
  <c r="S61" i="1"/>
  <c r="S63" i="1"/>
  <c r="S65" i="1"/>
  <c r="S67" i="1"/>
  <c r="S69" i="1"/>
  <c r="S71" i="1"/>
  <c r="S73" i="1"/>
  <c r="S75" i="1"/>
  <c r="S77" i="1"/>
  <c r="S79" i="1"/>
  <c r="S81" i="1"/>
  <c r="S83" i="1"/>
  <c r="S85" i="1"/>
  <c r="S87" i="1"/>
  <c r="S89" i="1"/>
  <c r="S91" i="1"/>
  <c r="S93" i="1"/>
  <c r="S95" i="1"/>
  <c r="S97" i="1"/>
  <c r="S99" i="1"/>
  <c r="S101" i="1"/>
  <c r="S103" i="1"/>
  <c r="G9" i="1"/>
  <c r="S8" i="1"/>
  <c r="S14" i="1"/>
  <c r="S18" i="1"/>
  <c r="S22" i="1"/>
  <c r="S24" i="1"/>
  <c r="S28" i="1"/>
  <c r="S32" i="1"/>
  <c r="S36" i="1"/>
  <c r="S40" i="1"/>
  <c r="S44" i="1"/>
  <c r="S46" i="1"/>
  <c r="S54" i="1"/>
  <c r="S62" i="1"/>
  <c r="S70" i="1"/>
  <c r="S78" i="1"/>
  <c r="S86" i="1"/>
  <c r="S94" i="1"/>
  <c r="S102" i="1"/>
  <c r="S60" i="1"/>
  <c r="S48" i="1"/>
  <c r="S56" i="1"/>
  <c r="S64" i="1"/>
  <c r="S72" i="1"/>
  <c r="S80" i="1"/>
  <c r="S88" i="1"/>
  <c r="S96" i="1"/>
  <c r="S52" i="1"/>
  <c r="S76" i="1"/>
  <c r="S84" i="1"/>
  <c r="S92" i="1"/>
  <c r="S100" i="1"/>
  <c r="S50" i="1"/>
  <c r="S58" i="1"/>
  <c r="S66" i="1"/>
  <c r="S74" i="1"/>
  <c r="S82" i="1"/>
  <c r="S90" i="1"/>
  <c r="S98" i="1"/>
  <c r="S68" i="1"/>
  <c r="K5" i="1" l="1" a="1"/>
  <c r="G13" i="1" a="1"/>
  <c r="H19" i="1" a="1"/>
  <c r="H19" i="1" s="1"/>
  <c r="H21" i="1" a="1"/>
  <c r="H21" i="1" s="1"/>
  <c r="H22" i="1" l="1"/>
  <c r="G13" i="1"/>
  <c r="G14" i="1"/>
  <c r="H14" i="1"/>
  <c r="H13" i="1"/>
  <c r="K5" i="1"/>
  <c r="K6" i="1"/>
  <c r="K8" i="1" s="1"/>
  <c r="K11" i="1" l="1" a="1"/>
  <c r="K11" i="1" s="1"/>
  <c r="K7" i="1"/>
  <c r="K12" i="1" l="1"/>
  <c r="K13" i="1" s="1"/>
  <c r="AA10" i="1" a="1"/>
  <c r="AA10" i="1" s="1"/>
  <c r="K14" i="1" l="1"/>
</calcChain>
</file>

<file path=xl/sharedStrings.xml><?xml version="1.0" encoding="utf-8"?>
<sst xmlns="http://schemas.openxmlformats.org/spreadsheetml/2006/main" count="40" uniqueCount="29">
  <si>
    <t>Date</t>
  </si>
  <si>
    <t>Aeromexico</t>
  </si>
  <si>
    <t>Gruma</t>
  </si>
  <si>
    <t>A</t>
  </si>
  <si>
    <t>B</t>
  </si>
  <si>
    <t>RendimientoLnA</t>
  </si>
  <si>
    <t>RendimientoLnB</t>
  </si>
  <si>
    <t>E(A)</t>
  </si>
  <si>
    <t>E(B)</t>
  </si>
  <si>
    <t>Var(A)</t>
  </si>
  <si>
    <t>Var(B)</t>
  </si>
  <si>
    <t>Cov(A,B)</t>
  </si>
  <si>
    <t>wa</t>
  </si>
  <si>
    <t>wb</t>
  </si>
  <si>
    <t>sigma_p</t>
  </si>
  <si>
    <t>E(p)</t>
  </si>
  <si>
    <t>C</t>
  </si>
  <si>
    <t>AC-B^2</t>
  </si>
  <si>
    <t>Rendimiento</t>
  </si>
  <si>
    <t>(Var-Cov)^-1</t>
  </si>
  <si>
    <t>Var-Cov</t>
  </si>
  <si>
    <t>Datos</t>
  </si>
  <si>
    <t>w(A)</t>
  </si>
  <si>
    <t>w(B)</t>
  </si>
  <si>
    <t>Varianza mínima global</t>
  </si>
  <si>
    <t>Varianza</t>
  </si>
  <si>
    <t>Varianza mínima rendimiento requerido</t>
  </si>
  <si>
    <t>e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</si>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</sst>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0E+00"/>
    <numFmt numFmtId="166" formatCode="0.00000000"/>
    <numFmt numFmtId="167" formatCode="0.000000"/>
    <numFmt numFmtId="168" formatCode="0.0000000000"/>
    <numFmt numFmtId="169" formatCode="0.00000%"/>
    <numFmt numFmtId="170" formatCode="0.000%"/>
    <numFmt numFmtId="171" formatCode="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170" fontId="0" fillId="2" borderId="0" xfId="1" applyNumberFormat="1" applyFont="1" applyFill="1" applyProtection="1">
      <protection locked="0"/>
    </xf>
    <xf numFmtId="10" fontId="0" fillId="0" borderId="8" xfId="0" applyNumberFormat="1" applyBorder="1" applyProtection="1">
      <protection hidden="1"/>
    </xf>
    <xf numFmtId="10" fontId="0" fillId="0" borderId="9" xfId="0" applyNumberFormat="1" applyBorder="1" applyProtection="1">
      <protection hidden="1"/>
    </xf>
    <xf numFmtId="0" fontId="0" fillId="0" borderId="0" xfId="0" applyProtection="1">
      <protection hidden="1"/>
    </xf>
    <xf numFmtId="165" fontId="0" fillId="0" borderId="0" xfId="0" applyNumberFormat="1" applyProtection="1">
      <protection hidden="1"/>
    </xf>
    <xf numFmtId="0" fontId="0" fillId="0" borderId="4" xfId="0" applyBorder="1" applyProtection="1">
      <protection hidden="1"/>
    </xf>
    <xf numFmtId="165" fontId="0" fillId="0" borderId="5" xfId="0" applyNumberFormat="1" applyBorder="1" applyProtection="1">
      <protection hidden="1"/>
    </xf>
    <xf numFmtId="165" fontId="0" fillId="0" borderId="6" xfId="0" applyNumberFormat="1" applyBorder="1" applyProtection="1">
      <protection hidden="1"/>
    </xf>
    <xf numFmtId="0" fontId="0" fillId="0" borderId="7" xfId="0" applyBorder="1" applyProtection="1">
      <protection hidden="1"/>
    </xf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171" fontId="0" fillId="0" borderId="0" xfId="0" applyNumberFormat="1" applyProtection="1">
      <protection hidden="1"/>
    </xf>
    <xf numFmtId="166" fontId="0" fillId="0" borderId="0" xfId="0" applyNumberFormat="1" applyProtection="1">
      <protection hidden="1"/>
    </xf>
    <xf numFmtId="170" fontId="0" fillId="0" borderId="0" xfId="1" applyNumberFormat="1" applyFont="1" applyProtection="1">
      <protection hidden="1"/>
    </xf>
    <xf numFmtId="14" fontId="0" fillId="0" borderId="2" xfId="0" applyNumberFormat="1" applyBorder="1" applyProtection="1">
      <protection hidden="1"/>
    </xf>
    <xf numFmtId="164" fontId="0" fillId="0" borderId="0" xfId="0" applyNumberFormat="1" applyProtection="1">
      <protection hidden="1"/>
    </xf>
    <xf numFmtId="168" fontId="0" fillId="0" borderId="0" xfId="0" applyNumberFormat="1" applyProtection="1">
      <protection hidden="1"/>
    </xf>
    <xf numFmtId="10" fontId="0" fillId="0" borderId="0" xfId="1" applyNumberFormat="1" applyFont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0" xfId="0" applyBorder="1" applyProtection="1">
      <protection hidden="1"/>
    </xf>
    <xf numFmtId="0" fontId="0" fillId="0" borderId="2" xfId="0" applyBorder="1" applyProtection="1">
      <protection hidden="1"/>
    </xf>
    <xf numFmtId="0" fontId="2" fillId="0" borderId="0" xfId="0" applyFont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2" fontId="0" fillId="0" borderId="0" xfId="0" applyNumberFormat="1" applyProtection="1">
      <protection hidden="1"/>
    </xf>
    <xf numFmtId="169" fontId="0" fillId="0" borderId="0" xfId="1" applyNumberFormat="1" applyFont="1" applyProtection="1">
      <protection hidden="1"/>
    </xf>
    <xf numFmtId="167" fontId="0" fillId="0" borderId="0" xfId="0" applyNumberFormat="1" applyProtection="1">
      <protection hidden="1"/>
    </xf>
    <xf numFmtId="0" fontId="0" fillId="0" borderId="3" xfId="0" applyBorder="1" applyProtection="1">
      <protection hidden="1"/>
    </xf>
    <xf numFmtId="0" fontId="0" fillId="0" borderId="1" xfId="0" applyBorder="1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0" fontId="0" fillId="2" borderId="0" xfId="0" applyFill="1" applyProtection="1">
      <protection hidden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CC44-CFAC-4BB2-BD2A-04F0C9DC0800}">
  <dimension ref="A1:AA757"/>
  <sheetViews>
    <sheetView showGridLines="0" tabSelected="1" zoomScale="104" zoomScaleNormal="109" workbookViewId="0">
      <selection activeCell="B1" sqref="B1"/>
    </sheetView>
  </sheetViews>
  <sheetFormatPr defaultRowHeight="14.4" x14ac:dyDescent="0.3"/>
  <cols>
    <col min="1" max="1" width="11.5546875" style="4" bestFit="1" customWidth="1"/>
    <col min="2" max="3" width="11.5546875" style="4" customWidth="1"/>
    <col min="4" max="6" width="14.44140625" style="4" bestFit="1" customWidth="1"/>
    <col min="7" max="7" width="13.5546875" style="4" bestFit="1" customWidth="1"/>
    <col min="8" max="8" width="13.44140625" style="4" customWidth="1"/>
    <col min="9" max="9" width="8.88671875" style="4"/>
    <col min="10" max="10" width="18.6640625" style="4" customWidth="1"/>
    <col min="11" max="11" width="16" style="4" customWidth="1"/>
    <col min="12" max="12" width="8.88671875" style="4"/>
    <col min="13" max="13" width="17.109375" style="4" customWidth="1"/>
    <col min="14" max="16" width="8.88671875" style="4"/>
    <col min="17" max="18" width="0" style="4" hidden="1" customWidth="1"/>
    <col min="19" max="19" width="12" style="4" hidden="1" customWidth="1"/>
    <col min="20" max="20" width="14.44140625" style="4" hidden="1" customWidth="1"/>
    <col min="21" max="23" width="8.88671875" style="4"/>
    <col min="24" max="24" width="17.6640625" style="4" bestFit="1" customWidth="1"/>
    <col min="25" max="26" width="8.88671875" style="4"/>
    <col min="27" max="27" width="18.109375" style="4" bestFit="1" customWidth="1"/>
    <col min="28" max="16384" width="8.88671875" style="4"/>
  </cols>
  <sheetData>
    <row r="1" spans="1:27" x14ac:dyDescent="0.3">
      <c r="B1" s="4" t="s">
        <v>3</v>
      </c>
      <c r="C1" s="4" t="s">
        <v>4</v>
      </c>
      <c r="G1" s="4" t="s">
        <v>21</v>
      </c>
    </row>
    <row r="2" spans="1:27" ht="15" thickBot="1" x14ac:dyDescent="0.35">
      <c r="A2" s="28" t="s">
        <v>0</v>
      </c>
      <c r="B2" s="29" t="s">
        <v>2</v>
      </c>
      <c r="C2" s="29" t="s">
        <v>1</v>
      </c>
      <c r="D2" s="29" t="s">
        <v>5</v>
      </c>
      <c r="E2" s="29" t="s">
        <v>6</v>
      </c>
      <c r="F2" s="30" t="s">
        <v>28</v>
      </c>
      <c r="G2" s="21" t="s">
        <v>7</v>
      </c>
      <c r="H2" s="2">
        <f>AVERAGE(D4:D757)</f>
        <v>-4.2028134770178424E-3</v>
      </c>
      <c r="J2" s="31" t="s">
        <v>18</v>
      </c>
      <c r="K2" s="1">
        <v>0.1</v>
      </c>
      <c r="Q2" s="4" t="s">
        <v>12</v>
      </c>
      <c r="R2" s="4" t="s">
        <v>13</v>
      </c>
      <c r="S2" s="4" t="s">
        <v>14</v>
      </c>
      <c r="T2" s="4" t="s">
        <v>15</v>
      </c>
    </row>
    <row r="3" spans="1:27" x14ac:dyDescent="0.3">
      <c r="A3" s="15">
        <v>42464</v>
      </c>
      <c r="B3" s="16">
        <v>277.54998799999998</v>
      </c>
      <c r="C3" s="4">
        <v>49.93</v>
      </c>
      <c r="G3" s="4" t="s">
        <v>8</v>
      </c>
      <c r="H3" s="3">
        <f>AVERAGE(E4:E757)</f>
        <v>-2.5649608592409451E-3</v>
      </c>
      <c r="AA3" s="17"/>
    </row>
    <row r="4" spans="1:27" ht="15" thickBot="1" x14ac:dyDescent="0.35">
      <c r="A4" s="15">
        <v>42465</v>
      </c>
      <c r="B4" s="16">
        <v>279.11999500000002</v>
      </c>
      <c r="C4" s="4">
        <v>49.439999</v>
      </c>
      <c r="D4" s="18">
        <f>(LN(B4)-LN(B3))*10</f>
        <v>5.6407250643601969E-2</v>
      </c>
      <c r="E4" s="18">
        <f>(LN(C4)-LN(C3))*10</f>
        <v>-9.862231589619963E-2</v>
      </c>
      <c r="G4" s="4" t="s">
        <v>9</v>
      </c>
      <c r="H4" s="4">
        <f>_xlfn.VAR.S(D4:D757)</f>
        <v>1.8522574524239704E-2</v>
      </c>
      <c r="J4" s="19" t="s">
        <v>24</v>
      </c>
      <c r="K4" s="19"/>
      <c r="Q4" s="4">
        <v>-0.99</v>
      </c>
      <c r="R4" s="4">
        <v>-0.01</v>
      </c>
      <c r="AA4" s="17"/>
    </row>
    <row r="5" spans="1:27" x14ac:dyDescent="0.3">
      <c r="A5" s="15">
        <v>42466</v>
      </c>
      <c r="B5" s="16">
        <v>277.52999899999998</v>
      </c>
      <c r="C5" s="4">
        <v>49.419998</v>
      </c>
      <c r="D5" s="18">
        <f t="shared" ref="D5:D68" si="0">(LN(B5)-LN(B4))*10</f>
        <v>-5.71274711695402E-2</v>
      </c>
      <c r="E5" s="18">
        <f t="shared" ref="E5:E68" si="1">(LN(C5)-LN(C4))*10</f>
        <v>-4.0463283188030275E-3</v>
      </c>
      <c r="G5" s="4" t="s">
        <v>10</v>
      </c>
      <c r="H5" s="4">
        <f>_xlfn.VAR.S(E4:E757)</f>
        <v>2.4203875783536812E-2</v>
      </c>
      <c r="J5" s="20" t="s">
        <v>22</v>
      </c>
      <c r="K5" s="4">
        <f t="array" ref="K5:K6">MINVERSE(MMULT(MMULT(TRANSPOSE(e),MINVERSE(sig)),e))*MMULT(MINVERSE(sig),e)</f>
        <v>0.58362247877032913</v>
      </c>
      <c r="Q5" s="4">
        <v>-0.99</v>
      </c>
      <c r="R5" s="4">
        <v>-0.01</v>
      </c>
    </row>
    <row r="6" spans="1:27" x14ac:dyDescent="0.3">
      <c r="A6" s="15">
        <v>42467</v>
      </c>
      <c r="B6" s="16">
        <v>282.07000699999998</v>
      </c>
      <c r="C6" s="4">
        <v>49.310001</v>
      </c>
      <c r="D6" s="18">
        <f t="shared" si="0"/>
        <v>0.16226260053668007</v>
      </c>
      <c r="E6" s="18">
        <f t="shared" si="1"/>
        <v>-2.2282395751207495E-2</v>
      </c>
      <c r="G6" s="4" t="s">
        <v>11</v>
      </c>
      <c r="H6" s="5">
        <f>_xlfn.COVARIANCE.S(D4:D757,E4:E757)</f>
        <v>4.3782548957686587E-3</v>
      </c>
      <c r="J6" s="21" t="s">
        <v>23</v>
      </c>
      <c r="K6" s="4">
        <v>0.41637752122967092</v>
      </c>
      <c r="Q6" s="4">
        <v>-0.99</v>
      </c>
      <c r="R6" s="4">
        <v>-0.01</v>
      </c>
      <c r="T6" s="4">
        <f t="shared" ref="T6:T35" si="2">Q6*$H$2+R6*$H$3</f>
        <v>4.1864349508400735E-3</v>
      </c>
    </row>
    <row r="7" spans="1:27" x14ac:dyDescent="0.3">
      <c r="A7" s="15">
        <v>42468</v>
      </c>
      <c r="B7" s="16">
        <v>277.73001099999999</v>
      </c>
      <c r="C7" s="4">
        <v>49.110000999999997</v>
      </c>
      <c r="D7" s="18">
        <f t="shared" si="0"/>
        <v>-0.15505833568602689</v>
      </c>
      <c r="E7" s="18">
        <f t="shared" si="1"/>
        <v>-4.0642201022920155E-2</v>
      </c>
      <c r="J7" s="21" t="s">
        <v>25</v>
      </c>
      <c r="K7" s="13">
        <f>K5*$H$4+K6*$H$5+$H$6*K5*K6*2</f>
        <v>2.3016036295824167E-2</v>
      </c>
      <c r="Q7" s="4">
        <v>-0.99</v>
      </c>
      <c r="R7" s="4">
        <v>-0.01</v>
      </c>
      <c r="S7" s="13">
        <f t="shared" ref="S7:S35" si="3">Q7*$H$4+R7*$H$5+$H$6*Q7*R7*2</f>
        <v>-1.8492698089896457E-2</v>
      </c>
      <c r="T7" s="4">
        <f t="shared" si="2"/>
        <v>4.1864349508400735E-3</v>
      </c>
    </row>
    <row r="8" spans="1:27" x14ac:dyDescent="0.3">
      <c r="A8" s="15">
        <v>42471</v>
      </c>
      <c r="B8" s="16">
        <v>271.55999800000001</v>
      </c>
      <c r="C8" s="4">
        <v>49.009998000000003</v>
      </c>
      <c r="D8" s="18">
        <f t="shared" si="0"/>
        <v>-0.22466356264596143</v>
      </c>
      <c r="E8" s="18">
        <f t="shared" si="1"/>
        <v>-2.0383823001477452E-2</v>
      </c>
      <c r="G8" s="22" t="s">
        <v>20</v>
      </c>
      <c r="J8" s="21" t="s">
        <v>18</v>
      </c>
      <c r="K8" s="4">
        <f>K5*$H$2+K6*$H$3</f>
        <v>-3.5208484638883705E-3</v>
      </c>
      <c r="Q8" s="4">
        <v>-0.99</v>
      </c>
      <c r="R8" s="4">
        <v>-0.01</v>
      </c>
      <c r="S8" s="13">
        <f t="shared" si="3"/>
        <v>-1.8492698089896457E-2</v>
      </c>
      <c r="T8" s="4">
        <f t="shared" si="2"/>
        <v>4.1864349508400735E-3</v>
      </c>
    </row>
    <row r="9" spans="1:27" x14ac:dyDescent="0.3">
      <c r="A9" s="15">
        <v>42472</v>
      </c>
      <c r="B9" s="16">
        <v>261.97000100000002</v>
      </c>
      <c r="C9" s="4">
        <v>49.5</v>
      </c>
      <c r="D9" s="18">
        <f t="shared" si="0"/>
        <v>-0.35953104863120089</v>
      </c>
      <c r="E9" s="18">
        <f t="shared" si="1"/>
        <v>9.9483514611877766E-2</v>
      </c>
      <c r="G9" s="6">
        <f>H4</f>
        <v>1.8522574524239704E-2</v>
      </c>
      <c r="H9" s="7">
        <f>H6</f>
        <v>4.3782548957686587E-3</v>
      </c>
      <c r="Q9" s="4">
        <v>-0.99</v>
      </c>
      <c r="R9" s="4">
        <v>-0.01</v>
      </c>
      <c r="S9" s="13">
        <f t="shared" si="3"/>
        <v>-1.8492698089896457E-2</v>
      </c>
      <c r="T9" s="4">
        <f t="shared" si="2"/>
        <v>4.1864349508400735E-3</v>
      </c>
    </row>
    <row r="10" spans="1:27" ht="15" thickBot="1" x14ac:dyDescent="0.35">
      <c r="A10" s="15">
        <v>42473</v>
      </c>
      <c r="B10" s="16">
        <v>260.51998900000001</v>
      </c>
      <c r="C10" s="4">
        <v>49.150002000000001</v>
      </c>
      <c r="D10" s="18">
        <f t="shared" si="0"/>
        <v>-5.5504057505171289E-2</v>
      </c>
      <c r="E10" s="18">
        <f t="shared" si="1"/>
        <v>-7.0957822897099732E-2</v>
      </c>
      <c r="G10" s="8">
        <f>H6</f>
        <v>4.3782548957686587E-3</v>
      </c>
      <c r="H10" s="9">
        <f>H5</f>
        <v>2.4203875783536812E-2</v>
      </c>
      <c r="J10" s="19" t="s">
        <v>26</v>
      </c>
      <c r="K10" s="19"/>
      <c r="Q10" s="4">
        <v>-0.99</v>
      </c>
      <c r="R10" s="4">
        <v>-0.01</v>
      </c>
      <c r="S10" s="13">
        <f t="shared" si="3"/>
        <v>-1.8492698089896457E-2</v>
      </c>
      <c r="T10" s="4">
        <f t="shared" si="2"/>
        <v>4.1864349508400735E-3</v>
      </c>
      <c r="AA10" s="4">
        <f t="array" ref="AA10">MMULT(TRANSPOSE(K11:K12),e)</f>
        <v>1.0000000000000568</v>
      </c>
    </row>
    <row r="11" spans="1:27" x14ac:dyDescent="0.3">
      <c r="A11" s="15">
        <v>42474</v>
      </c>
      <c r="B11" s="16">
        <v>264.76998900000001</v>
      </c>
      <c r="C11" s="4">
        <v>49.279998999999997</v>
      </c>
      <c r="D11" s="18">
        <f t="shared" si="0"/>
        <v>0.16181891592903064</v>
      </c>
      <c r="E11" s="18">
        <f t="shared" si="1"/>
        <v>2.6414116481214833E-2</v>
      </c>
      <c r="J11" s="20" t="s">
        <v>22</v>
      </c>
      <c r="K11" s="4">
        <f t="array" ref="K11:K12">MMULT(((H21-K2*H20)/H22)*sigi,e)+MMULT(((K2*H19-H20)/H22)*sigi,mu)</f>
        <v>-62.621605720821918</v>
      </c>
      <c r="Q11" s="4">
        <v>-0.99</v>
      </c>
      <c r="R11" s="4">
        <v>-0.01</v>
      </c>
      <c r="S11" s="13">
        <f t="shared" si="3"/>
        <v>-1.8492698089896457E-2</v>
      </c>
      <c r="T11" s="4">
        <f t="shared" si="2"/>
        <v>4.1864349508400735E-3</v>
      </c>
    </row>
    <row r="12" spans="1:27" x14ac:dyDescent="0.3">
      <c r="A12" s="15">
        <v>42475</v>
      </c>
      <c r="B12" s="16">
        <v>264.36999500000002</v>
      </c>
      <c r="C12" s="4">
        <v>49.150002000000001</v>
      </c>
      <c r="D12" s="18">
        <f t="shared" si="0"/>
        <v>-1.5118648685978897E-2</v>
      </c>
      <c r="E12" s="18">
        <f t="shared" si="1"/>
        <v>-2.6414116481214833E-2</v>
      </c>
      <c r="G12" s="22" t="s">
        <v>19</v>
      </c>
      <c r="J12" s="21" t="s">
        <v>23</v>
      </c>
      <c r="K12" s="4">
        <v>63.621605720821975</v>
      </c>
      <c r="Q12" s="4">
        <v>-0.99</v>
      </c>
      <c r="R12" s="4">
        <v>-0.01</v>
      </c>
      <c r="S12" s="13">
        <f t="shared" si="3"/>
        <v>-1.8492698089896457E-2</v>
      </c>
      <c r="T12" s="4">
        <f t="shared" si="2"/>
        <v>4.1864349508400735E-3</v>
      </c>
    </row>
    <row r="13" spans="1:27" x14ac:dyDescent="0.3">
      <c r="A13" s="15">
        <v>42478</v>
      </c>
      <c r="B13" s="16">
        <v>258.19000199999999</v>
      </c>
      <c r="C13" s="4">
        <v>47.799999</v>
      </c>
      <c r="D13" s="18">
        <f t="shared" si="0"/>
        <v>-0.23653862437422291</v>
      </c>
      <c r="E13" s="18">
        <f t="shared" si="1"/>
        <v>-0.2785126870802701</v>
      </c>
      <c r="G13" s="6">
        <f t="array" ref="G13:H14">MINVERSE(sig)</f>
        <v>56.399705179941108</v>
      </c>
      <c r="H13" s="10">
        <v>-10.202179499365409</v>
      </c>
      <c r="J13" s="21" t="s">
        <v>25</v>
      </c>
      <c r="K13" s="13">
        <f>K11*$H$4+K12*$H$5+$H$6*K11*K12*2</f>
        <v>-34.50672169510058</v>
      </c>
      <c r="Q13" s="4">
        <v>-0.99</v>
      </c>
      <c r="R13" s="4">
        <v>-0.01</v>
      </c>
      <c r="S13" s="13">
        <f t="shared" si="3"/>
        <v>-1.8492698089896457E-2</v>
      </c>
      <c r="T13" s="4">
        <f t="shared" si="2"/>
        <v>4.1864349508400735E-3</v>
      </c>
    </row>
    <row r="14" spans="1:27" x14ac:dyDescent="0.3">
      <c r="A14" s="15">
        <v>42479</v>
      </c>
      <c r="B14" s="16">
        <v>252.41000399999999</v>
      </c>
      <c r="C14" s="4">
        <v>50.18</v>
      </c>
      <c r="D14" s="18">
        <f t="shared" si="0"/>
        <v>-0.22640990361037616</v>
      </c>
      <c r="E14" s="18">
        <f t="shared" si="1"/>
        <v>0.48590922361368527</v>
      </c>
      <c r="G14" s="11">
        <v>-10.202179499365409</v>
      </c>
      <c r="H14" s="9">
        <v>43.161175990300599</v>
      </c>
      <c r="J14" s="21" t="s">
        <v>18</v>
      </c>
      <c r="K14" s="14">
        <f>K11*$H$2+K12*$H$3</f>
        <v>9.9999999999999811E-2</v>
      </c>
      <c r="Q14" s="4">
        <v>-0.99</v>
      </c>
      <c r="R14" s="4">
        <v>-0.01</v>
      </c>
      <c r="S14" s="13">
        <f t="shared" si="3"/>
        <v>-1.8492698089896457E-2</v>
      </c>
      <c r="T14" s="4">
        <f t="shared" si="2"/>
        <v>4.1864349508400735E-3</v>
      </c>
    </row>
    <row r="15" spans="1:27" x14ac:dyDescent="0.3">
      <c r="A15" s="15">
        <v>42480</v>
      </c>
      <c r="B15" s="16">
        <v>246.11000100000001</v>
      </c>
      <c r="C15" s="4">
        <v>50.5</v>
      </c>
      <c r="D15" s="18">
        <f t="shared" si="0"/>
        <v>-0.25276170857436497</v>
      </c>
      <c r="E15" s="18">
        <f t="shared" si="1"/>
        <v>6.3567953430379021E-2</v>
      </c>
      <c r="G15" s="22" t="s">
        <v>27</v>
      </c>
      <c r="Q15" s="4">
        <v>-0.99</v>
      </c>
      <c r="R15" s="4">
        <v>-0.01</v>
      </c>
      <c r="S15" s="13">
        <f t="shared" si="3"/>
        <v>-1.8492698089896457E-2</v>
      </c>
      <c r="T15" s="4">
        <f t="shared" si="2"/>
        <v>4.1864349508400735E-3</v>
      </c>
    </row>
    <row r="16" spans="1:27" x14ac:dyDescent="0.3">
      <c r="A16" s="15">
        <v>42481</v>
      </c>
      <c r="B16" s="16">
        <v>253.10000600000001</v>
      </c>
      <c r="C16" s="4">
        <v>50.619999</v>
      </c>
      <c r="D16" s="18">
        <f t="shared" si="0"/>
        <v>0.28006096733760089</v>
      </c>
      <c r="E16" s="18">
        <f t="shared" si="1"/>
        <v>2.3733990806258376E-2</v>
      </c>
      <c r="G16" s="23">
        <v>1</v>
      </c>
      <c r="Q16" s="4">
        <v>-0.99</v>
      </c>
      <c r="R16" s="4">
        <v>-0.01</v>
      </c>
      <c r="S16" s="13">
        <f t="shared" si="3"/>
        <v>-1.8492698089896457E-2</v>
      </c>
      <c r="T16" s="4">
        <f t="shared" si="2"/>
        <v>4.1864349508400735E-3</v>
      </c>
    </row>
    <row r="17" spans="1:20" x14ac:dyDescent="0.3">
      <c r="A17" s="15">
        <v>42482</v>
      </c>
      <c r="B17" s="16">
        <v>249.36000100000001</v>
      </c>
      <c r="C17" s="4">
        <v>50.02</v>
      </c>
      <c r="D17" s="18">
        <f t="shared" si="0"/>
        <v>-0.14887051787775718</v>
      </c>
      <c r="E17" s="18">
        <f t="shared" si="1"/>
        <v>-0.1192380991246722</v>
      </c>
      <c r="G17" s="24">
        <v>1</v>
      </c>
      <c r="Q17" s="4">
        <v>-0.99</v>
      </c>
      <c r="R17" s="4">
        <v>-0.01</v>
      </c>
      <c r="S17" s="13">
        <f t="shared" si="3"/>
        <v>-1.8492698089896457E-2</v>
      </c>
      <c r="T17" s="4">
        <f t="shared" si="2"/>
        <v>4.1864349508400735E-3</v>
      </c>
    </row>
    <row r="18" spans="1:20" x14ac:dyDescent="0.3">
      <c r="A18" s="15">
        <v>42485</v>
      </c>
      <c r="B18" s="16">
        <v>246.16000399999999</v>
      </c>
      <c r="C18" s="4">
        <v>49.950001</v>
      </c>
      <c r="D18" s="18">
        <f t="shared" si="0"/>
        <v>-0.12915892205967339</v>
      </c>
      <c r="E18" s="18">
        <f t="shared" si="1"/>
        <v>-1.400400334890417E-2</v>
      </c>
      <c r="L18" s="25"/>
      <c r="M18" s="26"/>
      <c r="Q18" s="4">
        <v>-0.99</v>
      </c>
      <c r="R18" s="4">
        <v>-0.01</v>
      </c>
      <c r="S18" s="13">
        <f t="shared" si="3"/>
        <v>-1.8492698089896457E-2</v>
      </c>
      <c r="T18" s="4">
        <f t="shared" si="2"/>
        <v>4.1864349508400735E-3</v>
      </c>
    </row>
    <row r="19" spans="1:20" x14ac:dyDescent="0.3">
      <c r="A19" s="15">
        <v>42486</v>
      </c>
      <c r="B19" s="16">
        <v>252.11999499999999</v>
      </c>
      <c r="C19" s="4">
        <v>50.32</v>
      </c>
      <c r="D19" s="18">
        <f t="shared" si="0"/>
        <v>0.23923397549702408</v>
      </c>
      <c r="E19" s="18">
        <f t="shared" si="1"/>
        <v>7.3800872776024207E-2</v>
      </c>
      <c r="G19" s="4" t="s">
        <v>3</v>
      </c>
      <c r="H19" s="12">
        <f t="array" ref="H19">MMULT(MMULT(TRANSPOSE(e),MINVERSE(sig)),e)</f>
        <v>79.156522171510886</v>
      </c>
      <c r="Q19" s="4">
        <v>-0.99</v>
      </c>
      <c r="R19" s="4">
        <v>-0.01</v>
      </c>
      <c r="S19" s="13">
        <f t="shared" si="3"/>
        <v>-1.8492698089896457E-2</v>
      </c>
      <c r="T19" s="4">
        <f t="shared" si="2"/>
        <v>4.1864349508400735E-3</v>
      </c>
    </row>
    <row r="20" spans="1:20" x14ac:dyDescent="0.3">
      <c r="A20" s="15">
        <v>42487</v>
      </c>
      <c r="B20" s="16">
        <v>249.490005</v>
      </c>
      <c r="C20" s="4">
        <v>51.57</v>
      </c>
      <c r="D20" s="18">
        <f t="shared" si="0"/>
        <v>-0.10486290544178267</v>
      </c>
      <c r="E20" s="18">
        <f t="shared" si="1"/>
        <v>0.24537495670682752</v>
      </c>
      <c r="G20" s="4" t="s">
        <v>4</v>
      </c>
      <c r="H20" s="12">
        <f t="array" ref="H20">MMULT(MMULT(TRANSPOSE(mu),MINVERSE(sig)),e)</f>
        <v>-0.27869811949430984</v>
      </c>
      <c r="Q20" s="4">
        <v>-0.99</v>
      </c>
      <c r="R20" s="4">
        <v>-0.01</v>
      </c>
      <c r="S20" s="13">
        <f t="shared" si="3"/>
        <v>-1.8492698089896457E-2</v>
      </c>
      <c r="T20" s="4">
        <f t="shared" si="2"/>
        <v>4.1864349508400735E-3</v>
      </c>
    </row>
    <row r="21" spans="1:20" x14ac:dyDescent="0.3">
      <c r="A21" s="15">
        <v>42488</v>
      </c>
      <c r="B21" s="16">
        <v>251.05999800000001</v>
      </c>
      <c r="C21" s="4">
        <v>52.119999</v>
      </c>
      <c r="D21" s="18">
        <f t="shared" si="0"/>
        <v>6.2730921549345453E-2</v>
      </c>
      <c r="E21" s="18">
        <f t="shared" si="1"/>
        <v>0.10608625007283656</v>
      </c>
      <c r="G21" s="4" t="s">
        <v>16</v>
      </c>
      <c r="H21" s="12">
        <f t="array" ref="H21">MMULT(MMULT(TRANSPOSE(mu),MINVERSE(sig)),mu)</f>
        <v>1.0602225210620882E-3</v>
      </c>
      <c r="Q21" s="4">
        <v>-0.99</v>
      </c>
      <c r="R21" s="4">
        <v>-0.01</v>
      </c>
      <c r="S21" s="13">
        <f t="shared" si="3"/>
        <v>-1.8492698089896457E-2</v>
      </c>
      <c r="T21" s="4">
        <f t="shared" si="2"/>
        <v>4.1864349508400735E-3</v>
      </c>
    </row>
    <row r="22" spans="1:20" x14ac:dyDescent="0.3">
      <c r="A22" s="15">
        <v>42489</v>
      </c>
      <c r="B22" s="16">
        <v>251.33000200000001</v>
      </c>
      <c r="C22" s="4">
        <v>52.450001</v>
      </c>
      <c r="D22" s="18">
        <f t="shared" si="0"/>
        <v>1.0748781862544021E-2</v>
      </c>
      <c r="E22" s="18">
        <f t="shared" si="1"/>
        <v>6.3116208379314642E-2</v>
      </c>
      <c r="G22" s="4" t="s">
        <v>17</v>
      </c>
      <c r="H22" s="4">
        <f>H19*H21-H20^2</f>
        <v>6.2508856855217482E-3</v>
      </c>
      <c r="Q22" s="4">
        <v>-0.99</v>
      </c>
      <c r="R22" s="4">
        <v>-0.01</v>
      </c>
      <c r="S22" s="13">
        <f t="shared" si="3"/>
        <v>-1.8492698089896457E-2</v>
      </c>
      <c r="T22" s="4">
        <f t="shared" si="2"/>
        <v>4.1864349508400735E-3</v>
      </c>
    </row>
    <row r="23" spans="1:20" x14ac:dyDescent="0.3">
      <c r="A23" s="15">
        <v>42492</v>
      </c>
      <c r="B23" s="16">
        <v>256.94000199999999</v>
      </c>
      <c r="C23" s="4">
        <v>53.259998000000003</v>
      </c>
      <c r="D23" s="18">
        <f t="shared" si="0"/>
        <v>0.22075777777288863</v>
      </c>
      <c r="E23" s="18">
        <f t="shared" si="1"/>
        <v>0.15325188926069266</v>
      </c>
      <c r="Q23" s="4">
        <v>-0.99</v>
      </c>
      <c r="R23" s="4">
        <v>-0.01</v>
      </c>
      <c r="S23" s="13">
        <f t="shared" si="3"/>
        <v>-1.8492698089896457E-2</v>
      </c>
      <c r="T23" s="4">
        <f t="shared" si="2"/>
        <v>4.1864349508400735E-3</v>
      </c>
    </row>
    <row r="24" spans="1:20" x14ac:dyDescent="0.3">
      <c r="A24" s="15">
        <v>42493</v>
      </c>
      <c r="B24" s="16">
        <v>255.220001</v>
      </c>
      <c r="C24" s="4">
        <v>52.810001</v>
      </c>
      <c r="D24" s="18">
        <f t="shared" si="0"/>
        <v>-6.7166801633637974E-2</v>
      </c>
      <c r="E24" s="18">
        <f t="shared" si="1"/>
        <v>-8.4849571795029277E-2</v>
      </c>
      <c r="Q24" s="4">
        <v>-0.99</v>
      </c>
      <c r="R24" s="4">
        <v>-0.01</v>
      </c>
      <c r="S24" s="13">
        <f t="shared" si="3"/>
        <v>-1.8492698089896457E-2</v>
      </c>
      <c r="T24" s="4">
        <f t="shared" si="2"/>
        <v>4.1864349508400735E-3</v>
      </c>
    </row>
    <row r="25" spans="1:20" x14ac:dyDescent="0.3">
      <c r="A25" s="15">
        <v>42494</v>
      </c>
      <c r="B25" s="16">
        <v>257.36999500000002</v>
      </c>
      <c r="C25" s="4">
        <v>53.990001999999997</v>
      </c>
      <c r="D25" s="18">
        <f t="shared" si="0"/>
        <v>8.3887966016815696E-2</v>
      </c>
      <c r="E25" s="18">
        <f t="shared" si="1"/>
        <v>0.22098295619442876</v>
      </c>
      <c r="Q25" s="4">
        <v>-0.99</v>
      </c>
      <c r="R25" s="4">
        <v>-0.01</v>
      </c>
      <c r="S25" s="13">
        <f t="shared" si="3"/>
        <v>-1.8492698089896457E-2</v>
      </c>
      <c r="T25" s="4">
        <f t="shared" si="2"/>
        <v>4.1864349508400735E-3</v>
      </c>
    </row>
    <row r="26" spans="1:20" x14ac:dyDescent="0.3">
      <c r="A26" s="15">
        <v>42495</v>
      </c>
      <c r="B26" s="16">
        <v>260.459991</v>
      </c>
      <c r="C26" s="4">
        <v>52.950001</v>
      </c>
      <c r="D26" s="18">
        <f t="shared" si="0"/>
        <v>0.11934545159606458</v>
      </c>
      <c r="E26" s="18">
        <f t="shared" si="1"/>
        <v>-0.19450790340935331</v>
      </c>
      <c r="Q26" s="4">
        <v>-0.99</v>
      </c>
      <c r="R26" s="4">
        <v>-0.01</v>
      </c>
      <c r="S26" s="13">
        <f t="shared" si="3"/>
        <v>-1.8492698089896457E-2</v>
      </c>
      <c r="T26" s="4">
        <f t="shared" si="2"/>
        <v>4.1864349508400735E-3</v>
      </c>
    </row>
    <row r="27" spans="1:20" x14ac:dyDescent="0.3">
      <c r="A27" s="15">
        <v>42496</v>
      </c>
      <c r="B27" s="16">
        <v>265.92001299999998</v>
      </c>
      <c r="C27" s="4">
        <v>53.450001</v>
      </c>
      <c r="D27" s="18">
        <f t="shared" si="0"/>
        <v>0.20746296568659339</v>
      </c>
      <c r="E27" s="18">
        <f t="shared" si="1"/>
        <v>9.3985652469714687E-2</v>
      </c>
      <c r="Q27" s="4">
        <v>-0.99</v>
      </c>
      <c r="R27" s="4">
        <v>-0.01</v>
      </c>
      <c r="S27" s="13">
        <f t="shared" si="3"/>
        <v>-1.8492698089896457E-2</v>
      </c>
      <c r="T27" s="4">
        <f t="shared" si="2"/>
        <v>4.1864349508400735E-3</v>
      </c>
    </row>
    <row r="28" spans="1:20" x14ac:dyDescent="0.3">
      <c r="A28" s="15">
        <v>42499</v>
      </c>
      <c r="B28" s="16">
        <v>266.10000600000001</v>
      </c>
      <c r="C28" s="4">
        <v>54.34</v>
      </c>
      <c r="D28" s="18">
        <f t="shared" si="0"/>
        <v>6.7663997759215277E-3</v>
      </c>
      <c r="E28" s="18">
        <f t="shared" si="1"/>
        <v>0.16513947818073582</v>
      </c>
      <c r="Q28" s="4">
        <v>-0.99</v>
      </c>
      <c r="R28" s="4">
        <v>-0.01</v>
      </c>
      <c r="S28" s="13">
        <f t="shared" si="3"/>
        <v>-1.8492698089896457E-2</v>
      </c>
      <c r="T28" s="4">
        <f t="shared" si="2"/>
        <v>4.1864349508400735E-3</v>
      </c>
    </row>
    <row r="29" spans="1:20" x14ac:dyDescent="0.3">
      <c r="A29" s="15">
        <v>42500</v>
      </c>
      <c r="B29" s="16">
        <v>263.67999300000002</v>
      </c>
      <c r="C29" s="4">
        <v>54.970001000000003</v>
      </c>
      <c r="D29" s="18">
        <f t="shared" si="0"/>
        <v>-9.1359803577812926E-2</v>
      </c>
      <c r="E29" s="18">
        <f t="shared" si="1"/>
        <v>0.11526996066107742</v>
      </c>
      <c r="Q29" s="4">
        <v>-0.99</v>
      </c>
      <c r="R29" s="4">
        <v>-0.01</v>
      </c>
      <c r="S29" s="13">
        <f t="shared" si="3"/>
        <v>-1.8492698089896457E-2</v>
      </c>
      <c r="T29" s="4">
        <f t="shared" si="2"/>
        <v>4.1864349508400735E-3</v>
      </c>
    </row>
    <row r="30" spans="1:20" x14ac:dyDescent="0.3">
      <c r="A30" s="15">
        <v>42501</v>
      </c>
      <c r="B30" s="16">
        <v>258.11999500000002</v>
      </c>
      <c r="C30" s="4">
        <v>55.099997999999999</v>
      </c>
      <c r="D30" s="18">
        <f t="shared" si="0"/>
        <v>-0.21311646476973145</v>
      </c>
      <c r="E30" s="18">
        <f t="shared" si="1"/>
        <v>2.3620797969181595E-2</v>
      </c>
      <c r="G30" s="27"/>
      <c r="Q30" s="4">
        <v>-0.99</v>
      </c>
      <c r="R30" s="4">
        <v>-0.01</v>
      </c>
      <c r="S30" s="13">
        <f t="shared" si="3"/>
        <v>-1.8492698089896457E-2</v>
      </c>
      <c r="T30" s="4">
        <f t="shared" si="2"/>
        <v>4.1864349508400735E-3</v>
      </c>
    </row>
    <row r="31" spans="1:20" x14ac:dyDescent="0.3">
      <c r="A31" s="15">
        <v>42502</v>
      </c>
      <c r="B31" s="16">
        <v>262.04998799999998</v>
      </c>
      <c r="C31" s="4">
        <v>54.200001</v>
      </c>
      <c r="D31" s="18">
        <f t="shared" si="0"/>
        <v>0.15110705758583087</v>
      </c>
      <c r="E31" s="18">
        <f t="shared" si="1"/>
        <v>-0.1646875296544259</v>
      </c>
      <c r="Q31" s="4">
        <v>-0.99</v>
      </c>
      <c r="R31" s="4">
        <v>-0.01</v>
      </c>
      <c r="S31" s="13">
        <f t="shared" si="3"/>
        <v>-1.8492698089896457E-2</v>
      </c>
      <c r="T31" s="4">
        <f t="shared" si="2"/>
        <v>4.1864349508400735E-3</v>
      </c>
    </row>
    <row r="32" spans="1:20" x14ac:dyDescent="0.3">
      <c r="A32" s="15">
        <v>42503</v>
      </c>
      <c r="B32" s="16">
        <v>257.85000600000001</v>
      </c>
      <c r="C32" s="4">
        <v>54.349997999999999</v>
      </c>
      <c r="D32" s="18">
        <f t="shared" si="0"/>
        <v>-0.1615723568907601</v>
      </c>
      <c r="E32" s="18">
        <f t="shared" si="1"/>
        <v>2.7636498729046721E-2</v>
      </c>
      <c r="Q32" s="4">
        <v>-0.99</v>
      </c>
      <c r="R32" s="4">
        <v>-0.01</v>
      </c>
      <c r="S32" s="13">
        <f t="shared" si="3"/>
        <v>-1.8492698089896457E-2</v>
      </c>
      <c r="T32" s="4">
        <f t="shared" si="2"/>
        <v>4.1864349508400735E-3</v>
      </c>
    </row>
    <row r="33" spans="1:20" x14ac:dyDescent="0.3">
      <c r="A33" s="15">
        <v>42506</v>
      </c>
      <c r="B33" s="16">
        <v>258.040009</v>
      </c>
      <c r="C33" s="4">
        <v>54.610000999999997</v>
      </c>
      <c r="D33" s="18">
        <f t="shared" si="0"/>
        <v>7.3660277604314928E-3</v>
      </c>
      <c r="E33" s="18">
        <f t="shared" si="1"/>
        <v>4.7724577070367147E-2</v>
      </c>
      <c r="Q33" s="4">
        <v>-0.99</v>
      </c>
      <c r="R33" s="4">
        <v>-0.01</v>
      </c>
      <c r="S33" s="13">
        <f t="shared" si="3"/>
        <v>-1.8492698089896457E-2</v>
      </c>
      <c r="T33" s="4">
        <f t="shared" si="2"/>
        <v>4.1864349508400735E-3</v>
      </c>
    </row>
    <row r="34" spans="1:20" x14ac:dyDescent="0.3">
      <c r="A34" s="15">
        <v>42507</v>
      </c>
      <c r="B34" s="16">
        <v>261.48001099999999</v>
      </c>
      <c r="C34" s="4">
        <v>57.02</v>
      </c>
      <c r="D34" s="18">
        <f t="shared" si="0"/>
        <v>0.13243194270400771</v>
      </c>
      <c r="E34" s="18">
        <f t="shared" si="1"/>
        <v>0.43185049008799936</v>
      </c>
      <c r="Q34" s="4">
        <v>-0.99</v>
      </c>
      <c r="R34" s="4">
        <v>-0.01</v>
      </c>
      <c r="S34" s="13">
        <f t="shared" si="3"/>
        <v>-1.8492698089896457E-2</v>
      </c>
      <c r="T34" s="4">
        <f t="shared" si="2"/>
        <v>4.1864349508400735E-3</v>
      </c>
    </row>
    <row r="35" spans="1:20" x14ac:dyDescent="0.3">
      <c r="A35" s="15">
        <v>42508</v>
      </c>
      <c r="B35" s="16">
        <v>262.39001500000001</v>
      </c>
      <c r="C35" s="4">
        <v>56.849997999999999</v>
      </c>
      <c r="D35" s="18">
        <f t="shared" si="0"/>
        <v>3.4741629416981112E-2</v>
      </c>
      <c r="E35" s="18">
        <f t="shared" si="1"/>
        <v>-2.9858984682809009E-2</v>
      </c>
      <c r="Q35" s="4">
        <v>-0.99</v>
      </c>
      <c r="R35" s="4">
        <v>-0.01</v>
      </c>
      <c r="S35" s="13">
        <f t="shared" si="3"/>
        <v>-1.8492698089896457E-2</v>
      </c>
      <c r="T35" s="4">
        <f t="shared" si="2"/>
        <v>4.1864349508400735E-3</v>
      </c>
    </row>
    <row r="36" spans="1:20" x14ac:dyDescent="0.3">
      <c r="A36" s="15">
        <v>42509</v>
      </c>
      <c r="B36" s="16">
        <v>264.52999899999998</v>
      </c>
      <c r="C36" s="4">
        <v>56.950001</v>
      </c>
      <c r="D36" s="18">
        <f t="shared" si="0"/>
        <v>8.1226588819687251E-2</v>
      </c>
      <c r="E36" s="18">
        <f t="shared" si="1"/>
        <v>1.7575224362076369E-2</v>
      </c>
      <c r="Q36" s="4">
        <v>-0.99</v>
      </c>
      <c r="R36" s="4">
        <v>-0.01</v>
      </c>
      <c r="S36" s="13">
        <f t="shared" ref="S36:S67" si="4">Q36*$H$4+R36*$H$5+$H$6*Q36*R36*2</f>
        <v>-1.8492698089896457E-2</v>
      </c>
      <c r="T36" s="4">
        <f t="shared" ref="T36:T67" si="5">Q36*$H$2+R36*$H$3</f>
        <v>4.1864349508400735E-3</v>
      </c>
    </row>
    <row r="37" spans="1:20" x14ac:dyDescent="0.3">
      <c r="A37" s="15">
        <v>42510</v>
      </c>
      <c r="B37" s="16">
        <v>264.92001299999998</v>
      </c>
      <c r="C37" s="4">
        <v>55.18</v>
      </c>
      <c r="D37" s="18">
        <f t="shared" si="0"/>
        <v>1.4732800517736067E-2</v>
      </c>
      <c r="E37" s="18">
        <f t="shared" si="1"/>
        <v>-0.31573138663312683</v>
      </c>
      <c r="Q37" s="4">
        <v>-0.99</v>
      </c>
      <c r="R37" s="4">
        <v>-0.01</v>
      </c>
      <c r="S37" s="13">
        <f t="shared" si="4"/>
        <v>-1.8492698089896457E-2</v>
      </c>
      <c r="T37" s="4">
        <f t="shared" si="5"/>
        <v>4.1864349508400735E-3</v>
      </c>
    </row>
    <row r="38" spans="1:20" x14ac:dyDescent="0.3">
      <c r="A38" s="15">
        <v>42513</v>
      </c>
      <c r="B38" s="16">
        <v>263.290009</v>
      </c>
      <c r="C38" s="4">
        <v>55.27</v>
      </c>
      <c r="D38" s="18">
        <f t="shared" si="0"/>
        <v>-6.1718222154052427E-2</v>
      </c>
      <c r="E38" s="18">
        <f t="shared" si="1"/>
        <v>1.6296970560309987E-2</v>
      </c>
      <c r="Q38" s="4">
        <v>-0.99</v>
      </c>
      <c r="R38" s="4">
        <v>-0.01</v>
      </c>
      <c r="S38" s="13">
        <f t="shared" si="4"/>
        <v>-1.8492698089896457E-2</v>
      </c>
      <c r="T38" s="4">
        <f t="shared" si="5"/>
        <v>4.1864349508400735E-3</v>
      </c>
    </row>
    <row r="39" spans="1:20" x14ac:dyDescent="0.3">
      <c r="A39" s="15">
        <v>42514</v>
      </c>
      <c r="B39" s="16">
        <v>266.19000199999999</v>
      </c>
      <c r="C39" s="4">
        <v>56.060001</v>
      </c>
      <c r="D39" s="18">
        <f t="shared" si="0"/>
        <v>0.10954226555996982</v>
      </c>
      <c r="E39" s="18">
        <f t="shared" si="1"/>
        <v>0.14192297729501036</v>
      </c>
      <c r="Q39" s="4">
        <v>-0.99</v>
      </c>
      <c r="R39" s="4">
        <v>-0.01</v>
      </c>
      <c r="S39" s="13">
        <f t="shared" si="4"/>
        <v>-1.8492698089896457E-2</v>
      </c>
      <c r="T39" s="4">
        <f t="shared" si="5"/>
        <v>4.1864349508400735E-3</v>
      </c>
    </row>
    <row r="40" spans="1:20" x14ac:dyDescent="0.3">
      <c r="A40" s="15">
        <v>42515</v>
      </c>
      <c r="B40" s="16">
        <v>261.20001200000002</v>
      </c>
      <c r="C40" s="4">
        <v>56.330002</v>
      </c>
      <c r="D40" s="18">
        <f t="shared" si="0"/>
        <v>-0.18923903684704868</v>
      </c>
      <c r="E40" s="18">
        <f t="shared" si="1"/>
        <v>4.8047248370091111E-2</v>
      </c>
      <c r="Q40" s="4">
        <v>-0.99</v>
      </c>
      <c r="R40" s="4">
        <v>-0.01</v>
      </c>
      <c r="S40" s="13">
        <f t="shared" si="4"/>
        <v>-1.8492698089896457E-2</v>
      </c>
      <c r="T40" s="4">
        <f t="shared" si="5"/>
        <v>4.1864349508400735E-3</v>
      </c>
    </row>
    <row r="41" spans="1:20" x14ac:dyDescent="0.3">
      <c r="A41" s="15">
        <v>42516</v>
      </c>
      <c r="B41" s="16">
        <v>264.63000499999998</v>
      </c>
      <c r="C41" s="4">
        <v>55.290000999999997</v>
      </c>
      <c r="D41" s="18">
        <f t="shared" si="0"/>
        <v>0.13046199489008536</v>
      </c>
      <c r="E41" s="18">
        <f t="shared" si="1"/>
        <v>-0.18635209975387035</v>
      </c>
      <c r="Q41" s="4">
        <v>-0.99</v>
      </c>
      <c r="R41" s="4">
        <v>-0.01</v>
      </c>
      <c r="S41" s="13">
        <f t="shared" si="4"/>
        <v>-1.8492698089896457E-2</v>
      </c>
      <c r="T41" s="4">
        <f t="shared" si="5"/>
        <v>4.1864349508400735E-3</v>
      </c>
    </row>
    <row r="42" spans="1:20" x14ac:dyDescent="0.3">
      <c r="A42" s="15">
        <v>42517</v>
      </c>
      <c r="B42" s="16">
        <v>267.30999800000001</v>
      </c>
      <c r="C42" s="4">
        <v>55.400002000000001</v>
      </c>
      <c r="D42" s="18">
        <f t="shared" si="0"/>
        <v>0.1007638327857574</v>
      </c>
      <c r="E42" s="18">
        <f t="shared" si="1"/>
        <v>1.9875514180256459E-2</v>
      </c>
      <c r="Q42" s="4">
        <v>-0.99</v>
      </c>
      <c r="R42" s="4">
        <v>-0.01</v>
      </c>
      <c r="S42" s="13">
        <f t="shared" si="4"/>
        <v>-1.8492698089896457E-2</v>
      </c>
      <c r="T42" s="4">
        <f t="shared" si="5"/>
        <v>4.1864349508400735E-3</v>
      </c>
    </row>
    <row r="43" spans="1:20" x14ac:dyDescent="0.3">
      <c r="A43" s="15">
        <v>42520</v>
      </c>
      <c r="B43" s="16">
        <v>268.42999300000002</v>
      </c>
      <c r="C43" s="4">
        <v>55.5</v>
      </c>
      <c r="D43" s="18">
        <f t="shared" si="0"/>
        <v>4.1811201345387516E-2</v>
      </c>
      <c r="E43" s="18">
        <f t="shared" si="1"/>
        <v>1.8033908980683577E-2</v>
      </c>
      <c r="Q43" s="4">
        <v>-0.99</v>
      </c>
      <c r="R43" s="4">
        <v>-0.01</v>
      </c>
      <c r="S43" s="13">
        <f t="shared" si="4"/>
        <v>-1.8492698089896457E-2</v>
      </c>
      <c r="T43" s="4">
        <f t="shared" si="5"/>
        <v>4.1864349508400735E-3</v>
      </c>
    </row>
    <row r="44" spans="1:20" x14ac:dyDescent="0.3">
      <c r="A44" s="15">
        <v>42521</v>
      </c>
      <c r="B44" s="16">
        <v>265.32000699999998</v>
      </c>
      <c r="C44" s="4">
        <v>54.41</v>
      </c>
      <c r="D44" s="18">
        <f t="shared" si="0"/>
        <v>-0.11653475205614328</v>
      </c>
      <c r="E44" s="18">
        <f t="shared" si="1"/>
        <v>-0.19835060254554726</v>
      </c>
      <c r="Q44" s="4">
        <v>-0.99</v>
      </c>
      <c r="R44" s="4">
        <v>-0.01</v>
      </c>
      <c r="S44" s="13">
        <f t="shared" si="4"/>
        <v>-1.8492698089896457E-2</v>
      </c>
      <c r="T44" s="4">
        <f t="shared" si="5"/>
        <v>4.1864349508400735E-3</v>
      </c>
    </row>
    <row r="45" spans="1:20" x14ac:dyDescent="0.3">
      <c r="A45" s="15">
        <v>42522</v>
      </c>
      <c r="B45" s="16">
        <v>265.20001200000002</v>
      </c>
      <c r="C45" s="4">
        <v>53.68</v>
      </c>
      <c r="D45" s="18">
        <f t="shared" si="0"/>
        <v>-4.5236748001542537E-3</v>
      </c>
      <c r="E45" s="18">
        <f t="shared" si="1"/>
        <v>-0.13507467834407372</v>
      </c>
      <c r="Q45" s="4">
        <v>-0.99</v>
      </c>
      <c r="R45" s="4">
        <v>-0.01</v>
      </c>
      <c r="S45" s="13">
        <f t="shared" si="4"/>
        <v>-1.8492698089896457E-2</v>
      </c>
      <c r="T45" s="4">
        <f t="shared" si="5"/>
        <v>4.1864349508400735E-3</v>
      </c>
    </row>
    <row r="46" spans="1:20" x14ac:dyDescent="0.3">
      <c r="A46" s="15">
        <v>42523</v>
      </c>
      <c r="B46" s="16">
        <v>263.11999500000002</v>
      </c>
      <c r="C46" s="4">
        <v>53.689999</v>
      </c>
      <c r="D46" s="18">
        <f t="shared" si="0"/>
        <v>-7.874120682510366E-2</v>
      </c>
      <c r="E46" s="18">
        <f t="shared" si="1"/>
        <v>1.8625314560916095E-3</v>
      </c>
      <c r="Q46" s="4">
        <v>-0.99</v>
      </c>
      <c r="R46" s="4">
        <v>-0.01</v>
      </c>
      <c r="S46" s="13">
        <f t="shared" si="4"/>
        <v>-1.8492698089896457E-2</v>
      </c>
      <c r="T46" s="4">
        <f t="shared" si="5"/>
        <v>4.1864349508400735E-3</v>
      </c>
    </row>
    <row r="47" spans="1:20" x14ac:dyDescent="0.3">
      <c r="A47" s="15">
        <v>42524</v>
      </c>
      <c r="B47" s="16">
        <v>269.66000400000001</v>
      </c>
      <c r="C47" s="4">
        <v>54.459999000000003</v>
      </c>
      <c r="D47" s="18">
        <f t="shared" si="0"/>
        <v>0.24551738161357584</v>
      </c>
      <c r="E47" s="18">
        <f t="shared" si="1"/>
        <v>0.14239723074477073</v>
      </c>
      <c r="Q47" s="4">
        <v>-0.99</v>
      </c>
      <c r="R47" s="4">
        <v>-0.01</v>
      </c>
      <c r="S47" s="13">
        <f t="shared" si="4"/>
        <v>-1.8492698089896457E-2</v>
      </c>
      <c r="T47" s="4">
        <f t="shared" si="5"/>
        <v>4.1864349508400735E-3</v>
      </c>
    </row>
    <row r="48" spans="1:20" x14ac:dyDescent="0.3">
      <c r="A48" s="15">
        <v>42527</v>
      </c>
      <c r="B48" s="16">
        <v>267.91000400000001</v>
      </c>
      <c r="C48" s="4">
        <v>54.27</v>
      </c>
      <c r="D48" s="18">
        <f t="shared" si="0"/>
        <v>-6.5108028941649465E-2</v>
      </c>
      <c r="E48" s="18">
        <f t="shared" si="1"/>
        <v>-3.4948808081991523E-2</v>
      </c>
      <c r="Q48" s="4">
        <v>-0.99</v>
      </c>
      <c r="R48" s="4">
        <v>-0.01</v>
      </c>
      <c r="S48" s="13">
        <f t="shared" si="4"/>
        <v>-1.8492698089896457E-2</v>
      </c>
      <c r="T48" s="4">
        <f t="shared" si="5"/>
        <v>4.1864349508400735E-3</v>
      </c>
    </row>
    <row r="49" spans="1:20" x14ac:dyDescent="0.3">
      <c r="A49" s="15">
        <v>42528</v>
      </c>
      <c r="B49" s="16">
        <v>269.73998999999998</v>
      </c>
      <c r="C49" s="4">
        <v>55.240001999999997</v>
      </c>
      <c r="D49" s="18">
        <f t="shared" si="0"/>
        <v>6.8073768707170856E-2</v>
      </c>
      <c r="E49" s="18">
        <f t="shared" si="1"/>
        <v>0.17715776671425321</v>
      </c>
      <c r="Q49" s="4">
        <v>-0.99</v>
      </c>
      <c r="R49" s="4">
        <v>-0.01</v>
      </c>
      <c r="S49" s="13">
        <f t="shared" si="4"/>
        <v>-1.8492698089896457E-2</v>
      </c>
      <c r="T49" s="4">
        <f t="shared" si="5"/>
        <v>4.1864349508400735E-3</v>
      </c>
    </row>
    <row r="50" spans="1:20" x14ac:dyDescent="0.3">
      <c r="A50" s="15">
        <v>42529</v>
      </c>
      <c r="B50" s="16">
        <v>266.85000600000001</v>
      </c>
      <c r="C50" s="4">
        <v>54.529998999999997</v>
      </c>
      <c r="D50" s="18">
        <f t="shared" si="0"/>
        <v>-0.10771769751478644</v>
      </c>
      <c r="E50" s="18">
        <f t="shared" si="1"/>
        <v>-0.12936374147298313</v>
      </c>
      <c r="Q50" s="4">
        <v>-0.99</v>
      </c>
      <c r="R50" s="4">
        <v>-0.01</v>
      </c>
      <c r="S50" s="13">
        <f t="shared" si="4"/>
        <v>-1.8492698089896457E-2</v>
      </c>
      <c r="T50" s="4">
        <f t="shared" si="5"/>
        <v>4.1864349508400735E-3</v>
      </c>
    </row>
    <row r="51" spans="1:20" x14ac:dyDescent="0.3">
      <c r="A51" s="15">
        <v>42530</v>
      </c>
      <c r="B51" s="16">
        <v>261.540009</v>
      </c>
      <c r="C51" s="4">
        <v>54.25</v>
      </c>
      <c r="D51" s="18">
        <f t="shared" si="0"/>
        <v>-0.20099455374578135</v>
      </c>
      <c r="E51" s="18">
        <f t="shared" si="1"/>
        <v>-5.1479981788715712E-2</v>
      </c>
      <c r="Q51" s="4">
        <v>-0.99</v>
      </c>
      <c r="R51" s="4">
        <v>-0.01</v>
      </c>
      <c r="S51" s="13">
        <f t="shared" si="4"/>
        <v>-1.8492698089896457E-2</v>
      </c>
      <c r="T51" s="4">
        <f t="shared" si="5"/>
        <v>4.1864349508400735E-3</v>
      </c>
    </row>
    <row r="52" spans="1:20" x14ac:dyDescent="0.3">
      <c r="A52" s="15">
        <v>42531</v>
      </c>
      <c r="B52" s="16">
        <v>261.27999899999998</v>
      </c>
      <c r="C52" s="4">
        <v>53.68</v>
      </c>
      <c r="D52" s="18">
        <f t="shared" si="0"/>
        <v>-9.9464449507458141E-3</v>
      </c>
      <c r="E52" s="18">
        <f t="shared" si="1"/>
        <v>-0.10562499757142518</v>
      </c>
      <c r="Q52" s="4">
        <v>-0.99</v>
      </c>
      <c r="R52" s="4">
        <v>-0.01</v>
      </c>
      <c r="S52" s="13">
        <f t="shared" si="4"/>
        <v>-1.8492698089896457E-2</v>
      </c>
      <c r="T52" s="4">
        <f t="shared" si="5"/>
        <v>4.1864349508400735E-3</v>
      </c>
    </row>
    <row r="53" spans="1:20" x14ac:dyDescent="0.3">
      <c r="A53" s="15">
        <v>42534</v>
      </c>
      <c r="B53" s="16">
        <v>260.55999800000001</v>
      </c>
      <c r="C53" s="4">
        <v>53.34</v>
      </c>
      <c r="D53" s="18">
        <f t="shared" si="0"/>
        <v>-2.7594721026407143E-2</v>
      </c>
      <c r="E53" s="18">
        <f t="shared" si="1"/>
        <v>-6.3539739095581638E-2</v>
      </c>
      <c r="Q53" s="4">
        <v>-0.99</v>
      </c>
      <c r="R53" s="4">
        <v>-0.01</v>
      </c>
      <c r="S53" s="13">
        <f t="shared" si="4"/>
        <v>-1.8492698089896457E-2</v>
      </c>
      <c r="T53" s="4">
        <f t="shared" si="5"/>
        <v>4.1864349508400735E-3</v>
      </c>
    </row>
    <row r="54" spans="1:20" x14ac:dyDescent="0.3">
      <c r="A54" s="15">
        <v>42535</v>
      </c>
      <c r="B54" s="16">
        <v>259.76001000000002</v>
      </c>
      <c r="C54" s="4">
        <v>52.5</v>
      </c>
      <c r="D54" s="18">
        <f t="shared" si="0"/>
        <v>-3.0749870005379876E-2</v>
      </c>
      <c r="E54" s="18">
        <f t="shared" si="1"/>
        <v>-0.15873349156290129</v>
      </c>
      <c r="Q54" s="4">
        <v>-0.99</v>
      </c>
      <c r="R54" s="4">
        <v>-0.01</v>
      </c>
      <c r="S54" s="13">
        <f t="shared" si="4"/>
        <v>-1.8492698089896457E-2</v>
      </c>
      <c r="T54" s="4">
        <f t="shared" si="5"/>
        <v>4.1864349508400735E-3</v>
      </c>
    </row>
    <row r="55" spans="1:20" x14ac:dyDescent="0.3">
      <c r="A55" s="15">
        <v>42536</v>
      </c>
      <c r="B55" s="16">
        <v>261.540009</v>
      </c>
      <c r="C55" s="4">
        <v>53.529998999999997</v>
      </c>
      <c r="D55" s="18">
        <f t="shared" si="0"/>
        <v>6.8291035982532833E-2</v>
      </c>
      <c r="E55" s="18">
        <f t="shared" si="1"/>
        <v>0.19429056126598176</v>
      </c>
      <c r="Q55" s="4">
        <v>-0.99</v>
      </c>
      <c r="R55" s="4">
        <v>-0.01</v>
      </c>
      <c r="S55" s="13">
        <f t="shared" si="4"/>
        <v>-1.8492698089896457E-2</v>
      </c>
      <c r="T55" s="4">
        <f t="shared" si="5"/>
        <v>4.1864349508400735E-3</v>
      </c>
    </row>
    <row r="56" spans="1:20" x14ac:dyDescent="0.3">
      <c r="A56" s="15">
        <v>42537</v>
      </c>
      <c r="B56" s="16">
        <v>257.79998799999998</v>
      </c>
      <c r="C56" s="4">
        <v>54.779998999999997</v>
      </c>
      <c r="D56" s="18">
        <f t="shared" si="0"/>
        <v>-0.14403225932543506</v>
      </c>
      <c r="E56" s="18">
        <f t="shared" si="1"/>
        <v>0.23082919855917705</v>
      </c>
      <c r="Q56" s="4">
        <v>-0.99</v>
      </c>
      <c r="R56" s="4">
        <v>-0.01</v>
      </c>
      <c r="S56" s="13">
        <f t="shared" si="4"/>
        <v>-1.8492698089896457E-2</v>
      </c>
      <c r="T56" s="4">
        <f t="shared" si="5"/>
        <v>4.1864349508400735E-3</v>
      </c>
    </row>
    <row r="57" spans="1:20" x14ac:dyDescent="0.3">
      <c r="A57" s="15">
        <v>42538</v>
      </c>
      <c r="B57" s="16">
        <v>257.32998700000002</v>
      </c>
      <c r="C57" s="4">
        <v>55.580002</v>
      </c>
      <c r="D57" s="18">
        <f t="shared" si="0"/>
        <v>-1.8247865712694988E-2</v>
      </c>
      <c r="E57" s="18">
        <f t="shared" si="1"/>
        <v>0.14498314718429661</v>
      </c>
      <c r="Q57" s="4">
        <v>-0.99</v>
      </c>
      <c r="R57" s="4">
        <v>-0.01</v>
      </c>
      <c r="S57" s="13">
        <f t="shared" si="4"/>
        <v>-1.8492698089896457E-2</v>
      </c>
      <c r="T57" s="4">
        <f t="shared" si="5"/>
        <v>4.1864349508400735E-3</v>
      </c>
    </row>
    <row r="58" spans="1:20" x14ac:dyDescent="0.3">
      <c r="A58" s="15">
        <v>42541</v>
      </c>
      <c r="B58" s="16">
        <v>258.040009</v>
      </c>
      <c r="C58" s="4">
        <v>54.84</v>
      </c>
      <c r="D58" s="18">
        <f t="shared" si="0"/>
        <v>2.7553891562490662E-2</v>
      </c>
      <c r="E58" s="18">
        <f t="shared" si="1"/>
        <v>-0.13403605604409563</v>
      </c>
      <c r="Q58" s="4">
        <v>-0.99</v>
      </c>
      <c r="R58" s="4">
        <v>-0.01</v>
      </c>
      <c r="S58" s="13">
        <f t="shared" si="4"/>
        <v>-1.8492698089896457E-2</v>
      </c>
      <c r="T58" s="4">
        <f t="shared" si="5"/>
        <v>4.1864349508400735E-3</v>
      </c>
    </row>
    <row r="59" spans="1:20" x14ac:dyDescent="0.3">
      <c r="A59" s="15">
        <v>42542</v>
      </c>
      <c r="B59" s="16">
        <v>257.23001099999999</v>
      </c>
      <c r="C59" s="4">
        <v>55.029998999999997</v>
      </c>
      <c r="D59" s="18">
        <f t="shared" si="0"/>
        <v>-3.1439774711063961E-2</v>
      </c>
      <c r="E59" s="18">
        <f t="shared" si="1"/>
        <v>3.4586182056468573E-2</v>
      </c>
      <c r="Q59" s="4">
        <v>-0.99</v>
      </c>
      <c r="R59" s="4">
        <v>-0.01</v>
      </c>
      <c r="S59" s="13">
        <f t="shared" si="4"/>
        <v>-1.8492698089896457E-2</v>
      </c>
      <c r="T59" s="4">
        <f t="shared" si="5"/>
        <v>4.1864349508400735E-3</v>
      </c>
    </row>
    <row r="60" spans="1:20" x14ac:dyDescent="0.3">
      <c r="A60" s="15">
        <v>42543</v>
      </c>
      <c r="B60" s="16">
        <v>257.83999599999999</v>
      </c>
      <c r="C60" s="4">
        <v>56.380001</v>
      </c>
      <c r="D60" s="18">
        <f t="shared" si="0"/>
        <v>2.3685529224382051E-2</v>
      </c>
      <c r="E60" s="18">
        <f t="shared" si="1"/>
        <v>0.24236030522991392</v>
      </c>
      <c r="Q60" s="4">
        <v>-0.99</v>
      </c>
      <c r="R60" s="4">
        <v>-0.01</v>
      </c>
      <c r="S60" s="13">
        <f t="shared" si="4"/>
        <v>-1.8492698089896457E-2</v>
      </c>
      <c r="T60" s="4">
        <f t="shared" si="5"/>
        <v>4.1864349508400735E-3</v>
      </c>
    </row>
    <row r="61" spans="1:20" x14ac:dyDescent="0.3">
      <c r="A61" s="15">
        <v>42544</v>
      </c>
      <c r="B61" s="16">
        <v>256.89999399999999</v>
      </c>
      <c r="C61" s="4">
        <v>57.84</v>
      </c>
      <c r="D61" s="18">
        <f t="shared" si="0"/>
        <v>-3.652341233238765E-2</v>
      </c>
      <c r="E61" s="18">
        <f t="shared" si="1"/>
        <v>0.25566074427756824</v>
      </c>
      <c r="Q61" s="4">
        <v>-0.99</v>
      </c>
      <c r="R61" s="4">
        <v>-0.01</v>
      </c>
      <c r="S61" s="13">
        <f t="shared" si="4"/>
        <v>-1.8492698089896457E-2</v>
      </c>
      <c r="T61" s="4">
        <f t="shared" si="5"/>
        <v>4.1864349508400735E-3</v>
      </c>
    </row>
    <row r="62" spans="1:20" x14ac:dyDescent="0.3">
      <c r="A62" s="15">
        <v>42545</v>
      </c>
      <c r="B62" s="16">
        <v>253.5</v>
      </c>
      <c r="C62" s="4">
        <v>55.560001</v>
      </c>
      <c r="D62" s="18">
        <f t="shared" si="0"/>
        <v>-0.1332305772920872</v>
      </c>
      <c r="E62" s="18">
        <f t="shared" si="1"/>
        <v>-0.40217041965806111</v>
      </c>
      <c r="Q62" s="4">
        <v>-0.99</v>
      </c>
      <c r="R62" s="4">
        <v>-0.01</v>
      </c>
      <c r="S62" s="13">
        <f t="shared" si="4"/>
        <v>-1.8492698089896457E-2</v>
      </c>
      <c r="T62" s="4">
        <f t="shared" si="5"/>
        <v>4.1864349508400735E-3</v>
      </c>
    </row>
    <row r="63" spans="1:20" x14ac:dyDescent="0.3">
      <c r="A63" s="15">
        <v>42548</v>
      </c>
      <c r="B63" s="16">
        <v>254.36000100000001</v>
      </c>
      <c r="C63" s="4">
        <v>55.549999</v>
      </c>
      <c r="D63" s="18">
        <f t="shared" si="0"/>
        <v>3.3867672994043474E-2</v>
      </c>
      <c r="E63" s="18">
        <f t="shared" si="1"/>
        <v>-1.8003780086406351E-3</v>
      </c>
      <c r="Q63" s="4">
        <v>-0.99</v>
      </c>
      <c r="R63" s="4">
        <v>-0.01</v>
      </c>
      <c r="S63" s="13">
        <f t="shared" si="4"/>
        <v>-1.8492698089896457E-2</v>
      </c>
      <c r="T63" s="4">
        <f t="shared" si="5"/>
        <v>4.1864349508400735E-3</v>
      </c>
    </row>
    <row r="64" spans="1:20" x14ac:dyDescent="0.3">
      <c r="A64" s="15">
        <v>42549</v>
      </c>
      <c r="B64" s="16">
        <v>261.91000400000001</v>
      </c>
      <c r="C64" s="4">
        <v>56.099997999999999</v>
      </c>
      <c r="D64" s="18">
        <f t="shared" si="0"/>
        <v>0.29250358238921415</v>
      </c>
      <c r="E64" s="18">
        <f t="shared" si="1"/>
        <v>9.8522787941872636E-2</v>
      </c>
      <c r="Q64" s="4">
        <v>-0.99</v>
      </c>
      <c r="R64" s="4">
        <v>-0.01</v>
      </c>
      <c r="S64" s="13">
        <f t="shared" si="4"/>
        <v>-1.8492698089896457E-2</v>
      </c>
      <c r="T64" s="4">
        <f t="shared" si="5"/>
        <v>4.1864349508400735E-3</v>
      </c>
    </row>
    <row r="65" spans="1:20" x14ac:dyDescent="0.3">
      <c r="A65" s="15">
        <v>42550</v>
      </c>
      <c r="B65" s="16">
        <v>262.08999599999999</v>
      </c>
      <c r="C65" s="4">
        <v>57.48</v>
      </c>
      <c r="D65" s="18">
        <f t="shared" si="0"/>
        <v>6.8699239343139595E-3</v>
      </c>
      <c r="E65" s="18">
        <f t="shared" si="1"/>
        <v>0.24301284332797657</v>
      </c>
      <c r="Q65" s="4">
        <v>-0.99</v>
      </c>
      <c r="R65" s="4">
        <v>-0.01</v>
      </c>
      <c r="S65" s="13">
        <f t="shared" si="4"/>
        <v>-1.8492698089896457E-2</v>
      </c>
      <c r="T65" s="4">
        <f t="shared" si="5"/>
        <v>4.1864349508400735E-3</v>
      </c>
    </row>
    <row r="66" spans="1:20" x14ac:dyDescent="0.3">
      <c r="A66" s="15">
        <v>42551</v>
      </c>
      <c r="B66" s="16">
        <v>263.79998799999998</v>
      </c>
      <c r="C66" s="4">
        <v>57.220001000000003</v>
      </c>
      <c r="D66" s="18">
        <f t="shared" si="0"/>
        <v>6.5032538312106425E-2</v>
      </c>
      <c r="E66" s="18">
        <f t="shared" si="1"/>
        <v>-4.5335561124533186E-2</v>
      </c>
      <c r="Q66" s="4">
        <v>-0.99</v>
      </c>
      <c r="R66" s="4">
        <v>-0.01</v>
      </c>
      <c r="S66" s="13">
        <f t="shared" si="4"/>
        <v>-1.8492698089896457E-2</v>
      </c>
      <c r="T66" s="4">
        <f t="shared" si="5"/>
        <v>4.1864349508400735E-3</v>
      </c>
    </row>
    <row r="67" spans="1:20" x14ac:dyDescent="0.3">
      <c r="A67" s="15">
        <v>42552</v>
      </c>
      <c r="B67" s="16">
        <v>264.10000600000001</v>
      </c>
      <c r="C67" s="4">
        <v>58.02</v>
      </c>
      <c r="D67" s="18">
        <f t="shared" si="0"/>
        <v>1.1366472275478046E-2</v>
      </c>
      <c r="E67" s="18">
        <f t="shared" si="1"/>
        <v>0.13884273594887198</v>
      </c>
      <c r="Q67" s="4">
        <v>-0.99</v>
      </c>
      <c r="R67" s="4">
        <v>-0.01</v>
      </c>
      <c r="S67" s="13">
        <f t="shared" si="4"/>
        <v>-1.8492698089896457E-2</v>
      </c>
      <c r="T67" s="4">
        <f t="shared" si="5"/>
        <v>4.1864349508400735E-3</v>
      </c>
    </row>
    <row r="68" spans="1:20" x14ac:dyDescent="0.3">
      <c r="A68" s="15">
        <v>42555</v>
      </c>
      <c r="B68" s="16">
        <v>264.88000499999998</v>
      </c>
      <c r="C68" s="4">
        <v>59.860000999999997</v>
      </c>
      <c r="D68" s="18">
        <f t="shared" si="0"/>
        <v>2.9490700937095937E-2</v>
      </c>
      <c r="E68" s="18">
        <f t="shared" si="1"/>
        <v>0.31220740436941341</v>
      </c>
      <c r="Q68" s="4">
        <v>-0.99</v>
      </c>
      <c r="R68" s="4">
        <v>-0.01</v>
      </c>
      <c r="S68" s="13">
        <f t="shared" ref="S68:S99" si="6">Q68*$H$4+R68*$H$5+$H$6*Q68*R68*2</f>
        <v>-1.8492698089896457E-2</v>
      </c>
      <c r="T68" s="4">
        <f t="shared" ref="T68:T103" si="7">Q68*$H$2+R68*$H$3</f>
        <v>4.1864349508400735E-3</v>
      </c>
    </row>
    <row r="69" spans="1:20" x14ac:dyDescent="0.3">
      <c r="A69" s="15">
        <v>42556</v>
      </c>
      <c r="B69" s="16">
        <v>264.91000400000001</v>
      </c>
      <c r="C69" s="4">
        <v>58.34</v>
      </c>
      <c r="D69" s="18">
        <f t="shared" ref="D69:D132" si="8">(LN(B69)-LN(B68))*10</f>
        <v>1.1324864388662093E-3</v>
      </c>
      <c r="E69" s="18">
        <f t="shared" ref="E69:E132" si="9">(LN(C69)-LN(C68))*10</f>
        <v>-0.25720554690623842</v>
      </c>
      <c r="Q69" s="4">
        <v>-0.99</v>
      </c>
      <c r="R69" s="4">
        <v>-0.01</v>
      </c>
      <c r="S69" s="13">
        <f t="shared" si="6"/>
        <v>-1.8492698089896457E-2</v>
      </c>
      <c r="T69" s="4">
        <f t="shared" si="7"/>
        <v>4.1864349508400735E-3</v>
      </c>
    </row>
    <row r="70" spans="1:20" x14ac:dyDescent="0.3">
      <c r="A70" s="15">
        <v>42557</v>
      </c>
      <c r="B70" s="16">
        <v>267.290009</v>
      </c>
      <c r="C70" s="4">
        <v>56.950001</v>
      </c>
      <c r="D70" s="18">
        <f t="shared" si="8"/>
        <v>8.9440842084798078E-2</v>
      </c>
      <c r="E70" s="18">
        <f t="shared" si="9"/>
        <v>-0.24114256987122218</v>
      </c>
      <c r="Q70" s="4">
        <v>-0.99</v>
      </c>
      <c r="R70" s="4">
        <v>-0.01</v>
      </c>
      <c r="S70" s="13">
        <f t="shared" si="6"/>
        <v>-1.8492698089896457E-2</v>
      </c>
      <c r="T70" s="4">
        <f t="shared" si="7"/>
        <v>4.1864349508400735E-3</v>
      </c>
    </row>
    <row r="71" spans="1:20" x14ac:dyDescent="0.3">
      <c r="A71" s="15">
        <v>42558</v>
      </c>
      <c r="B71" s="16">
        <v>267.13000499999998</v>
      </c>
      <c r="C71" s="4">
        <v>56.09</v>
      </c>
      <c r="D71" s="18">
        <f t="shared" si="8"/>
        <v>-5.9879495748393907E-3</v>
      </c>
      <c r="E71" s="18">
        <f t="shared" si="9"/>
        <v>-0.15216163932207039</v>
      </c>
      <c r="Q71" s="4">
        <v>-0.99</v>
      </c>
      <c r="R71" s="4">
        <v>-0.01</v>
      </c>
      <c r="S71" s="13">
        <f t="shared" si="6"/>
        <v>-1.8492698089896457E-2</v>
      </c>
      <c r="T71" s="4">
        <f t="shared" si="7"/>
        <v>4.1864349508400735E-3</v>
      </c>
    </row>
    <row r="72" spans="1:20" x14ac:dyDescent="0.3">
      <c r="A72" s="15">
        <v>42559</v>
      </c>
      <c r="B72" s="16">
        <v>269.47000100000002</v>
      </c>
      <c r="C72" s="4">
        <v>56.790000999999997</v>
      </c>
      <c r="D72" s="18">
        <f t="shared" si="8"/>
        <v>8.7216205992950435E-2</v>
      </c>
      <c r="E72" s="18">
        <f t="shared" si="9"/>
        <v>0.12402727977828931</v>
      </c>
      <c r="Q72" s="4">
        <v>-0.99</v>
      </c>
      <c r="R72" s="4">
        <v>-0.01</v>
      </c>
      <c r="S72" s="13">
        <f t="shared" si="6"/>
        <v>-1.8492698089896457E-2</v>
      </c>
      <c r="T72" s="4">
        <f t="shared" si="7"/>
        <v>4.1864349508400735E-3</v>
      </c>
    </row>
    <row r="73" spans="1:20" x14ac:dyDescent="0.3">
      <c r="A73" s="15">
        <v>42562</v>
      </c>
      <c r="B73" s="16">
        <v>270.26998900000001</v>
      </c>
      <c r="C73" s="4">
        <v>57</v>
      </c>
      <c r="D73" s="18">
        <f t="shared" si="8"/>
        <v>2.964348021776253E-2</v>
      </c>
      <c r="E73" s="18">
        <f t="shared" si="9"/>
        <v>3.690996336475294E-2</v>
      </c>
      <c r="Q73" s="4">
        <v>-0.99</v>
      </c>
      <c r="R73" s="4">
        <v>-0.01</v>
      </c>
      <c r="S73" s="13">
        <f t="shared" si="6"/>
        <v>-1.8492698089896457E-2</v>
      </c>
      <c r="T73" s="4">
        <f t="shared" si="7"/>
        <v>4.1864349508400735E-3</v>
      </c>
    </row>
    <row r="74" spans="1:20" x14ac:dyDescent="0.3">
      <c r="A74" s="15">
        <v>42563</v>
      </c>
      <c r="B74" s="16">
        <v>271.25</v>
      </c>
      <c r="C74" s="4">
        <v>57.220001000000003</v>
      </c>
      <c r="D74" s="18">
        <f t="shared" si="8"/>
        <v>3.6194862232523661E-2</v>
      </c>
      <c r="E74" s="18">
        <f t="shared" si="9"/>
        <v>3.852237263820335E-2</v>
      </c>
      <c r="Q74" s="4">
        <v>-0.99</v>
      </c>
      <c r="R74" s="4">
        <v>-0.01</v>
      </c>
      <c r="S74" s="13">
        <f t="shared" si="6"/>
        <v>-1.8492698089896457E-2</v>
      </c>
      <c r="T74" s="4">
        <f t="shared" si="7"/>
        <v>4.1864349508400735E-3</v>
      </c>
    </row>
    <row r="75" spans="1:20" x14ac:dyDescent="0.3">
      <c r="A75" s="15">
        <v>42564</v>
      </c>
      <c r="B75" s="16">
        <v>271.14001500000001</v>
      </c>
      <c r="C75" s="4">
        <v>57.139999000000003</v>
      </c>
      <c r="D75" s="18">
        <f t="shared" si="8"/>
        <v>-4.0555688145360591E-3</v>
      </c>
      <c r="E75" s="18">
        <f t="shared" si="9"/>
        <v>-1.3991257966186055E-2</v>
      </c>
      <c r="Q75" s="4">
        <v>-0.99</v>
      </c>
      <c r="R75" s="4">
        <v>-0.01</v>
      </c>
      <c r="S75" s="13">
        <f t="shared" si="6"/>
        <v>-1.8492698089896457E-2</v>
      </c>
      <c r="T75" s="4">
        <f t="shared" si="7"/>
        <v>4.1864349508400735E-3</v>
      </c>
    </row>
    <row r="76" spans="1:20" x14ac:dyDescent="0.3">
      <c r="A76" s="15">
        <v>42565</v>
      </c>
      <c r="B76" s="16">
        <v>270.17001299999998</v>
      </c>
      <c r="C76" s="4">
        <v>59.630001</v>
      </c>
      <c r="D76" s="18">
        <f t="shared" si="8"/>
        <v>-3.583909360933113E-2</v>
      </c>
      <c r="E76" s="18">
        <f t="shared" si="9"/>
        <v>0.42654440603344668</v>
      </c>
      <c r="Q76" s="4">
        <v>-0.99</v>
      </c>
      <c r="R76" s="4">
        <v>-0.01</v>
      </c>
      <c r="S76" s="13">
        <f t="shared" si="6"/>
        <v>-1.8492698089896457E-2</v>
      </c>
      <c r="T76" s="4">
        <f t="shared" si="7"/>
        <v>4.1864349508400735E-3</v>
      </c>
    </row>
    <row r="77" spans="1:20" x14ac:dyDescent="0.3">
      <c r="A77" s="15">
        <v>42566</v>
      </c>
      <c r="B77" s="16">
        <v>270.79998799999998</v>
      </c>
      <c r="C77" s="4">
        <v>58.77</v>
      </c>
      <c r="D77" s="18">
        <f t="shared" si="8"/>
        <v>2.329058112690241E-2</v>
      </c>
      <c r="E77" s="18">
        <f t="shared" si="9"/>
        <v>-0.1452729928053742</v>
      </c>
      <c r="Q77" s="4">
        <v>-0.99</v>
      </c>
      <c r="R77" s="4">
        <v>-0.01</v>
      </c>
      <c r="S77" s="13">
        <f t="shared" si="6"/>
        <v>-1.8492698089896457E-2</v>
      </c>
      <c r="T77" s="4">
        <f t="shared" si="7"/>
        <v>4.1864349508400735E-3</v>
      </c>
    </row>
    <row r="78" spans="1:20" x14ac:dyDescent="0.3">
      <c r="A78" s="15">
        <v>42569</v>
      </c>
      <c r="B78" s="16">
        <v>272.45001200000002</v>
      </c>
      <c r="C78" s="4">
        <v>58.799999</v>
      </c>
      <c r="D78" s="18">
        <f t="shared" si="8"/>
        <v>6.0746583489121875E-2</v>
      </c>
      <c r="E78" s="18">
        <f t="shared" si="9"/>
        <v>5.1031727321948495E-3</v>
      </c>
      <c r="Q78" s="4">
        <v>-0.99</v>
      </c>
      <c r="R78" s="4">
        <v>-0.01</v>
      </c>
      <c r="S78" s="13">
        <f t="shared" si="6"/>
        <v>-1.8492698089896457E-2</v>
      </c>
      <c r="T78" s="4">
        <f t="shared" si="7"/>
        <v>4.1864349508400735E-3</v>
      </c>
    </row>
    <row r="79" spans="1:20" x14ac:dyDescent="0.3">
      <c r="A79" s="15">
        <v>42570</v>
      </c>
      <c r="B79" s="16">
        <v>272.32998700000002</v>
      </c>
      <c r="C79" s="4">
        <v>58.98</v>
      </c>
      <c r="D79" s="18">
        <f t="shared" si="8"/>
        <v>-4.406365951847846E-3</v>
      </c>
      <c r="E79" s="18">
        <f t="shared" si="9"/>
        <v>3.0565654893512928E-2</v>
      </c>
      <c r="Q79" s="4">
        <v>-0.99</v>
      </c>
      <c r="R79" s="4">
        <v>-0.01</v>
      </c>
      <c r="S79" s="13">
        <f t="shared" si="6"/>
        <v>-1.8492698089896457E-2</v>
      </c>
      <c r="T79" s="4">
        <f t="shared" si="7"/>
        <v>4.1864349508400735E-3</v>
      </c>
    </row>
    <row r="80" spans="1:20" x14ac:dyDescent="0.3">
      <c r="A80" s="15">
        <v>42571</v>
      </c>
      <c r="B80" s="16">
        <v>279.709991</v>
      </c>
      <c r="C80" s="4">
        <v>58.790000999999997</v>
      </c>
      <c r="D80" s="18">
        <f t="shared" si="8"/>
        <v>0.26738801505985066</v>
      </c>
      <c r="E80" s="18">
        <f t="shared" si="9"/>
        <v>-3.2266139632710633E-2</v>
      </c>
      <c r="Q80" s="4">
        <v>-0.99</v>
      </c>
      <c r="R80" s="4">
        <v>-0.01</v>
      </c>
      <c r="S80" s="13">
        <f t="shared" si="6"/>
        <v>-1.8492698089896457E-2</v>
      </c>
      <c r="T80" s="4">
        <f t="shared" si="7"/>
        <v>4.1864349508400735E-3</v>
      </c>
    </row>
    <row r="81" spans="1:20" x14ac:dyDescent="0.3">
      <c r="A81" s="15">
        <v>42572</v>
      </c>
      <c r="B81" s="16">
        <v>277.66000400000001</v>
      </c>
      <c r="C81" s="4">
        <v>58.82</v>
      </c>
      <c r="D81" s="18">
        <f t="shared" si="8"/>
        <v>-7.3559619719212321E-2</v>
      </c>
      <c r="E81" s="18">
        <f t="shared" si="9"/>
        <v>5.1014370199009562E-3</v>
      </c>
      <c r="Q81" s="4">
        <v>-0.99</v>
      </c>
      <c r="R81" s="4">
        <v>-0.01</v>
      </c>
      <c r="S81" s="13">
        <f t="shared" si="6"/>
        <v>-1.8492698089896457E-2</v>
      </c>
      <c r="T81" s="4">
        <f t="shared" si="7"/>
        <v>4.1864349508400735E-3</v>
      </c>
    </row>
    <row r="82" spans="1:20" x14ac:dyDescent="0.3">
      <c r="A82" s="15">
        <v>42573</v>
      </c>
      <c r="B82" s="16">
        <v>276.01001000000002</v>
      </c>
      <c r="C82" s="4">
        <v>58.82</v>
      </c>
      <c r="D82" s="18">
        <f t="shared" si="8"/>
        <v>-5.9602248373442634E-2</v>
      </c>
      <c r="E82" s="18">
        <f t="shared" si="9"/>
        <v>0</v>
      </c>
      <c r="Q82" s="4">
        <v>-0.99</v>
      </c>
      <c r="R82" s="4">
        <v>-0.01</v>
      </c>
      <c r="S82" s="13">
        <f t="shared" si="6"/>
        <v>-1.8492698089896457E-2</v>
      </c>
      <c r="T82" s="4">
        <f t="shared" si="7"/>
        <v>4.1864349508400735E-3</v>
      </c>
    </row>
    <row r="83" spans="1:20" x14ac:dyDescent="0.3">
      <c r="A83" s="15">
        <v>42576</v>
      </c>
      <c r="B83" s="16">
        <v>276.48998999999998</v>
      </c>
      <c r="C83" s="4">
        <v>57.59</v>
      </c>
      <c r="D83" s="18">
        <f t="shared" si="8"/>
        <v>1.7374845999960087E-2</v>
      </c>
      <c r="E83" s="18">
        <f t="shared" si="9"/>
        <v>-0.21132991607268004</v>
      </c>
      <c r="Q83" s="4">
        <v>-0.99</v>
      </c>
      <c r="R83" s="4">
        <v>-0.01</v>
      </c>
      <c r="S83" s="13">
        <f t="shared" si="6"/>
        <v>-1.8492698089896457E-2</v>
      </c>
      <c r="T83" s="4">
        <f t="shared" si="7"/>
        <v>4.1864349508400735E-3</v>
      </c>
    </row>
    <row r="84" spans="1:20" x14ac:dyDescent="0.3">
      <c r="A84" s="15">
        <v>42577</v>
      </c>
      <c r="B84" s="16">
        <v>278.02999899999998</v>
      </c>
      <c r="C84" s="4">
        <v>56.459999000000003</v>
      </c>
      <c r="D84" s="18">
        <f t="shared" si="8"/>
        <v>5.5544001652902963E-2</v>
      </c>
      <c r="E84" s="18">
        <f t="shared" si="9"/>
        <v>-0.1981653640489256</v>
      </c>
      <c r="Q84" s="4">
        <v>-0.99</v>
      </c>
      <c r="R84" s="4">
        <v>-0.01</v>
      </c>
      <c r="S84" s="13">
        <f t="shared" si="6"/>
        <v>-1.8492698089896457E-2</v>
      </c>
      <c r="T84" s="4">
        <f t="shared" si="7"/>
        <v>4.1864349508400735E-3</v>
      </c>
    </row>
    <row r="85" spans="1:20" x14ac:dyDescent="0.3">
      <c r="A85" s="15">
        <v>42578</v>
      </c>
      <c r="B85" s="16">
        <v>271.82000699999998</v>
      </c>
      <c r="C85" s="4">
        <v>56.259998000000003</v>
      </c>
      <c r="D85" s="18">
        <f t="shared" si="8"/>
        <v>-0.22588909661169332</v>
      </c>
      <c r="E85" s="18">
        <f t="shared" si="9"/>
        <v>-3.5486376012139331E-2</v>
      </c>
      <c r="Q85" s="4">
        <v>-0.99</v>
      </c>
      <c r="R85" s="4">
        <v>-0.01</v>
      </c>
      <c r="S85" s="13">
        <f t="shared" si="6"/>
        <v>-1.8492698089896457E-2</v>
      </c>
      <c r="T85" s="4">
        <f t="shared" si="7"/>
        <v>4.1864349508400735E-3</v>
      </c>
    </row>
    <row r="86" spans="1:20" x14ac:dyDescent="0.3">
      <c r="A86" s="15">
        <v>42579</v>
      </c>
      <c r="B86" s="16">
        <v>271.38000499999998</v>
      </c>
      <c r="C86" s="4">
        <v>56.400002000000001</v>
      </c>
      <c r="D86" s="18">
        <f t="shared" si="8"/>
        <v>-1.6200371373811251E-2</v>
      </c>
      <c r="E86" s="18">
        <f t="shared" si="9"/>
        <v>2.4854264525311365E-2</v>
      </c>
      <c r="Q86" s="4">
        <v>-0.99</v>
      </c>
      <c r="R86" s="4">
        <v>-0.01</v>
      </c>
      <c r="S86" s="13">
        <f t="shared" si="6"/>
        <v>-1.8492698089896457E-2</v>
      </c>
      <c r="T86" s="4">
        <f t="shared" si="7"/>
        <v>4.1864349508400735E-3</v>
      </c>
    </row>
    <row r="87" spans="1:20" x14ac:dyDescent="0.3">
      <c r="A87" s="15">
        <v>42580</v>
      </c>
      <c r="B87" s="16">
        <v>269.67001299999998</v>
      </c>
      <c r="C87" s="4">
        <v>55.889999000000003</v>
      </c>
      <c r="D87" s="18">
        <f t="shared" si="8"/>
        <v>-6.3210336816714729E-2</v>
      </c>
      <c r="E87" s="18">
        <f t="shared" si="9"/>
        <v>-9.083738575687228E-2</v>
      </c>
      <c r="Q87" s="4">
        <v>-0.99</v>
      </c>
      <c r="R87" s="4">
        <v>-0.01</v>
      </c>
      <c r="S87" s="13">
        <f t="shared" si="6"/>
        <v>-1.8492698089896457E-2</v>
      </c>
      <c r="T87" s="4">
        <f t="shared" si="7"/>
        <v>4.1864349508400735E-3</v>
      </c>
    </row>
    <row r="88" spans="1:20" x14ac:dyDescent="0.3">
      <c r="A88" s="15">
        <v>42583</v>
      </c>
      <c r="B88" s="16">
        <v>269.41000400000001</v>
      </c>
      <c r="C88" s="4">
        <v>55.639999000000003</v>
      </c>
      <c r="D88" s="18">
        <f t="shared" si="8"/>
        <v>-9.6463980100391922E-3</v>
      </c>
      <c r="E88" s="18">
        <f t="shared" si="9"/>
        <v>-4.4831063067576338E-2</v>
      </c>
      <c r="Q88" s="4">
        <v>-0.99</v>
      </c>
      <c r="R88" s="4">
        <v>-0.01</v>
      </c>
      <c r="S88" s="13">
        <f t="shared" si="6"/>
        <v>-1.8492698089896457E-2</v>
      </c>
      <c r="T88" s="4">
        <f t="shared" si="7"/>
        <v>4.1864349508400735E-3</v>
      </c>
    </row>
    <row r="89" spans="1:20" x14ac:dyDescent="0.3">
      <c r="A89" s="15">
        <v>42584</v>
      </c>
      <c r="B89" s="16">
        <v>267.64999399999999</v>
      </c>
      <c r="C89" s="4">
        <v>54.860000999999997</v>
      </c>
      <c r="D89" s="18">
        <f t="shared" si="8"/>
        <v>-6.5542632374260279E-2</v>
      </c>
      <c r="E89" s="18">
        <f t="shared" si="9"/>
        <v>-0.14117845344886248</v>
      </c>
      <c r="Q89" s="4">
        <v>-0.99</v>
      </c>
      <c r="R89" s="4">
        <v>-0.01</v>
      </c>
      <c r="S89" s="13">
        <f t="shared" si="6"/>
        <v>-1.8492698089896457E-2</v>
      </c>
      <c r="T89" s="4">
        <f t="shared" si="7"/>
        <v>4.1864349508400735E-3</v>
      </c>
    </row>
    <row r="90" spans="1:20" x14ac:dyDescent="0.3">
      <c r="A90" s="15">
        <v>42585</v>
      </c>
      <c r="B90" s="16">
        <v>264.91000400000001</v>
      </c>
      <c r="C90" s="4">
        <v>55.200001</v>
      </c>
      <c r="D90" s="18">
        <f t="shared" si="8"/>
        <v>-0.10289973662704455</v>
      </c>
      <c r="E90" s="18">
        <f t="shared" si="9"/>
        <v>6.178467661317022E-2</v>
      </c>
      <c r="Q90" s="4">
        <v>-0.99</v>
      </c>
      <c r="R90" s="4">
        <v>-0.01</v>
      </c>
      <c r="S90" s="13">
        <f t="shared" si="6"/>
        <v>-1.8492698089896457E-2</v>
      </c>
      <c r="T90" s="4">
        <f t="shared" si="7"/>
        <v>4.1864349508400735E-3</v>
      </c>
    </row>
    <row r="91" spans="1:20" x14ac:dyDescent="0.3">
      <c r="A91" s="15">
        <v>42586</v>
      </c>
      <c r="B91" s="16">
        <v>268.79998799999998</v>
      </c>
      <c r="C91" s="4">
        <v>55.580002</v>
      </c>
      <c r="D91" s="18">
        <f t="shared" si="8"/>
        <v>0.14577403246786247</v>
      </c>
      <c r="E91" s="18">
        <f t="shared" si="9"/>
        <v>6.8604888995320579E-2</v>
      </c>
      <c r="Q91" s="4">
        <v>-0.99</v>
      </c>
      <c r="R91" s="4">
        <v>-0.01</v>
      </c>
      <c r="S91" s="13">
        <f t="shared" si="6"/>
        <v>-1.8492698089896457E-2</v>
      </c>
      <c r="T91" s="4">
        <f t="shared" si="7"/>
        <v>4.1864349508400735E-3</v>
      </c>
    </row>
    <row r="92" spans="1:20" x14ac:dyDescent="0.3">
      <c r="A92" s="15">
        <v>42587</v>
      </c>
      <c r="B92" s="16">
        <v>269.98001099999999</v>
      </c>
      <c r="C92" s="4">
        <v>55.560001</v>
      </c>
      <c r="D92" s="18">
        <f t="shared" si="8"/>
        <v>4.3803589183024627E-2</v>
      </c>
      <c r="E92" s="18">
        <f t="shared" si="9"/>
        <v>-3.5992441382060036E-3</v>
      </c>
      <c r="Q92" s="4">
        <v>-0.99</v>
      </c>
      <c r="R92" s="4">
        <v>-0.01</v>
      </c>
      <c r="S92" s="13">
        <f t="shared" si="6"/>
        <v>-1.8492698089896457E-2</v>
      </c>
      <c r="T92" s="4">
        <f t="shared" si="7"/>
        <v>4.1864349508400735E-3</v>
      </c>
    </row>
    <row r="93" spans="1:20" x14ac:dyDescent="0.3">
      <c r="A93" s="15">
        <v>42590</v>
      </c>
      <c r="B93" s="16">
        <v>266.63000499999998</v>
      </c>
      <c r="C93" s="4">
        <v>55.84</v>
      </c>
      <c r="D93" s="18">
        <f t="shared" si="8"/>
        <v>-0.12485974626033958</v>
      </c>
      <c r="E93" s="18">
        <f t="shared" si="9"/>
        <v>5.0269225694137276E-2</v>
      </c>
      <c r="Q93" s="4">
        <v>-0.99</v>
      </c>
      <c r="R93" s="4">
        <v>-0.01</v>
      </c>
      <c r="S93" s="13">
        <f t="shared" si="6"/>
        <v>-1.8492698089896457E-2</v>
      </c>
      <c r="T93" s="4">
        <f t="shared" si="7"/>
        <v>4.1864349508400735E-3</v>
      </c>
    </row>
    <row r="94" spans="1:20" x14ac:dyDescent="0.3">
      <c r="A94" s="15">
        <v>42591</v>
      </c>
      <c r="B94" s="16">
        <v>268.60998499999999</v>
      </c>
      <c r="C94" s="4">
        <v>55.540000999999997</v>
      </c>
      <c r="D94" s="18">
        <f t="shared" si="8"/>
        <v>7.3985093365713794E-2</v>
      </c>
      <c r="E94" s="18">
        <f t="shared" si="9"/>
        <v>-5.3869585704218181E-2</v>
      </c>
      <c r="Q94" s="4">
        <v>-0.99</v>
      </c>
      <c r="R94" s="4">
        <v>-0.01</v>
      </c>
      <c r="S94" s="13">
        <f t="shared" si="6"/>
        <v>-1.8492698089896457E-2</v>
      </c>
      <c r="T94" s="4">
        <f t="shared" si="7"/>
        <v>4.1864349508400735E-3</v>
      </c>
    </row>
    <row r="95" spans="1:20" x14ac:dyDescent="0.3">
      <c r="A95" s="15">
        <v>42592</v>
      </c>
      <c r="B95" s="16">
        <v>268.94000199999999</v>
      </c>
      <c r="C95" s="4">
        <v>55.939999</v>
      </c>
      <c r="D95" s="18">
        <f t="shared" si="8"/>
        <v>1.2278561973504409E-2</v>
      </c>
      <c r="E95" s="18">
        <f t="shared" si="9"/>
        <v>7.176170013822869E-2</v>
      </c>
      <c r="Q95" s="4">
        <v>-0.99</v>
      </c>
      <c r="R95" s="4">
        <v>-0.01</v>
      </c>
      <c r="S95" s="13">
        <f t="shared" si="6"/>
        <v>-1.8492698089896457E-2</v>
      </c>
      <c r="T95" s="4">
        <f t="shared" si="7"/>
        <v>4.1864349508400735E-3</v>
      </c>
    </row>
    <row r="96" spans="1:20" x14ac:dyDescent="0.3">
      <c r="A96" s="15">
        <v>42593</v>
      </c>
      <c r="B96" s="16">
        <v>265.70001200000002</v>
      </c>
      <c r="C96" s="4">
        <v>55.119999</v>
      </c>
      <c r="D96" s="18">
        <f t="shared" si="8"/>
        <v>-0.12120415902841408</v>
      </c>
      <c r="E96" s="18">
        <f t="shared" si="9"/>
        <v>-0.14767061334350018</v>
      </c>
      <c r="Q96" s="4">
        <v>-0.99</v>
      </c>
      <c r="R96" s="4">
        <v>-0.01</v>
      </c>
      <c r="S96" s="13">
        <f t="shared" si="6"/>
        <v>-1.8492698089896457E-2</v>
      </c>
      <c r="T96" s="4">
        <f t="shared" si="7"/>
        <v>4.1864349508400735E-3</v>
      </c>
    </row>
    <row r="97" spans="1:20" x14ac:dyDescent="0.3">
      <c r="A97" s="15">
        <v>42594</v>
      </c>
      <c r="B97" s="16">
        <v>261.58999599999999</v>
      </c>
      <c r="C97" s="4">
        <v>55.18</v>
      </c>
      <c r="D97" s="18">
        <f t="shared" si="8"/>
        <v>-0.15589520667884216</v>
      </c>
      <c r="E97" s="18">
        <f t="shared" si="9"/>
        <v>1.0879602259725729E-2</v>
      </c>
      <c r="Q97" s="4">
        <v>-0.99</v>
      </c>
      <c r="R97" s="4">
        <v>-0.01</v>
      </c>
      <c r="S97" s="13">
        <f t="shared" si="6"/>
        <v>-1.8492698089896457E-2</v>
      </c>
      <c r="T97" s="4">
        <f t="shared" si="7"/>
        <v>4.1864349508400735E-3</v>
      </c>
    </row>
    <row r="98" spans="1:20" x14ac:dyDescent="0.3">
      <c r="A98" s="15">
        <v>42597</v>
      </c>
      <c r="B98" s="16">
        <v>264.10998499999999</v>
      </c>
      <c r="C98" s="4">
        <v>55.419998</v>
      </c>
      <c r="D98" s="18">
        <f t="shared" si="8"/>
        <v>9.5872489754125212E-2</v>
      </c>
      <c r="E98" s="18">
        <f t="shared" si="9"/>
        <v>4.3399345576364823E-2</v>
      </c>
      <c r="Q98" s="4">
        <v>-0.99</v>
      </c>
      <c r="R98" s="4">
        <v>-0.01</v>
      </c>
      <c r="S98" s="13">
        <f t="shared" si="6"/>
        <v>-1.8492698089896457E-2</v>
      </c>
      <c r="T98" s="4">
        <f t="shared" si="7"/>
        <v>4.1864349508400735E-3</v>
      </c>
    </row>
    <row r="99" spans="1:20" x14ac:dyDescent="0.3">
      <c r="A99" s="15">
        <v>42598</v>
      </c>
      <c r="B99" s="16">
        <v>259.20001200000002</v>
      </c>
      <c r="C99" s="4">
        <v>54.970001000000003</v>
      </c>
      <c r="D99" s="18">
        <f t="shared" si="8"/>
        <v>-0.18765615462598362</v>
      </c>
      <c r="E99" s="18">
        <f t="shared" si="9"/>
        <v>-8.1529032824674275E-2</v>
      </c>
      <c r="Q99" s="4">
        <v>-0.99</v>
      </c>
      <c r="R99" s="4">
        <v>-0.01</v>
      </c>
      <c r="S99" s="13">
        <f t="shared" si="6"/>
        <v>-1.8492698089896457E-2</v>
      </c>
      <c r="T99" s="4">
        <f t="shared" si="7"/>
        <v>4.1864349508400735E-3</v>
      </c>
    </row>
    <row r="100" spans="1:20" x14ac:dyDescent="0.3">
      <c r="A100" s="15">
        <v>42599</v>
      </c>
      <c r="B100" s="16">
        <v>264.85000600000001</v>
      </c>
      <c r="C100" s="4">
        <v>55.16</v>
      </c>
      <c r="D100" s="18">
        <f t="shared" si="8"/>
        <v>0.21563639870453066</v>
      </c>
      <c r="E100" s="18">
        <f t="shared" si="9"/>
        <v>3.4504528607914864E-2</v>
      </c>
      <c r="Q100" s="4">
        <v>-0.99</v>
      </c>
      <c r="R100" s="4">
        <v>-0.01</v>
      </c>
      <c r="S100" s="13">
        <f t="shared" ref="S100:S103" si="10">Q100*$H$4+R100*$H$5+$H$6*Q100*R100*2</f>
        <v>-1.8492698089896457E-2</v>
      </c>
      <c r="T100" s="4">
        <f t="shared" si="7"/>
        <v>4.1864349508400735E-3</v>
      </c>
    </row>
    <row r="101" spans="1:20" x14ac:dyDescent="0.3">
      <c r="A101" s="15">
        <v>42600</v>
      </c>
      <c r="B101" s="16">
        <v>262.48998999999998</v>
      </c>
      <c r="C101" s="4">
        <v>55.639999000000003</v>
      </c>
      <c r="D101" s="18">
        <f t="shared" si="8"/>
        <v>-8.9507026736175277E-2</v>
      </c>
      <c r="E101" s="18">
        <f t="shared" si="9"/>
        <v>8.6642961574598942E-2</v>
      </c>
      <c r="Q101" s="4">
        <v>-0.99</v>
      </c>
      <c r="R101" s="4">
        <v>-0.01</v>
      </c>
      <c r="S101" s="13">
        <f t="shared" si="10"/>
        <v>-1.8492698089896457E-2</v>
      </c>
      <c r="T101" s="4">
        <f t="shared" si="7"/>
        <v>4.1864349508400735E-3</v>
      </c>
    </row>
    <row r="102" spans="1:20" x14ac:dyDescent="0.3">
      <c r="A102" s="15">
        <v>42601</v>
      </c>
      <c r="B102" s="16">
        <v>262.26998900000001</v>
      </c>
      <c r="C102" s="4">
        <v>55.16</v>
      </c>
      <c r="D102" s="18">
        <f t="shared" si="8"/>
        <v>-8.3848243651640786E-3</v>
      </c>
      <c r="E102" s="18">
        <f t="shared" si="9"/>
        <v>-8.6642961574598942E-2</v>
      </c>
      <c r="Q102" s="4">
        <v>-0.99</v>
      </c>
      <c r="R102" s="4">
        <v>-0.01</v>
      </c>
      <c r="S102" s="13">
        <f t="shared" si="10"/>
        <v>-1.8492698089896457E-2</v>
      </c>
      <c r="T102" s="4">
        <f t="shared" si="7"/>
        <v>4.1864349508400735E-3</v>
      </c>
    </row>
    <row r="103" spans="1:20" x14ac:dyDescent="0.3">
      <c r="A103" s="15">
        <v>42604</v>
      </c>
      <c r="B103" s="16">
        <v>262.01998900000001</v>
      </c>
      <c r="C103" s="4">
        <v>55.759998000000003</v>
      </c>
      <c r="D103" s="18">
        <f t="shared" si="8"/>
        <v>-9.5367079073849226E-3</v>
      </c>
      <c r="E103" s="18">
        <f t="shared" si="9"/>
        <v>0.10818677659161224</v>
      </c>
      <c r="Q103" s="4">
        <v>-0.99</v>
      </c>
      <c r="R103" s="4">
        <v>-0.01</v>
      </c>
      <c r="S103" s="13">
        <f t="shared" si="10"/>
        <v>-1.8492698089896457E-2</v>
      </c>
      <c r="T103" s="4">
        <f t="shared" si="7"/>
        <v>4.1864349508400735E-3</v>
      </c>
    </row>
    <row r="104" spans="1:20" x14ac:dyDescent="0.3">
      <c r="A104" s="15">
        <v>42605</v>
      </c>
      <c r="B104" s="16">
        <v>258.61999500000002</v>
      </c>
      <c r="C104" s="4">
        <v>54.759998000000003</v>
      </c>
      <c r="D104" s="18">
        <f t="shared" si="8"/>
        <v>-0.13061011209675399</v>
      </c>
      <c r="E104" s="18">
        <f t="shared" si="9"/>
        <v>-0.1809676668702398</v>
      </c>
      <c r="Q104" s="25"/>
      <c r="S104" s="5"/>
    </row>
    <row r="105" spans="1:20" x14ac:dyDescent="0.3">
      <c r="A105" s="15">
        <v>42606</v>
      </c>
      <c r="B105" s="16">
        <v>256.42999300000002</v>
      </c>
      <c r="C105" s="4">
        <v>55.189999</v>
      </c>
      <c r="D105" s="18">
        <f t="shared" si="8"/>
        <v>-8.5040879500297706E-2</v>
      </c>
      <c r="E105" s="18">
        <f t="shared" si="9"/>
        <v>7.8217954349470986E-2</v>
      </c>
      <c r="Q105" s="25"/>
      <c r="S105" s="5"/>
    </row>
    <row r="106" spans="1:20" x14ac:dyDescent="0.3">
      <c r="A106" s="15">
        <v>42607</v>
      </c>
      <c r="B106" s="16">
        <v>256.83999599999999</v>
      </c>
      <c r="C106" s="4">
        <v>55.02</v>
      </c>
      <c r="D106" s="18">
        <f t="shared" si="8"/>
        <v>1.5976117676590462E-2</v>
      </c>
      <c r="E106" s="18">
        <f t="shared" si="9"/>
        <v>-3.0850038357570497E-2</v>
      </c>
      <c r="Q106" s="25"/>
      <c r="S106" s="5"/>
    </row>
    <row r="107" spans="1:20" x14ac:dyDescent="0.3">
      <c r="A107" s="15">
        <v>42608</v>
      </c>
      <c r="B107" s="16">
        <v>253.25</v>
      </c>
      <c r="C107" s="4">
        <v>53.349997999999999</v>
      </c>
      <c r="D107" s="18">
        <f t="shared" si="8"/>
        <v>-0.14076164223157051</v>
      </c>
      <c r="E107" s="18">
        <f t="shared" si="9"/>
        <v>-0.30822815236951406</v>
      </c>
      <c r="Q107" s="25"/>
      <c r="S107" s="5"/>
    </row>
    <row r="108" spans="1:20" x14ac:dyDescent="0.3">
      <c r="A108" s="15">
        <v>42611</v>
      </c>
      <c r="B108" s="16">
        <v>253.199997</v>
      </c>
      <c r="C108" s="4">
        <v>53.009998000000003</v>
      </c>
      <c r="D108" s="18">
        <f t="shared" si="8"/>
        <v>-1.9746470711279329E-3</v>
      </c>
      <c r="E108" s="18">
        <f t="shared" si="9"/>
        <v>-6.3934029884933352E-2</v>
      </c>
      <c r="Q108" s="25"/>
      <c r="S108" s="5"/>
    </row>
    <row r="109" spans="1:20" x14ac:dyDescent="0.3">
      <c r="A109" s="15">
        <v>42612</v>
      </c>
      <c r="B109" s="16">
        <v>252</v>
      </c>
      <c r="C109" s="4">
        <v>53.029998999999997</v>
      </c>
      <c r="D109" s="18">
        <f t="shared" si="8"/>
        <v>-4.7505909102563137E-2</v>
      </c>
      <c r="E109" s="18">
        <f t="shared" si="9"/>
        <v>3.7723502080444504E-3</v>
      </c>
      <c r="Q109" s="25"/>
      <c r="S109" s="5"/>
    </row>
    <row r="110" spans="1:20" x14ac:dyDescent="0.3">
      <c r="A110" s="15">
        <v>42613</v>
      </c>
      <c r="B110" s="16">
        <v>250.25</v>
      </c>
      <c r="C110" s="4">
        <v>53.490001999999997</v>
      </c>
      <c r="D110" s="18">
        <f t="shared" si="8"/>
        <v>-6.9686693160937452E-2</v>
      </c>
      <c r="E110" s="18">
        <f t="shared" si="9"/>
        <v>8.6369856415364765E-2</v>
      </c>
      <c r="Q110" s="25"/>
      <c r="S110" s="5"/>
    </row>
    <row r="111" spans="1:20" x14ac:dyDescent="0.3">
      <c r="A111" s="15">
        <v>42614</v>
      </c>
      <c r="B111" s="16">
        <v>250.61999499999999</v>
      </c>
      <c r="C111" s="4">
        <v>53.110000999999997</v>
      </c>
      <c r="D111" s="18">
        <f t="shared" si="8"/>
        <v>1.4774095912866159E-2</v>
      </c>
      <c r="E111" s="18">
        <f t="shared" si="9"/>
        <v>-7.1295046701709275E-2</v>
      </c>
      <c r="Q111" s="25"/>
      <c r="S111" s="5"/>
    </row>
    <row r="112" spans="1:20" x14ac:dyDescent="0.3">
      <c r="A112" s="15">
        <v>42615</v>
      </c>
      <c r="B112" s="16">
        <v>251.61000100000001</v>
      </c>
      <c r="C112" s="4">
        <v>54.880001</v>
      </c>
      <c r="D112" s="18">
        <f t="shared" si="8"/>
        <v>3.9424458522185901E-2</v>
      </c>
      <c r="E112" s="18">
        <f t="shared" si="9"/>
        <v>0.32783748376050248</v>
      </c>
      <c r="Q112" s="25"/>
      <c r="S112" s="5"/>
    </row>
    <row r="113" spans="1:19" x14ac:dyDescent="0.3">
      <c r="A113" s="15">
        <v>42618</v>
      </c>
      <c r="B113" s="16">
        <v>255.36999499999999</v>
      </c>
      <c r="C113" s="4">
        <v>54.130001</v>
      </c>
      <c r="D113" s="18">
        <f t="shared" si="8"/>
        <v>0.14833180677428892</v>
      </c>
      <c r="E113" s="18">
        <f t="shared" si="9"/>
        <v>-0.13760422356273505</v>
      </c>
      <c r="Q113" s="25"/>
      <c r="S113" s="5"/>
    </row>
    <row r="114" spans="1:19" x14ac:dyDescent="0.3">
      <c r="A114" s="15">
        <v>42619</v>
      </c>
      <c r="B114" s="16">
        <v>254.529999</v>
      </c>
      <c r="C114" s="4">
        <v>54.09</v>
      </c>
      <c r="D114" s="18">
        <f t="shared" si="8"/>
        <v>-3.2947510090499676E-2</v>
      </c>
      <c r="E114" s="18">
        <f t="shared" si="9"/>
        <v>-7.392533995944639E-3</v>
      </c>
      <c r="Q114" s="25"/>
      <c r="S114" s="5"/>
    </row>
    <row r="115" spans="1:19" x14ac:dyDescent="0.3">
      <c r="A115" s="15">
        <v>42620</v>
      </c>
      <c r="B115" s="16">
        <v>249.740005</v>
      </c>
      <c r="C115" s="4">
        <v>53.529998999999997</v>
      </c>
      <c r="D115" s="18">
        <f t="shared" si="8"/>
        <v>-0.18998306599392834</v>
      </c>
      <c r="E115" s="18">
        <f t="shared" si="9"/>
        <v>-0.10407100159159466</v>
      </c>
      <c r="Q115" s="25"/>
      <c r="S115" s="5"/>
    </row>
    <row r="116" spans="1:19" x14ac:dyDescent="0.3">
      <c r="A116" s="15">
        <v>42621</v>
      </c>
      <c r="B116" s="16">
        <v>247.60000600000001</v>
      </c>
      <c r="C116" s="4">
        <v>53.709999000000003</v>
      </c>
      <c r="D116" s="18">
        <f t="shared" si="8"/>
        <v>-8.6058316647470434E-2</v>
      </c>
      <c r="E116" s="18">
        <f t="shared" si="9"/>
        <v>3.3569595746847369E-2</v>
      </c>
      <c r="Q116" s="25"/>
      <c r="S116" s="5"/>
    </row>
    <row r="117" spans="1:19" x14ac:dyDescent="0.3">
      <c r="A117" s="15">
        <v>42622</v>
      </c>
      <c r="B117" s="16">
        <v>245.16999799999999</v>
      </c>
      <c r="C117" s="4">
        <v>53.52</v>
      </c>
      <c r="D117" s="18">
        <f t="shared" si="8"/>
        <v>-9.862725726657473E-2</v>
      </c>
      <c r="E117" s="18">
        <f t="shared" si="9"/>
        <v>-3.5437694788877927E-2</v>
      </c>
      <c r="Q117" s="25"/>
      <c r="S117" s="5"/>
    </row>
    <row r="118" spans="1:19" x14ac:dyDescent="0.3">
      <c r="A118" s="15">
        <v>42625</v>
      </c>
      <c r="B118" s="16">
        <v>242.89999399999999</v>
      </c>
      <c r="C118" s="4">
        <v>53.990001999999997</v>
      </c>
      <c r="D118" s="18">
        <f t="shared" si="8"/>
        <v>-9.302028009813057E-2</v>
      </c>
      <c r="E118" s="18">
        <f t="shared" si="9"/>
        <v>8.7434654541187484E-2</v>
      </c>
      <c r="Q118" s="25"/>
      <c r="S118" s="5"/>
    </row>
    <row r="119" spans="1:19" x14ac:dyDescent="0.3">
      <c r="A119" s="15">
        <v>42626</v>
      </c>
      <c r="B119" s="16">
        <v>252.41000399999999</v>
      </c>
      <c r="C119" s="4">
        <v>52.5</v>
      </c>
      <c r="D119" s="18">
        <f t="shared" si="8"/>
        <v>0.38404954074196418</v>
      </c>
      <c r="E119" s="18">
        <f t="shared" si="9"/>
        <v>-0.27985711676513869</v>
      </c>
      <c r="Q119" s="25"/>
      <c r="S119" s="5"/>
    </row>
    <row r="120" spans="1:19" x14ac:dyDescent="0.3">
      <c r="A120" s="15">
        <v>42627</v>
      </c>
      <c r="B120" s="16">
        <v>250.11999499999999</v>
      </c>
      <c r="C120" s="4">
        <v>50.490001999999997</v>
      </c>
      <c r="D120" s="18">
        <f t="shared" si="8"/>
        <v>-9.1139826721073902E-2</v>
      </c>
      <c r="E120" s="18">
        <f t="shared" si="9"/>
        <v>-0.39037833114950349</v>
      </c>
      <c r="Q120" s="25"/>
      <c r="S120" s="5"/>
    </row>
    <row r="121" spans="1:19" x14ac:dyDescent="0.3">
      <c r="A121" s="15">
        <v>42628</v>
      </c>
      <c r="B121" s="16">
        <v>252.720001</v>
      </c>
      <c r="C121" s="4">
        <v>51.220001000000003</v>
      </c>
      <c r="D121" s="18">
        <f t="shared" si="8"/>
        <v>0.10341377742085989</v>
      </c>
      <c r="E121" s="18">
        <f t="shared" si="9"/>
        <v>0.1435476381237466</v>
      </c>
      <c r="Q121" s="25"/>
      <c r="S121" s="5"/>
    </row>
    <row r="122" spans="1:19" x14ac:dyDescent="0.3">
      <c r="A122" s="15">
        <v>42632</v>
      </c>
      <c r="B122" s="16">
        <v>253.36000100000001</v>
      </c>
      <c r="C122" s="4">
        <v>52.209999000000003</v>
      </c>
      <c r="D122" s="18">
        <f t="shared" si="8"/>
        <v>2.529245726559104E-2</v>
      </c>
      <c r="E122" s="18">
        <f t="shared" si="9"/>
        <v>0.19143927974039521</v>
      </c>
      <c r="Q122" s="25"/>
      <c r="S122" s="5"/>
    </row>
    <row r="123" spans="1:19" x14ac:dyDescent="0.3">
      <c r="A123" s="15">
        <v>42633</v>
      </c>
      <c r="B123" s="16">
        <v>257.95001200000002</v>
      </c>
      <c r="C123" s="4">
        <v>52.610000999999997</v>
      </c>
      <c r="D123" s="18">
        <f t="shared" si="8"/>
        <v>0.17954408033963531</v>
      </c>
      <c r="E123" s="18">
        <f t="shared" si="9"/>
        <v>7.6322064814666746E-2</v>
      </c>
      <c r="Q123" s="25"/>
      <c r="S123" s="5"/>
    </row>
    <row r="124" spans="1:19" x14ac:dyDescent="0.3">
      <c r="A124" s="15">
        <v>42634</v>
      </c>
      <c r="B124" s="16">
        <v>260.63000499999998</v>
      </c>
      <c r="C124" s="4">
        <v>52.34</v>
      </c>
      <c r="D124" s="18">
        <f t="shared" si="8"/>
        <v>0.10335981994304078</v>
      </c>
      <c r="E124" s="18">
        <f t="shared" si="9"/>
        <v>-5.1453376485088853E-2</v>
      </c>
      <c r="Q124" s="25"/>
      <c r="S124" s="5"/>
    </row>
    <row r="125" spans="1:19" x14ac:dyDescent="0.3">
      <c r="A125" s="15">
        <v>42635</v>
      </c>
      <c r="B125" s="16">
        <v>262.16000400000001</v>
      </c>
      <c r="C125" s="4">
        <v>53.02</v>
      </c>
      <c r="D125" s="18">
        <f t="shared" si="8"/>
        <v>5.8532234428119168E-2</v>
      </c>
      <c r="E125" s="18">
        <f t="shared" si="9"/>
        <v>0.12908303758879747</v>
      </c>
      <c r="Q125" s="25"/>
      <c r="S125" s="5"/>
    </row>
    <row r="126" spans="1:19" x14ac:dyDescent="0.3">
      <c r="A126" s="15">
        <v>42636</v>
      </c>
      <c r="B126" s="16">
        <v>256.10998499999999</v>
      </c>
      <c r="C126" s="4">
        <v>53.549999</v>
      </c>
      <c r="D126" s="18">
        <f t="shared" si="8"/>
        <v>-0.23348038526678216</v>
      </c>
      <c r="E126" s="18">
        <f t="shared" si="9"/>
        <v>9.946577358741937E-2</v>
      </c>
      <c r="Q126" s="25"/>
      <c r="S126" s="5"/>
    </row>
    <row r="127" spans="1:19" x14ac:dyDescent="0.3">
      <c r="A127" s="15">
        <v>42639</v>
      </c>
      <c r="B127" s="16">
        <v>253.259995</v>
      </c>
      <c r="C127" s="4">
        <v>52.75</v>
      </c>
      <c r="D127" s="18">
        <f t="shared" si="8"/>
        <v>-0.11190371841833802</v>
      </c>
      <c r="E127" s="18">
        <f t="shared" si="9"/>
        <v>-0.15052005863445572</v>
      </c>
      <c r="Q127" s="25"/>
      <c r="S127" s="5"/>
    </row>
    <row r="128" spans="1:19" x14ac:dyDescent="0.3">
      <c r="A128" s="15">
        <v>42640</v>
      </c>
      <c r="B128" s="16">
        <v>257.51001000000002</v>
      </c>
      <c r="C128" s="4">
        <v>54.48</v>
      </c>
      <c r="D128" s="18">
        <f t="shared" si="8"/>
        <v>0.16641983854727371</v>
      </c>
      <c r="E128" s="18">
        <f t="shared" si="9"/>
        <v>0.32269889485081027</v>
      </c>
      <c r="Q128" s="25"/>
      <c r="S128" s="5"/>
    </row>
    <row r="129" spans="1:19" x14ac:dyDescent="0.3">
      <c r="A129" s="15">
        <v>42641</v>
      </c>
      <c r="B129" s="16">
        <v>258</v>
      </c>
      <c r="C129" s="4">
        <v>53.279998999999997</v>
      </c>
      <c r="D129" s="18">
        <f t="shared" si="8"/>
        <v>1.9009917869849957E-2</v>
      </c>
      <c r="E129" s="18">
        <f t="shared" si="9"/>
        <v>-0.22272654377892387</v>
      </c>
      <c r="Q129" s="25"/>
      <c r="S129" s="5"/>
    </row>
    <row r="130" spans="1:19" x14ac:dyDescent="0.3">
      <c r="A130" s="15">
        <v>42642</v>
      </c>
      <c r="B130" s="16">
        <v>257.89001500000001</v>
      </c>
      <c r="C130" s="4">
        <v>52.900002000000001</v>
      </c>
      <c r="D130" s="18">
        <f t="shared" si="8"/>
        <v>-4.2638934062821932E-3</v>
      </c>
      <c r="E130" s="18">
        <f t="shared" si="9"/>
        <v>-7.1576307919283266E-2</v>
      </c>
      <c r="Q130" s="25"/>
      <c r="S130" s="5"/>
    </row>
    <row r="131" spans="1:19" x14ac:dyDescent="0.3">
      <c r="A131" s="15">
        <v>42643</v>
      </c>
      <c r="B131" s="16">
        <v>254.94000199999999</v>
      </c>
      <c r="C131" s="4">
        <v>51.110000999999997</v>
      </c>
      <c r="D131" s="18">
        <f t="shared" si="8"/>
        <v>-0.11504964381231275</v>
      </c>
      <c r="E131" s="18">
        <f t="shared" si="9"/>
        <v>-0.34423184325605316</v>
      </c>
      <c r="Q131" s="25"/>
      <c r="S131" s="5"/>
    </row>
    <row r="132" spans="1:19" x14ac:dyDescent="0.3">
      <c r="A132" s="15">
        <v>42646</v>
      </c>
      <c r="B132" s="16">
        <v>254.08000200000001</v>
      </c>
      <c r="C132" s="4">
        <v>53.029998999999997</v>
      </c>
      <c r="D132" s="18">
        <f t="shared" si="8"/>
        <v>-3.3790452694502093E-2</v>
      </c>
      <c r="E132" s="18">
        <f t="shared" si="9"/>
        <v>0.36877579945957084</v>
      </c>
      <c r="Q132" s="25"/>
      <c r="S132" s="5"/>
    </row>
    <row r="133" spans="1:19" x14ac:dyDescent="0.3">
      <c r="A133" s="15">
        <v>42647</v>
      </c>
      <c r="B133" s="16">
        <v>254.55999800000001</v>
      </c>
      <c r="C133" s="4">
        <v>53.41</v>
      </c>
      <c r="D133" s="18">
        <f t="shared" ref="D133:D196" si="11">(LN(B133)-LN(B132))*10</f>
        <v>1.8873708024749192E-2</v>
      </c>
      <c r="E133" s="18">
        <f t="shared" ref="E133:E196" si="12">(LN(C133)-LN(C132))*10</f>
        <v>7.140222059891066E-2</v>
      </c>
      <c r="Q133" s="25"/>
      <c r="S133" s="5"/>
    </row>
    <row r="134" spans="1:19" x14ac:dyDescent="0.3">
      <c r="A134" s="15">
        <v>42648</v>
      </c>
      <c r="B134" s="16">
        <v>260.76998900000001</v>
      </c>
      <c r="C134" s="4">
        <v>53.290000999999997</v>
      </c>
      <c r="D134" s="18">
        <f t="shared" si="11"/>
        <v>0.24102193845566333</v>
      </c>
      <c r="E134" s="18">
        <f t="shared" si="12"/>
        <v>-2.2492792777417669E-2</v>
      </c>
      <c r="Q134" s="25"/>
      <c r="S134" s="5"/>
    </row>
    <row r="135" spans="1:19" x14ac:dyDescent="0.3">
      <c r="A135" s="15">
        <v>42649</v>
      </c>
      <c r="B135" s="16">
        <v>256.39001500000001</v>
      </c>
      <c r="C135" s="4">
        <v>52.490001999999997</v>
      </c>
      <c r="D135" s="18">
        <f t="shared" si="11"/>
        <v>-0.16938969347856769</v>
      </c>
      <c r="E135" s="18">
        <f t="shared" si="12"/>
        <v>-0.15126001707233883</v>
      </c>
      <c r="Q135" s="25"/>
      <c r="S135" s="5"/>
    </row>
    <row r="136" spans="1:19" x14ac:dyDescent="0.3">
      <c r="A136" s="15">
        <v>42650</v>
      </c>
      <c r="B136" s="16">
        <v>251.41000399999999</v>
      </c>
      <c r="C136" s="4">
        <v>51.669998</v>
      </c>
      <c r="D136" s="18">
        <f t="shared" si="11"/>
        <v>-0.19614692707758508</v>
      </c>
      <c r="E136" s="18">
        <f t="shared" si="12"/>
        <v>-0.15745409774790886</v>
      </c>
      <c r="Q136" s="25"/>
      <c r="S136" s="5"/>
    </row>
    <row r="137" spans="1:19" x14ac:dyDescent="0.3">
      <c r="A137" s="15">
        <v>42653</v>
      </c>
      <c r="B137" s="16">
        <v>254.78999300000001</v>
      </c>
      <c r="C137" s="4">
        <v>52.209999000000003</v>
      </c>
      <c r="D137" s="18">
        <f t="shared" si="11"/>
        <v>0.13354560463687548</v>
      </c>
      <c r="E137" s="18">
        <f t="shared" si="12"/>
        <v>0.10396724677129487</v>
      </c>
      <c r="Q137" s="25"/>
      <c r="S137" s="5"/>
    </row>
    <row r="138" spans="1:19" x14ac:dyDescent="0.3">
      <c r="A138" s="15">
        <v>42654</v>
      </c>
      <c r="B138" s="16">
        <v>258.01001000000002</v>
      </c>
      <c r="C138" s="4">
        <v>52.18</v>
      </c>
      <c r="D138" s="18">
        <f t="shared" si="11"/>
        <v>0.12558733632168639</v>
      </c>
      <c r="E138" s="18">
        <f t="shared" si="12"/>
        <v>-5.7474856045969247E-3</v>
      </c>
      <c r="Q138" s="25"/>
      <c r="S138" s="5"/>
    </row>
    <row r="139" spans="1:19" x14ac:dyDescent="0.3">
      <c r="A139" s="15">
        <v>42655</v>
      </c>
      <c r="B139" s="16">
        <v>260.23001099999999</v>
      </c>
      <c r="C139" s="4">
        <v>51.490001999999997</v>
      </c>
      <c r="D139" s="18">
        <f t="shared" si="11"/>
        <v>8.567515010259541E-2</v>
      </c>
      <c r="E139" s="18">
        <f t="shared" si="12"/>
        <v>-0.13311626808039545</v>
      </c>
      <c r="Q139" s="25"/>
      <c r="S139" s="5"/>
    </row>
    <row r="140" spans="1:19" x14ac:dyDescent="0.3">
      <c r="A140" s="15">
        <v>42656</v>
      </c>
      <c r="B140" s="16">
        <v>258.76998900000001</v>
      </c>
      <c r="C140" s="4">
        <v>51.200001</v>
      </c>
      <c r="D140" s="18">
        <f t="shared" si="11"/>
        <v>-5.6263038591533032E-2</v>
      </c>
      <c r="E140" s="18">
        <f t="shared" si="12"/>
        <v>-5.6481013238309785E-2</v>
      </c>
      <c r="Q140" s="25"/>
      <c r="S140" s="5"/>
    </row>
    <row r="141" spans="1:19" x14ac:dyDescent="0.3">
      <c r="A141" s="15">
        <v>42657</v>
      </c>
      <c r="B141" s="16">
        <v>257</v>
      </c>
      <c r="C141" s="4">
        <v>51.799999</v>
      </c>
      <c r="D141" s="18">
        <f t="shared" si="11"/>
        <v>-6.8635088744759543E-2</v>
      </c>
      <c r="E141" s="18">
        <f t="shared" si="12"/>
        <v>0.116505783837062</v>
      </c>
      <c r="Q141" s="25"/>
      <c r="S141" s="5"/>
    </row>
    <row r="142" spans="1:19" x14ac:dyDescent="0.3">
      <c r="A142" s="15">
        <v>42660</v>
      </c>
      <c r="B142" s="16">
        <v>257.23998999999998</v>
      </c>
      <c r="C142" s="4">
        <v>51.139999000000003</v>
      </c>
      <c r="D142" s="18">
        <f t="shared" si="11"/>
        <v>9.3337749723865215E-3</v>
      </c>
      <c r="E142" s="18">
        <f t="shared" si="12"/>
        <v>-0.1282317965154256</v>
      </c>
      <c r="Q142" s="25"/>
      <c r="S142" s="5"/>
    </row>
    <row r="143" spans="1:19" x14ac:dyDescent="0.3">
      <c r="A143" s="15">
        <v>42661</v>
      </c>
      <c r="B143" s="16">
        <v>258.11999500000002</v>
      </c>
      <c r="C143" s="4">
        <v>52</v>
      </c>
      <c r="D143" s="18">
        <f t="shared" si="11"/>
        <v>3.4151113043447978E-2</v>
      </c>
      <c r="E143" s="18">
        <f t="shared" si="12"/>
        <v>0.16676768272552156</v>
      </c>
      <c r="Q143" s="25"/>
      <c r="S143" s="5"/>
    </row>
    <row r="144" spans="1:19" x14ac:dyDescent="0.3">
      <c r="A144" s="15">
        <v>42662</v>
      </c>
      <c r="B144" s="16">
        <v>266.17001299999998</v>
      </c>
      <c r="C144" s="4">
        <v>53.299999</v>
      </c>
      <c r="D144" s="18">
        <f t="shared" si="11"/>
        <v>0.30710677534228736</v>
      </c>
      <c r="E144" s="18">
        <f t="shared" si="12"/>
        <v>0.2469259382864486</v>
      </c>
      <c r="Q144" s="25"/>
      <c r="S144" s="5"/>
    </row>
    <row r="145" spans="1:19" x14ac:dyDescent="0.3">
      <c r="A145" s="15">
        <v>42663</v>
      </c>
      <c r="B145" s="16">
        <v>266.14999399999999</v>
      </c>
      <c r="C145" s="4">
        <v>51.91</v>
      </c>
      <c r="D145" s="18">
        <f t="shared" si="11"/>
        <v>-7.5214155944358652E-4</v>
      </c>
      <c r="E145" s="18">
        <f t="shared" si="12"/>
        <v>-0.26424862570934682</v>
      </c>
      <c r="Q145" s="25"/>
      <c r="S145" s="5"/>
    </row>
    <row r="146" spans="1:19" x14ac:dyDescent="0.3">
      <c r="A146" s="15">
        <v>42664</v>
      </c>
      <c r="B146" s="16">
        <v>266.52999899999998</v>
      </c>
      <c r="C146" s="4">
        <v>51.66</v>
      </c>
      <c r="D146" s="18">
        <f t="shared" si="11"/>
        <v>1.4267667997938105E-2</v>
      </c>
      <c r="E146" s="18">
        <f t="shared" si="12"/>
        <v>-4.8276621714431478E-2</v>
      </c>
      <c r="Q146" s="25"/>
      <c r="S146" s="5"/>
    </row>
    <row r="147" spans="1:19" x14ac:dyDescent="0.3">
      <c r="A147" s="15">
        <v>42667</v>
      </c>
      <c r="B147" s="16">
        <v>261.16000400000001</v>
      </c>
      <c r="C147" s="4">
        <v>52.009998000000003</v>
      </c>
      <c r="D147" s="18">
        <f t="shared" si="11"/>
        <v>-0.20353542240167499</v>
      </c>
      <c r="E147" s="18">
        <f t="shared" si="12"/>
        <v>6.7521816631423981E-2</v>
      </c>
      <c r="Q147" s="25"/>
      <c r="S147" s="5"/>
    </row>
    <row r="148" spans="1:19" x14ac:dyDescent="0.3">
      <c r="A148" s="15">
        <v>42668</v>
      </c>
      <c r="B148" s="16">
        <v>260.29998799999998</v>
      </c>
      <c r="C148" s="4">
        <v>51.240001999999997</v>
      </c>
      <c r="D148" s="18">
        <f t="shared" si="11"/>
        <v>-3.2984957348487498E-2</v>
      </c>
      <c r="E148" s="18">
        <f t="shared" si="12"/>
        <v>-0.14915453270297974</v>
      </c>
      <c r="Q148" s="25"/>
      <c r="S148" s="5"/>
    </row>
    <row r="149" spans="1:19" x14ac:dyDescent="0.3">
      <c r="A149" s="15">
        <v>42669</v>
      </c>
      <c r="B149" s="16">
        <v>261.20001200000002</v>
      </c>
      <c r="C149" s="4">
        <v>50.900002000000001</v>
      </c>
      <c r="D149" s="18">
        <f t="shared" si="11"/>
        <v>3.4516774442163722E-2</v>
      </c>
      <c r="E149" s="18">
        <f t="shared" si="12"/>
        <v>-6.6575532113319902E-2</v>
      </c>
      <c r="Q149" s="25"/>
      <c r="S149" s="5"/>
    </row>
    <row r="150" spans="1:19" x14ac:dyDescent="0.3">
      <c r="A150" s="15">
        <v>42670</v>
      </c>
      <c r="B150" s="16">
        <v>266.23001099999999</v>
      </c>
      <c r="C150" s="4">
        <v>51.509998000000003</v>
      </c>
      <c r="D150" s="18">
        <f t="shared" si="11"/>
        <v>0.19074194804867162</v>
      </c>
      <c r="E150" s="18">
        <f t="shared" si="12"/>
        <v>0.11912961900874208</v>
      </c>
      <c r="Q150" s="25"/>
      <c r="S150" s="5"/>
    </row>
    <row r="151" spans="1:19" x14ac:dyDescent="0.3">
      <c r="A151" s="15">
        <v>42671</v>
      </c>
      <c r="B151" s="16">
        <v>264.08999599999999</v>
      </c>
      <c r="C151" s="4">
        <v>51.419998</v>
      </c>
      <c r="D151" s="18">
        <f t="shared" si="11"/>
        <v>-8.070699154376193E-2</v>
      </c>
      <c r="E151" s="18">
        <f t="shared" si="12"/>
        <v>-1.7487618077098865E-2</v>
      </c>
      <c r="Q151" s="25"/>
      <c r="S151" s="5"/>
    </row>
    <row r="152" spans="1:19" x14ac:dyDescent="0.3">
      <c r="A152" s="15">
        <v>42674</v>
      </c>
      <c r="B152" s="16">
        <v>262.25</v>
      </c>
      <c r="C152" s="4">
        <v>50.91</v>
      </c>
      <c r="D152" s="18">
        <f t="shared" si="11"/>
        <v>-6.9916917181664928E-2</v>
      </c>
      <c r="E152" s="18">
        <f t="shared" si="12"/>
        <v>-9.9677950281269467E-2</v>
      </c>
      <c r="Q152" s="25"/>
      <c r="S152" s="5"/>
    </row>
    <row r="153" spans="1:19" x14ac:dyDescent="0.3">
      <c r="A153" s="15">
        <v>42675</v>
      </c>
      <c r="B153" s="16">
        <v>260.23001099999999</v>
      </c>
      <c r="C153" s="4">
        <v>50.130001</v>
      </c>
      <c r="D153" s="18">
        <f t="shared" si="11"/>
        <v>-7.7323496475569797E-2</v>
      </c>
      <c r="E153" s="18">
        <f t="shared" si="12"/>
        <v>-0.15439716690697658</v>
      </c>
      <c r="Q153" s="25"/>
      <c r="S153" s="5"/>
    </row>
    <row r="154" spans="1:19" x14ac:dyDescent="0.3">
      <c r="A154" s="15">
        <v>42677</v>
      </c>
      <c r="B154" s="16">
        <v>251.25</v>
      </c>
      <c r="C154" s="4">
        <v>48.75</v>
      </c>
      <c r="D154" s="18">
        <f t="shared" si="11"/>
        <v>-0.35117438255563904</v>
      </c>
      <c r="E154" s="18">
        <f t="shared" si="12"/>
        <v>-0.27914453779690707</v>
      </c>
      <c r="Q154" s="25"/>
      <c r="S154" s="5"/>
    </row>
    <row r="155" spans="1:19" x14ac:dyDescent="0.3">
      <c r="A155" s="15">
        <v>42678</v>
      </c>
      <c r="B155" s="16">
        <v>253.63999899999999</v>
      </c>
      <c r="C155" s="4">
        <v>49.669998</v>
      </c>
      <c r="D155" s="18">
        <f t="shared" si="11"/>
        <v>9.4674755159491752E-2</v>
      </c>
      <c r="E155" s="18">
        <f t="shared" si="12"/>
        <v>0.18695891409648446</v>
      </c>
      <c r="Q155" s="25"/>
      <c r="S155" s="5"/>
    </row>
    <row r="156" spans="1:19" x14ac:dyDescent="0.3">
      <c r="A156" s="15">
        <v>42681</v>
      </c>
      <c r="B156" s="16">
        <v>258.58999599999999</v>
      </c>
      <c r="C156" s="4">
        <v>51.73</v>
      </c>
      <c r="D156" s="18">
        <f t="shared" si="11"/>
        <v>0.19327845472077776</v>
      </c>
      <c r="E156" s="18">
        <f t="shared" si="12"/>
        <v>0.40636795161919093</v>
      </c>
      <c r="Q156" s="25"/>
      <c r="S156" s="5"/>
    </row>
    <row r="157" spans="1:19" x14ac:dyDescent="0.3">
      <c r="A157" s="15">
        <v>42682</v>
      </c>
      <c r="B157" s="16">
        <v>257.16000400000001</v>
      </c>
      <c r="C157" s="4">
        <v>52.009998000000003</v>
      </c>
      <c r="D157" s="18">
        <f t="shared" si="11"/>
        <v>-5.5453055333076762E-2</v>
      </c>
      <c r="E157" s="18">
        <f t="shared" si="12"/>
        <v>5.3980853154134145E-2</v>
      </c>
      <c r="Q157" s="25"/>
      <c r="S157" s="5"/>
    </row>
    <row r="158" spans="1:19" x14ac:dyDescent="0.3">
      <c r="A158" s="15">
        <v>42683</v>
      </c>
      <c r="B158" s="16">
        <v>257.10998499999999</v>
      </c>
      <c r="C158" s="4">
        <v>52.009998000000003</v>
      </c>
      <c r="D158" s="18">
        <f t="shared" si="11"/>
        <v>-1.9452428190547266E-3</v>
      </c>
      <c r="E158" s="18">
        <f t="shared" si="12"/>
        <v>0</v>
      </c>
      <c r="Q158" s="25"/>
      <c r="S158" s="5"/>
    </row>
    <row r="159" spans="1:19" x14ac:dyDescent="0.3">
      <c r="A159" s="15">
        <v>42684</v>
      </c>
      <c r="B159" s="16">
        <v>253.009995</v>
      </c>
      <c r="C159" s="4">
        <v>50</v>
      </c>
      <c r="D159" s="18">
        <f t="shared" si="11"/>
        <v>-0.16074956670063756</v>
      </c>
      <c r="E159" s="18">
        <f t="shared" si="12"/>
        <v>-0.39412963902691001</v>
      </c>
      <c r="Q159" s="25"/>
      <c r="S159" s="5"/>
    </row>
    <row r="160" spans="1:19" x14ac:dyDescent="0.3">
      <c r="A160" s="15">
        <v>42685</v>
      </c>
      <c r="B160" s="16">
        <v>248.41000399999999</v>
      </c>
      <c r="C160" s="4">
        <v>49.93</v>
      </c>
      <c r="D160" s="18">
        <f t="shared" si="11"/>
        <v>-0.18348370875664877</v>
      </c>
      <c r="E160" s="18">
        <f t="shared" si="12"/>
        <v>-1.400980915628125E-2</v>
      </c>
      <c r="Q160" s="25"/>
      <c r="S160" s="5"/>
    </row>
    <row r="161" spans="1:19" x14ac:dyDescent="0.3">
      <c r="A161" s="15">
        <v>42688</v>
      </c>
      <c r="B161" s="16">
        <v>250.33000200000001</v>
      </c>
      <c r="C161" s="4">
        <v>51.349997999999999</v>
      </c>
      <c r="D161" s="18">
        <f t="shared" si="11"/>
        <v>7.6994324172279249E-2</v>
      </c>
      <c r="E161" s="18">
        <f t="shared" si="12"/>
        <v>0.28042872913655259</v>
      </c>
      <c r="Q161" s="25"/>
      <c r="S161" s="5"/>
    </row>
    <row r="162" spans="1:19" x14ac:dyDescent="0.3">
      <c r="A162" s="15">
        <v>42689</v>
      </c>
      <c r="B162" s="16">
        <v>256.01001000000002</v>
      </c>
      <c r="C162" s="4">
        <v>49.91</v>
      </c>
      <c r="D162" s="18">
        <f t="shared" si="11"/>
        <v>0.22436489860018227</v>
      </c>
      <c r="E162" s="18">
        <f t="shared" si="12"/>
        <v>-0.28443513944655496</v>
      </c>
      <c r="Q162" s="25"/>
      <c r="S162" s="5"/>
    </row>
    <row r="163" spans="1:19" x14ac:dyDescent="0.3">
      <c r="A163" s="15">
        <v>42690</v>
      </c>
      <c r="B163" s="16">
        <v>256.47000100000002</v>
      </c>
      <c r="C163" s="4">
        <v>49.66</v>
      </c>
      <c r="D163" s="18">
        <f t="shared" si="11"/>
        <v>1.7951573277272814E-2</v>
      </c>
      <c r="E163" s="18">
        <f t="shared" si="12"/>
        <v>-5.0216034014969324E-2</v>
      </c>
      <c r="Q163" s="25"/>
      <c r="S163" s="5"/>
    </row>
    <row r="164" spans="1:19" x14ac:dyDescent="0.3">
      <c r="A164" s="15">
        <v>42691</v>
      </c>
      <c r="B164" s="16">
        <v>254.729996</v>
      </c>
      <c r="C164" s="4">
        <v>48.66</v>
      </c>
      <c r="D164" s="18">
        <f t="shared" si="11"/>
        <v>-6.8075576288633144E-2</v>
      </c>
      <c r="E164" s="18">
        <f t="shared" si="12"/>
        <v>-0.20342442724644361</v>
      </c>
      <c r="Q164" s="25"/>
      <c r="S164" s="5"/>
    </row>
    <row r="165" spans="1:19" x14ac:dyDescent="0.3">
      <c r="A165" s="15">
        <v>42692</v>
      </c>
      <c r="B165" s="16">
        <v>247.08999600000001</v>
      </c>
      <c r="C165" s="4">
        <v>46.549999</v>
      </c>
      <c r="D165" s="18">
        <f t="shared" si="11"/>
        <v>-0.30451518434828628</v>
      </c>
      <c r="E165" s="18">
        <f t="shared" si="12"/>
        <v>-0.44330355114577724</v>
      </c>
      <c r="Q165" s="25"/>
      <c r="S165" s="5"/>
    </row>
    <row r="166" spans="1:19" x14ac:dyDescent="0.3">
      <c r="A166" s="15">
        <v>42696</v>
      </c>
      <c r="B166" s="16">
        <v>249.699997</v>
      </c>
      <c r="C166" s="4">
        <v>48.049999</v>
      </c>
      <c r="D166" s="18">
        <f t="shared" si="11"/>
        <v>0.10507558729657696</v>
      </c>
      <c r="E166" s="18">
        <f t="shared" si="12"/>
        <v>0.31715132363848042</v>
      </c>
      <c r="Q166" s="25"/>
      <c r="S166" s="5"/>
    </row>
    <row r="167" spans="1:19" x14ac:dyDescent="0.3">
      <c r="A167" s="15">
        <v>42697</v>
      </c>
      <c r="B167" s="16">
        <v>246.029999</v>
      </c>
      <c r="C167" s="4">
        <v>48.68</v>
      </c>
      <c r="D167" s="18">
        <f t="shared" si="11"/>
        <v>-0.1480670961942554</v>
      </c>
      <c r="E167" s="18">
        <f t="shared" si="12"/>
        <v>0.13026153514679617</v>
      </c>
      <c r="Q167" s="25"/>
      <c r="S167" s="5"/>
    </row>
    <row r="168" spans="1:19" x14ac:dyDescent="0.3">
      <c r="A168" s="15">
        <v>42698</v>
      </c>
      <c r="B168" s="16">
        <v>250.929993</v>
      </c>
      <c r="C168" s="4">
        <v>48.169998</v>
      </c>
      <c r="D168" s="18">
        <f t="shared" si="11"/>
        <v>0.1972051222601845</v>
      </c>
      <c r="E168" s="18">
        <f t="shared" si="12"/>
        <v>-0.10531888996815564</v>
      </c>
      <c r="Q168" s="25"/>
      <c r="S168" s="5"/>
    </row>
    <row r="169" spans="1:19" x14ac:dyDescent="0.3">
      <c r="A169" s="15">
        <v>42699</v>
      </c>
      <c r="B169" s="16">
        <v>250.11999499999999</v>
      </c>
      <c r="C169" s="4">
        <v>48.57</v>
      </c>
      <c r="D169" s="18">
        <f t="shared" si="11"/>
        <v>-3.2332051692103292E-2</v>
      </c>
      <c r="E169" s="18">
        <f t="shared" si="12"/>
        <v>8.269677235142936E-2</v>
      </c>
      <c r="Q169" s="25"/>
      <c r="S169" s="5"/>
    </row>
    <row r="170" spans="1:19" x14ac:dyDescent="0.3">
      <c r="A170" s="15">
        <v>42702</v>
      </c>
      <c r="B170" s="16">
        <v>252.14999399999999</v>
      </c>
      <c r="C170" s="4">
        <v>47.959999000000003</v>
      </c>
      <c r="D170" s="18">
        <f t="shared" si="11"/>
        <v>8.0833420186818827E-2</v>
      </c>
      <c r="E170" s="18">
        <f t="shared" si="12"/>
        <v>-0.12638747049049215</v>
      </c>
      <c r="Q170" s="25"/>
      <c r="S170" s="5"/>
    </row>
    <row r="171" spans="1:19" x14ac:dyDescent="0.3">
      <c r="A171" s="15">
        <v>42703</v>
      </c>
      <c r="B171" s="16">
        <v>250.66999799999999</v>
      </c>
      <c r="C171" s="4">
        <v>47.34</v>
      </c>
      <c r="D171" s="18">
        <f t="shared" si="11"/>
        <v>-5.8867996403373368E-2</v>
      </c>
      <c r="E171" s="18">
        <f t="shared" si="12"/>
        <v>-0.13011705222766512</v>
      </c>
      <c r="Q171" s="25"/>
      <c r="S171" s="5"/>
    </row>
    <row r="172" spans="1:19" x14ac:dyDescent="0.3">
      <c r="A172" s="15">
        <v>42704</v>
      </c>
      <c r="B172" s="16">
        <v>246.009995</v>
      </c>
      <c r="C172" s="4">
        <v>47.349997999999999</v>
      </c>
      <c r="D172" s="18">
        <f t="shared" si="11"/>
        <v>-0.18765159898753048</v>
      </c>
      <c r="E172" s="18">
        <f t="shared" si="12"/>
        <v>2.1117330760000996E-3</v>
      </c>
      <c r="Q172" s="25"/>
      <c r="S172" s="5"/>
    </row>
    <row r="173" spans="1:19" x14ac:dyDescent="0.3">
      <c r="A173" s="15">
        <v>42705</v>
      </c>
      <c r="B173" s="16">
        <v>241.08999600000001</v>
      </c>
      <c r="C173" s="4">
        <v>46.830002</v>
      </c>
      <c r="D173" s="18">
        <f t="shared" si="11"/>
        <v>-0.20201874018390242</v>
      </c>
      <c r="E173" s="18">
        <f t="shared" si="12"/>
        <v>-0.11042711490322432</v>
      </c>
      <c r="Q173" s="25"/>
      <c r="S173" s="5"/>
    </row>
    <row r="174" spans="1:19" x14ac:dyDescent="0.3">
      <c r="A174" s="15">
        <v>42706</v>
      </c>
      <c r="B174" s="16">
        <v>244.759995</v>
      </c>
      <c r="C174" s="4">
        <v>45.369999</v>
      </c>
      <c r="D174" s="18">
        <f t="shared" si="11"/>
        <v>0.15107826996271001</v>
      </c>
      <c r="E174" s="18">
        <f t="shared" si="12"/>
        <v>-0.31672994268239218</v>
      </c>
      <c r="Q174" s="25"/>
      <c r="S174" s="5"/>
    </row>
    <row r="175" spans="1:19" x14ac:dyDescent="0.3">
      <c r="A175" s="15">
        <v>42709</v>
      </c>
      <c r="B175" s="16">
        <v>244.03999300000001</v>
      </c>
      <c r="C175" s="4">
        <v>46.209999000000003</v>
      </c>
      <c r="D175" s="18">
        <f t="shared" si="11"/>
        <v>-2.9460005663359823E-2</v>
      </c>
      <c r="E175" s="18">
        <f t="shared" si="12"/>
        <v>0.1834513160696094</v>
      </c>
      <c r="Q175" s="25"/>
      <c r="S175" s="5"/>
    </row>
    <row r="176" spans="1:19" x14ac:dyDescent="0.3">
      <c r="A176" s="15">
        <v>42710</v>
      </c>
      <c r="B176" s="16">
        <v>244.33999600000001</v>
      </c>
      <c r="C176" s="4">
        <v>47.619999</v>
      </c>
      <c r="D176" s="18">
        <f t="shared" si="11"/>
        <v>1.2285640054541247E-2</v>
      </c>
      <c r="E176" s="18">
        <f t="shared" si="12"/>
        <v>0.30056616817299098</v>
      </c>
      <c r="Q176" s="25"/>
      <c r="S176" s="5"/>
    </row>
    <row r="177" spans="1:19" x14ac:dyDescent="0.3">
      <c r="A177" s="15">
        <v>42711</v>
      </c>
      <c r="B177" s="16">
        <v>244.199997</v>
      </c>
      <c r="C177" s="4">
        <v>47.209999000000003</v>
      </c>
      <c r="D177" s="18">
        <f t="shared" si="11"/>
        <v>-5.7313221369081901E-3</v>
      </c>
      <c r="E177" s="18">
        <f t="shared" si="12"/>
        <v>-8.6471066828939236E-2</v>
      </c>
      <c r="Q177" s="25"/>
      <c r="S177" s="5"/>
    </row>
    <row r="178" spans="1:19" x14ac:dyDescent="0.3">
      <c r="A178" s="15">
        <v>42712</v>
      </c>
      <c r="B178" s="16">
        <v>244.300003</v>
      </c>
      <c r="C178" s="4">
        <v>47.509998000000003</v>
      </c>
      <c r="D178" s="18">
        <f t="shared" si="11"/>
        <v>4.0944115208674248E-3</v>
      </c>
      <c r="E178" s="18">
        <f t="shared" si="12"/>
        <v>6.3344597261858482E-2</v>
      </c>
      <c r="Q178" s="25"/>
      <c r="S178" s="5"/>
    </row>
    <row r="179" spans="1:19" x14ac:dyDescent="0.3">
      <c r="A179" s="15">
        <v>42713</v>
      </c>
      <c r="B179" s="16">
        <v>246.220001</v>
      </c>
      <c r="C179" s="4">
        <v>47.360000999999997</v>
      </c>
      <c r="D179" s="18">
        <f t="shared" si="11"/>
        <v>7.828458737198396E-2</v>
      </c>
      <c r="E179" s="18">
        <f t="shared" si="12"/>
        <v>-3.1621614118133579E-2</v>
      </c>
      <c r="Q179" s="25"/>
      <c r="S179" s="5"/>
    </row>
    <row r="180" spans="1:19" x14ac:dyDescent="0.3">
      <c r="A180" s="15">
        <v>42717</v>
      </c>
      <c r="B180" s="16">
        <v>253.979996</v>
      </c>
      <c r="C180" s="4">
        <v>47.740001999999997</v>
      </c>
      <c r="D180" s="18">
        <f t="shared" si="11"/>
        <v>0.3103005873073883</v>
      </c>
      <c r="E180" s="18">
        <f t="shared" si="12"/>
        <v>7.9916511136586266E-2</v>
      </c>
      <c r="Q180" s="25"/>
      <c r="S180" s="5"/>
    </row>
    <row r="181" spans="1:19" x14ac:dyDescent="0.3">
      <c r="A181" s="15">
        <v>42718</v>
      </c>
      <c r="B181" s="16">
        <v>256.82000699999998</v>
      </c>
      <c r="C181" s="4">
        <v>46.830002</v>
      </c>
      <c r="D181" s="18">
        <f t="shared" si="11"/>
        <v>0.11119969647955585</v>
      </c>
      <c r="E181" s="18">
        <f t="shared" si="12"/>
        <v>-0.19245596901158013</v>
      </c>
      <c r="Q181" s="25"/>
      <c r="S181" s="5"/>
    </row>
    <row r="182" spans="1:19" x14ac:dyDescent="0.3">
      <c r="A182" s="15">
        <v>42719</v>
      </c>
      <c r="B182" s="16">
        <v>260.39999399999999</v>
      </c>
      <c r="C182" s="4">
        <v>46.509998000000003</v>
      </c>
      <c r="D182" s="18">
        <f t="shared" si="11"/>
        <v>0.1384340963336772</v>
      </c>
      <c r="E182" s="18">
        <f t="shared" si="12"/>
        <v>-6.8567656686155942E-2</v>
      </c>
      <c r="Q182" s="25"/>
      <c r="S182" s="5"/>
    </row>
    <row r="183" spans="1:19" x14ac:dyDescent="0.3">
      <c r="A183" s="15">
        <v>42720</v>
      </c>
      <c r="B183" s="16">
        <v>259.55999800000001</v>
      </c>
      <c r="C183" s="4">
        <v>45.75</v>
      </c>
      <c r="D183" s="18">
        <f t="shared" si="11"/>
        <v>-3.2310052453192739E-2</v>
      </c>
      <c r="E183" s="18">
        <f t="shared" si="12"/>
        <v>-0.1647550851296975</v>
      </c>
      <c r="Q183" s="25"/>
      <c r="S183" s="5"/>
    </row>
    <row r="184" spans="1:19" x14ac:dyDescent="0.3">
      <c r="A184" s="15">
        <v>42723</v>
      </c>
      <c r="B184" s="16">
        <v>259.42999300000002</v>
      </c>
      <c r="C184" s="4">
        <v>45.48</v>
      </c>
      <c r="D184" s="18">
        <f t="shared" si="11"/>
        <v>-5.0099233115741271E-3</v>
      </c>
      <c r="E184" s="18">
        <f t="shared" si="12"/>
        <v>-5.9191228391948236E-2</v>
      </c>
      <c r="Q184" s="25"/>
      <c r="S184" s="5"/>
    </row>
    <row r="185" spans="1:19" x14ac:dyDescent="0.3">
      <c r="A185" s="15">
        <v>42724</v>
      </c>
      <c r="B185" s="16">
        <v>254.240005</v>
      </c>
      <c r="C185" s="4">
        <v>44.900002000000001</v>
      </c>
      <c r="D185" s="18">
        <f t="shared" si="11"/>
        <v>-0.20208167261600352</v>
      </c>
      <c r="E185" s="18">
        <f t="shared" si="12"/>
        <v>-0.12834829590697705</v>
      </c>
      <c r="Q185" s="25"/>
      <c r="S185" s="5"/>
    </row>
    <row r="186" spans="1:19" x14ac:dyDescent="0.3">
      <c r="A186" s="15">
        <v>42725</v>
      </c>
      <c r="B186" s="16">
        <v>259.32998700000002</v>
      </c>
      <c r="C186" s="4">
        <v>45.040000999999997</v>
      </c>
      <c r="D186" s="18">
        <f t="shared" si="11"/>
        <v>0.1982260937319591</v>
      </c>
      <c r="E186" s="18">
        <f t="shared" si="12"/>
        <v>3.1131667422839016E-2</v>
      </c>
      <c r="Q186" s="25"/>
      <c r="S186" s="5"/>
    </row>
    <row r="187" spans="1:19" x14ac:dyDescent="0.3">
      <c r="A187" s="15">
        <v>42726</v>
      </c>
      <c r="B187" s="16">
        <v>259.57998700000002</v>
      </c>
      <c r="C187" s="4">
        <v>44.66</v>
      </c>
      <c r="D187" s="18">
        <f t="shared" si="11"/>
        <v>9.6355835065331519E-3</v>
      </c>
      <c r="E187" s="18">
        <f t="shared" si="12"/>
        <v>-8.4727596219096313E-2</v>
      </c>
      <c r="Q187" s="25"/>
      <c r="S187" s="5"/>
    </row>
    <row r="188" spans="1:19" x14ac:dyDescent="0.3">
      <c r="A188" s="15">
        <v>42727</v>
      </c>
      <c r="B188" s="16">
        <v>258.13000499999998</v>
      </c>
      <c r="C188" s="4">
        <v>44.540000999999997</v>
      </c>
      <c r="D188" s="18">
        <f t="shared" si="11"/>
        <v>-5.6015368208859329E-2</v>
      </c>
      <c r="E188" s="18">
        <f t="shared" si="12"/>
        <v>-2.690562131062002E-2</v>
      </c>
      <c r="Q188" s="25"/>
      <c r="S188" s="5"/>
    </row>
    <row r="189" spans="1:19" x14ac:dyDescent="0.3">
      <c r="A189" s="15">
        <v>42730</v>
      </c>
      <c r="B189" s="16">
        <v>256.77999899999998</v>
      </c>
      <c r="C189" s="4">
        <v>44.790000999999997</v>
      </c>
      <c r="D189" s="18">
        <f t="shared" si="11"/>
        <v>-5.2436700892721788E-2</v>
      </c>
      <c r="E189" s="18">
        <f t="shared" si="12"/>
        <v>5.5972382646705121E-2</v>
      </c>
      <c r="Q189" s="25"/>
      <c r="S189" s="5"/>
    </row>
    <row r="190" spans="1:19" x14ac:dyDescent="0.3">
      <c r="A190" s="15">
        <v>42731</v>
      </c>
      <c r="B190" s="16">
        <v>258.11999500000002</v>
      </c>
      <c r="C190" s="4">
        <v>44.43</v>
      </c>
      <c r="D190" s="18">
        <f t="shared" si="11"/>
        <v>5.2048904282502306E-2</v>
      </c>
      <c r="E190" s="18">
        <f t="shared" si="12"/>
        <v>-8.0700055978031315E-2</v>
      </c>
      <c r="Q190" s="25"/>
      <c r="S190" s="5"/>
    </row>
    <row r="191" spans="1:19" x14ac:dyDescent="0.3">
      <c r="A191" s="15">
        <v>42732</v>
      </c>
      <c r="B191" s="16">
        <v>261.79998799999998</v>
      </c>
      <c r="C191" s="4">
        <v>45.169998</v>
      </c>
      <c r="D191" s="18">
        <f t="shared" si="11"/>
        <v>0.14156233942478558</v>
      </c>
      <c r="E191" s="18">
        <f t="shared" si="12"/>
        <v>0.1651818844151931</v>
      </c>
      <c r="Q191" s="25"/>
      <c r="S191" s="5"/>
    </row>
    <row r="192" spans="1:19" x14ac:dyDescent="0.3">
      <c r="A192" s="15">
        <v>42733</v>
      </c>
      <c r="B192" s="16">
        <v>261.64999399999999</v>
      </c>
      <c r="C192" s="4">
        <v>46.939999</v>
      </c>
      <c r="D192" s="18">
        <f t="shared" si="11"/>
        <v>-5.7309775246228156E-3</v>
      </c>
      <c r="E192" s="18">
        <f t="shared" si="12"/>
        <v>0.38437063729748644</v>
      </c>
      <c r="Q192" s="25"/>
      <c r="S192" s="5"/>
    </row>
    <row r="193" spans="1:19" x14ac:dyDescent="0.3">
      <c r="A193" s="15">
        <v>42734</v>
      </c>
      <c r="B193" s="16">
        <v>263.10000600000001</v>
      </c>
      <c r="C193" s="4">
        <v>47.009998000000003</v>
      </c>
      <c r="D193" s="18">
        <f t="shared" si="11"/>
        <v>5.5265009644438479E-2</v>
      </c>
      <c r="E193" s="18">
        <f t="shared" si="12"/>
        <v>1.4901333728136734E-2</v>
      </c>
      <c r="Q193" s="25"/>
      <c r="S193" s="5"/>
    </row>
    <row r="194" spans="1:19" x14ac:dyDescent="0.3">
      <c r="A194" s="15">
        <v>42737</v>
      </c>
      <c r="B194" s="16">
        <v>263.10000600000001</v>
      </c>
      <c r="C194" s="4">
        <v>47.009998000000003</v>
      </c>
      <c r="D194" s="18">
        <f t="shared" si="11"/>
        <v>0</v>
      </c>
      <c r="E194" s="18">
        <f t="shared" si="12"/>
        <v>0</v>
      </c>
      <c r="Q194" s="25"/>
      <c r="S194" s="5"/>
    </row>
    <row r="195" spans="1:19" x14ac:dyDescent="0.3">
      <c r="A195" s="15">
        <v>42738</v>
      </c>
      <c r="B195" s="16">
        <v>258.76998900000001</v>
      </c>
      <c r="C195" s="4">
        <v>46.439999</v>
      </c>
      <c r="D195" s="18">
        <f t="shared" si="11"/>
        <v>-0.1659461708156762</v>
      </c>
      <c r="E195" s="18">
        <f t="shared" si="12"/>
        <v>-0.12199167195369398</v>
      </c>
      <c r="Q195" s="25"/>
      <c r="S195" s="5"/>
    </row>
    <row r="196" spans="1:19" x14ac:dyDescent="0.3">
      <c r="A196" s="15">
        <v>42739</v>
      </c>
      <c r="B196" s="16">
        <v>265.73998999999998</v>
      </c>
      <c r="C196" s="4">
        <v>47.040000999999997</v>
      </c>
      <c r="D196" s="18">
        <f t="shared" si="11"/>
        <v>0.26578755762698414</v>
      </c>
      <c r="E196" s="18">
        <f t="shared" si="12"/>
        <v>0.12837189552345141</v>
      </c>
      <c r="Q196" s="25"/>
      <c r="S196" s="5"/>
    </row>
    <row r="197" spans="1:19" x14ac:dyDescent="0.3">
      <c r="A197" s="15">
        <v>42740</v>
      </c>
      <c r="B197" s="16">
        <v>274.41000400000001</v>
      </c>
      <c r="C197" s="4">
        <v>47.290000999999997</v>
      </c>
      <c r="D197" s="18">
        <f t="shared" ref="D197:D260" si="13">(LN(B197)-LN(B196))*10</f>
        <v>0.32105003380716646</v>
      </c>
      <c r="E197" s="18">
        <f t="shared" ref="E197:E260" si="14">(LN(C197)-LN(C196))*10</f>
        <v>5.300552953029225E-2</v>
      </c>
      <c r="Q197" s="25"/>
      <c r="S197" s="5"/>
    </row>
    <row r="198" spans="1:19" x14ac:dyDescent="0.3">
      <c r="A198" s="15">
        <v>42741</v>
      </c>
      <c r="B198" s="16">
        <v>274.64001500000001</v>
      </c>
      <c r="C198" s="4">
        <v>47.619999</v>
      </c>
      <c r="D198" s="18">
        <f t="shared" si="13"/>
        <v>8.3785085327736653E-3</v>
      </c>
      <c r="E198" s="18">
        <f t="shared" si="14"/>
        <v>6.9539422572324483E-2</v>
      </c>
      <c r="Q198" s="25"/>
      <c r="S198" s="5"/>
    </row>
    <row r="199" spans="1:19" x14ac:dyDescent="0.3">
      <c r="A199" s="15">
        <v>42744</v>
      </c>
      <c r="B199" s="16">
        <v>264.58999599999999</v>
      </c>
      <c r="C199" s="4">
        <v>46.299999</v>
      </c>
      <c r="D199" s="18">
        <f t="shared" si="13"/>
        <v>-0.37279760812367613</v>
      </c>
      <c r="E199" s="18">
        <f t="shared" si="14"/>
        <v>-0.28110880565220153</v>
      </c>
      <c r="Q199" s="25"/>
      <c r="S199" s="5"/>
    </row>
    <row r="200" spans="1:19" x14ac:dyDescent="0.3">
      <c r="A200" s="15">
        <v>42745</v>
      </c>
      <c r="B200" s="16">
        <v>265.17999300000002</v>
      </c>
      <c r="C200" s="4">
        <v>46.630001</v>
      </c>
      <c r="D200" s="18">
        <f t="shared" si="13"/>
        <v>2.2273713353877511E-2</v>
      </c>
      <c r="E200" s="18">
        <f t="shared" si="14"/>
        <v>7.1021927717347388E-2</v>
      </c>
      <c r="Q200" s="25"/>
      <c r="S200" s="5"/>
    </row>
    <row r="201" spans="1:19" x14ac:dyDescent="0.3">
      <c r="A201" s="15">
        <v>42746</v>
      </c>
      <c r="B201" s="16">
        <v>263.01001000000002</v>
      </c>
      <c r="C201" s="4">
        <v>46.490001999999997</v>
      </c>
      <c r="D201" s="18">
        <f t="shared" si="13"/>
        <v>-8.2167219994371266E-2</v>
      </c>
      <c r="E201" s="18">
        <f t="shared" si="14"/>
        <v>-3.0068535431539978E-2</v>
      </c>
      <c r="Q201" s="25"/>
      <c r="S201" s="5"/>
    </row>
    <row r="202" spans="1:19" x14ac:dyDescent="0.3">
      <c r="A202" s="15">
        <v>42747</v>
      </c>
      <c r="B202" s="16">
        <v>264.58999599999999</v>
      </c>
      <c r="C202" s="4">
        <v>46.470001000000003</v>
      </c>
      <c r="D202" s="18">
        <f t="shared" si="13"/>
        <v>5.9893506640493754E-2</v>
      </c>
      <c r="E202" s="18">
        <f t="shared" si="14"/>
        <v>-4.3031410635041567E-3</v>
      </c>
      <c r="Q202" s="25"/>
      <c r="S202" s="5"/>
    </row>
    <row r="203" spans="1:19" x14ac:dyDescent="0.3">
      <c r="A203" s="15">
        <v>42748</v>
      </c>
      <c r="B203" s="16">
        <v>268.82998700000002</v>
      </c>
      <c r="C203" s="4">
        <v>46.509998000000003</v>
      </c>
      <c r="D203" s="18">
        <f t="shared" si="13"/>
        <v>0.15897718252517734</v>
      </c>
      <c r="E203" s="18">
        <f t="shared" si="14"/>
        <v>8.6033561835341388E-3</v>
      </c>
      <c r="Q203" s="25"/>
      <c r="S203" s="5"/>
    </row>
    <row r="204" spans="1:19" x14ac:dyDescent="0.3">
      <c r="A204" s="15">
        <v>42751</v>
      </c>
      <c r="B204" s="16">
        <v>265.67001299999998</v>
      </c>
      <c r="C204" s="4">
        <v>46.630001</v>
      </c>
      <c r="D204" s="18">
        <f t="shared" si="13"/>
        <v>-0.11824175178818841</v>
      </c>
      <c r="E204" s="18">
        <f t="shared" si="14"/>
        <v>2.5768320311509996E-2</v>
      </c>
      <c r="Q204" s="25"/>
      <c r="S204" s="5"/>
    </row>
    <row r="205" spans="1:19" x14ac:dyDescent="0.3">
      <c r="A205" s="15">
        <v>42752</v>
      </c>
      <c r="B205" s="16">
        <v>265.72000100000002</v>
      </c>
      <c r="C205" s="4">
        <v>45.799999</v>
      </c>
      <c r="D205" s="18">
        <f t="shared" si="13"/>
        <v>1.8814053268112474E-3</v>
      </c>
      <c r="E205" s="18">
        <f t="shared" si="14"/>
        <v>-0.17960062979573088</v>
      </c>
      <c r="Q205" s="25"/>
      <c r="S205" s="5"/>
    </row>
    <row r="206" spans="1:19" x14ac:dyDescent="0.3">
      <c r="A206" s="15">
        <v>42753</v>
      </c>
      <c r="B206" s="16">
        <v>265.27999899999998</v>
      </c>
      <c r="C206" s="4">
        <v>45.82</v>
      </c>
      <c r="D206" s="18">
        <f t="shared" si="13"/>
        <v>-1.657258383072957E-2</v>
      </c>
      <c r="E206" s="18">
        <f t="shared" si="14"/>
        <v>4.3660773927189922E-3</v>
      </c>
      <c r="Q206" s="25"/>
      <c r="S206" s="5"/>
    </row>
    <row r="207" spans="1:19" x14ac:dyDescent="0.3">
      <c r="A207" s="15">
        <v>42754</v>
      </c>
      <c r="B207" s="16">
        <v>263.20001200000002</v>
      </c>
      <c r="C207" s="4">
        <v>46.549999</v>
      </c>
      <c r="D207" s="18">
        <f t="shared" si="13"/>
        <v>-7.8716231334619025E-2</v>
      </c>
      <c r="E207" s="18">
        <f t="shared" si="14"/>
        <v>0.15806305215448901</v>
      </c>
      <c r="Q207" s="25"/>
      <c r="S207" s="5"/>
    </row>
    <row r="208" spans="1:19" x14ac:dyDescent="0.3">
      <c r="A208" s="15">
        <v>42755</v>
      </c>
      <c r="B208" s="16">
        <v>272.75</v>
      </c>
      <c r="C208" s="4">
        <v>45.310001</v>
      </c>
      <c r="D208" s="18">
        <f t="shared" si="13"/>
        <v>0.356413796693138</v>
      </c>
      <c r="E208" s="18">
        <f t="shared" si="14"/>
        <v>-0.26999201491568758</v>
      </c>
      <c r="Q208" s="25"/>
      <c r="S208" s="5"/>
    </row>
    <row r="209" spans="1:19" x14ac:dyDescent="0.3">
      <c r="A209" s="15">
        <v>42758</v>
      </c>
      <c r="B209" s="16">
        <v>275.55999800000001</v>
      </c>
      <c r="C209" s="4">
        <v>46.84</v>
      </c>
      <c r="D209" s="18">
        <f t="shared" si="13"/>
        <v>0.10249758753867688</v>
      </c>
      <c r="E209" s="18">
        <f t="shared" si="14"/>
        <v>0.33209757980286803</v>
      </c>
      <c r="Q209" s="25"/>
      <c r="S209" s="5"/>
    </row>
    <row r="210" spans="1:19" x14ac:dyDescent="0.3">
      <c r="A210" s="15">
        <v>42759</v>
      </c>
      <c r="B210" s="16">
        <v>274.10000600000001</v>
      </c>
      <c r="C210" s="4">
        <v>47.529998999999997</v>
      </c>
      <c r="D210" s="18">
        <f t="shared" si="13"/>
        <v>-5.3123582684859727E-2</v>
      </c>
      <c r="E210" s="18">
        <f t="shared" si="14"/>
        <v>0.14623530857057698</v>
      </c>
      <c r="Q210" s="25"/>
      <c r="S210" s="5"/>
    </row>
    <row r="211" spans="1:19" x14ac:dyDescent="0.3">
      <c r="A211" s="15">
        <v>42760</v>
      </c>
      <c r="B211" s="16">
        <v>276.07000699999998</v>
      </c>
      <c r="C211" s="4">
        <v>48.380001</v>
      </c>
      <c r="D211" s="18">
        <f t="shared" si="13"/>
        <v>7.1614569059583744E-2</v>
      </c>
      <c r="E211" s="18">
        <f t="shared" si="14"/>
        <v>0.1772545626500488</v>
      </c>
      <c r="Q211" s="25"/>
      <c r="S211" s="5"/>
    </row>
    <row r="212" spans="1:19" x14ac:dyDescent="0.3">
      <c r="A212" s="15">
        <v>42761</v>
      </c>
      <c r="B212" s="16">
        <v>277.39999399999999</v>
      </c>
      <c r="C212" s="4">
        <v>47.490001999999997</v>
      </c>
      <c r="D212" s="18">
        <f t="shared" si="13"/>
        <v>4.8060041467952175E-2</v>
      </c>
      <c r="E212" s="18">
        <f t="shared" si="14"/>
        <v>-0.1856732117642057</v>
      </c>
      <c r="Q212" s="25"/>
      <c r="S212" s="5"/>
    </row>
    <row r="213" spans="1:19" x14ac:dyDescent="0.3">
      <c r="A213" s="15">
        <v>42762</v>
      </c>
      <c r="B213" s="16">
        <v>284.98998999999998</v>
      </c>
      <c r="C213" s="4">
        <v>47.459999000000003</v>
      </c>
      <c r="D213" s="18">
        <f t="shared" si="13"/>
        <v>0.26993570593497829</v>
      </c>
      <c r="E213" s="18">
        <f t="shared" si="14"/>
        <v>-6.3197473791642977E-3</v>
      </c>
      <c r="Q213" s="25"/>
      <c r="S213" s="5"/>
    </row>
    <row r="214" spans="1:19" x14ac:dyDescent="0.3">
      <c r="A214" s="15">
        <v>42765</v>
      </c>
      <c r="B214" s="16">
        <v>286.38000499999998</v>
      </c>
      <c r="C214" s="4">
        <v>46.959999000000003</v>
      </c>
      <c r="D214" s="18">
        <f t="shared" si="13"/>
        <v>4.8655608603667133E-2</v>
      </c>
      <c r="E214" s="18">
        <f t="shared" si="14"/>
        <v>-0.10591075712120368</v>
      </c>
      <c r="Q214" s="25"/>
      <c r="S214" s="5"/>
    </row>
    <row r="215" spans="1:19" x14ac:dyDescent="0.3">
      <c r="A215" s="15">
        <v>42766</v>
      </c>
      <c r="B215" s="16">
        <v>280.57000699999998</v>
      </c>
      <c r="C215" s="4">
        <v>46.23</v>
      </c>
      <c r="D215" s="18">
        <f t="shared" si="13"/>
        <v>-0.20496344559528978</v>
      </c>
      <c r="E215" s="18">
        <f t="shared" si="14"/>
        <v>-0.1566721622498779</v>
      </c>
      <c r="Q215" s="25"/>
      <c r="S215" s="5"/>
    </row>
    <row r="216" spans="1:19" x14ac:dyDescent="0.3">
      <c r="A216" s="15">
        <v>42767</v>
      </c>
      <c r="B216" s="16">
        <v>277.51998900000001</v>
      </c>
      <c r="C216" s="4">
        <v>45.849997999999999</v>
      </c>
      <c r="D216" s="18">
        <f t="shared" si="13"/>
        <v>-0.10930310120939701</v>
      </c>
      <c r="E216" s="18">
        <f t="shared" si="14"/>
        <v>-8.2537829181625888E-2</v>
      </c>
      <c r="Q216" s="25"/>
      <c r="S216" s="5"/>
    </row>
    <row r="217" spans="1:19" x14ac:dyDescent="0.3">
      <c r="A217" s="15">
        <v>42768</v>
      </c>
      <c r="B217" s="16">
        <v>278.83999599999999</v>
      </c>
      <c r="C217" s="4">
        <v>46.560001</v>
      </c>
      <c r="D217" s="18">
        <f t="shared" si="13"/>
        <v>4.7451632483426209E-2</v>
      </c>
      <c r="E217" s="18">
        <f t="shared" si="14"/>
        <v>0.15366669818873913</v>
      </c>
      <c r="Q217" s="25"/>
      <c r="S217" s="5"/>
    </row>
    <row r="218" spans="1:19" x14ac:dyDescent="0.3">
      <c r="A218" s="15">
        <v>42769</v>
      </c>
      <c r="B218" s="16">
        <v>282.48001099999999</v>
      </c>
      <c r="C218" s="4">
        <v>47.5</v>
      </c>
      <c r="D218" s="18">
        <f t="shared" si="13"/>
        <v>0.12969664287886928</v>
      </c>
      <c r="E218" s="18">
        <f t="shared" si="14"/>
        <v>0.1998788613975</v>
      </c>
      <c r="Q218" s="25"/>
      <c r="S218" s="5"/>
    </row>
    <row r="219" spans="1:19" x14ac:dyDescent="0.3">
      <c r="A219" s="15">
        <v>42773</v>
      </c>
      <c r="B219" s="16">
        <v>282.17999300000002</v>
      </c>
      <c r="C219" s="4">
        <v>47.029998999999997</v>
      </c>
      <c r="D219" s="18">
        <f t="shared" si="13"/>
        <v>-1.0626501827903923E-2</v>
      </c>
      <c r="E219" s="18">
        <f t="shared" si="14"/>
        <v>-9.9440363466625215E-2</v>
      </c>
      <c r="Q219" s="25"/>
      <c r="S219" s="5"/>
    </row>
    <row r="220" spans="1:19" x14ac:dyDescent="0.3">
      <c r="A220" s="15">
        <v>42774</v>
      </c>
      <c r="B220" s="16">
        <v>279.209991</v>
      </c>
      <c r="C220" s="4">
        <v>46.740001999999997</v>
      </c>
      <c r="D220" s="18">
        <f t="shared" si="13"/>
        <v>-0.10580985746224236</v>
      </c>
      <c r="E220" s="18">
        <f t="shared" si="14"/>
        <v>-6.185302793320524E-2</v>
      </c>
      <c r="Q220" s="25"/>
      <c r="S220" s="5"/>
    </row>
    <row r="221" spans="1:19" x14ac:dyDescent="0.3">
      <c r="A221" s="15">
        <v>42775</v>
      </c>
      <c r="B221" s="16">
        <v>280.16000400000001</v>
      </c>
      <c r="C221" s="4">
        <v>47.23</v>
      </c>
      <c r="D221" s="18">
        <f t="shared" si="13"/>
        <v>3.3967281831710494E-2</v>
      </c>
      <c r="E221" s="18">
        <f t="shared" si="14"/>
        <v>0.10428912007413249</v>
      </c>
      <c r="Q221" s="25"/>
      <c r="S221" s="5"/>
    </row>
    <row r="222" spans="1:19" x14ac:dyDescent="0.3">
      <c r="A222" s="15">
        <v>42776</v>
      </c>
      <c r="B222" s="16">
        <v>283.540009</v>
      </c>
      <c r="C222" s="4">
        <v>48.439999</v>
      </c>
      <c r="D222" s="18">
        <f t="shared" si="13"/>
        <v>0.11992355615941364</v>
      </c>
      <c r="E222" s="18">
        <f t="shared" si="14"/>
        <v>0.25296614132769957</v>
      </c>
      <c r="Q222" s="25"/>
      <c r="S222" s="5"/>
    </row>
    <row r="223" spans="1:19" x14ac:dyDescent="0.3">
      <c r="A223" s="15">
        <v>42779</v>
      </c>
      <c r="B223" s="16">
        <v>283.80999800000001</v>
      </c>
      <c r="C223" s="4">
        <v>48.299999</v>
      </c>
      <c r="D223" s="18">
        <f t="shared" si="13"/>
        <v>9.5175470890751512E-3</v>
      </c>
      <c r="E223" s="18">
        <f t="shared" si="14"/>
        <v>-2.8943580862024199E-2</v>
      </c>
      <c r="Q223" s="25"/>
      <c r="S223" s="5"/>
    </row>
    <row r="224" spans="1:19" x14ac:dyDescent="0.3">
      <c r="A224" s="15">
        <v>42780</v>
      </c>
      <c r="B224" s="16">
        <v>281.540009</v>
      </c>
      <c r="C224" s="4">
        <v>47.52</v>
      </c>
      <c r="D224" s="18">
        <f t="shared" si="13"/>
        <v>-8.0304277730887108E-2</v>
      </c>
      <c r="E224" s="18">
        <f t="shared" si="14"/>
        <v>-0.16280864900203529</v>
      </c>
      <c r="Q224" s="25"/>
      <c r="S224" s="5"/>
    </row>
    <row r="225" spans="1:19" x14ac:dyDescent="0.3">
      <c r="A225" s="15">
        <v>42781</v>
      </c>
      <c r="B225" s="16">
        <v>281.54998799999998</v>
      </c>
      <c r="C225" s="4">
        <v>47.360000999999997</v>
      </c>
      <c r="D225" s="18">
        <f t="shared" si="13"/>
        <v>3.5443712565808028E-4</v>
      </c>
      <c r="E225" s="18">
        <f t="shared" si="14"/>
        <v>-3.3726633637747305E-2</v>
      </c>
      <c r="Q225" s="25"/>
      <c r="S225" s="5"/>
    </row>
    <row r="226" spans="1:19" x14ac:dyDescent="0.3">
      <c r="A226" s="15">
        <v>42782</v>
      </c>
      <c r="B226" s="16">
        <v>284.92001299999998</v>
      </c>
      <c r="C226" s="4">
        <v>47.799999</v>
      </c>
      <c r="D226" s="18">
        <f t="shared" si="13"/>
        <v>0.11898475657571517</v>
      </c>
      <c r="E226" s="18">
        <f t="shared" si="14"/>
        <v>9.2476068862930028E-2</v>
      </c>
      <c r="Q226" s="25"/>
      <c r="S226" s="5"/>
    </row>
    <row r="227" spans="1:19" x14ac:dyDescent="0.3">
      <c r="A227" s="15">
        <v>42783</v>
      </c>
      <c r="B227" s="16">
        <v>282.75</v>
      </c>
      <c r="C227" s="4">
        <v>47.560001</v>
      </c>
      <c r="D227" s="18">
        <f t="shared" si="13"/>
        <v>-7.6453697407643517E-2</v>
      </c>
      <c r="E227" s="18">
        <f t="shared" si="14"/>
        <v>-5.033525728254773E-2</v>
      </c>
      <c r="Q227" s="25"/>
      <c r="S227" s="5"/>
    </row>
    <row r="228" spans="1:19" x14ac:dyDescent="0.3">
      <c r="A228" s="15">
        <v>42786</v>
      </c>
      <c r="B228" s="16">
        <v>282.17001299999998</v>
      </c>
      <c r="C228" s="4">
        <v>47.970001000000003</v>
      </c>
      <c r="D228" s="18">
        <f t="shared" si="13"/>
        <v>-2.0533427403259807E-2</v>
      </c>
      <c r="E228" s="18">
        <f t="shared" si="14"/>
        <v>8.5837435116817851E-2</v>
      </c>
      <c r="Q228" s="25"/>
      <c r="S228" s="5"/>
    </row>
    <row r="229" spans="1:19" x14ac:dyDescent="0.3">
      <c r="A229" s="15">
        <v>42787</v>
      </c>
      <c r="B229" s="16">
        <v>279.94000199999999</v>
      </c>
      <c r="C229" s="4">
        <v>48.110000999999997</v>
      </c>
      <c r="D229" s="18">
        <f t="shared" si="13"/>
        <v>-7.9344706190163095E-2</v>
      </c>
      <c r="E229" s="18">
        <f t="shared" si="14"/>
        <v>2.9142401367265869E-2</v>
      </c>
      <c r="Q229" s="25"/>
      <c r="S229" s="5"/>
    </row>
    <row r="230" spans="1:19" x14ac:dyDescent="0.3">
      <c r="A230" s="15">
        <v>42788</v>
      </c>
      <c r="B230" s="16">
        <v>284.69000199999999</v>
      </c>
      <c r="C230" s="4">
        <v>48.110000999999997</v>
      </c>
      <c r="D230" s="18">
        <f t="shared" si="13"/>
        <v>0.168255743627439</v>
      </c>
      <c r="E230" s="18">
        <f t="shared" si="14"/>
        <v>0</v>
      </c>
      <c r="Q230" s="25"/>
      <c r="S230" s="5"/>
    </row>
    <row r="231" spans="1:19" x14ac:dyDescent="0.3">
      <c r="A231" s="15">
        <v>42789</v>
      </c>
      <c r="B231" s="16">
        <v>274.52999899999998</v>
      </c>
      <c r="C231" s="4">
        <v>47.66</v>
      </c>
      <c r="D231" s="18">
        <f t="shared" si="13"/>
        <v>-0.36340335046824102</v>
      </c>
      <c r="E231" s="18">
        <f t="shared" si="14"/>
        <v>-9.3976048264656775E-2</v>
      </c>
      <c r="Q231" s="25"/>
      <c r="S231" s="5"/>
    </row>
    <row r="232" spans="1:19" x14ac:dyDescent="0.3">
      <c r="A232" s="15">
        <v>42790</v>
      </c>
      <c r="B232" s="16">
        <v>267.05999800000001</v>
      </c>
      <c r="C232" s="4">
        <v>46.950001</v>
      </c>
      <c r="D232" s="18">
        <f t="shared" si="13"/>
        <v>-0.27587196185943519</v>
      </c>
      <c r="E232" s="18">
        <f t="shared" si="14"/>
        <v>-0.1500924471706977</v>
      </c>
      <c r="Q232" s="25"/>
      <c r="S232" s="5"/>
    </row>
    <row r="233" spans="1:19" x14ac:dyDescent="0.3">
      <c r="A233" s="15">
        <v>42793</v>
      </c>
      <c r="B233" s="16">
        <v>265.290009</v>
      </c>
      <c r="C233" s="4">
        <v>47.330002</v>
      </c>
      <c r="D233" s="18">
        <f t="shared" si="13"/>
        <v>-6.6497435859727005E-2</v>
      </c>
      <c r="E233" s="18">
        <f t="shared" si="14"/>
        <v>8.0611592211266014E-2</v>
      </c>
      <c r="Q233" s="25"/>
      <c r="S233" s="5"/>
    </row>
    <row r="234" spans="1:19" x14ac:dyDescent="0.3">
      <c r="A234" s="15">
        <v>42794</v>
      </c>
      <c r="B234" s="16">
        <v>264.92001299999998</v>
      </c>
      <c r="C234" s="4">
        <v>47.419998</v>
      </c>
      <c r="D234" s="18">
        <f t="shared" si="13"/>
        <v>-1.3956584926964055E-2</v>
      </c>
      <c r="E234" s="18">
        <f t="shared" si="14"/>
        <v>1.8996522863088394E-2</v>
      </c>
      <c r="Q234" s="25"/>
      <c r="S234" s="5"/>
    </row>
    <row r="235" spans="1:19" x14ac:dyDescent="0.3">
      <c r="A235" s="15">
        <v>42795</v>
      </c>
      <c r="B235" s="16">
        <v>263.040009</v>
      </c>
      <c r="C235" s="4">
        <v>46.48</v>
      </c>
      <c r="D235" s="18">
        <f t="shared" si="13"/>
        <v>-7.1217966050518555E-2</v>
      </c>
      <c r="E235" s="18">
        <f t="shared" si="14"/>
        <v>-0.20021925917305783</v>
      </c>
      <c r="Q235" s="25"/>
      <c r="S235" s="5"/>
    </row>
    <row r="236" spans="1:19" x14ac:dyDescent="0.3">
      <c r="A236" s="15">
        <v>42796</v>
      </c>
      <c r="B236" s="16">
        <v>260.83999599999999</v>
      </c>
      <c r="C236" s="4">
        <v>46.799999</v>
      </c>
      <c r="D236" s="18">
        <f t="shared" si="13"/>
        <v>-8.3989688932133433E-2</v>
      </c>
      <c r="E236" s="18">
        <f t="shared" si="14"/>
        <v>6.8610690124240037E-2</v>
      </c>
      <c r="Q236" s="25"/>
      <c r="S236" s="5"/>
    </row>
    <row r="237" spans="1:19" x14ac:dyDescent="0.3">
      <c r="A237" s="15">
        <v>42797</v>
      </c>
      <c r="B237" s="16">
        <v>267.35000600000001</v>
      </c>
      <c r="C237" s="4">
        <v>46.939999</v>
      </c>
      <c r="D237" s="18">
        <f t="shared" si="13"/>
        <v>0.24651506647301424</v>
      </c>
      <c r="E237" s="18">
        <f t="shared" si="14"/>
        <v>2.9869875630055276E-2</v>
      </c>
      <c r="Q237" s="25"/>
      <c r="S237" s="5"/>
    </row>
    <row r="238" spans="1:19" x14ac:dyDescent="0.3">
      <c r="A238" s="15">
        <v>42800</v>
      </c>
      <c r="B238" s="16">
        <v>266.55999800000001</v>
      </c>
      <c r="C238" s="4">
        <v>47.43</v>
      </c>
      <c r="D238" s="18">
        <f t="shared" si="13"/>
        <v>-2.9593323617547185E-2</v>
      </c>
      <c r="E238" s="18">
        <f t="shared" si="14"/>
        <v>0.10384770770405005</v>
      </c>
      <c r="Q238" s="25"/>
      <c r="S238" s="5"/>
    </row>
    <row r="239" spans="1:19" x14ac:dyDescent="0.3">
      <c r="A239" s="15">
        <v>42801</v>
      </c>
      <c r="B239" s="16">
        <v>268.04998799999998</v>
      </c>
      <c r="C239" s="4">
        <v>46.950001</v>
      </c>
      <c r="D239" s="18">
        <f t="shared" si="13"/>
        <v>5.5741340303017139E-2</v>
      </c>
      <c r="E239" s="18">
        <f t="shared" si="14"/>
        <v>-0.10171712935964194</v>
      </c>
      <c r="Q239" s="25"/>
      <c r="S239" s="5"/>
    </row>
    <row r="240" spans="1:19" x14ac:dyDescent="0.3">
      <c r="A240" s="15">
        <v>42802</v>
      </c>
      <c r="B240" s="16">
        <v>270.79998799999998</v>
      </c>
      <c r="C240" s="4">
        <v>46.689999</v>
      </c>
      <c r="D240" s="18">
        <f t="shared" si="13"/>
        <v>0.10207011219194762</v>
      </c>
      <c r="E240" s="18">
        <f t="shared" si="14"/>
        <v>-5.5532393885431297E-2</v>
      </c>
      <c r="Q240" s="25"/>
      <c r="S240" s="5"/>
    </row>
    <row r="241" spans="1:19" x14ac:dyDescent="0.3">
      <c r="A241" s="15">
        <v>42803</v>
      </c>
      <c r="B241" s="16">
        <v>266.540009</v>
      </c>
      <c r="C241" s="4">
        <v>46.669998</v>
      </c>
      <c r="D241" s="18">
        <f t="shared" si="13"/>
        <v>-0.15856136807353316</v>
      </c>
      <c r="E241" s="18">
        <f t="shared" si="14"/>
        <v>-4.284704573414011E-3</v>
      </c>
      <c r="Q241" s="25"/>
      <c r="S241" s="5"/>
    </row>
    <row r="242" spans="1:19" x14ac:dyDescent="0.3">
      <c r="A242" s="15">
        <v>42804</v>
      </c>
      <c r="B242" s="16">
        <v>260.32998700000002</v>
      </c>
      <c r="C242" s="4">
        <v>46.52</v>
      </c>
      <c r="D242" s="18">
        <f t="shared" si="13"/>
        <v>-0.23574352861947645</v>
      </c>
      <c r="E242" s="18">
        <f t="shared" si="14"/>
        <v>-3.2191894571775848E-2</v>
      </c>
      <c r="Q242" s="25"/>
      <c r="S242" s="5"/>
    </row>
    <row r="243" spans="1:19" x14ac:dyDescent="0.3">
      <c r="A243" s="15">
        <v>42807</v>
      </c>
      <c r="B243" s="16">
        <v>259.61999500000002</v>
      </c>
      <c r="C243" s="4">
        <v>46.32</v>
      </c>
      <c r="D243" s="18">
        <f t="shared" si="13"/>
        <v>-2.7310028497407046E-2</v>
      </c>
      <c r="E243" s="18">
        <f t="shared" si="14"/>
        <v>-4.3084943857238933E-2</v>
      </c>
      <c r="Q243" s="25"/>
      <c r="S243" s="5"/>
    </row>
    <row r="244" spans="1:19" x14ac:dyDescent="0.3">
      <c r="A244" s="15">
        <v>42808</v>
      </c>
      <c r="B244" s="16">
        <v>263.17999300000002</v>
      </c>
      <c r="C244" s="4">
        <v>45.450001</v>
      </c>
      <c r="D244" s="18">
        <f t="shared" si="13"/>
        <v>0.13619177918297254</v>
      </c>
      <c r="E244" s="18">
        <f t="shared" si="14"/>
        <v>-0.18960990639051989</v>
      </c>
    </row>
    <row r="245" spans="1:19" x14ac:dyDescent="0.3">
      <c r="A245" s="15">
        <v>42809</v>
      </c>
      <c r="B245" s="16">
        <v>265.04998799999998</v>
      </c>
      <c r="C245" s="4">
        <v>45.490001999999997</v>
      </c>
      <c r="D245" s="18">
        <f t="shared" si="13"/>
        <v>7.0802600351091982E-2</v>
      </c>
      <c r="E245" s="18">
        <f t="shared" si="14"/>
        <v>8.7972292193061463E-3</v>
      </c>
    </row>
    <row r="246" spans="1:19" x14ac:dyDescent="0.3">
      <c r="A246" s="15">
        <v>42810</v>
      </c>
      <c r="B246" s="16">
        <v>263.67001299999998</v>
      </c>
      <c r="C246" s="4">
        <v>46.290000999999997</v>
      </c>
      <c r="D246" s="18">
        <f t="shared" si="13"/>
        <v>-5.220071610620991E-2</v>
      </c>
      <c r="E246" s="18">
        <f t="shared" si="14"/>
        <v>0.17433411098498386</v>
      </c>
    </row>
    <row r="247" spans="1:19" x14ac:dyDescent="0.3">
      <c r="A247" s="15">
        <v>42811</v>
      </c>
      <c r="B247" s="16">
        <v>261.91000400000001</v>
      </c>
      <c r="C247" s="4">
        <v>47.32</v>
      </c>
      <c r="D247" s="18">
        <f t="shared" si="13"/>
        <v>-6.6974219791529066E-2</v>
      </c>
      <c r="E247" s="18">
        <f t="shared" si="14"/>
        <v>0.22007062464068916</v>
      </c>
    </row>
    <row r="248" spans="1:19" x14ac:dyDescent="0.3">
      <c r="A248" s="15">
        <v>42815</v>
      </c>
      <c r="B248" s="16">
        <v>259.67001299999998</v>
      </c>
      <c r="C248" s="4">
        <v>46.73</v>
      </c>
      <c r="D248" s="18">
        <f t="shared" si="13"/>
        <v>-8.5893044153024789E-2</v>
      </c>
      <c r="E248" s="18">
        <f t="shared" si="14"/>
        <v>-0.12546682397851061</v>
      </c>
    </row>
    <row r="249" spans="1:19" x14ac:dyDescent="0.3">
      <c r="A249" s="15">
        <v>42816</v>
      </c>
      <c r="B249" s="16">
        <v>263.45001200000002</v>
      </c>
      <c r="C249" s="4">
        <v>48.029998999999997</v>
      </c>
      <c r="D249" s="18">
        <f t="shared" si="13"/>
        <v>0.14451998050472703</v>
      </c>
      <c r="E249" s="18">
        <f t="shared" si="14"/>
        <v>0.27439438144077233</v>
      </c>
    </row>
    <row r="250" spans="1:19" x14ac:dyDescent="0.3">
      <c r="A250" s="15">
        <v>42817</v>
      </c>
      <c r="B250" s="16">
        <v>265.92999300000002</v>
      </c>
      <c r="C250" s="4">
        <v>47.119999</v>
      </c>
      <c r="D250" s="18">
        <f t="shared" si="13"/>
        <v>9.3694477273968957E-2</v>
      </c>
      <c r="E250" s="18">
        <f t="shared" si="14"/>
        <v>-0.19128276735492111</v>
      </c>
    </row>
    <row r="251" spans="1:19" x14ac:dyDescent="0.3">
      <c r="A251" s="15">
        <v>42818</v>
      </c>
      <c r="B251" s="16">
        <v>264.10000600000001</v>
      </c>
      <c r="C251" s="4">
        <v>47.57</v>
      </c>
      <c r="D251" s="18">
        <f t="shared" si="13"/>
        <v>-6.9052479103772768E-2</v>
      </c>
      <c r="E251" s="18">
        <f t="shared" si="14"/>
        <v>9.5047923232702836E-2</v>
      </c>
    </row>
    <row r="252" spans="1:19" x14ac:dyDescent="0.3">
      <c r="A252" s="15">
        <v>42821</v>
      </c>
      <c r="B252" s="16">
        <v>266.92999300000002</v>
      </c>
      <c r="C252" s="4">
        <v>48.169998</v>
      </c>
      <c r="D252" s="18">
        <f t="shared" si="13"/>
        <v>0.10658583496586438</v>
      </c>
      <c r="E252" s="18">
        <f t="shared" si="14"/>
        <v>0.12534068678320409</v>
      </c>
    </row>
    <row r="253" spans="1:19" x14ac:dyDescent="0.3">
      <c r="A253" s="15">
        <v>42822</v>
      </c>
      <c r="B253" s="16">
        <v>268.60000600000001</v>
      </c>
      <c r="C253" s="4">
        <v>48.509998000000003</v>
      </c>
      <c r="D253" s="18">
        <f t="shared" si="13"/>
        <v>6.2368809088457766E-2</v>
      </c>
      <c r="E253" s="18">
        <f t="shared" si="14"/>
        <v>7.0335419060012505E-2</v>
      </c>
    </row>
    <row r="254" spans="1:19" x14ac:dyDescent="0.3">
      <c r="A254" s="15">
        <v>42823</v>
      </c>
      <c r="B254" s="16">
        <v>269.52999899999998</v>
      </c>
      <c r="C254" s="4">
        <v>47.509998000000003</v>
      </c>
      <c r="D254" s="18">
        <f t="shared" si="13"/>
        <v>3.4563912705722899E-2</v>
      </c>
      <c r="E254" s="18">
        <f t="shared" si="14"/>
        <v>-0.20829747926083719</v>
      </c>
    </row>
    <row r="255" spans="1:19" x14ac:dyDescent="0.3">
      <c r="A255" s="15">
        <v>42824</v>
      </c>
      <c r="B255" s="16">
        <v>268.17999300000002</v>
      </c>
      <c r="C255" s="4">
        <v>46.959999000000003</v>
      </c>
      <c r="D255" s="18">
        <f t="shared" si="13"/>
        <v>-5.021326948134508E-2</v>
      </c>
      <c r="E255" s="18">
        <f t="shared" si="14"/>
        <v>-0.11644018877306372</v>
      </c>
    </row>
    <row r="256" spans="1:19" x14ac:dyDescent="0.3">
      <c r="A256" s="15">
        <v>42825</v>
      </c>
      <c r="B256" s="16">
        <v>263.51001000000002</v>
      </c>
      <c r="C256" s="4">
        <v>46.59</v>
      </c>
      <c r="D256" s="18">
        <f t="shared" si="13"/>
        <v>-0.17567014874955156</v>
      </c>
      <c r="E256" s="18">
        <f t="shared" si="14"/>
        <v>-7.9102283964163078E-2</v>
      </c>
    </row>
    <row r="257" spans="1:5" x14ac:dyDescent="0.3">
      <c r="A257" s="15">
        <v>42828</v>
      </c>
      <c r="B257" s="16">
        <v>265.27999899999998</v>
      </c>
      <c r="C257" s="4">
        <v>46.509998000000003</v>
      </c>
      <c r="D257" s="18">
        <f t="shared" si="13"/>
        <v>6.6945123026593834E-2</v>
      </c>
      <c r="E257" s="18">
        <f t="shared" si="14"/>
        <v>-1.7186255942056583E-2</v>
      </c>
    </row>
    <row r="258" spans="1:5" x14ac:dyDescent="0.3">
      <c r="A258" s="15">
        <v>42829</v>
      </c>
      <c r="B258" s="16">
        <v>268.70001200000002</v>
      </c>
      <c r="C258" s="4">
        <v>47.580002</v>
      </c>
      <c r="D258" s="18">
        <f t="shared" si="13"/>
        <v>0.1280969210358851</v>
      </c>
      <c r="E258" s="18">
        <f t="shared" si="14"/>
        <v>0.22745246674779285</v>
      </c>
    </row>
    <row r="259" spans="1:5" x14ac:dyDescent="0.3">
      <c r="A259" s="15">
        <v>42830</v>
      </c>
      <c r="B259" s="16">
        <v>267.61999500000002</v>
      </c>
      <c r="C259" s="4">
        <v>47.799999</v>
      </c>
      <c r="D259" s="18">
        <f t="shared" si="13"/>
        <v>-4.0275150872810528E-2</v>
      </c>
      <c r="E259" s="18">
        <f t="shared" si="14"/>
        <v>4.6130716676286987E-2</v>
      </c>
    </row>
    <row r="260" spans="1:5" x14ac:dyDescent="0.3">
      <c r="A260" s="15">
        <v>42831</v>
      </c>
      <c r="B260" s="16">
        <v>265</v>
      </c>
      <c r="C260" s="4">
        <v>47.060001</v>
      </c>
      <c r="D260" s="18">
        <f t="shared" si="13"/>
        <v>-9.8382192074133457E-2</v>
      </c>
      <c r="E260" s="18">
        <f t="shared" si="14"/>
        <v>-0.15602214028223038</v>
      </c>
    </row>
    <row r="261" spans="1:5" x14ac:dyDescent="0.3">
      <c r="A261" s="15">
        <v>42832</v>
      </c>
      <c r="B261" s="16">
        <v>262.67001299999998</v>
      </c>
      <c r="C261" s="4">
        <v>47.02</v>
      </c>
      <c r="D261" s="18">
        <f t="shared" ref="D261:D324" si="15">(LN(B261)-LN(B260))*10</f>
        <v>-8.8312850298883916E-2</v>
      </c>
      <c r="E261" s="18">
        <f t="shared" ref="E261:E324" si="16">(LN(C261)-LN(C260))*10</f>
        <v>-8.5036143676120446E-3</v>
      </c>
    </row>
    <row r="262" spans="1:5" x14ac:dyDescent="0.3">
      <c r="A262" s="15">
        <v>42835</v>
      </c>
      <c r="B262" s="16">
        <v>261.69000199999999</v>
      </c>
      <c r="C262" s="4">
        <v>46.529998999999997</v>
      </c>
      <c r="D262" s="18">
        <f t="shared" si="15"/>
        <v>-3.737936200466585E-2</v>
      </c>
      <c r="E262" s="18">
        <f t="shared" si="16"/>
        <v>-0.1047579874687754</v>
      </c>
    </row>
    <row r="263" spans="1:5" x14ac:dyDescent="0.3">
      <c r="A263" s="15">
        <v>42836</v>
      </c>
      <c r="B263" s="16">
        <v>261.35998499999999</v>
      </c>
      <c r="C263" s="4">
        <v>46.07</v>
      </c>
      <c r="D263" s="18">
        <f t="shared" si="15"/>
        <v>-1.2618948551565978E-2</v>
      </c>
      <c r="E263" s="18">
        <f t="shared" si="16"/>
        <v>-9.9352654172202293E-2</v>
      </c>
    </row>
    <row r="264" spans="1:5" x14ac:dyDescent="0.3">
      <c r="A264" s="15">
        <v>42837</v>
      </c>
      <c r="B264" s="16">
        <v>259.07000699999998</v>
      </c>
      <c r="C264" s="4">
        <v>45.279998999999997</v>
      </c>
      <c r="D264" s="18">
        <f t="shared" si="15"/>
        <v>-8.8003874276090244E-2</v>
      </c>
      <c r="E264" s="18">
        <f t="shared" si="16"/>
        <v>-0.17296567137704333</v>
      </c>
    </row>
    <row r="265" spans="1:5" x14ac:dyDescent="0.3">
      <c r="A265" s="15">
        <v>42842</v>
      </c>
      <c r="B265" s="16">
        <v>258.26998900000001</v>
      </c>
      <c r="C265" s="4">
        <v>45.599997999999999</v>
      </c>
      <c r="D265" s="18">
        <f t="shared" si="15"/>
        <v>-3.0928157262160028E-2</v>
      </c>
      <c r="E265" s="18">
        <f t="shared" si="16"/>
        <v>7.0422608505689155E-2</v>
      </c>
    </row>
    <row r="266" spans="1:5" x14ac:dyDescent="0.3">
      <c r="A266" s="15">
        <v>42843</v>
      </c>
      <c r="B266" s="16">
        <v>256.14001500000001</v>
      </c>
      <c r="C266" s="4">
        <v>45.169998</v>
      </c>
      <c r="D266" s="18">
        <f t="shared" si="15"/>
        <v>-8.2812781872370067E-2</v>
      </c>
      <c r="E266" s="18">
        <f t="shared" si="16"/>
        <v>-9.4745672713538731E-2</v>
      </c>
    </row>
    <row r="267" spans="1:5" x14ac:dyDescent="0.3">
      <c r="A267" s="15">
        <v>42844</v>
      </c>
      <c r="B267" s="16">
        <v>257.95001200000002</v>
      </c>
      <c r="C267" s="4">
        <v>45.369999</v>
      </c>
      <c r="D267" s="18">
        <f t="shared" si="15"/>
        <v>7.0415856516525821E-2</v>
      </c>
      <c r="E267" s="18">
        <f t="shared" si="16"/>
        <v>4.4179662455396951E-2</v>
      </c>
    </row>
    <row r="268" spans="1:5" x14ac:dyDescent="0.3">
      <c r="A268" s="15">
        <v>42845</v>
      </c>
      <c r="B268" s="16">
        <v>257.48001099999999</v>
      </c>
      <c r="C268" s="4">
        <v>46.75</v>
      </c>
      <c r="D268" s="18">
        <f t="shared" si="15"/>
        <v>-1.8237243051224539E-2</v>
      </c>
      <c r="E268" s="18">
        <f t="shared" si="16"/>
        <v>0.29963184099819795</v>
      </c>
    </row>
    <row r="269" spans="1:5" x14ac:dyDescent="0.3">
      <c r="A269" s="15">
        <v>42846</v>
      </c>
      <c r="B269" s="16">
        <v>259.35000600000001</v>
      </c>
      <c r="C269" s="4">
        <v>46.950001</v>
      </c>
      <c r="D269" s="18">
        <f t="shared" si="15"/>
        <v>7.2364340259900573E-2</v>
      </c>
      <c r="E269" s="18">
        <f t="shared" si="16"/>
        <v>4.2689712188299644E-2</v>
      </c>
    </row>
    <row r="270" spans="1:5" x14ac:dyDescent="0.3">
      <c r="A270" s="15">
        <v>42849</v>
      </c>
      <c r="B270" s="16">
        <v>257.29998799999998</v>
      </c>
      <c r="C270" s="4">
        <v>47.459999000000003</v>
      </c>
      <c r="D270" s="18">
        <f t="shared" si="15"/>
        <v>-7.9358512826370742E-2</v>
      </c>
      <c r="E270" s="18">
        <f t="shared" si="16"/>
        <v>0.10804002983716199</v>
      </c>
    </row>
    <row r="271" spans="1:5" x14ac:dyDescent="0.3">
      <c r="A271" s="15">
        <v>42850</v>
      </c>
      <c r="B271" s="16">
        <v>262.17999300000002</v>
      </c>
      <c r="C271" s="4">
        <v>47.610000999999997</v>
      </c>
      <c r="D271" s="18">
        <f t="shared" si="15"/>
        <v>0.18788591420917378</v>
      </c>
      <c r="E271" s="18">
        <f t="shared" si="16"/>
        <v>3.1556142731754555E-2</v>
      </c>
    </row>
    <row r="272" spans="1:5" x14ac:dyDescent="0.3">
      <c r="A272" s="15">
        <v>42851</v>
      </c>
      <c r="B272" s="16">
        <v>266.51998900000001</v>
      </c>
      <c r="C272" s="4">
        <v>46.43</v>
      </c>
      <c r="D272" s="18">
        <f t="shared" si="15"/>
        <v>0.16417982351186744</v>
      </c>
      <c r="E272" s="18">
        <f t="shared" si="16"/>
        <v>-0.25097042178587436</v>
      </c>
    </row>
    <row r="273" spans="1:5" x14ac:dyDescent="0.3">
      <c r="A273" s="15">
        <v>42852</v>
      </c>
      <c r="B273" s="16">
        <v>255.509995</v>
      </c>
      <c r="C273" s="4">
        <v>46.290000999999997</v>
      </c>
      <c r="D273" s="18">
        <f t="shared" si="15"/>
        <v>-0.42187718169242494</v>
      </c>
      <c r="E273" s="18">
        <f t="shared" si="16"/>
        <v>-3.0198253857132151E-2</v>
      </c>
    </row>
    <row r="274" spans="1:5" x14ac:dyDescent="0.3">
      <c r="A274" s="15">
        <v>42853</v>
      </c>
      <c r="B274" s="16">
        <v>251.38000500000001</v>
      </c>
      <c r="C274" s="4">
        <v>46.080002</v>
      </c>
      <c r="D274" s="18">
        <f t="shared" si="15"/>
        <v>-0.1629576986549619</v>
      </c>
      <c r="E274" s="18">
        <f t="shared" si="16"/>
        <v>-4.5469168557041861E-2</v>
      </c>
    </row>
    <row r="275" spans="1:5" x14ac:dyDescent="0.3">
      <c r="A275" s="15">
        <v>42857</v>
      </c>
      <c r="B275" s="16">
        <v>251.550003</v>
      </c>
      <c r="C275" s="4">
        <v>46.75</v>
      </c>
      <c r="D275" s="18">
        <f t="shared" si="15"/>
        <v>6.7603047648923109E-3</v>
      </c>
      <c r="E275" s="18">
        <f t="shared" si="16"/>
        <v>0.14435195944283219</v>
      </c>
    </row>
    <row r="276" spans="1:5" x14ac:dyDescent="0.3">
      <c r="A276" s="15">
        <v>42858</v>
      </c>
      <c r="B276" s="16">
        <v>248.91000399999999</v>
      </c>
      <c r="C276" s="4">
        <v>45.299999</v>
      </c>
      <c r="D276" s="18">
        <f t="shared" si="15"/>
        <v>-0.10550387449017151</v>
      </c>
      <c r="E276" s="18">
        <f t="shared" si="16"/>
        <v>-0.31507245320763211</v>
      </c>
    </row>
    <row r="277" spans="1:5" x14ac:dyDescent="0.3">
      <c r="A277" s="15">
        <v>42859</v>
      </c>
      <c r="B277" s="16">
        <v>244.509995</v>
      </c>
      <c r="C277" s="4">
        <v>44.939999</v>
      </c>
      <c r="D277" s="18">
        <f t="shared" si="15"/>
        <v>-0.17835213989377152</v>
      </c>
      <c r="E277" s="18">
        <f t="shared" si="16"/>
        <v>-7.9787659086414386E-2</v>
      </c>
    </row>
    <row r="278" spans="1:5" x14ac:dyDescent="0.3">
      <c r="A278" s="15">
        <v>42860</v>
      </c>
      <c r="B278" s="16">
        <v>247.88000500000001</v>
      </c>
      <c r="C278" s="4">
        <v>45.139999000000003</v>
      </c>
      <c r="D278" s="18">
        <f t="shared" si="15"/>
        <v>0.13688590839965542</v>
      </c>
      <c r="E278" s="18">
        <f t="shared" si="16"/>
        <v>4.4405047307973788E-2</v>
      </c>
    </row>
    <row r="279" spans="1:5" x14ac:dyDescent="0.3">
      <c r="A279" s="15">
        <v>42863</v>
      </c>
      <c r="B279" s="16">
        <v>247.38999899999999</v>
      </c>
      <c r="C279" s="4">
        <v>45.110000999999997</v>
      </c>
      <c r="D279" s="18">
        <f t="shared" si="15"/>
        <v>-1.9787435375633322E-2</v>
      </c>
      <c r="E279" s="18">
        <f t="shared" si="16"/>
        <v>-6.647756477509148E-3</v>
      </c>
    </row>
    <row r="280" spans="1:5" x14ac:dyDescent="0.3">
      <c r="A280" s="15">
        <v>42864</v>
      </c>
      <c r="B280" s="16">
        <v>247.75</v>
      </c>
      <c r="C280" s="4">
        <v>45.310001</v>
      </c>
      <c r="D280" s="18">
        <f t="shared" si="15"/>
        <v>1.454138482703371E-2</v>
      </c>
      <c r="E280" s="18">
        <f t="shared" si="16"/>
        <v>4.4238071608919682E-2</v>
      </c>
    </row>
    <row r="281" spans="1:5" x14ac:dyDescent="0.3">
      <c r="A281" s="15">
        <v>42865</v>
      </c>
      <c r="B281" s="16">
        <v>245.5</v>
      </c>
      <c r="C281" s="4">
        <v>45.290000999999997</v>
      </c>
      <c r="D281" s="18">
        <f t="shared" si="15"/>
        <v>-9.1232259755225087E-2</v>
      </c>
      <c r="E281" s="18">
        <f t="shared" si="16"/>
        <v>-4.4150110117824326E-3</v>
      </c>
    </row>
    <row r="282" spans="1:5" x14ac:dyDescent="0.3">
      <c r="A282" s="15">
        <v>42866</v>
      </c>
      <c r="B282" s="16">
        <v>244.759995</v>
      </c>
      <c r="C282" s="4">
        <v>46.290000999999997</v>
      </c>
      <c r="D282" s="18">
        <f t="shared" si="15"/>
        <v>-3.0188290684103336E-2</v>
      </c>
      <c r="E282" s="18">
        <f t="shared" si="16"/>
        <v>0.21839696998065428</v>
      </c>
    </row>
    <row r="283" spans="1:5" x14ac:dyDescent="0.3">
      <c r="A283" s="15">
        <v>42867</v>
      </c>
      <c r="B283" s="16">
        <v>242.820007</v>
      </c>
      <c r="C283" s="4">
        <v>45.84</v>
      </c>
      <c r="D283" s="18">
        <f t="shared" si="15"/>
        <v>-7.95766122239705E-2</v>
      </c>
      <c r="E283" s="18">
        <f t="shared" si="16"/>
        <v>-9.7689042396327253E-2</v>
      </c>
    </row>
    <row r="284" spans="1:5" x14ac:dyDescent="0.3">
      <c r="A284" s="15">
        <v>42870</v>
      </c>
      <c r="B284" s="16">
        <v>241.259995</v>
      </c>
      <c r="C284" s="4">
        <v>46.110000999999997</v>
      </c>
      <c r="D284" s="18">
        <f t="shared" si="15"/>
        <v>-6.4452875310596625E-2</v>
      </c>
      <c r="E284" s="18">
        <f t="shared" si="16"/>
        <v>5.8727954993993414E-2</v>
      </c>
    </row>
    <row r="285" spans="1:5" x14ac:dyDescent="0.3">
      <c r="A285" s="15">
        <v>42871</v>
      </c>
      <c r="B285" s="16">
        <v>241.30999800000001</v>
      </c>
      <c r="C285" s="4">
        <v>45.84</v>
      </c>
      <c r="D285" s="18">
        <f t="shared" si="15"/>
        <v>2.0723625962748571E-3</v>
      </c>
      <c r="E285" s="18">
        <f t="shared" si="16"/>
        <v>-5.8727954993993414E-2</v>
      </c>
    </row>
    <row r="286" spans="1:5" x14ac:dyDescent="0.3">
      <c r="A286" s="15">
        <v>42872</v>
      </c>
      <c r="B286" s="16">
        <v>238.979996</v>
      </c>
      <c r="C286" s="4">
        <v>45.099997999999999</v>
      </c>
      <c r="D286" s="18">
        <f t="shared" si="15"/>
        <v>-9.7025559885297596E-2</v>
      </c>
      <c r="E286" s="18">
        <f t="shared" si="16"/>
        <v>-0.16274870243750517</v>
      </c>
    </row>
    <row r="287" spans="1:5" x14ac:dyDescent="0.3">
      <c r="A287" s="15">
        <v>42873</v>
      </c>
      <c r="B287" s="16">
        <v>241.38999899999999</v>
      </c>
      <c r="C287" s="4">
        <v>45.389999000000003</v>
      </c>
      <c r="D287" s="18">
        <f t="shared" si="15"/>
        <v>0.10034028958199492</v>
      </c>
      <c r="E287" s="18">
        <f t="shared" si="16"/>
        <v>6.4095922743558909E-2</v>
      </c>
    </row>
    <row r="288" spans="1:5" x14ac:dyDescent="0.3">
      <c r="A288" s="15">
        <v>42874</v>
      </c>
      <c r="B288" s="16">
        <v>244.009995</v>
      </c>
      <c r="C288" s="4">
        <v>45.59</v>
      </c>
      <c r="D288" s="18">
        <f t="shared" si="15"/>
        <v>0.10795308926985214</v>
      </c>
      <c r="E288" s="18">
        <f t="shared" si="16"/>
        <v>4.39659978826068E-2</v>
      </c>
    </row>
    <row r="289" spans="1:5" x14ac:dyDescent="0.3">
      <c r="A289" s="15">
        <v>42877</v>
      </c>
      <c r="B289" s="16">
        <v>242.729996</v>
      </c>
      <c r="C289" s="4">
        <v>44.700001</v>
      </c>
      <c r="D289" s="18">
        <f t="shared" si="15"/>
        <v>-5.2594895603483849E-2</v>
      </c>
      <c r="E289" s="18">
        <f t="shared" si="16"/>
        <v>-0.19714870234462722</v>
      </c>
    </row>
    <row r="290" spans="1:5" x14ac:dyDescent="0.3">
      <c r="A290" s="15">
        <v>42878</v>
      </c>
      <c r="B290" s="16">
        <v>241.449997</v>
      </c>
      <c r="C290" s="4">
        <v>43.759998000000003</v>
      </c>
      <c r="D290" s="18">
        <f t="shared" si="15"/>
        <v>-5.2872981140241748E-2</v>
      </c>
      <c r="E290" s="18">
        <f t="shared" si="16"/>
        <v>-0.21253411581001913</v>
      </c>
    </row>
    <row r="291" spans="1:5" x14ac:dyDescent="0.3">
      <c r="A291" s="15">
        <v>42879</v>
      </c>
      <c r="B291" s="16">
        <v>238.199997</v>
      </c>
      <c r="C291" s="4">
        <v>44.34</v>
      </c>
      <c r="D291" s="18">
        <f t="shared" si="15"/>
        <v>-0.13551755567876356</v>
      </c>
      <c r="E291" s="18">
        <f t="shared" si="16"/>
        <v>0.13167091778279794</v>
      </c>
    </row>
    <row r="292" spans="1:5" x14ac:dyDescent="0.3">
      <c r="A292" s="15">
        <v>42880</v>
      </c>
      <c r="B292" s="16">
        <v>240.80999800000001</v>
      </c>
      <c r="C292" s="4">
        <v>44.48</v>
      </c>
      <c r="D292" s="18">
        <f t="shared" si="15"/>
        <v>0.10897588179551221</v>
      </c>
      <c r="E292" s="18">
        <f t="shared" si="16"/>
        <v>3.1524457541611817E-2</v>
      </c>
    </row>
    <row r="293" spans="1:5" x14ac:dyDescent="0.3">
      <c r="A293" s="15">
        <v>42881</v>
      </c>
      <c r="B293" s="16">
        <v>242.41999799999999</v>
      </c>
      <c r="C293" s="4">
        <v>44.82</v>
      </c>
      <c r="D293" s="18">
        <f t="shared" si="15"/>
        <v>6.6635182859284825E-2</v>
      </c>
      <c r="E293" s="18">
        <f t="shared" si="16"/>
        <v>7.6148184304543065E-2</v>
      </c>
    </row>
    <row r="294" spans="1:5" x14ac:dyDescent="0.3">
      <c r="A294" s="15">
        <v>42884</v>
      </c>
      <c r="B294" s="16">
        <v>241.03999300000001</v>
      </c>
      <c r="C294" s="4">
        <v>44.860000999999997</v>
      </c>
      <c r="D294" s="18">
        <f t="shared" si="15"/>
        <v>-5.7088850109989764E-2</v>
      </c>
      <c r="E294" s="18">
        <f t="shared" si="16"/>
        <v>8.9208301085452746E-3</v>
      </c>
    </row>
    <row r="295" spans="1:5" x14ac:dyDescent="0.3">
      <c r="A295" s="15">
        <v>42885</v>
      </c>
      <c r="B295" s="16">
        <v>242.550003</v>
      </c>
      <c r="C295" s="4">
        <v>44.16</v>
      </c>
      <c r="D295" s="18">
        <f t="shared" si="15"/>
        <v>6.2450212785867265E-2</v>
      </c>
      <c r="E295" s="18">
        <f t="shared" si="16"/>
        <v>-0.15727149414795694</v>
      </c>
    </row>
    <row r="296" spans="1:5" x14ac:dyDescent="0.3">
      <c r="A296" s="15">
        <v>42886</v>
      </c>
      <c r="B296" s="16">
        <v>243.25</v>
      </c>
      <c r="C296" s="4">
        <v>43.029998999999997</v>
      </c>
      <c r="D296" s="18">
        <f t="shared" si="15"/>
        <v>2.8818340063052617E-2</v>
      </c>
      <c r="E296" s="18">
        <f t="shared" si="16"/>
        <v>-0.25921878357932027</v>
      </c>
    </row>
    <row r="297" spans="1:5" x14ac:dyDescent="0.3">
      <c r="A297" s="15">
        <v>42887</v>
      </c>
      <c r="B297" s="16">
        <v>243.83999600000001</v>
      </c>
      <c r="C297" s="4">
        <v>46.41</v>
      </c>
      <c r="D297" s="18">
        <f t="shared" si="15"/>
        <v>2.4225350279678537E-2</v>
      </c>
      <c r="E297" s="18">
        <f t="shared" si="16"/>
        <v>0.7561742964217677</v>
      </c>
    </row>
    <row r="298" spans="1:5" x14ac:dyDescent="0.3">
      <c r="A298" s="15">
        <v>42888</v>
      </c>
      <c r="B298" s="16">
        <v>244.88999899999999</v>
      </c>
      <c r="C298" s="4">
        <v>46.380001</v>
      </c>
      <c r="D298" s="18">
        <f t="shared" si="15"/>
        <v>4.2968699538263877E-2</v>
      </c>
      <c r="E298" s="18">
        <f t="shared" si="16"/>
        <v>-6.4659986468162955E-3</v>
      </c>
    </row>
    <row r="299" spans="1:5" x14ac:dyDescent="0.3">
      <c r="A299" s="15">
        <v>42891</v>
      </c>
      <c r="B299" s="16">
        <v>247.970001</v>
      </c>
      <c r="C299" s="4">
        <v>46.189999</v>
      </c>
      <c r="D299" s="18">
        <f t="shared" si="15"/>
        <v>0.12498649090696645</v>
      </c>
      <c r="E299" s="18">
        <f t="shared" si="16"/>
        <v>-4.1050505955970706E-2</v>
      </c>
    </row>
    <row r="300" spans="1:5" x14ac:dyDescent="0.3">
      <c r="A300" s="15">
        <v>42892</v>
      </c>
      <c r="B300" s="16">
        <v>245.11999499999999</v>
      </c>
      <c r="C300" s="4">
        <v>45.849997999999999</v>
      </c>
      <c r="D300" s="18">
        <f t="shared" si="15"/>
        <v>-0.11559908984550837</v>
      </c>
      <c r="E300" s="18">
        <f t="shared" si="16"/>
        <v>-7.3881477108344029E-2</v>
      </c>
    </row>
    <row r="301" spans="1:5" x14ac:dyDescent="0.3">
      <c r="A301" s="15">
        <v>42893</v>
      </c>
      <c r="B301" s="16">
        <v>242.30999800000001</v>
      </c>
      <c r="C301" s="4">
        <v>46.189999</v>
      </c>
      <c r="D301" s="18">
        <f t="shared" si="15"/>
        <v>-0.11529976285629573</v>
      </c>
      <c r="E301" s="18">
        <f t="shared" si="16"/>
        <v>7.3881477108344029E-2</v>
      </c>
    </row>
    <row r="302" spans="1:5" x14ac:dyDescent="0.3">
      <c r="A302" s="15">
        <v>42894</v>
      </c>
      <c r="B302" s="16">
        <v>241.36000100000001</v>
      </c>
      <c r="C302" s="4">
        <v>46.27</v>
      </c>
      <c r="D302" s="18">
        <f t="shared" si="15"/>
        <v>-3.9282908744304734E-2</v>
      </c>
      <c r="E302" s="18">
        <f t="shared" si="16"/>
        <v>1.730500126102541E-2</v>
      </c>
    </row>
    <row r="303" spans="1:5" x14ac:dyDescent="0.3">
      <c r="A303" s="15">
        <v>42895</v>
      </c>
      <c r="B303" s="16">
        <v>241.429993</v>
      </c>
      <c r="C303" s="4">
        <v>45.82</v>
      </c>
      <c r="D303" s="18">
        <f t="shared" si="15"/>
        <v>2.8994801615667143E-3</v>
      </c>
      <c r="E303" s="18">
        <f t="shared" si="16"/>
        <v>-9.7731258935587206E-2</v>
      </c>
    </row>
    <row r="304" spans="1:5" x14ac:dyDescent="0.3">
      <c r="A304" s="15">
        <v>42898</v>
      </c>
      <c r="B304" s="16">
        <v>240.979996</v>
      </c>
      <c r="C304" s="4">
        <v>46.919998</v>
      </c>
      <c r="D304" s="18">
        <f t="shared" si="15"/>
        <v>-1.8656211139083112E-2</v>
      </c>
      <c r="E304" s="18">
        <f t="shared" si="16"/>
        <v>0.23723304134178225</v>
      </c>
    </row>
    <row r="305" spans="1:5" x14ac:dyDescent="0.3">
      <c r="A305" s="15">
        <v>42899</v>
      </c>
      <c r="B305" s="16">
        <v>239.91999799999999</v>
      </c>
      <c r="C305" s="4">
        <v>46.130001</v>
      </c>
      <c r="D305" s="18">
        <f t="shared" si="15"/>
        <v>-4.4083997916013473E-2</v>
      </c>
      <c r="E305" s="18">
        <f t="shared" si="16"/>
        <v>-0.16980461911932032</v>
      </c>
    </row>
    <row r="306" spans="1:5" x14ac:dyDescent="0.3">
      <c r="A306" s="15">
        <v>42900</v>
      </c>
      <c r="B306" s="16">
        <v>236.300003</v>
      </c>
      <c r="C306" s="4">
        <v>46.759998000000003</v>
      </c>
      <c r="D306" s="18">
        <f t="shared" si="15"/>
        <v>-0.15203329216053163</v>
      </c>
      <c r="E306" s="18">
        <f t="shared" si="16"/>
        <v>0.13564574584671085</v>
      </c>
    </row>
    <row r="307" spans="1:5" x14ac:dyDescent="0.3">
      <c r="A307" s="15">
        <v>42901</v>
      </c>
      <c r="B307" s="16">
        <v>237.13000500000001</v>
      </c>
      <c r="C307" s="4">
        <v>47.07</v>
      </c>
      <c r="D307" s="18">
        <f t="shared" si="15"/>
        <v>3.5063381549109707E-2</v>
      </c>
      <c r="E307" s="18">
        <f t="shared" si="16"/>
        <v>6.6077615807840218E-2</v>
      </c>
    </row>
    <row r="308" spans="1:5" x14ac:dyDescent="0.3">
      <c r="A308" s="15">
        <v>42902</v>
      </c>
      <c r="B308" s="16">
        <v>236.88000500000001</v>
      </c>
      <c r="C308" s="4">
        <v>47.119999</v>
      </c>
      <c r="D308" s="18">
        <f t="shared" si="15"/>
        <v>-1.0548301424293527E-2</v>
      </c>
      <c r="E308" s="18">
        <f t="shared" si="16"/>
        <v>1.0616627078690044E-2</v>
      </c>
    </row>
    <row r="309" spans="1:5" x14ac:dyDescent="0.3">
      <c r="A309" s="15">
        <v>42905</v>
      </c>
      <c r="B309" s="16">
        <v>233.86000100000001</v>
      </c>
      <c r="C309" s="4">
        <v>46.07</v>
      </c>
      <c r="D309" s="18">
        <f t="shared" si="15"/>
        <v>-0.12831054912834539</v>
      </c>
      <c r="E309" s="18">
        <f t="shared" si="16"/>
        <v>-0.22535539173094143</v>
      </c>
    </row>
    <row r="310" spans="1:5" x14ac:dyDescent="0.3">
      <c r="A310" s="15">
        <v>42906</v>
      </c>
      <c r="B310" s="16">
        <v>234.529999</v>
      </c>
      <c r="C310" s="4">
        <v>46.150002000000001</v>
      </c>
      <c r="D310" s="18">
        <f t="shared" si="15"/>
        <v>2.8608572214041672E-2</v>
      </c>
      <c r="E310" s="18">
        <f t="shared" si="16"/>
        <v>1.7350253379793124E-2</v>
      </c>
    </row>
    <row r="311" spans="1:5" x14ac:dyDescent="0.3">
      <c r="A311" s="15">
        <v>42907</v>
      </c>
      <c r="B311" s="16">
        <v>234.779999</v>
      </c>
      <c r="C311" s="4">
        <v>46.709999000000003</v>
      </c>
      <c r="D311" s="18">
        <f t="shared" si="15"/>
        <v>1.0653939814302404E-2</v>
      </c>
      <c r="E311" s="18">
        <f t="shared" si="16"/>
        <v>0.1206124881951931</v>
      </c>
    </row>
    <row r="312" spans="1:5" x14ac:dyDescent="0.3">
      <c r="A312" s="15">
        <v>42908</v>
      </c>
      <c r="B312" s="16">
        <v>235.929993</v>
      </c>
      <c r="C312" s="4">
        <v>46.560001</v>
      </c>
      <c r="D312" s="18">
        <f t="shared" si="15"/>
        <v>4.8862199977346421E-2</v>
      </c>
      <c r="E312" s="18">
        <f t="shared" si="16"/>
        <v>-3.2164282044790937E-2</v>
      </c>
    </row>
    <row r="313" spans="1:5" x14ac:dyDescent="0.3">
      <c r="A313" s="15">
        <v>42909</v>
      </c>
      <c r="B313" s="16">
        <v>235.529999</v>
      </c>
      <c r="C313" s="4">
        <v>46.169998</v>
      </c>
      <c r="D313" s="18">
        <f t="shared" si="15"/>
        <v>-1.696831556273537E-2</v>
      </c>
      <c r="E313" s="18">
        <f t="shared" si="16"/>
        <v>-8.4116317001208252E-2</v>
      </c>
    </row>
    <row r="314" spans="1:5" x14ac:dyDescent="0.3">
      <c r="A314" s="15">
        <v>42912</v>
      </c>
      <c r="B314" s="16">
        <v>231.990005</v>
      </c>
      <c r="C314" s="4">
        <v>45.93</v>
      </c>
      <c r="D314" s="18">
        <f t="shared" si="15"/>
        <v>-0.15144000790823675</v>
      </c>
      <c r="E314" s="18">
        <f t="shared" si="16"/>
        <v>-5.2116948630223092E-2</v>
      </c>
    </row>
    <row r="315" spans="1:5" x14ac:dyDescent="0.3">
      <c r="A315" s="15">
        <v>42913</v>
      </c>
      <c r="B315" s="16">
        <v>235</v>
      </c>
      <c r="C315" s="4">
        <v>45.540000999999997</v>
      </c>
      <c r="D315" s="18">
        <f t="shared" si="15"/>
        <v>0.12891225302452014</v>
      </c>
      <c r="E315" s="18">
        <f t="shared" si="16"/>
        <v>-8.5274157433912201E-2</v>
      </c>
    </row>
    <row r="316" spans="1:5" x14ac:dyDescent="0.3">
      <c r="A316" s="15">
        <v>42914</v>
      </c>
      <c r="B316" s="16">
        <v>234.990005</v>
      </c>
      <c r="C316" s="4">
        <v>45.259998000000003</v>
      </c>
      <c r="D316" s="18">
        <f t="shared" si="15"/>
        <v>-4.2532819401586153E-4</v>
      </c>
      <c r="E316" s="18">
        <f t="shared" si="16"/>
        <v>-6.1674865780498855E-2</v>
      </c>
    </row>
    <row r="317" spans="1:5" x14ac:dyDescent="0.3">
      <c r="A317" s="15">
        <v>42915</v>
      </c>
      <c r="B317" s="16">
        <v>234.91000399999999</v>
      </c>
      <c r="C317" s="4">
        <v>44.790000999999997</v>
      </c>
      <c r="D317" s="18">
        <f t="shared" si="15"/>
        <v>-3.4050223128545554E-3</v>
      </c>
      <c r="E317" s="18">
        <f t="shared" si="16"/>
        <v>-0.10438673470640758</v>
      </c>
    </row>
    <row r="318" spans="1:5" x14ac:dyDescent="0.3">
      <c r="A318" s="15">
        <v>42916</v>
      </c>
      <c r="B318" s="16">
        <v>236.679993</v>
      </c>
      <c r="C318" s="4">
        <v>45.599997999999999</v>
      </c>
      <c r="D318" s="18">
        <f t="shared" si="15"/>
        <v>7.5065091392225725E-2</v>
      </c>
      <c r="E318" s="18">
        <f t="shared" si="16"/>
        <v>0.17922750115070052</v>
      </c>
    </row>
    <row r="319" spans="1:5" x14ac:dyDescent="0.3">
      <c r="A319" s="15">
        <v>42919</v>
      </c>
      <c r="B319" s="16">
        <v>240.720001</v>
      </c>
      <c r="C319" s="4">
        <v>45.23</v>
      </c>
      <c r="D319" s="18">
        <f t="shared" si="15"/>
        <v>0.16925448243299002</v>
      </c>
      <c r="E319" s="18">
        <f t="shared" si="16"/>
        <v>-8.1470891709387594E-2</v>
      </c>
    </row>
    <row r="320" spans="1:5" x14ac:dyDescent="0.3">
      <c r="A320" s="15">
        <v>42920</v>
      </c>
      <c r="B320" s="16">
        <v>242.300003</v>
      </c>
      <c r="C320" s="4">
        <v>44.900002000000001</v>
      </c>
      <c r="D320" s="18">
        <f t="shared" si="15"/>
        <v>6.5422037278315415E-2</v>
      </c>
      <c r="E320" s="18">
        <f t="shared" si="16"/>
        <v>-7.3227441981140728E-2</v>
      </c>
    </row>
    <row r="321" spans="1:5" x14ac:dyDescent="0.3">
      <c r="A321" s="15">
        <v>42921</v>
      </c>
      <c r="B321" s="16">
        <v>242.11000100000001</v>
      </c>
      <c r="C321" s="4">
        <v>44.799999</v>
      </c>
      <c r="D321" s="18">
        <f t="shared" si="15"/>
        <v>-7.8446773673057635E-3</v>
      </c>
      <c r="E321" s="18">
        <f t="shared" si="16"/>
        <v>-2.229722192126804E-2</v>
      </c>
    </row>
    <row r="322" spans="1:5" x14ac:dyDescent="0.3">
      <c r="A322" s="15">
        <v>42922</v>
      </c>
      <c r="B322" s="16">
        <v>240.38999899999999</v>
      </c>
      <c r="C322" s="4">
        <v>44.490001999999997</v>
      </c>
      <c r="D322" s="18">
        <f t="shared" si="15"/>
        <v>-7.1295721689121905E-2</v>
      </c>
      <c r="E322" s="18">
        <f t="shared" si="16"/>
        <v>-6.9436273276393123E-2</v>
      </c>
    </row>
    <row r="323" spans="1:5" x14ac:dyDescent="0.3">
      <c r="A323" s="15">
        <v>42923</v>
      </c>
      <c r="B323" s="16">
        <v>234.69000199999999</v>
      </c>
      <c r="C323" s="4">
        <v>45</v>
      </c>
      <c r="D323" s="18">
        <f t="shared" si="15"/>
        <v>-0.2399709741120315</v>
      </c>
      <c r="E323" s="18">
        <f t="shared" si="16"/>
        <v>0.11397999998448149</v>
      </c>
    </row>
    <row r="324" spans="1:5" x14ac:dyDescent="0.3">
      <c r="A324" s="15">
        <v>42926</v>
      </c>
      <c r="B324" s="16">
        <v>234.929993</v>
      </c>
      <c r="C324" s="4">
        <v>45.360000999999997</v>
      </c>
      <c r="D324" s="18">
        <f t="shared" si="15"/>
        <v>1.0220647478673683E-2</v>
      </c>
      <c r="E324" s="18">
        <f t="shared" si="16"/>
        <v>7.9681916950322673E-2</v>
      </c>
    </row>
    <row r="325" spans="1:5" x14ac:dyDescent="0.3">
      <c r="A325" s="15">
        <v>42927</v>
      </c>
      <c r="B325" s="16">
        <v>233.949997</v>
      </c>
      <c r="C325" s="4">
        <v>45.220001000000003</v>
      </c>
      <c r="D325" s="18">
        <f t="shared" ref="D325:D388" si="17">(LN(B325)-LN(B324))*10</f>
        <v>-4.1801631458744382E-2</v>
      </c>
      <c r="E325" s="18">
        <f t="shared" ref="E325:E388" si="18">(LN(C325)-LN(C324))*10</f>
        <v>-3.0911925014196484E-2</v>
      </c>
    </row>
    <row r="326" spans="1:5" x14ac:dyDescent="0.3">
      <c r="A326" s="15">
        <v>42928</v>
      </c>
      <c r="B326" s="16">
        <v>235.91999799999999</v>
      </c>
      <c r="C326" s="4">
        <v>45.59</v>
      </c>
      <c r="D326" s="18">
        <f t="shared" si="17"/>
        <v>8.3853515405989398E-2</v>
      </c>
      <c r="E326" s="18">
        <f t="shared" si="18"/>
        <v>8.1489052614180935E-2</v>
      </c>
    </row>
    <row r="327" spans="1:5" x14ac:dyDescent="0.3">
      <c r="A327" s="15">
        <v>42929</v>
      </c>
      <c r="B327" s="16">
        <v>237.83999600000001</v>
      </c>
      <c r="C327" s="4">
        <v>45.900002000000001</v>
      </c>
      <c r="D327" s="18">
        <f t="shared" si="17"/>
        <v>8.1054058422420638E-2</v>
      </c>
      <c r="E327" s="18">
        <f t="shared" si="18"/>
        <v>6.7767664141329398E-2</v>
      </c>
    </row>
    <row r="328" spans="1:5" x14ac:dyDescent="0.3">
      <c r="A328" s="15">
        <v>42930</v>
      </c>
      <c r="B328" s="16">
        <v>236.08999600000001</v>
      </c>
      <c r="C328" s="4">
        <v>46.27</v>
      </c>
      <c r="D328" s="18">
        <f t="shared" si="17"/>
        <v>-7.385090554382856E-2</v>
      </c>
      <c r="E328" s="18">
        <f t="shared" si="18"/>
        <v>8.0286422794251244E-2</v>
      </c>
    </row>
    <row r="329" spans="1:5" x14ac:dyDescent="0.3">
      <c r="A329" s="15">
        <v>42933</v>
      </c>
      <c r="B329" s="16">
        <v>235.83999600000001</v>
      </c>
      <c r="C329" s="4">
        <v>46.389999000000003</v>
      </c>
      <c r="D329" s="18">
        <f t="shared" si="17"/>
        <v>-1.0594792771101424E-2</v>
      </c>
      <c r="E329" s="18">
        <f t="shared" si="18"/>
        <v>2.5900942883736455E-2</v>
      </c>
    </row>
    <row r="330" spans="1:5" x14ac:dyDescent="0.3">
      <c r="A330" s="15">
        <v>42934</v>
      </c>
      <c r="B330" s="16">
        <v>233.38000500000001</v>
      </c>
      <c r="C330" s="4">
        <v>46.279998999999997</v>
      </c>
      <c r="D330" s="18">
        <f t="shared" si="17"/>
        <v>-0.10485544238072464</v>
      </c>
      <c r="E330" s="18">
        <f t="shared" si="18"/>
        <v>-2.3740164894126004E-2</v>
      </c>
    </row>
    <row r="331" spans="1:5" x14ac:dyDescent="0.3">
      <c r="A331" s="15">
        <v>42935</v>
      </c>
      <c r="B331" s="16">
        <v>227.25</v>
      </c>
      <c r="C331" s="4">
        <v>46.009998000000003</v>
      </c>
      <c r="D331" s="18">
        <f t="shared" si="17"/>
        <v>-0.26617314744659559</v>
      </c>
      <c r="E331" s="18">
        <f t="shared" si="18"/>
        <v>-5.8511600193043023E-2</v>
      </c>
    </row>
    <row r="332" spans="1:5" x14ac:dyDescent="0.3">
      <c r="A332" s="15">
        <v>42936</v>
      </c>
      <c r="B332" s="16">
        <v>243.11000100000001</v>
      </c>
      <c r="C332" s="4">
        <v>45.900002000000001</v>
      </c>
      <c r="D332" s="18">
        <f t="shared" si="17"/>
        <v>0.6746328686707237</v>
      </c>
      <c r="E332" s="18">
        <f t="shared" si="18"/>
        <v>-2.3935600590818673E-2</v>
      </c>
    </row>
    <row r="333" spans="1:5" x14ac:dyDescent="0.3">
      <c r="A333" s="15">
        <v>42937</v>
      </c>
      <c r="B333" s="16">
        <v>251.64999399999999</v>
      </c>
      <c r="C333" s="4">
        <v>46.619999</v>
      </c>
      <c r="D333" s="18">
        <f t="shared" si="17"/>
        <v>0.34525189455069771</v>
      </c>
      <c r="E333" s="18">
        <f t="shared" si="18"/>
        <v>0.15564451518105926</v>
      </c>
    </row>
    <row r="334" spans="1:5" x14ac:dyDescent="0.3">
      <c r="A334" s="15">
        <v>42940</v>
      </c>
      <c r="B334" s="16">
        <v>247.85000600000001</v>
      </c>
      <c r="C334" s="4">
        <v>47.369999</v>
      </c>
      <c r="D334" s="18">
        <f t="shared" si="17"/>
        <v>-0.15215460704957273</v>
      </c>
      <c r="E334" s="18">
        <f t="shared" si="18"/>
        <v>0.15959483667663754</v>
      </c>
    </row>
    <row r="335" spans="1:5" x14ac:dyDescent="0.3">
      <c r="A335" s="15">
        <v>42941</v>
      </c>
      <c r="B335" s="16">
        <v>250.36999499999999</v>
      </c>
      <c r="C335" s="4">
        <v>47.669998</v>
      </c>
      <c r="D335" s="18">
        <f t="shared" si="17"/>
        <v>0.10116055096428767</v>
      </c>
      <c r="E335" s="18">
        <f t="shared" si="18"/>
        <v>6.3131314363724655E-2</v>
      </c>
    </row>
    <row r="336" spans="1:5" x14ac:dyDescent="0.3">
      <c r="A336" s="15">
        <v>42942</v>
      </c>
      <c r="B336" s="16">
        <v>253.41000399999999</v>
      </c>
      <c r="C336" s="4">
        <v>46.369999</v>
      </c>
      <c r="D336" s="18">
        <f t="shared" si="17"/>
        <v>0.12068942421009865</v>
      </c>
      <c r="E336" s="18">
        <f t="shared" si="18"/>
        <v>-0.27649550423923586</v>
      </c>
    </row>
    <row r="337" spans="1:5" x14ac:dyDescent="0.3">
      <c r="A337" s="15">
        <v>42943</v>
      </c>
      <c r="B337" s="16">
        <v>250.05999800000001</v>
      </c>
      <c r="C337" s="4">
        <v>45.290000999999997</v>
      </c>
      <c r="D337" s="18">
        <f t="shared" si="17"/>
        <v>-0.13307865123437956</v>
      </c>
      <c r="E337" s="18">
        <f t="shared" si="18"/>
        <v>-0.23566397189650257</v>
      </c>
    </row>
    <row r="338" spans="1:5" x14ac:dyDescent="0.3">
      <c r="A338" s="15">
        <v>42944</v>
      </c>
      <c r="B338" s="16">
        <v>248.949997</v>
      </c>
      <c r="C338" s="4">
        <v>45.119999</v>
      </c>
      <c r="D338" s="18">
        <f t="shared" si="17"/>
        <v>-4.4488200311940673E-2</v>
      </c>
      <c r="E338" s="18">
        <f t="shared" si="18"/>
        <v>-3.7606946213690762E-2</v>
      </c>
    </row>
    <row r="339" spans="1:5" x14ac:dyDescent="0.3">
      <c r="A339" s="15">
        <v>42947</v>
      </c>
      <c r="B339" s="16">
        <v>245.88999899999999</v>
      </c>
      <c r="C339" s="4">
        <v>45.009998000000003</v>
      </c>
      <c r="D339" s="18">
        <f t="shared" si="17"/>
        <v>-0.12367783646993757</v>
      </c>
      <c r="E339" s="18">
        <f t="shared" si="18"/>
        <v>-2.440942156411996E-2</v>
      </c>
    </row>
    <row r="340" spans="1:5" x14ac:dyDescent="0.3">
      <c r="A340" s="15">
        <v>42948</v>
      </c>
      <c r="B340" s="16">
        <v>241.509995</v>
      </c>
      <c r="C340" s="4">
        <v>44.599997999999999</v>
      </c>
      <c r="D340" s="18">
        <f t="shared" si="17"/>
        <v>-0.17973417990821972</v>
      </c>
      <c r="E340" s="18">
        <f t="shared" si="18"/>
        <v>-9.1508286873023259E-2</v>
      </c>
    </row>
    <row r="341" spans="1:5" x14ac:dyDescent="0.3">
      <c r="A341" s="15">
        <v>42949</v>
      </c>
      <c r="B341" s="16">
        <v>241.570007</v>
      </c>
      <c r="C341" s="4">
        <v>44.209999000000003</v>
      </c>
      <c r="D341" s="18">
        <f t="shared" si="17"/>
        <v>2.4845574256904257E-3</v>
      </c>
      <c r="E341" s="18">
        <f t="shared" si="18"/>
        <v>-8.7828289641334045E-2</v>
      </c>
    </row>
    <row r="342" spans="1:5" x14ac:dyDescent="0.3">
      <c r="A342" s="15">
        <v>42950</v>
      </c>
      <c r="B342" s="16">
        <v>239.16000399999999</v>
      </c>
      <c r="C342" s="4">
        <v>43.950001</v>
      </c>
      <c r="D342" s="18">
        <f t="shared" si="17"/>
        <v>-0.10026514404424702</v>
      </c>
      <c r="E342" s="18">
        <f t="shared" si="18"/>
        <v>-5.8983383345205809E-2</v>
      </c>
    </row>
    <row r="343" spans="1:5" x14ac:dyDescent="0.3">
      <c r="A343" s="15">
        <v>42951</v>
      </c>
      <c r="B343" s="16">
        <v>243.10000600000001</v>
      </c>
      <c r="C343" s="4">
        <v>43.959999000000003</v>
      </c>
      <c r="D343" s="18">
        <f t="shared" si="17"/>
        <v>0.16340105265370219</v>
      </c>
      <c r="E343" s="18">
        <f t="shared" si="18"/>
        <v>2.2745990315353737E-3</v>
      </c>
    </row>
    <row r="344" spans="1:5" x14ac:dyDescent="0.3">
      <c r="A344" s="15">
        <v>42954</v>
      </c>
      <c r="B344" s="16">
        <v>242.320007</v>
      </c>
      <c r="C344" s="4">
        <v>45.02</v>
      </c>
      <c r="D344" s="18">
        <f t="shared" si="17"/>
        <v>-3.2137103968752356E-2</v>
      </c>
      <c r="E344" s="18">
        <f t="shared" si="18"/>
        <v>0.23826728691118682</v>
      </c>
    </row>
    <row r="345" spans="1:5" x14ac:dyDescent="0.3">
      <c r="A345" s="15">
        <v>42955</v>
      </c>
      <c r="B345" s="16">
        <v>246.13999899999999</v>
      </c>
      <c r="C345" s="4">
        <v>44.700001</v>
      </c>
      <c r="D345" s="18">
        <f t="shared" si="17"/>
        <v>0.15641280075058717</v>
      </c>
      <c r="E345" s="18">
        <f t="shared" si="18"/>
        <v>-7.1333114876988013E-2</v>
      </c>
    </row>
    <row r="346" spans="1:5" x14ac:dyDescent="0.3">
      <c r="A346" s="15">
        <v>42956</v>
      </c>
      <c r="B346" s="16">
        <v>242.25</v>
      </c>
      <c r="C346" s="4">
        <v>44.41</v>
      </c>
      <c r="D346" s="18">
        <f t="shared" si="17"/>
        <v>-0.15930224910586155</v>
      </c>
      <c r="E346" s="18">
        <f t="shared" si="18"/>
        <v>-6.5088546868770081E-2</v>
      </c>
    </row>
    <row r="347" spans="1:5" x14ac:dyDescent="0.3">
      <c r="A347" s="15">
        <v>42957</v>
      </c>
      <c r="B347" s="16">
        <v>239.46000699999999</v>
      </c>
      <c r="C347" s="4">
        <v>43.639999000000003</v>
      </c>
      <c r="D347" s="18">
        <f t="shared" si="17"/>
        <v>-0.11583833249739328</v>
      </c>
      <c r="E347" s="18">
        <f t="shared" si="18"/>
        <v>-0.17490531253897768</v>
      </c>
    </row>
    <row r="348" spans="1:5" x14ac:dyDescent="0.3">
      <c r="A348" s="15">
        <v>42958</v>
      </c>
      <c r="B348" s="16">
        <v>240.300003</v>
      </c>
      <c r="C348" s="4">
        <v>43.540000999999997</v>
      </c>
      <c r="D348" s="18">
        <f t="shared" si="17"/>
        <v>3.501737705681407E-2</v>
      </c>
      <c r="E348" s="18">
        <f t="shared" si="18"/>
        <v>-2.294059276325644E-2</v>
      </c>
    </row>
    <row r="349" spans="1:5" x14ac:dyDescent="0.3">
      <c r="A349" s="15">
        <v>42961</v>
      </c>
      <c r="B349" s="16">
        <v>243.58999600000001</v>
      </c>
      <c r="C349" s="4">
        <v>44.119999</v>
      </c>
      <c r="D349" s="18">
        <f t="shared" si="17"/>
        <v>0.13598312442157479</v>
      </c>
      <c r="E349" s="18">
        <f t="shared" si="18"/>
        <v>0.13233092946056235</v>
      </c>
    </row>
    <row r="350" spans="1:5" x14ac:dyDescent="0.3">
      <c r="A350" s="15">
        <v>42962</v>
      </c>
      <c r="B350" s="16">
        <v>241.86999499999999</v>
      </c>
      <c r="C350" s="4">
        <v>43.810001</v>
      </c>
      <c r="D350" s="18">
        <f t="shared" si="17"/>
        <v>-7.0860966054819841E-2</v>
      </c>
      <c r="E350" s="18">
        <f t="shared" si="18"/>
        <v>-7.0510470681979243E-2</v>
      </c>
    </row>
    <row r="351" spans="1:5" x14ac:dyDescent="0.3">
      <c r="A351" s="15">
        <v>42963</v>
      </c>
      <c r="B351" s="16">
        <v>245.720001</v>
      </c>
      <c r="C351" s="4">
        <v>43.139999000000003</v>
      </c>
      <c r="D351" s="18">
        <f t="shared" si="17"/>
        <v>0.15792309301906116</v>
      </c>
      <c r="E351" s="18">
        <f t="shared" si="18"/>
        <v>-0.15411506870978364</v>
      </c>
    </row>
    <row r="352" spans="1:5" x14ac:dyDescent="0.3">
      <c r="A352" s="15">
        <v>42964</v>
      </c>
      <c r="B352" s="16">
        <v>243.44000199999999</v>
      </c>
      <c r="C352" s="4">
        <v>42.810001</v>
      </c>
      <c r="D352" s="18">
        <f t="shared" si="17"/>
        <v>-9.3221665611071813E-2</v>
      </c>
      <c r="E352" s="18">
        <f t="shared" si="18"/>
        <v>-7.6788742647844188E-2</v>
      </c>
    </row>
    <row r="353" spans="1:5" x14ac:dyDescent="0.3">
      <c r="A353" s="15">
        <v>42965</v>
      </c>
      <c r="B353" s="16">
        <v>251.28999300000001</v>
      </c>
      <c r="C353" s="4">
        <v>43.029998999999997</v>
      </c>
      <c r="D353" s="18">
        <f t="shared" si="17"/>
        <v>0.31737109021221954</v>
      </c>
      <c r="E353" s="18">
        <f t="shared" si="18"/>
        <v>5.1257800950250676E-2</v>
      </c>
    </row>
    <row r="354" spans="1:5" x14ac:dyDescent="0.3">
      <c r="A354" s="15">
        <v>42968</v>
      </c>
      <c r="B354" s="16">
        <v>254.10000600000001</v>
      </c>
      <c r="C354" s="4">
        <v>43.400002000000001</v>
      </c>
      <c r="D354" s="18">
        <f t="shared" si="17"/>
        <v>0.11120291113354774</v>
      </c>
      <c r="E354" s="18">
        <f t="shared" si="18"/>
        <v>8.5619635783995562E-2</v>
      </c>
    </row>
    <row r="355" spans="1:5" x14ac:dyDescent="0.3">
      <c r="A355" s="15">
        <v>42969</v>
      </c>
      <c r="B355" s="16">
        <v>254.16999799999999</v>
      </c>
      <c r="C355" s="4">
        <v>43.619999</v>
      </c>
      <c r="D355" s="18">
        <f t="shared" si="17"/>
        <v>2.7541267393971225E-3</v>
      </c>
      <c r="E355" s="18">
        <f t="shared" si="18"/>
        <v>5.0562506589115763E-2</v>
      </c>
    </row>
    <row r="356" spans="1:5" x14ac:dyDescent="0.3">
      <c r="A356" s="15">
        <v>42970</v>
      </c>
      <c r="B356" s="16">
        <v>257.91000400000001</v>
      </c>
      <c r="C356" s="4">
        <v>43.75</v>
      </c>
      <c r="D356" s="18">
        <f t="shared" si="17"/>
        <v>0.14607375750939511</v>
      </c>
      <c r="E356" s="18">
        <f t="shared" si="18"/>
        <v>2.9758749554043007E-2</v>
      </c>
    </row>
    <row r="357" spans="1:5" x14ac:dyDescent="0.3">
      <c r="A357" s="15">
        <v>42971</v>
      </c>
      <c r="B357" s="16">
        <v>263.82998700000002</v>
      </c>
      <c r="C357" s="4">
        <v>44.150002000000001</v>
      </c>
      <c r="D357" s="18">
        <f t="shared" si="17"/>
        <v>0.22694204696454001</v>
      </c>
      <c r="E357" s="18">
        <f t="shared" si="18"/>
        <v>9.1013595464581876E-2</v>
      </c>
    </row>
    <row r="358" spans="1:5" x14ac:dyDescent="0.3">
      <c r="A358" s="15">
        <v>42972</v>
      </c>
      <c r="B358" s="16">
        <v>263.95001200000002</v>
      </c>
      <c r="C358" s="4">
        <v>44.419998</v>
      </c>
      <c r="D358" s="18">
        <f t="shared" si="17"/>
        <v>4.5482967257814977E-3</v>
      </c>
      <c r="E358" s="18">
        <f t="shared" si="18"/>
        <v>6.0968010914352888E-2</v>
      </c>
    </row>
    <row r="359" spans="1:5" x14ac:dyDescent="0.3">
      <c r="A359" s="15">
        <v>42975</v>
      </c>
      <c r="B359" s="16">
        <v>262.98001099999999</v>
      </c>
      <c r="C359" s="4">
        <v>43.709999000000003</v>
      </c>
      <c r="D359" s="18">
        <f t="shared" si="17"/>
        <v>-3.6817112457327994E-2</v>
      </c>
      <c r="E359" s="18">
        <f t="shared" si="18"/>
        <v>-0.16112887444353685</v>
      </c>
    </row>
    <row r="360" spans="1:5" x14ac:dyDescent="0.3">
      <c r="A360" s="15">
        <v>42976</v>
      </c>
      <c r="B360" s="16">
        <v>263.14999399999999</v>
      </c>
      <c r="C360" s="4">
        <v>43.360000999999997</v>
      </c>
      <c r="D360" s="18">
        <f t="shared" si="17"/>
        <v>6.4616351205604161E-3</v>
      </c>
      <c r="E360" s="18">
        <f t="shared" si="18"/>
        <v>-8.0395058030418021E-2</v>
      </c>
    </row>
    <row r="361" spans="1:5" x14ac:dyDescent="0.3">
      <c r="A361" s="15">
        <v>42977</v>
      </c>
      <c r="B361" s="16">
        <v>262.26998900000001</v>
      </c>
      <c r="C361" s="4">
        <v>42.799999</v>
      </c>
      <c r="D361" s="18">
        <f t="shared" si="17"/>
        <v>-3.3497234643693474E-2</v>
      </c>
      <c r="E361" s="18">
        <f t="shared" si="18"/>
        <v>-0.12999300970856442</v>
      </c>
    </row>
    <row r="362" spans="1:5" x14ac:dyDescent="0.3">
      <c r="A362" s="15">
        <v>42978</v>
      </c>
      <c r="B362" s="16">
        <v>262.22000100000002</v>
      </c>
      <c r="C362" s="4">
        <v>43.34</v>
      </c>
      <c r="D362" s="18">
        <f t="shared" si="17"/>
        <v>-1.9061564988653856E-3</v>
      </c>
      <c r="E362" s="18">
        <f t="shared" si="18"/>
        <v>0.1253791688494843</v>
      </c>
    </row>
    <row r="363" spans="1:5" x14ac:dyDescent="0.3">
      <c r="A363" s="15">
        <v>42979</v>
      </c>
      <c r="B363" s="16">
        <v>263.76001000000002</v>
      </c>
      <c r="C363" s="4">
        <v>43.369999</v>
      </c>
      <c r="D363" s="18">
        <f t="shared" si="17"/>
        <v>5.8557867918818118E-2</v>
      </c>
      <c r="E363" s="18">
        <f t="shared" si="18"/>
        <v>6.9193868164862948E-3</v>
      </c>
    </row>
    <row r="364" spans="1:5" x14ac:dyDescent="0.3">
      <c r="A364" s="15">
        <v>42982</v>
      </c>
      <c r="B364" s="16">
        <v>262.709991</v>
      </c>
      <c r="C364" s="4">
        <v>43.25</v>
      </c>
      <c r="D364" s="18">
        <f t="shared" si="17"/>
        <v>-3.9889087327944495E-2</v>
      </c>
      <c r="E364" s="18">
        <f t="shared" si="18"/>
        <v>-2.7707014119733309E-2</v>
      </c>
    </row>
    <row r="365" spans="1:5" x14ac:dyDescent="0.3">
      <c r="A365" s="15">
        <v>42983</v>
      </c>
      <c r="B365" s="16">
        <v>258.92999300000002</v>
      </c>
      <c r="C365" s="4">
        <v>43</v>
      </c>
      <c r="D365" s="18">
        <f t="shared" si="17"/>
        <v>-0.14493000078592999</v>
      </c>
      <c r="E365" s="18">
        <f t="shared" si="18"/>
        <v>-5.7971176843261141E-2</v>
      </c>
    </row>
    <row r="366" spans="1:5" x14ac:dyDescent="0.3">
      <c r="A366" s="15">
        <v>42984</v>
      </c>
      <c r="B366" s="16">
        <v>262.89001500000001</v>
      </c>
      <c r="C366" s="4">
        <v>43.32</v>
      </c>
      <c r="D366" s="18">
        <f t="shared" si="17"/>
        <v>0.15178022928610702</v>
      </c>
      <c r="E366" s="18">
        <f t="shared" si="18"/>
        <v>7.4143064392275804E-2</v>
      </c>
    </row>
    <row r="367" spans="1:5" x14ac:dyDescent="0.3">
      <c r="A367" s="15">
        <v>42985</v>
      </c>
      <c r="B367" s="16">
        <v>259.040009</v>
      </c>
      <c r="C367" s="4">
        <v>43.5</v>
      </c>
      <c r="D367" s="18">
        <f t="shared" si="17"/>
        <v>-0.14753226120959084</v>
      </c>
      <c r="E367" s="18">
        <f t="shared" si="18"/>
        <v>4.1465159618483405E-2</v>
      </c>
    </row>
    <row r="368" spans="1:5" x14ac:dyDescent="0.3">
      <c r="A368" s="15">
        <v>42986</v>
      </c>
      <c r="B368" s="16">
        <v>254.33000200000001</v>
      </c>
      <c r="C368" s="4">
        <v>43.32</v>
      </c>
      <c r="D368" s="18">
        <f t="shared" si="17"/>
        <v>-0.18349880438629285</v>
      </c>
      <c r="E368" s="18">
        <f t="shared" si="18"/>
        <v>-4.1465159618483405E-2</v>
      </c>
    </row>
    <row r="369" spans="1:5" x14ac:dyDescent="0.3">
      <c r="A369" s="15">
        <v>42989</v>
      </c>
      <c r="B369" s="16">
        <v>258.76001000000002</v>
      </c>
      <c r="C369" s="4">
        <v>43.790000999999997</v>
      </c>
      <c r="D369" s="18">
        <f t="shared" si="17"/>
        <v>0.17268385587269286</v>
      </c>
      <c r="E369" s="18">
        <f t="shared" si="18"/>
        <v>0.10791081516780654</v>
      </c>
    </row>
    <row r="370" spans="1:5" x14ac:dyDescent="0.3">
      <c r="A370" s="15">
        <v>42990</v>
      </c>
      <c r="B370" s="16">
        <v>259.42001299999998</v>
      </c>
      <c r="C370" s="4">
        <v>44.240001999999997</v>
      </c>
      <c r="D370" s="18">
        <f t="shared" si="17"/>
        <v>2.5473902026798001E-2</v>
      </c>
      <c r="E370" s="18">
        <f t="shared" si="18"/>
        <v>0.10223898772464324</v>
      </c>
    </row>
    <row r="371" spans="1:5" x14ac:dyDescent="0.3">
      <c r="A371" s="15">
        <v>42991</v>
      </c>
      <c r="B371" s="16">
        <v>253.58999600000001</v>
      </c>
      <c r="C371" s="4">
        <v>44.470001000000003</v>
      </c>
      <c r="D371" s="18">
        <f t="shared" si="17"/>
        <v>-0.22729646188859753</v>
      </c>
      <c r="E371" s="18">
        <f t="shared" si="18"/>
        <v>5.1854245876397087E-2</v>
      </c>
    </row>
    <row r="372" spans="1:5" x14ac:dyDescent="0.3">
      <c r="A372" s="15">
        <v>42992</v>
      </c>
      <c r="B372" s="16">
        <v>262.27999899999998</v>
      </c>
      <c r="C372" s="4">
        <v>44.209999000000003</v>
      </c>
      <c r="D372" s="18">
        <f t="shared" si="17"/>
        <v>0.33693857747246092</v>
      </c>
      <c r="E372" s="18">
        <f t="shared" si="18"/>
        <v>-5.8638417908398743E-2</v>
      </c>
    </row>
    <row r="373" spans="1:5" x14ac:dyDescent="0.3">
      <c r="A373" s="15">
        <v>42993</v>
      </c>
      <c r="B373" s="16">
        <v>264.20001200000002</v>
      </c>
      <c r="C373" s="4">
        <v>44.349997999999999</v>
      </c>
      <c r="D373" s="18">
        <f t="shared" si="17"/>
        <v>7.2938059256602017E-2</v>
      </c>
      <c r="E373" s="18">
        <f t="shared" si="18"/>
        <v>3.1616784409238541E-2</v>
      </c>
    </row>
    <row r="374" spans="1:5" x14ac:dyDescent="0.3">
      <c r="A374" s="15">
        <v>42996</v>
      </c>
      <c r="B374" s="16">
        <v>261.51998900000001</v>
      </c>
      <c r="C374" s="4">
        <v>43.540000999999997</v>
      </c>
      <c r="D374" s="18">
        <f t="shared" si="17"/>
        <v>-0.10195717154197759</v>
      </c>
      <c r="E374" s="18">
        <f t="shared" si="18"/>
        <v>-0.18432584885971437</v>
      </c>
    </row>
    <row r="375" spans="1:5" x14ac:dyDescent="0.3">
      <c r="A375" s="15">
        <v>42997</v>
      </c>
      <c r="B375" s="16">
        <v>264.60000600000001</v>
      </c>
      <c r="C375" s="4">
        <v>43.060001</v>
      </c>
      <c r="D375" s="18">
        <f t="shared" si="17"/>
        <v>0.11708554002430205</v>
      </c>
      <c r="E375" s="18">
        <f t="shared" si="18"/>
        <v>-0.11085563614161131</v>
      </c>
    </row>
    <row r="376" spans="1:5" x14ac:dyDescent="0.3">
      <c r="A376" s="15">
        <v>42998</v>
      </c>
      <c r="B376" s="16">
        <v>263.20001200000002</v>
      </c>
      <c r="C376" s="4">
        <v>43.009998000000003</v>
      </c>
      <c r="D376" s="18">
        <f t="shared" si="17"/>
        <v>-5.3050293127263615E-2</v>
      </c>
      <c r="E376" s="18">
        <f t="shared" si="18"/>
        <v>-1.1619148647961097E-2</v>
      </c>
    </row>
    <row r="377" spans="1:5" x14ac:dyDescent="0.3">
      <c r="A377" s="15">
        <v>42999</v>
      </c>
      <c r="B377" s="16">
        <v>263.42999300000002</v>
      </c>
      <c r="C377" s="4">
        <v>42.610000999999997</v>
      </c>
      <c r="D377" s="18">
        <f t="shared" si="17"/>
        <v>8.7340642362399024E-3</v>
      </c>
      <c r="E377" s="18">
        <f t="shared" si="18"/>
        <v>-9.3436093143401955E-2</v>
      </c>
    </row>
    <row r="378" spans="1:5" x14ac:dyDescent="0.3">
      <c r="A378" s="15">
        <v>43000</v>
      </c>
      <c r="B378" s="16">
        <v>262.209991</v>
      </c>
      <c r="C378" s="4">
        <v>42.810001</v>
      </c>
      <c r="D378" s="18">
        <f t="shared" si="17"/>
        <v>-4.6419763634668598E-2</v>
      </c>
      <c r="E378" s="18">
        <f t="shared" si="18"/>
        <v>4.6827525353929644E-2</v>
      </c>
    </row>
    <row r="379" spans="1:5" x14ac:dyDescent="0.3">
      <c r="A379" s="15">
        <v>43003</v>
      </c>
      <c r="B379" s="16">
        <v>264.85998499999999</v>
      </c>
      <c r="C379" s="4">
        <v>43.25</v>
      </c>
      <c r="D379" s="18">
        <f t="shared" si="17"/>
        <v>0.10055652761100653</v>
      </c>
      <c r="E379" s="18">
        <f t="shared" si="18"/>
        <v>0.10225489862005777</v>
      </c>
    </row>
    <row r="380" spans="1:5" x14ac:dyDescent="0.3">
      <c r="A380" s="15">
        <v>43004</v>
      </c>
      <c r="B380" s="16">
        <v>260.94000199999999</v>
      </c>
      <c r="C380" s="4">
        <v>43.360000999999997</v>
      </c>
      <c r="D380" s="18">
        <f t="shared" si="17"/>
        <v>-0.14910824362925013</v>
      </c>
      <c r="E380" s="18">
        <f t="shared" si="18"/>
        <v>2.5401468162327134E-2</v>
      </c>
    </row>
    <row r="381" spans="1:5" x14ac:dyDescent="0.3">
      <c r="A381" s="15">
        <v>43005</v>
      </c>
      <c r="B381" s="16">
        <v>267</v>
      </c>
      <c r="C381" s="4">
        <v>43.189999</v>
      </c>
      <c r="D381" s="18">
        <f t="shared" si="17"/>
        <v>0.22958154898050864</v>
      </c>
      <c r="E381" s="18">
        <f t="shared" si="18"/>
        <v>-3.9284163750195056E-2</v>
      </c>
    </row>
    <row r="382" spans="1:5" x14ac:dyDescent="0.3">
      <c r="A382" s="15">
        <v>43006</v>
      </c>
      <c r="B382" s="16">
        <v>262.5</v>
      </c>
      <c r="C382" s="4">
        <v>43.990001999999997</v>
      </c>
      <c r="D382" s="18">
        <f t="shared" si="17"/>
        <v>-0.16997576368571465</v>
      </c>
      <c r="E382" s="18">
        <f t="shared" si="18"/>
        <v>0.18353417006403916</v>
      </c>
    </row>
    <row r="383" spans="1:5" x14ac:dyDescent="0.3">
      <c r="A383" s="15">
        <v>43007</v>
      </c>
      <c r="B383" s="16">
        <v>266.23001099999999</v>
      </c>
      <c r="C383" s="4">
        <v>43.970001000000003</v>
      </c>
      <c r="D383" s="18">
        <f t="shared" si="17"/>
        <v>0.14109556117270827</v>
      </c>
      <c r="E383" s="18">
        <f t="shared" si="18"/>
        <v>-4.547748900076698E-3</v>
      </c>
    </row>
    <row r="384" spans="1:5" x14ac:dyDescent="0.3">
      <c r="A384" s="15">
        <v>43010</v>
      </c>
      <c r="B384" s="16">
        <v>273.01001000000002</v>
      </c>
      <c r="C384" s="4">
        <v>44.509998000000003</v>
      </c>
      <c r="D384" s="18">
        <f t="shared" si="17"/>
        <v>0.25147823030471805</v>
      </c>
      <c r="E384" s="18">
        <f t="shared" si="18"/>
        <v>0.12206232158541219</v>
      </c>
    </row>
    <row r="385" spans="1:5" x14ac:dyDescent="0.3">
      <c r="A385" s="15">
        <v>43011</v>
      </c>
      <c r="B385" s="16">
        <v>272.52999899999998</v>
      </c>
      <c r="C385" s="4">
        <v>44.889999000000003</v>
      </c>
      <c r="D385" s="18">
        <f t="shared" si="17"/>
        <v>-1.7597650619745053E-2</v>
      </c>
      <c r="E385" s="18">
        <f t="shared" si="18"/>
        <v>8.5011924231248592E-2</v>
      </c>
    </row>
    <row r="386" spans="1:5" x14ac:dyDescent="0.3">
      <c r="A386" s="15">
        <v>43012</v>
      </c>
      <c r="B386" s="16">
        <v>275.14001500000001</v>
      </c>
      <c r="C386" s="4">
        <v>45.880001</v>
      </c>
      <c r="D386" s="18">
        <f t="shared" si="17"/>
        <v>9.5314174331022627E-2</v>
      </c>
      <c r="E386" s="18">
        <f t="shared" si="18"/>
        <v>0.21814283539995039</v>
      </c>
    </row>
    <row r="387" spans="1:5" x14ac:dyDescent="0.3">
      <c r="A387" s="15">
        <v>43013</v>
      </c>
      <c r="B387" s="16">
        <v>271.75</v>
      </c>
      <c r="C387" s="4">
        <v>45.860000999999997</v>
      </c>
      <c r="D387" s="18">
        <f t="shared" si="17"/>
        <v>-0.12397587549229705</v>
      </c>
      <c r="E387" s="18">
        <f t="shared" si="18"/>
        <v>-4.3601482190602781E-3</v>
      </c>
    </row>
    <row r="388" spans="1:5" x14ac:dyDescent="0.3">
      <c r="A388" s="15">
        <v>43014</v>
      </c>
      <c r="B388" s="16">
        <v>273.83999599999999</v>
      </c>
      <c r="C388" s="4">
        <v>45.830002</v>
      </c>
      <c r="D388" s="18">
        <f t="shared" si="17"/>
        <v>7.6614536135410916E-2</v>
      </c>
      <c r="E388" s="18">
        <f t="shared" si="18"/>
        <v>-6.5435707468397553E-3</v>
      </c>
    </row>
    <row r="389" spans="1:5" x14ac:dyDescent="0.3">
      <c r="A389" s="15">
        <v>43017</v>
      </c>
      <c r="B389" s="16">
        <v>269.85000600000001</v>
      </c>
      <c r="C389" s="4">
        <v>45.68</v>
      </c>
      <c r="D389" s="18">
        <f t="shared" ref="D389:D452" si="19">(LN(B389)-LN(B388))*10</f>
        <v>-0.14677708315633531</v>
      </c>
      <c r="E389" s="18">
        <f t="shared" ref="E389:E452" si="20">(LN(C389)-LN(C388))*10</f>
        <v>-3.2783768128141766E-2</v>
      </c>
    </row>
    <row r="390" spans="1:5" x14ac:dyDescent="0.3">
      <c r="A390" s="15">
        <v>43018</v>
      </c>
      <c r="B390" s="16">
        <v>267.48998999999998</v>
      </c>
      <c r="C390" s="4">
        <v>45.099997999999999</v>
      </c>
      <c r="D390" s="18">
        <f t="shared" si="19"/>
        <v>-8.7841262240795359E-2</v>
      </c>
      <c r="E390" s="18">
        <f t="shared" si="20"/>
        <v>-0.12778363185021124</v>
      </c>
    </row>
    <row r="391" spans="1:5" x14ac:dyDescent="0.3">
      <c r="A391" s="15">
        <v>43019</v>
      </c>
      <c r="B391" s="16">
        <v>267.01001000000002</v>
      </c>
      <c r="C391" s="4">
        <v>45.630001</v>
      </c>
      <c r="D391" s="18">
        <f t="shared" si="19"/>
        <v>-1.7959967409497679E-2</v>
      </c>
      <c r="E391" s="18">
        <f t="shared" si="20"/>
        <v>0.11683214691983856</v>
      </c>
    </row>
    <row r="392" spans="1:5" x14ac:dyDescent="0.3">
      <c r="A392" s="15">
        <v>43020</v>
      </c>
      <c r="B392" s="16">
        <v>266.27999899999998</v>
      </c>
      <c r="C392" s="4">
        <v>45.43</v>
      </c>
      <c r="D392" s="18">
        <f t="shared" si="19"/>
        <v>-2.7377653571400984E-2</v>
      </c>
      <c r="E392" s="18">
        <f t="shared" si="20"/>
        <v>-4.3927370834055957E-2</v>
      </c>
    </row>
    <row r="393" spans="1:5" x14ac:dyDescent="0.3">
      <c r="A393" s="15">
        <v>43021</v>
      </c>
      <c r="B393" s="16">
        <v>260.290009</v>
      </c>
      <c r="C393" s="4">
        <v>45.52</v>
      </c>
      <c r="D393" s="18">
        <f t="shared" si="19"/>
        <v>-0.22751954348589898</v>
      </c>
      <c r="E393" s="18">
        <f t="shared" si="20"/>
        <v>1.9791100467636547E-2</v>
      </c>
    </row>
    <row r="394" spans="1:5" x14ac:dyDescent="0.3">
      <c r="A394" s="15">
        <v>43024</v>
      </c>
      <c r="B394" s="16">
        <v>260.72000100000002</v>
      </c>
      <c r="C394" s="4">
        <v>44.529998999999997</v>
      </c>
      <c r="D394" s="18">
        <f t="shared" si="19"/>
        <v>1.6506097363713224E-2</v>
      </c>
      <c r="E394" s="18">
        <f t="shared" si="20"/>
        <v>-0.21988692941235843</v>
      </c>
    </row>
    <row r="395" spans="1:5" x14ac:dyDescent="0.3">
      <c r="A395" s="15">
        <v>43025</v>
      </c>
      <c r="B395" s="16">
        <v>265.17001299999998</v>
      </c>
      <c r="C395" s="4">
        <v>45.790000999999997</v>
      </c>
      <c r="D395" s="18">
        <f t="shared" si="19"/>
        <v>0.16924140401280319</v>
      </c>
      <c r="E395" s="18">
        <f t="shared" si="20"/>
        <v>0.27902651630993258</v>
      </c>
    </row>
    <row r="396" spans="1:5" x14ac:dyDescent="0.3">
      <c r="A396" s="15">
        <v>43026</v>
      </c>
      <c r="B396" s="16">
        <v>264.79998799999998</v>
      </c>
      <c r="C396" s="4">
        <v>45.029998999999997</v>
      </c>
      <c r="D396" s="18">
        <f t="shared" si="19"/>
        <v>-1.3964000204875759E-2</v>
      </c>
      <c r="E396" s="18">
        <f t="shared" si="20"/>
        <v>-0.16736836401770372</v>
      </c>
    </row>
    <row r="397" spans="1:5" x14ac:dyDescent="0.3">
      <c r="A397" s="15">
        <v>43027</v>
      </c>
      <c r="B397" s="16">
        <v>263.48998999999998</v>
      </c>
      <c r="C397" s="4">
        <v>44.59</v>
      </c>
      <c r="D397" s="18">
        <f t="shared" si="19"/>
        <v>-4.9594001006010302E-2</v>
      </c>
      <c r="E397" s="18">
        <f t="shared" si="20"/>
        <v>-9.8192934666774256E-2</v>
      </c>
    </row>
    <row r="398" spans="1:5" x14ac:dyDescent="0.3">
      <c r="A398" s="15">
        <v>43028</v>
      </c>
      <c r="B398" s="16">
        <v>261.85998499999999</v>
      </c>
      <c r="C398" s="4">
        <v>44.02</v>
      </c>
      <c r="D398" s="18">
        <f t="shared" si="19"/>
        <v>-6.2054261279422818E-2</v>
      </c>
      <c r="E398" s="18">
        <f t="shared" si="20"/>
        <v>-0.1286554254106953</v>
      </c>
    </row>
    <row r="399" spans="1:5" x14ac:dyDescent="0.3">
      <c r="A399" s="15">
        <v>43031</v>
      </c>
      <c r="B399" s="16">
        <v>261</v>
      </c>
      <c r="C399" s="4">
        <v>45</v>
      </c>
      <c r="D399" s="18">
        <f t="shared" si="19"/>
        <v>-3.2895451943941723E-2</v>
      </c>
      <c r="E399" s="18">
        <f t="shared" si="20"/>
        <v>0.22018413672003856</v>
      </c>
    </row>
    <row r="400" spans="1:5" x14ac:dyDescent="0.3">
      <c r="A400" s="15">
        <v>43032</v>
      </c>
      <c r="B400" s="16">
        <v>258.07000699999998</v>
      </c>
      <c r="C400" s="4">
        <v>44.830002</v>
      </c>
      <c r="D400" s="18">
        <f t="shared" si="19"/>
        <v>-0.11289514247222243</v>
      </c>
      <c r="E400" s="18">
        <f t="shared" si="20"/>
        <v>-3.7848869899899107E-2</v>
      </c>
    </row>
    <row r="401" spans="1:5" x14ac:dyDescent="0.3">
      <c r="A401" s="15">
        <v>43033</v>
      </c>
      <c r="B401" s="16">
        <v>258.07000699999998</v>
      </c>
      <c r="C401" s="4">
        <v>45.049999</v>
      </c>
      <c r="D401" s="18">
        <f t="shared" si="19"/>
        <v>0</v>
      </c>
      <c r="E401" s="18">
        <f t="shared" si="20"/>
        <v>4.8953590764586608E-2</v>
      </c>
    </row>
    <row r="402" spans="1:5" x14ac:dyDescent="0.3">
      <c r="A402" s="15">
        <v>43034</v>
      </c>
      <c r="B402" s="16">
        <v>257.5</v>
      </c>
      <c r="C402" s="4">
        <v>45.02</v>
      </c>
      <c r="D402" s="18">
        <f t="shared" si="19"/>
        <v>-2.2111729716804973E-2</v>
      </c>
      <c r="E402" s="18">
        <f t="shared" si="20"/>
        <v>-6.6612637820195886E-3</v>
      </c>
    </row>
    <row r="403" spans="1:5" x14ac:dyDescent="0.3">
      <c r="A403" s="15">
        <v>43035</v>
      </c>
      <c r="B403" s="16">
        <v>255.529999</v>
      </c>
      <c r="C403" s="4">
        <v>45.009998000000003</v>
      </c>
      <c r="D403" s="18">
        <f t="shared" si="19"/>
        <v>-7.6799044365376545E-2</v>
      </c>
      <c r="E403" s="18">
        <f t="shared" si="20"/>
        <v>-2.2219260831590759E-3</v>
      </c>
    </row>
    <row r="404" spans="1:5" x14ac:dyDescent="0.3">
      <c r="A404" s="15">
        <v>43038</v>
      </c>
      <c r="B404" s="16">
        <v>259.92999300000002</v>
      </c>
      <c r="C404" s="4">
        <v>44.529998999999997</v>
      </c>
      <c r="D404" s="18">
        <f t="shared" si="19"/>
        <v>0.17072521399605911</v>
      </c>
      <c r="E404" s="18">
        <f t="shared" si="20"/>
        <v>-0.1072154599343067</v>
      </c>
    </row>
    <row r="405" spans="1:5" x14ac:dyDescent="0.3">
      <c r="A405" s="15">
        <v>43039</v>
      </c>
      <c r="B405" s="16">
        <v>251.13000500000001</v>
      </c>
      <c r="C405" s="4">
        <v>44.32</v>
      </c>
      <c r="D405" s="18">
        <f t="shared" si="19"/>
        <v>-0.34441583816778198</v>
      </c>
      <c r="E405" s="18">
        <f t="shared" si="20"/>
        <v>-4.7270544378115176E-2</v>
      </c>
    </row>
    <row r="406" spans="1:5" x14ac:dyDescent="0.3">
      <c r="A406" s="15">
        <v>43040</v>
      </c>
      <c r="B406" s="16">
        <v>255.470001</v>
      </c>
      <c r="C406" s="4">
        <v>43.959999000000003</v>
      </c>
      <c r="D406" s="18">
        <f t="shared" si="19"/>
        <v>0.17134236584390727</v>
      </c>
      <c r="E406" s="18">
        <f t="shared" si="20"/>
        <v>-8.1559356515605863E-2</v>
      </c>
    </row>
    <row r="407" spans="1:5" x14ac:dyDescent="0.3">
      <c r="A407" s="15">
        <v>43042</v>
      </c>
      <c r="B407" s="16">
        <v>261.97000100000002</v>
      </c>
      <c r="C407" s="4">
        <v>45.110000999999997</v>
      </c>
      <c r="D407" s="18">
        <f t="shared" si="19"/>
        <v>0.25125007370999874</v>
      </c>
      <c r="E407" s="18">
        <f t="shared" si="20"/>
        <v>0.25823866800870121</v>
      </c>
    </row>
    <row r="408" spans="1:5" x14ac:dyDescent="0.3">
      <c r="A408" s="15">
        <v>43045</v>
      </c>
      <c r="B408" s="16">
        <v>265.14999399999999</v>
      </c>
      <c r="C408" s="4">
        <v>45.75</v>
      </c>
      <c r="D408" s="18">
        <f t="shared" si="19"/>
        <v>0.12065683748966549</v>
      </c>
      <c r="E408" s="18">
        <f t="shared" si="20"/>
        <v>0.14087818133192265</v>
      </c>
    </row>
    <row r="409" spans="1:5" x14ac:dyDescent="0.3">
      <c r="A409" s="15">
        <v>43046</v>
      </c>
      <c r="B409" s="16">
        <v>260.95001200000002</v>
      </c>
      <c r="C409" s="4">
        <v>46.09</v>
      </c>
      <c r="D409" s="18">
        <f t="shared" si="19"/>
        <v>-0.15966816879195989</v>
      </c>
      <c r="E409" s="18">
        <f t="shared" si="20"/>
        <v>7.4042150108870608E-2</v>
      </c>
    </row>
    <row r="410" spans="1:5" x14ac:dyDescent="0.3">
      <c r="A410" s="15">
        <v>43047</v>
      </c>
      <c r="B410" s="16">
        <v>254.55999800000001</v>
      </c>
      <c r="C410" s="4">
        <v>44.98</v>
      </c>
      <c r="D410" s="18">
        <f t="shared" si="19"/>
        <v>-0.2479230734245963</v>
      </c>
      <c r="E410" s="18">
        <f t="shared" si="20"/>
        <v>-0.24378060201247553</v>
      </c>
    </row>
    <row r="411" spans="1:5" x14ac:dyDescent="0.3">
      <c r="A411" s="15">
        <v>43048</v>
      </c>
      <c r="B411" s="16">
        <v>253.80999800000001</v>
      </c>
      <c r="C411" s="4">
        <v>44.68</v>
      </c>
      <c r="D411" s="18">
        <f t="shared" si="19"/>
        <v>-2.9506090053779133E-2</v>
      </c>
      <c r="E411" s="18">
        <f t="shared" si="20"/>
        <v>-6.6919723301697154E-2</v>
      </c>
    </row>
    <row r="412" spans="1:5" x14ac:dyDescent="0.3">
      <c r="A412" s="15">
        <v>43049</v>
      </c>
      <c r="B412" s="16">
        <v>249.5</v>
      </c>
      <c r="C412" s="4">
        <v>43.709999000000003</v>
      </c>
      <c r="D412" s="18">
        <f t="shared" si="19"/>
        <v>-0.17127032535831255</v>
      </c>
      <c r="E412" s="18">
        <f t="shared" si="20"/>
        <v>-0.21949088203836897</v>
      </c>
    </row>
    <row r="413" spans="1:5" x14ac:dyDescent="0.3">
      <c r="A413" s="15">
        <v>43052</v>
      </c>
      <c r="B413" s="16">
        <v>249.88999899999999</v>
      </c>
      <c r="C413" s="4">
        <v>43.919998</v>
      </c>
      <c r="D413" s="18">
        <f t="shared" si="19"/>
        <v>1.5619018405077512E-2</v>
      </c>
      <c r="E413" s="18">
        <f t="shared" si="20"/>
        <v>4.7928656667703962E-2</v>
      </c>
    </row>
    <row r="414" spans="1:5" x14ac:dyDescent="0.3">
      <c r="A414" s="15">
        <v>43053</v>
      </c>
      <c r="B414" s="16">
        <v>247.71000699999999</v>
      </c>
      <c r="C414" s="4">
        <v>43.98</v>
      </c>
      <c r="D414" s="18">
        <f t="shared" si="19"/>
        <v>-8.7620816757834064E-2</v>
      </c>
      <c r="E414" s="18">
        <f t="shared" si="20"/>
        <v>1.3652334626814699E-2</v>
      </c>
    </row>
    <row r="415" spans="1:5" x14ac:dyDescent="0.3">
      <c r="A415" s="15">
        <v>43054</v>
      </c>
      <c r="B415" s="16">
        <v>245.63999899999999</v>
      </c>
      <c r="C415" s="4">
        <v>43.759998000000003</v>
      </c>
      <c r="D415" s="18">
        <f t="shared" si="19"/>
        <v>-8.3916899660971822E-2</v>
      </c>
      <c r="E415" s="18">
        <f t="shared" si="20"/>
        <v>-5.0148727167291796E-2</v>
      </c>
    </row>
    <row r="416" spans="1:5" x14ac:dyDescent="0.3">
      <c r="A416" s="15">
        <v>43055</v>
      </c>
      <c r="B416" s="16">
        <v>245.320007</v>
      </c>
      <c r="C416" s="4">
        <v>44.360000999999997</v>
      </c>
      <c r="D416" s="18">
        <f t="shared" si="19"/>
        <v>-1.3035360982582844E-2</v>
      </c>
      <c r="E416" s="18">
        <f t="shared" si="20"/>
        <v>0.13618072615111831</v>
      </c>
    </row>
    <row r="417" spans="1:5" x14ac:dyDescent="0.3">
      <c r="A417" s="15">
        <v>43056</v>
      </c>
      <c r="B417" s="16">
        <v>245.69000199999999</v>
      </c>
      <c r="C417" s="4">
        <v>43.669998</v>
      </c>
      <c r="D417" s="18">
        <f t="shared" si="19"/>
        <v>1.5070775065613162E-2</v>
      </c>
      <c r="E417" s="18">
        <f t="shared" si="20"/>
        <v>-0.15676863325559509</v>
      </c>
    </row>
    <row r="418" spans="1:5" x14ac:dyDescent="0.3">
      <c r="A418" s="15">
        <v>43060</v>
      </c>
      <c r="B418" s="16">
        <v>248.570007</v>
      </c>
      <c r="C418" s="4">
        <v>44.279998999999997</v>
      </c>
      <c r="D418" s="18">
        <f t="shared" si="19"/>
        <v>0.11653937372887668</v>
      </c>
      <c r="E418" s="18">
        <f t="shared" si="20"/>
        <v>0.13871763557438577</v>
      </c>
    </row>
    <row r="419" spans="1:5" x14ac:dyDescent="0.3">
      <c r="A419" s="15">
        <v>43061</v>
      </c>
      <c r="B419" s="16">
        <v>245.490005</v>
      </c>
      <c r="C419" s="4">
        <v>44.419998</v>
      </c>
      <c r="D419" s="18">
        <f t="shared" si="19"/>
        <v>-0.12468290596562959</v>
      </c>
      <c r="E419" s="18">
        <f t="shared" si="20"/>
        <v>3.1566881846400996E-2</v>
      </c>
    </row>
    <row r="420" spans="1:5" x14ac:dyDescent="0.3">
      <c r="A420" s="15">
        <v>43062</v>
      </c>
      <c r="B420" s="16">
        <v>245.699997</v>
      </c>
      <c r="C420" s="4">
        <v>44.48</v>
      </c>
      <c r="D420" s="18">
        <f t="shared" si="19"/>
        <v>8.5503374229300988E-3</v>
      </c>
      <c r="E420" s="18">
        <f t="shared" si="20"/>
        <v>1.3498765008099767E-2</v>
      </c>
    </row>
    <row r="421" spans="1:5" x14ac:dyDescent="0.3">
      <c r="A421" s="15">
        <v>43063</v>
      </c>
      <c r="B421" s="16">
        <v>241.740005</v>
      </c>
      <c r="C421" s="4">
        <v>44.27</v>
      </c>
      <c r="D421" s="18">
        <f t="shared" si="19"/>
        <v>-0.16248478202431471</v>
      </c>
      <c r="E421" s="18">
        <f t="shared" si="20"/>
        <v>-4.7324031982771686E-2</v>
      </c>
    </row>
    <row r="422" spans="1:5" x14ac:dyDescent="0.3">
      <c r="A422" s="15">
        <v>43066</v>
      </c>
      <c r="B422" s="16">
        <v>238.570007</v>
      </c>
      <c r="C422" s="4">
        <v>43.599997999999999</v>
      </c>
      <c r="D422" s="18">
        <f t="shared" si="19"/>
        <v>-0.13199991459590166</v>
      </c>
      <c r="E422" s="18">
        <f t="shared" si="20"/>
        <v>-0.15250142260621491</v>
      </c>
    </row>
    <row r="423" spans="1:5" x14ac:dyDescent="0.3">
      <c r="A423" s="15">
        <v>43067</v>
      </c>
      <c r="B423" s="16">
        <v>239.94000199999999</v>
      </c>
      <c r="C423" s="4">
        <v>43.099997999999999</v>
      </c>
      <c r="D423" s="18">
        <f t="shared" si="19"/>
        <v>5.7261027670998388E-2</v>
      </c>
      <c r="E423" s="18">
        <f t="shared" si="20"/>
        <v>-0.11534153777439382</v>
      </c>
    </row>
    <row r="424" spans="1:5" x14ac:dyDescent="0.3">
      <c r="A424" s="15">
        <v>43068</v>
      </c>
      <c r="B424" s="16">
        <v>234.28999300000001</v>
      </c>
      <c r="C424" s="4">
        <v>44.139999000000003</v>
      </c>
      <c r="D424" s="18">
        <f t="shared" si="19"/>
        <v>-0.2382926602115365</v>
      </c>
      <c r="E424" s="18">
        <f t="shared" si="20"/>
        <v>0.23843427467413303</v>
      </c>
    </row>
    <row r="425" spans="1:5" x14ac:dyDescent="0.3">
      <c r="A425" s="15">
        <v>43069</v>
      </c>
      <c r="B425" s="16">
        <v>231.03999300000001</v>
      </c>
      <c r="C425" s="4">
        <v>43.450001</v>
      </c>
      <c r="D425" s="18">
        <f t="shared" si="19"/>
        <v>-0.13968808994368587</v>
      </c>
      <c r="E425" s="18">
        <f t="shared" si="20"/>
        <v>-0.15755503447041352</v>
      </c>
    </row>
    <row r="426" spans="1:5" x14ac:dyDescent="0.3">
      <c r="A426" s="15">
        <v>43070</v>
      </c>
      <c r="B426" s="16">
        <v>236.320007</v>
      </c>
      <c r="C426" s="4">
        <v>43.450001</v>
      </c>
      <c r="D426" s="18">
        <f t="shared" si="19"/>
        <v>0.22596022997245058</v>
      </c>
      <c r="E426" s="18">
        <f t="shared" si="20"/>
        <v>0</v>
      </c>
    </row>
    <row r="427" spans="1:5" x14ac:dyDescent="0.3">
      <c r="A427" s="15">
        <v>43073</v>
      </c>
      <c r="B427" s="16">
        <v>235.729996</v>
      </c>
      <c r="C427" s="4">
        <v>43.43</v>
      </c>
      <c r="D427" s="18">
        <f t="shared" si="19"/>
        <v>-2.4997830886324124E-2</v>
      </c>
      <c r="E427" s="18">
        <f t="shared" si="20"/>
        <v>-4.6042817962987925E-3</v>
      </c>
    </row>
    <row r="428" spans="1:5" x14ac:dyDescent="0.3">
      <c r="A428" s="15">
        <v>43074</v>
      </c>
      <c r="B428" s="16">
        <v>236.86000100000001</v>
      </c>
      <c r="C428" s="4">
        <v>43.380001</v>
      </c>
      <c r="D428" s="18">
        <f t="shared" si="19"/>
        <v>4.7821881999627891E-2</v>
      </c>
      <c r="E428" s="18">
        <f t="shared" si="20"/>
        <v>-1.1519180959047581E-2</v>
      </c>
    </row>
    <row r="429" spans="1:5" x14ac:dyDescent="0.3">
      <c r="A429" s="15">
        <v>43075</v>
      </c>
      <c r="B429" s="16">
        <v>237</v>
      </c>
      <c r="C429" s="4">
        <v>42.509998000000003</v>
      </c>
      <c r="D429" s="18">
        <f t="shared" si="19"/>
        <v>5.9088761987879934E-3</v>
      </c>
      <c r="E429" s="18">
        <f t="shared" si="20"/>
        <v>-0.20259233127881693</v>
      </c>
    </row>
    <row r="430" spans="1:5" x14ac:dyDescent="0.3">
      <c r="A430" s="15">
        <v>43076</v>
      </c>
      <c r="B430" s="16">
        <v>237.990005</v>
      </c>
      <c r="C430" s="4">
        <v>42.509998000000003</v>
      </c>
      <c r="D430" s="18">
        <f t="shared" si="19"/>
        <v>4.1685358561753816E-2</v>
      </c>
      <c r="E430" s="18">
        <f t="shared" si="20"/>
        <v>0</v>
      </c>
    </row>
    <row r="431" spans="1:5" x14ac:dyDescent="0.3">
      <c r="A431" s="15">
        <v>43077</v>
      </c>
      <c r="B431" s="16">
        <v>243.94000199999999</v>
      </c>
      <c r="C431" s="4">
        <v>42.650002000000001</v>
      </c>
      <c r="D431" s="18">
        <f t="shared" si="19"/>
        <v>0.2469362462252267</v>
      </c>
      <c r="E431" s="18">
        <f t="shared" si="20"/>
        <v>3.2880255080605103E-2</v>
      </c>
    </row>
    <row r="432" spans="1:5" x14ac:dyDescent="0.3">
      <c r="A432" s="15">
        <v>43080</v>
      </c>
      <c r="B432" s="16">
        <v>243.199997</v>
      </c>
      <c r="C432" s="4">
        <v>42.360000999999997</v>
      </c>
      <c r="D432" s="18">
        <f t="shared" si="19"/>
        <v>-3.0381638573437897E-2</v>
      </c>
      <c r="E432" s="18">
        <f t="shared" si="20"/>
        <v>-6.8227764906230171E-2</v>
      </c>
    </row>
    <row r="433" spans="1:5" x14ac:dyDescent="0.3">
      <c r="A433" s="15">
        <v>43082</v>
      </c>
      <c r="B433" s="16">
        <v>242.729996</v>
      </c>
      <c r="C433" s="4">
        <v>43.849997999999999</v>
      </c>
      <c r="D433" s="18">
        <f t="shared" si="19"/>
        <v>-1.9344397478437969E-2</v>
      </c>
      <c r="E433" s="18">
        <f t="shared" si="20"/>
        <v>0.34570128867775107</v>
      </c>
    </row>
    <row r="434" spans="1:5" x14ac:dyDescent="0.3">
      <c r="A434" s="15">
        <v>43083</v>
      </c>
      <c r="B434" s="16">
        <v>246.63000500000001</v>
      </c>
      <c r="C434" s="4">
        <v>44.139999000000003</v>
      </c>
      <c r="D434" s="18">
        <f t="shared" si="19"/>
        <v>0.15939560096793315</v>
      </c>
      <c r="E434" s="18">
        <f t="shared" si="20"/>
        <v>6.5917049652450821E-2</v>
      </c>
    </row>
    <row r="435" spans="1:5" x14ac:dyDescent="0.3">
      <c r="A435" s="15">
        <v>43084</v>
      </c>
      <c r="B435" s="16">
        <v>244.86999499999999</v>
      </c>
      <c r="C435" s="4">
        <v>44.09</v>
      </c>
      <c r="D435" s="18">
        <f t="shared" si="19"/>
        <v>-7.1618210490989043E-2</v>
      </c>
      <c r="E435" s="18">
        <f t="shared" si="20"/>
        <v>-1.1333788035554626E-2</v>
      </c>
    </row>
    <row r="436" spans="1:5" x14ac:dyDescent="0.3">
      <c r="A436" s="15">
        <v>43087</v>
      </c>
      <c r="B436" s="16">
        <v>249.779999</v>
      </c>
      <c r="C436" s="4">
        <v>43.82</v>
      </c>
      <c r="D436" s="18">
        <f t="shared" si="19"/>
        <v>0.19853089375079236</v>
      </c>
      <c r="E436" s="18">
        <f t="shared" si="20"/>
        <v>-6.1426652025260431E-2</v>
      </c>
    </row>
    <row r="437" spans="1:5" x14ac:dyDescent="0.3">
      <c r="A437" s="15">
        <v>43088</v>
      </c>
      <c r="B437" s="16">
        <v>243.83000200000001</v>
      </c>
      <c r="C437" s="4">
        <v>42.75</v>
      </c>
      <c r="D437" s="18">
        <f t="shared" si="19"/>
        <v>-0.24109257070339396</v>
      </c>
      <c r="E437" s="18">
        <f t="shared" si="20"/>
        <v>-0.247211387845514</v>
      </c>
    </row>
    <row r="438" spans="1:5" x14ac:dyDescent="0.3">
      <c r="A438" s="15">
        <v>43089</v>
      </c>
      <c r="B438" s="16">
        <v>243.050003</v>
      </c>
      <c r="C438" s="4">
        <v>43</v>
      </c>
      <c r="D438" s="18">
        <f t="shared" si="19"/>
        <v>-3.2040735264722287E-2</v>
      </c>
      <c r="E438" s="18">
        <f t="shared" si="20"/>
        <v>5.8309203107933527E-2</v>
      </c>
    </row>
    <row r="439" spans="1:5" x14ac:dyDescent="0.3">
      <c r="A439" s="15">
        <v>43090</v>
      </c>
      <c r="B439" s="16">
        <v>242.30999800000001</v>
      </c>
      <c r="C439" s="4">
        <v>42.98</v>
      </c>
      <c r="D439" s="18">
        <f t="shared" si="19"/>
        <v>-3.0493059661793609E-2</v>
      </c>
      <c r="E439" s="18">
        <f t="shared" si="20"/>
        <v>-4.6522447919805643E-3</v>
      </c>
    </row>
    <row r="440" spans="1:5" x14ac:dyDescent="0.3">
      <c r="A440" s="15">
        <v>43091</v>
      </c>
      <c r="B440" s="16">
        <v>245.11999499999999</v>
      </c>
      <c r="C440" s="4">
        <v>42.279998999999997</v>
      </c>
      <c r="D440" s="18">
        <f t="shared" si="19"/>
        <v>0.11529976285629573</v>
      </c>
      <c r="E440" s="18">
        <f t="shared" si="20"/>
        <v>-0.16420753864172521</v>
      </c>
    </row>
    <row r="441" spans="1:5" x14ac:dyDescent="0.3">
      <c r="A441" s="15">
        <v>43095</v>
      </c>
      <c r="B441" s="16">
        <v>243.570007</v>
      </c>
      <c r="C441" s="4">
        <v>42.189999</v>
      </c>
      <c r="D441" s="18">
        <f t="shared" si="19"/>
        <v>-6.343461872418743E-2</v>
      </c>
      <c r="E441" s="18">
        <f t="shared" si="20"/>
        <v>-2.1309349162437208E-2</v>
      </c>
    </row>
    <row r="442" spans="1:5" x14ac:dyDescent="0.3">
      <c r="A442" s="15">
        <v>43096</v>
      </c>
      <c r="B442" s="16">
        <v>244.740005</v>
      </c>
      <c r="C442" s="4">
        <v>42.380001</v>
      </c>
      <c r="D442" s="18">
        <f t="shared" si="19"/>
        <v>4.792038705730306E-2</v>
      </c>
      <c r="E442" s="18">
        <f t="shared" si="20"/>
        <v>4.493374002240369E-2</v>
      </c>
    </row>
    <row r="443" spans="1:5" x14ac:dyDescent="0.3">
      <c r="A443" s="15">
        <v>43097</v>
      </c>
      <c r="B443" s="16">
        <v>247.33000200000001</v>
      </c>
      <c r="C443" s="4">
        <v>43.02</v>
      </c>
      <c r="D443" s="18">
        <f t="shared" si="19"/>
        <v>0.10527042418501331</v>
      </c>
      <c r="E443" s="18">
        <f t="shared" si="20"/>
        <v>0.14988547403395724</v>
      </c>
    </row>
    <row r="444" spans="1:5" x14ac:dyDescent="0.3">
      <c r="A444" s="15">
        <v>43098</v>
      </c>
      <c r="B444" s="16">
        <v>249.300003</v>
      </c>
      <c r="C444" s="4">
        <v>43.509998000000003</v>
      </c>
      <c r="D444" s="18">
        <f t="shared" si="19"/>
        <v>7.9335171573395868E-2</v>
      </c>
      <c r="E444" s="18">
        <f t="shared" si="20"/>
        <v>0.11325626926558918</v>
      </c>
    </row>
    <row r="445" spans="1:5" x14ac:dyDescent="0.3">
      <c r="A445" s="15">
        <v>43102</v>
      </c>
      <c r="B445" s="16">
        <v>248.13000500000001</v>
      </c>
      <c r="C445" s="4">
        <v>43.380001</v>
      </c>
      <c r="D445" s="18">
        <f t="shared" si="19"/>
        <v>-4.7041800405542844E-2</v>
      </c>
      <c r="E445" s="18">
        <f t="shared" si="20"/>
        <v>-2.9922223153171501E-2</v>
      </c>
    </row>
    <row r="446" spans="1:5" x14ac:dyDescent="0.3">
      <c r="A446" s="15">
        <v>43103</v>
      </c>
      <c r="B446" s="16">
        <v>247.050003</v>
      </c>
      <c r="C446" s="4">
        <v>43.400002000000001</v>
      </c>
      <c r="D446" s="18">
        <f t="shared" si="19"/>
        <v>-4.3620650876023959E-2</v>
      </c>
      <c r="E446" s="18">
        <f t="shared" si="20"/>
        <v>4.6095873848139846E-3</v>
      </c>
    </row>
    <row r="447" spans="1:5" x14ac:dyDescent="0.3">
      <c r="A447" s="15">
        <v>43104</v>
      </c>
      <c r="B447" s="16">
        <v>245.5</v>
      </c>
      <c r="C447" s="4">
        <v>43.669998</v>
      </c>
      <c r="D447" s="18">
        <f t="shared" si="19"/>
        <v>-6.2938102004750363E-2</v>
      </c>
      <c r="E447" s="18">
        <f t="shared" si="20"/>
        <v>6.2018345101306771E-2</v>
      </c>
    </row>
    <row r="448" spans="1:5" x14ac:dyDescent="0.3">
      <c r="A448" s="15">
        <v>43105</v>
      </c>
      <c r="B448" s="16">
        <v>250.779999</v>
      </c>
      <c r="C448" s="4">
        <v>43.540000999999997</v>
      </c>
      <c r="D448" s="18">
        <f t="shared" si="19"/>
        <v>0.21279109540257579</v>
      </c>
      <c r="E448" s="18">
        <f t="shared" si="20"/>
        <v>-2.9812429256508288E-2</v>
      </c>
    </row>
    <row r="449" spans="1:5" x14ac:dyDescent="0.3">
      <c r="A449" s="15">
        <v>43108</v>
      </c>
      <c r="B449" s="16">
        <v>248.779999</v>
      </c>
      <c r="C449" s="4">
        <v>43.509998000000003</v>
      </c>
      <c r="D449" s="18">
        <f t="shared" si="19"/>
        <v>-8.0070890126293648E-2</v>
      </c>
      <c r="E449" s="18">
        <f t="shared" si="20"/>
        <v>-6.8932800764409663E-3</v>
      </c>
    </row>
    <row r="450" spans="1:5" x14ac:dyDescent="0.3">
      <c r="A450" s="15">
        <v>43109</v>
      </c>
      <c r="B450" s="16">
        <v>250.19000199999999</v>
      </c>
      <c r="C450" s="4">
        <v>43.630001</v>
      </c>
      <c r="D450" s="18">
        <f t="shared" si="19"/>
        <v>5.6516694402102274E-2</v>
      </c>
      <c r="E450" s="18">
        <f t="shared" si="20"/>
        <v>2.7542592893841089E-2</v>
      </c>
    </row>
    <row r="451" spans="1:5" x14ac:dyDescent="0.3">
      <c r="A451" s="15">
        <v>43110</v>
      </c>
      <c r="B451" s="16">
        <v>247.64999399999999</v>
      </c>
      <c r="C451" s="4">
        <v>43.07</v>
      </c>
      <c r="D451" s="18">
        <f t="shared" si="19"/>
        <v>-0.10204202395907913</v>
      </c>
      <c r="E451" s="18">
        <f t="shared" si="20"/>
        <v>-0.12918310989507908</v>
      </c>
    </row>
    <row r="452" spans="1:5" x14ac:dyDescent="0.3">
      <c r="A452" s="15">
        <v>43111</v>
      </c>
      <c r="B452" s="16">
        <v>244.94000199999999</v>
      </c>
      <c r="C452" s="4">
        <v>43.450001</v>
      </c>
      <c r="D452" s="18">
        <f t="shared" si="19"/>
        <v>-0.11003144048099323</v>
      </c>
      <c r="E452" s="18">
        <f t="shared" si="20"/>
        <v>8.7841756603412868E-2</v>
      </c>
    </row>
    <row r="453" spans="1:5" x14ac:dyDescent="0.3">
      <c r="A453" s="15">
        <v>43112</v>
      </c>
      <c r="B453" s="16">
        <v>243.44000199999999</v>
      </c>
      <c r="C453" s="4">
        <v>43.580002</v>
      </c>
      <c r="D453" s="18">
        <f t="shared" ref="D453:D516" si="21">(LN(B453)-LN(B452))*10</f>
        <v>-6.1427769541140265E-2</v>
      </c>
      <c r="E453" s="18">
        <f t="shared" ref="E453:E516" si="22">(LN(C453)-LN(C452))*10</f>
        <v>2.9875006827233541E-2</v>
      </c>
    </row>
    <row r="454" spans="1:5" x14ac:dyDescent="0.3">
      <c r="A454" s="15">
        <v>43115</v>
      </c>
      <c r="B454" s="16">
        <v>245.570007</v>
      </c>
      <c r="C454" s="4">
        <v>43.880001</v>
      </c>
      <c r="D454" s="18">
        <f t="shared" si="21"/>
        <v>8.7115536757726986E-2</v>
      </c>
      <c r="E454" s="18">
        <f t="shared" si="22"/>
        <v>6.8602827873709415E-2</v>
      </c>
    </row>
    <row r="455" spans="1:5" x14ac:dyDescent="0.3">
      <c r="A455" s="15">
        <v>43116</v>
      </c>
      <c r="B455" s="16">
        <v>245.94000199999999</v>
      </c>
      <c r="C455" s="4">
        <v>44.400002000000001</v>
      </c>
      <c r="D455" s="18">
        <f t="shared" si="21"/>
        <v>1.5055443963012394E-2</v>
      </c>
      <c r="E455" s="18">
        <f t="shared" si="22"/>
        <v>0.1178085628676806</v>
      </c>
    </row>
    <row r="456" spans="1:5" x14ac:dyDescent="0.3">
      <c r="A456" s="15">
        <v>43117</v>
      </c>
      <c r="B456" s="16">
        <v>237.44000199999999</v>
      </c>
      <c r="C456" s="4">
        <v>45.23</v>
      </c>
      <c r="D456" s="18">
        <f t="shared" si="21"/>
        <v>-0.35172643474170151</v>
      </c>
      <c r="E456" s="18">
        <f t="shared" si="22"/>
        <v>0.18521069006528723</v>
      </c>
    </row>
    <row r="457" spans="1:5" x14ac:dyDescent="0.3">
      <c r="A457" s="15">
        <v>43118</v>
      </c>
      <c r="B457" s="16">
        <v>232.83999600000001</v>
      </c>
      <c r="C457" s="4">
        <v>44.91</v>
      </c>
      <c r="D457" s="18">
        <f t="shared" si="21"/>
        <v>-0.19563463177839857</v>
      </c>
      <c r="E457" s="18">
        <f t="shared" si="22"/>
        <v>-7.1000963901051151E-2</v>
      </c>
    </row>
    <row r="458" spans="1:5" x14ac:dyDescent="0.3">
      <c r="A458" s="15">
        <v>43119</v>
      </c>
      <c r="B458" s="16">
        <v>229.63999899999999</v>
      </c>
      <c r="C458" s="4">
        <v>44.16</v>
      </c>
      <c r="D458" s="18">
        <f t="shared" si="21"/>
        <v>-0.1383864427956194</v>
      </c>
      <c r="E458" s="18">
        <f t="shared" si="22"/>
        <v>-0.16841085130806732</v>
      </c>
    </row>
    <row r="459" spans="1:5" x14ac:dyDescent="0.3">
      <c r="A459" s="15">
        <v>43122</v>
      </c>
      <c r="B459" s="16">
        <v>233.570007</v>
      </c>
      <c r="C459" s="4">
        <v>45.599997999999999</v>
      </c>
      <c r="D459" s="18">
        <f t="shared" si="21"/>
        <v>0.16968987074193365</v>
      </c>
      <c r="E459" s="18">
        <f t="shared" si="22"/>
        <v>0.32088270691850607</v>
      </c>
    </row>
    <row r="460" spans="1:5" x14ac:dyDescent="0.3">
      <c r="A460" s="15">
        <v>43123</v>
      </c>
      <c r="B460" s="16">
        <v>233.10000600000001</v>
      </c>
      <c r="C460" s="4">
        <v>45.720001000000003</v>
      </c>
      <c r="D460" s="18">
        <f t="shared" si="21"/>
        <v>-2.0142762372508116E-2</v>
      </c>
      <c r="E460" s="18">
        <f t="shared" si="22"/>
        <v>2.6281881381851058E-2</v>
      </c>
    </row>
    <row r="461" spans="1:5" x14ac:dyDescent="0.3">
      <c r="A461" s="15">
        <v>43124</v>
      </c>
      <c r="B461" s="16">
        <v>230.13000500000001</v>
      </c>
      <c r="C461" s="4">
        <v>46.560001</v>
      </c>
      <c r="D461" s="18">
        <f t="shared" si="21"/>
        <v>-0.12823183415572537</v>
      </c>
      <c r="E461" s="18">
        <f t="shared" si="22"/>
        <v>0.1820596410196984</v>
      </c>
    </row>
    <row r="462" spans="1:5" x14ac:dyDescent="0.3">
      <c r="A462" s="15">
        <v>43125</v>
      </c>
      <c r="B462" s="16">
        <v>228.69000199999999</v>
      </c>
      <c r="C462" s="4">
        <v>46.07</v>
      </c>
      <c r="D462" s="18">
        <f t="shared" si="21"/>
        <v>-6.2770049524090155E-2</v>
      </c>
      <c r="E462" s="18">
        <f t="shared" si="22"/>
        <v>-0.10579845953019529</v>
      </c>
    </row>
    <row r="463" spans="1:5" x14ac:dyDescent="0.3">
      <c r="A463" s="15">
        <v>43126</v>
      </c>
      <c r="B463" s="16">
        <v>226.270004</v>
      </c>
      <c r="C463" s="4">
        <v>45.57</v>
      </c>
      <c r="D463" s="18">
        <f t="shared" si="21"/>
        <v>-0.10638389272523696</v>
      </c>
      <c r="E463" s="18">
        <f t="shared" si="22"/>
        <v>-0.10912373672034459</v>
      </c>
    </row>
    <row r="464" spans="1:5" x14ac:dyDescent="0.3">
      <c r="A464" s="15">
        <v>43129</v>
      </c>
      <c r="B464" s="16">
        <v>227.71000699999999</v>
      </c>
      <c r="C464" s="4">
        <v>45.439999</v>
      </c>
      <c r="D464" s="18">
        <f t="shared" si="21"/>
        <v>6.3439261401958547E-2</v>
      </c>
      <c r="E464" s="18">
        <f t="shared" si="22"/>
        <v>-2.8568528699377538E-2</v>
      </c>
    </row>
    <row r="465" spans="1:5" x14ac:dyDescent="0.3">
      <c r="A465" s="15">
        <v>43130</v>
      </c>
      <c r="B465" s="16">
        <v>222.990005</v>
      </c>
      <c r="C465" s="4">
        <v>45.580002</v>
      </c>
      <c r="D465" s="18">
        <f t="shared" si="21"/>
        <v>-0.20945970453585261</v>
      </c>
      <c r="E465" s="18">
        <f t="shared" si="22"/>
        <v>3.0763152905777247E-2</v>
      </c>
    </row>
    <row r="466" spans="1:5" x14ac:dyDescent="0.3">
      <c r="A466" s="15">
        <v>43131</v>
      </c>
      <c r="B466" s="16">
        <v>222.300003</v>
      </c>
      <c r="C466" s="4">
        <v>45.400002000000001</v>
      </c>
      <c r="D466" s="18">
        <f t="shared" si="21"/>
        <v>-3.0991153624144729E-2</v>
      </c>
      <c r="E466" s="18">
        <f t="shared" si="22"/>
        <v>-3.9569185962666786E-2</v>
      </c>
    </row>
    <row r="467" spans="1:5" x14ac:dyDescent="0.3">
      <c r="A467" s="15">
        <v>43132</v>
      </c>
      <c r="B467" s="16">
        <v>228.570007</v>
      </c>
      <c r="C467" s="4">
        <v>46.169998</v>
      </c>
      <c r="D467" s="18">
        <f t="shared" si="21"/>
        <v>0.2781470531279151</v>
      </c>
      <c r="E467" s="18">
        <f t="shared" si="22"/>
        <v>0.1681804410055987</v>
      </c>
    </row>
    <row r="468" spans="1:5" x14ac:dyDescent="0.3">
      <c r="A468" s="15">
        <v>43133</v>
      </c>
      <c r="B468" s="16">
        <v>230.199997</v>
      </c>
      <c r="C468" s="4">
        <v>46.310001</v>
      </c>
      <c r="D468" s="18">
        <f t="shared" si="21"/>
        <v>7.1059434774172203E-2</v>
      </c>
      <c r="E468" s="18">
        <f t="shared" si="22"/>
        <v>3.0277488855441348E-2</v>
      </c>
    </row>
    <row r="469" spans="1:5" x14ac:dyDescent="0.3">
      <c r="A469" s="15">
        <v>43137</v>
      </c>
      <c r="B469" s="16">
        <v>222.08999600000001</v>
      </c>
      <c r="C469" s="4">
        <v>46.009998000000003</v>
      </c>
      <c r="D469" s="18">
        <f t="shared" si="21"/>
        <v>-0.35865796143236039</v>
      </c>
      <c r="E469" s="18">
        <f t="shared" si="22"/>
        <v>-6.4992213877035354E-2</v>
      </c>
    </row>
    <row r="470" spans="1:5" x14ac:dyDescent="0.3">
      <c r="A470" s="15">
        <v>43138</v>
      </c>
      <c r="B470" s="16">
        <v>225.38999899999999</v>
      </c>
      <c r="C470" s="4">
        <v>45.779998999999997</v>
      </c>
      <c r="D470" s="18">
        <f t="shared" si="21"/>
        <v>0.14749543500024664</v>
      </c>
      <c r="E470" s="18">
        <f t="shared" si="22"/>
        <v>-5.011428017744457E-2</v>
      </c>
    </row>
    <row r="471" spans="1:5" x14ac:dyDescent="0.3">
      <c r="A471" s="15">
        <v>43139</v>
      </c>
      <c r="B471" s="16">
        <v>223.36000100000001</v>
      </c>
      <c r="C471" s="4">
        <v>44.830002</v>
      </c>
      <c r="D471" s="18">
        <f t="shared" si="21"/>
        <v>-9.0474065613399546E-2</v>
      </c>
      <c r="E471" s="18">
        <f t="shared" si="22"/>
        <v>-0.20969689900490973</v>
      </c>
    </row>
    <row r="472" spans="1:5" x14ac:dyDescent="0.3">
      <c r="A472" s="15">
        <v>43140</v>
      </c>
      <c r="B472" s="16">
        <v>225.10000600000001</v>
      </c>
      <c r="C472" s="4">
        <v>44.84</v>
      </c>
      <c r="D472" s="18">
        <f t="shared" si="21"/>
        <v>7.759950516421199E-2</v>
      </c>
      <c r="E472" s="18">
        <f t="shared" si="22"/>
        <v>2.2299542362969049E-3</v>
      </c>
    </row>
    <row r="473" spans="1:5" x14ac:dyDescent="0.3">
      <c r="A473" s="15">
        <v>43143</v>
      </c>
      <c r="B473" s="16">
        <v>225.979996</v>
      </c>
      <c r="C473" s="4">
        <v>44.380001</v>
      </c>
      <c r="D473" s="18">
        <f t="shared" si="21"/>
        <v>3.9017075129121892E-2</v>
      </c>
      <c r="E473" s="18">
        <f t="shared" si="22"/>
        <v>-0.10311658166839432</v>
      </c>
    </row>
    <row r="474" spans="1:5" x14ac:dyDescent="0.3">
      <c r="A474" s="15">
        <v>43144</v>
      </c>
      <c r="B474" s="16">
        <v>221.929993</v>
      </c>
      <c r="C474" s="4">
        <v>43.73</v>
      </c>
      <c r="D474" s="18">
        <f t="shared" si="21"/>
        <v>-0.18084496787258431</v>
      </c>
      <c r="E474" s="18">
        <f t="shared" si="22"/>
        <v>-0.14754574612291016</v>
      </c>
    </row>
    <row r="475" spans="1:5" x14ac:dyDescent="0.3">
      <c r="A475" s="15">
        <v>43145</v>
      </c>
      <c r="B475" s="16">
        <v>220.41000399999999</v>
      </c>
      <c r="C475" s="4">
        <v>43.950001</v>
      </c>
      <c r="D475" s="18">
        <f t="shared" si="21"/>
        <v>-6.8725188448670593E-2</v>
      </c>
      <c r="E475" s="18">
        <f t="shared" si="22"/>
        <v>5.018281459485241E-2</v>
      </c>
    </row>
    <row r="476" spans="1:5" x14ac:dyDescent="0.3">
      <c r="A476" s="15">
        <v>43146</v>
      </c>
      <c r="B476" s="16">
        <v>219.529999</v>
      </c>
      <c r="C476" s="4">
        <v>43.759998000000003</v>
      </c>
      <c r="D476" s="18">
        <f t="shared" si="21"/>
        <v>-4.0005735676471588E-2</v>
      </c>
      <c r="E476" s="18">
        <f t="shared" si="22"/>
        <v>-4.3325344744284955E-2</v>
      </c>
    </row>
    <row r="477" spans="1:5" x14ac:dyDescent="0.3">
      <c r="A477" s="15">
        <v>43147</v>
      </c>
      <c r="B477" s="16">
        <v>224.300003</v>
      </c>
      <c r="C477" s="4">
        <v>44.009998000000003</v>
      </c>
      <c r="D477" s="18">
        <f t="shared" si="21"/>
        <v>0.21495562020461101</v>
      </c>
      <c r="E477" s="18">
        <f t="shared" si="22"/>
        <v>5.6967229688962284E-2</v>
      </c>
    </row>
    <row r="478" spans="1:5" x14ac:dyDescent="0.3">
      <c r="A478" s="15">
        <v>43150</v>
      </c>
      <c r="B478" s="16">
        <v>225.179993</v>
      </c>
      <c r="C478" s="4">
        <v>43.919998</v>
      </c>
      <c r="D478" s="18">
        <f t="shared" si="21"/>
        <v>3.9155963876353894E-2</v>
      </c>
      <c r="E478" s="18">
        <f t="shared" si="22"/>
        <v>-2.0470837148485188E-2</v>
      </c>
    </row>
    <row r="479" spans="1:5" x14ac:dyDescent="0.3">
      <c r="A479" s="15">
        <v>43151</v>
      </c>
      <c r="B479" s="16">
        <v>222.820007</v>
      </c>
      <c r="C479" s="4">
        <v>44.060001</v>
      </c>
      <c r="D479" s="18">
        <f t="shared" si="21"/>
        <v>-0.10535749242079895</v>
      </c>
      <c r="E479" s="18">
        <f t="shared" si="22"/>
        <v>3.1826124065865713E-2</v>
      </c>
    </row>
    <row r="480" spans="1:5" x14ac:dyDescent="0.3">
      <c r="A480" s="15">
        <v>43152</v>
      </c>
      <c r="B480" s="16">
        <v>221.83000200000001</v>
      </c>
      <c r="C480" s="4">
        <v>43.970001000000003</v>
      </c>
      <c r="D480" s="18">
        <f t="shared" si="21"/>
        <v>-4.4529702726068265E-2</v>
      </c>
      <c r="E480" s="18">
        <f t="shared" si="22"/>
        <v>-2.044758135022029E-2</v>
      </c>
    </row>
    <row r="481" spans="1:5" x14ac:dyDescent="0.3">
      <c r="A481" s="15">
        <v>43153</v>
      </c>
      <c r="B481" s="16">
        <v>223.679993</v>
      </c>
      <c r="C481" s="4">
        <v>44.400002000000001</v>
      </c>
      <c r="D481" s="18">
        <f t="shared" si="21"/>
        <v>8.3050959766826082E-2</v>
      </c>
      <c r="E481" s="18">
        <f t="shared" si="22"/>
        <v>9.7319085477249878E-2</v>
      </c>
    </row>
    <row r="482" spans="1:5" x14ac:dyDescent="0.3">
      <c r="A482" s="15">
        <v>43154</v>
      </c>
      <c r="B482" s="16">
        <v>220</v>
      </c>
      <c r="C482" s="4">
        <v>44.43</v>
      </c>
      <c r="D482" s="18">
        <f t="shared" si="21"/>
        <v>-0.1658888139837611</v>
      </c>
      <c r="E482" s="18">
        <f t="shared" si="22"/>
        <v>6.7540246459429909E-3</v>
      </c>
    </row>
    <row r="483" spans="1:5" x14ac:dyDescent="0.3">
      <c r="A483" s="15">
        <v>43157</v>
      </c>
      <c r="B483" s="16">
        <v>214.05999800000001</v>
      </c>
      <c r="C483" s="4">
        <v>44.200001</v>
      </c>
      <c r="D483" s="18">
        <f t="shared" si="21"/>
        <v>-0.27371206139306992</v>
      </c>
      <c r="E483" s="18">
        <f t="shared" si="22"/>
        <v>-5.1901052397305136E-2</v>
      </c>
    </row>
    <row r="484" spans="1:5" x14ac:dyDescent="0.3">
      <c r="A484" s="15">
        <v>43158</v>
      </c>
      <c r="B484" s="16">
        <v>216.64999399999999</v>
      </c>
      <c r="C484" s="4">
        <v>44.240001999999997</v>
      </c>
      <c r="D484" s="18">
        <f t="shared" si="21"/>
        <v>0.12026780278424631</v>
      </c>
      <c r="E484" s="18">
        <f t="shared" si="22"/>
        <v>9.0459071394821677E-3</v>
      </c>
    </row>
    <row r="485" spans="1:5" x14ac:dyDescent="0.3">
      <c r="A485" s="15">
        <v>43159</v>
      </c>
      <c r="B485" s="16">
        <v>218.199997</v>
      </c>
      <c r="C485" s="4">
        <v>44.110000999999997</v>
      </c>
      <c r="D485" s="18">
        <f t="shared" si="21"/>
        <v>7.1289391586368822E-2</v>
      </c>
      <c r="E485" s="18">
        <f t="shared" si="22"/>
        <v>-2.9428656345906745E-2</v>
      </c>
    </row>
    <row r="486" spans="1:5" x14ac:dyDescent="0.3">
      <c r="A486" s="15">
        <v>43160</v>
      </c>
      <c r="B486" s="16">
        <v>219.679993</v>
      </c>
      <c r="C486" s="4">
        <v>44.080002</v>
      </c>
      <c r="D486" s="18">
        <f t="shared" si="21"/>
        <v>6.7598505050137092E-2</v>
      </c>
      <c r="E486" s="18">
        <f t="shared" si="22"/>
        <v>-6.8032657073535674E-3</v>
      </c>
    </row>
    <row r="487" spans="1:5" x14ac:dyDescent="0.3">
      <c r="A487" s="15">
        <v>43161</v>
      </c>
      <c r="B487" s="16">
        <v>227.229996</v>
      </c>
      <c r="C487" s="4">
        <v>43.040000999999997</v>
      </c>
      <c r="D487" s="18">
        <f t="shared" si="21"/>
        <v>0.33790792625266519</v>
      </c>
      <c r="E487" s="18">
        <f t="shared" si="22"/>
        <v>-0.2387627112897972</v>
      </c>
    </row>
    <row r="488" spans="1:5" x14ac:dyDescent="0.3">
      <c r="A488" s="15">
        <v>43164</v>
      </c>
      <c r="B488" s="16">
        <v>224.63999899999999</v>
      </c>
      <c r="C488" s="4">
        <v>42.73</v>
      </c>
      <c r="D488" s="18">
        <f t="shared" si="21"/>
        <v>-0.11463586394517833</v>
      </c>
      <c r="E488" s="18">
        <f t="shared" si="22"/>
        <v>-7.2286894317956651E-2</v>
      </c>
    </row>
    <row r="489" spans="1:5" x14ac:dyDescent="0.3">
      <c r="A489" s="15">
        <v>43165</v>
      </c>
      <c r="B489" s="16">
        <v>223.240005</v>
      </c>
      <c r="C489" s="4">
        <v>42.48</v>
      </c>
      <c r="D489" s="18">
        <f t="shared" si="21"/>
        <v>-6.2516680682263015E-2</v>
      </c>
      <c r="E489" s="18">
        <f t="shared" si="22"/>
        <v>-5.8678727222503113E-2</v>
      </c>
    </row>
    <row r="490" spans="1:5" x14ac:dyDescent="0.3">
      <c r="A490" s="15">
        <v>43166</v>
      </c>
      <c r="B490" s="16">
        <v>224.5</v>
      </c>
      <c r="C490" s="4">
        <v>41.099997999999999</v>
      </c>
      <c r="D490" s="18">
        <f t="shared" si="21"/>
        <v>5.6282588646565657E-2</v>
      </c>
      <c r="E490" s="18">
        <f t="shared" si="22"/>
        <v>-0.33025304093296182</v>
      </c>
    </row>
    <row r="491" spans="1:5" x14ac:dyDescent="0.3">
      <c r="A491" s="15">
        <v>43167</v>
      </c>
      <c r="B491" s="16">
        <v>220.470001</v>
      </c>
      <c r="C491" s="4">
        <v>42.259998000000003</v>
      </c>
      <c r="D491" s="18">
        <f t="shared" si="21"/>
        <v>-0.18114071437655532</v>
      </c>
      <c r="E491" s="18">
        <f t="shared" si="22"/>
        <v>0.27832892021445677</v>
      </c>
    </row>
    <row r="492" spans="1:5" x14ac:dyDescent="0.3">
      <c r="A492" s="15">
        <v>43168</v>
      </c>
      <c r="B492" s="16">
        <v>224.320007</v>
      </c>
      <c r="C492" s="4">
        <v>42.549999</v>
      </c>
      <c r="D492" s="18">
        <f t="shared" si="21"/>
        <v>0.17311999306992121</v>
      </c>
      <c r="E492" s="18">
        <f t="shared" si="22"/>
        <v>6.8388666557877009E-2</v>
      </c>
    </row>
    <row r="493" spans="1:5" x14ac:dyDescent="0.3">
      <c r="A493" s="15">
        <v>43171</v>
      </c>
      <c r="B493" s="16">
        <v>224.03999300000001</v>
      </c>
      <c r="C493" s="4">
        <v>43.16</v>
      </c>
      <c r="D493" s="18">
        <f t="shared" si="21"/>
        <v>-1.2490589544356112E-2</v>
      </c>
      <c r="E493" s="18">
        <f t="shared" si="22"/>
        <v>0.14234308872313584</v>
      </c>
    </row>
    <row r="494" spans="1:5" x14ac:dyDescent="0.3">
      <c r="A494" s="15">
        <v>43172</v>
      </c>
      <c r="B494" s="16">
        <v>221.520004</v>
      </c>
      <c r="C494" s="4">
        <v>41.91</v>
      </c>
      <c r="D494" s="18">
        <f t="shared" si="21"/>
        <v>-0.11311679177443246</v>
      </c>
      <c r="E494" s="18">
        <f t="shared" si="22"/>
        <v>-0.29389678452953927</v>
      </c>
    </row>
    <row r="495" spans="1:5" x14ac:dyDescent="0.3">
      <c r="A495" s="15">
        <v>43173</v>
      </c>
      <c r="B495" s="16">
        <v>222.949997</v>
      </c>
      <c r="C495" s="4">
        <v>41.59</v>
      </c>
      <c r="D495" s="18">
        <f t="shared" si="21"/>
        <v>6.4346206977869969E-2</v>
      </c>
      <c r="E495" s="18">
        <f t="shared" si="22"/>
        <v>-7.6647081821596963E-2</v>
      </c>
    </row>
    <row r="496" spans="1:5" x14ac:dyDescent="0.3">
      <c r="A496" s="15">
        <v>43174</v>
      </c>
      <c r="B496" s="16">
        <v>220.990005</v>
      </c>
      <c r="C496" s="4">
        <v>41.66</v>
      </c>
      <c r="D496" s="18">
        <f t="shared" si="21"/>
        <v>-8.8300433668822009E-2</v>
      </c>
      <c r="E496" s="18">
        <f t="shared" si="22"/>
        <v>1.6816820780056752E-2</v>
      </c>
    </row>
    <row r="497" spans="1:5" x14ac:dyDescent="0.3">
      <c r="A497" s="15">
        <v>43175</v>
      </c>
      <c r="B497" s="16">
        <v>224.64999399999999</v>
      </c>
      <c r="C497" s="4">
        <v>41.259998000000003</v>
      </c>
      <c r="D497" s="18">
        <f t="shared" si="21"/>
        <v>0.16426134557284477</v>
      </c>
      <c r="E497" s="18">
        <f t="shared" si="22"/>
        <v>-9.6479766628188024E-2</v>
      </c>
    </row>
    <row r="498" spans="1:5" x14ac:dyDescent="0.3">
      <c r="A498" s="15">
        <v>43179</v>
      </c>
      <c r="B498" s="16">
        <v>221.25</v>
      </c>
      <c r="C498" s="4">
        <v>41.650002000000001</v>
      </c>
      <c r="D498" s="18">
        <f t="shared" si="21"/>
        <v>-0.15250324919917624</v>
      </c>
      <c r="E498" s="18">
        <f t="shared" si="22"/>
        <v>9.4079574620509199E-2</v>
      </c>
    </row>
    <row r="499" spans="1:5" x14ac:dyDescent="0.3">
      <c r="A499" s="15">
        <v>43180</v>
      </c>
      <c r="B499" s="16">
        <v>218.88999899999999</v>
      </c>
      <c r="C499" s="4">
        <v>42.02</v>
      </c>
      <c r="D499" s="18">
        <f t="shared" si="21"/>
        <v>-0.10723967931480338</v>
      </c>
      <c r="E499" s="18">
        <f t="shared" si="22"/>
        <v>8.8442787847964333E-2</v>
      </c>
    </row>
    <row r="500" spans="1:5" x14ac:dyDescent="0.3">
      <c r="A500" s="15">
        <v>43181</v>
      </c>
      <c r="B500" s="16">
        <v>213.85000600000001</v>
      </c>
      <c r="C500" s="4">
        <v>41.639999000000003</v>
      </c>
      <c r="D500" s="18">
        <f t="shared" si="21"/>
        <v>-0.23294453226591294</v>
      </c>
      <c r="E500" s="18">
        <f t="shared" si="22"/>
        <v>-9.0844756854564501E-2</v>
      </c>
    </row>
    <row r="501" spans="1:5" x14ac:dyDescent="0.3">
      <c r="A501" s="15">
        <v>43182</v>
      </c>
      <c r="B501" s="16">
        <v>210.11000100000001</v>
      </c>
      <c r="C501" s="4">
        <v>41.52</v>
      </c>
      <c r="D501" s="18">
        <f t="shared" si="21"/>
        <v>-0.17643654869597292</v>
      </c>
      <c r="E501" s="18">
        <f t="shared" si="22"/>
        <v>-2.885980873764904E-2</v>
      </c>
    </row>
    <row r="502" spans="1:5" x14ac:dyDescent="0.3">
      <c r="A502" s="15">
        <v>43185</v>
      </c>
      <c r="B502" s="16">
        <v>211.61000100000001</v>
      </c>
      <c r="C502" s="4">
        <v>40.759998000000003</v>
      </c>
      <c r="D502" s="18">
        <f t="shared" si="21"/>
        <v>7.1137547119848321E-2</v>
      </c>
      <c r="E502" s="18">
        <f t="shared" si="22"/>
        <v>-0.18474079570823587</v>
      </c>
    </row>
    <row r="503" spans="1:5" x14ac:dyDescent="0.3">
      <c r="A503" s="15">
        <v>43186</v>
      </c>
      <c r="B503" s="16">
        <v>210.14999399999999</v>
      </c>
      <c r="C503" s="4">
        <v>40.759998000000003</v>
      </c>
      <c r="D503" s="18">
        <f t="shared" si="21"/>
        <v>-6.9234296722644473E-2</v>
      </c>
      <c r="E503" s="18">
        <f t="shared" si="22"/>
        <v>0</v>
      </c>
    </row>
    <row r="504" spans="1:5" x14ac:dyDescent="0.3">
      <c r="A504" s="15">
        <v>43187</v>
      </c>
      <c r="B504" s="16">
        <v>208.570007</v>
      </c>
      <c r="C504" s="4">
        <v>39.779998999999997</v>
      </c>
      <c r="D504" s="18">
        <f t="shared" si="21"/>
        <v>-7.5467830296735983E-2</v>
      </c>
      <c r="E504" s="18">
        <f t="shared" si="22"/>
        <v>-0.24336910999244399</v>
      </c>
    </row>
    <row r="505" spans="1:5" x14ac:dyDescent="0.3">
      <c r="A505" s="15">
        <v>43192</v>
      </c>
      <c r="B505" s="16">
        <v>207.699997</v>
      </c>
      <c r="C505" s="4">
        <v>39.380001</v>
      </c>
      <c r="D505" s="18">
        <f t="shared" si="21"/>
        <v>-4.1800334322594779E-2</v>
      </c>
      <c r="E505" s="18">
        <f t="shared" si="22"/>
        <v>-0.10106149682985066</v>
      </c>
    </row>
    <row r="506" spans="1:5" x14ac:dyDescent="0.3">
      <c r="A506" s="15">
        <v>43193</v>
      </c>
      <c r="B506" s="16">
        <v>208.91000399999999</v>
      </c>
      <c r="C506" s="4">
        <v>39.43</v>
      </c>
      <c r="D506" s="18">
        <f t="shared" si="21"/>
        <v>5.8088399198021889E-2</v>
      </c>
      <c r="E506" s="18">
        <f t="shared" si="22"/>
        <v>1.268849284955742E-2</v>
      </c>
    </row>
    <row r="507" spans="1:5" x14ac:dyDescent="0.3">
      <c r="A507" s="15">
        <v>43194</v>
      </c>
      <c r="B507" s="16">
        <v>210.63999899999999</v>
      </c>
      <c r="C507" s="4">
        <v>41.25</v>
      </c>
      <c r="D507" s="18">
        <f t="shared" si="21"/>
        <v>8.2469540826588528E-2</v>
      </c>
      <c r="E507" s="18">
        <f t="shared" si="22"/>
        <v>0.45124164891154006</v>
      </c>
    </row>
    <row r="508" spans="1:5" x14ac:dyDescent="0.3">
      <c r="A508" s="15">
        <v>43195</v>
      </c>
      <c r="B508" s="16">
        <v>216.520004</v>
      </c>
      <c r="C508" s="4">
        <v>40.939999</v>
      </c>
      <c r="D508" s="18">
        <f t="shared" si="21"/>
        <v>0.2753242996220262</v>
      </c>
      <c r="E508" s="18">
        <f t="shared" si="22"/>
        <v>-7.5435569735358143E-2</v>
      </c>
    </row>
    <row r="509" spans="1:5" x14ac:dyDescent="0.3">
      <c r="A509" s="15">
        <v>43196</v>
      </c>
      <c r="B509" s="16">
        <v>222.070007</v>
      </c>
      <c r="C509" s="4">
        <v>40.799999</v>
      </c>
      <c r="D509" s="18">
        <f t="shared" si="21"/>
        <v>0.25309738604939014</v>
      </c>
      <c r="E509" s="18">
        <f t="shared" si="22"/>
        <v>-3.4254989068425168E-2</v>
      </c>
    </row>
    <row r="510" spans="1:5" x14ac:dyDescent="0.3">
      <c r="A510" s="15">
        <v>43199</v>
      </c>
      <c r="B510" s="16">
        <v>224.679993</v>
      </c>
      <c r="C510" s="4">
        <v>40.889999000000003</v>
      </c>
      <c r="D510" s="18">
        <f t="shared" si="21"/>
        <v>0.11684457501051071</v>
      </c>
      <c r="E510" s="18">
        <f t="shared" si="22"/>
        <v>2.2034530203818292E-2</v>
      </c>
    </row>
    <row r="511" spans="1:5" x14ac:dyDescent="0.3">
      <c r="A511" s="15">
        <v>43200</v>
      </c>
      <c r="B511" s="16">
        <v>223.61000100000001</v>
      </c>
      <c r="C511" s="4">
        <v>41.41</v>
      </c>
      <c r="D511" s="18">
        <f t="shared" si="21"/>
        <v>-4.7736690366839696E-2</v>
      </c>
      <c r="E511" s="18">
        <f t="shared" si="22"/>
        <v>0.1263688763678239</v>
      </c>
    </row>
    <row r="512" spans="1:5" x14ac:dyDescent="0.3">
      <c r="A512" s="15">
        <v>43201</v>
      </c>
      <c r="B512" s="16">
        <v>220.36000100000001</v>
      </c>
      <c r="C512" s="4">
        <v>41.080002</v>
      </c>
      <c r="D512" s="18">
        <f t="shared" si="21"/>
        <v>-0.1464089032958249</v>
      </c>
      <c r="E512" s="18">
        <f t="shared" si="22"/>
        <v>-8.0009638116278481E-2</v>
      </c>
    </row>
    <row r="513" spans="1:5" x14ac:dyDescent="0.3">
      <c r="A513" s="15">
        <v>43202</v>
      </c>
      <c r="B513" s="16">
        <v>224.14999399999999</v>
      </c>
      <c r="C513" s="4">
        <v>42.689999</v>
      </c>
      <c r="D513" s="18">
        <f t="shared" si="21"/>
        <v>0.17052866691114055</v>
      </c>
      <c r="E513" s="18">
        <f t="shared" si="22"/>
        <v>0.3844324359933271</v>
      </c>
    </row>
    <row r="514" spans="1:5" x14ac:dyDescent="0.3">
      <c r="A514" s="15">
        <v>43203</v>
      </c>
      <c r="B514" s="16">
        <v>224.63999899999999</v>
      </c>
      <c r="C514" s="4">
        <v>42.09</v>
      </c>
      <c r="D514" s="18">
        <f t="shared" si="21"/>
        <v>2.1836725522206279E-2</v>
      </c>
      <c r="E514" s="18">
        <f t="shared" si="22"/>
        <v>-0.14154494562701458</v>
      </c>
    </row>
    <row r="515" spans="1:5" x14ac:dyDescent="0.3">
      <c r="A515" s="15">
        <v>43206</v>
      </c>
      <c r="B515" s="16">
        <v>224.979996</v>
      </c>
      <c r="C515" s="4">
        <v>41.509998000000003</v>
      </c>
      <c r="D515" s="18">
        <f t="shared" si="21"/>
        <v>1.5123751994430279E-2</v>
      </c>
      <c r="E515" s="18">
        <f t="shared" si="22"/>
        <v>-0.13875868898693966</v>
      </c>
    </row>
    <row r="516" spans="1:5" x14ac:dyDescent="0.3">
      <c r="A516" s="15">
        <v>43207</v>
      </c>
      <c r="B516" s="16">
        <v>225.970001</v>
      </c>
      <c r="C516" s="4">
        <v>42.939999</v>
      </c>
      <c r="D516" s="18">
        <f t="shared" si="21"/>
        <v>4.3907599383183893E-2</v>
      </c>
      <c r="E516" s="18">
        <f t="shared" si="22"/>
        <v>0.3386945527854035</v>
      </c>
    </row>
    <row r="517" spans="1:5" x14ac:dyDescent="0.3">
      <c r="A517" s="15">
        <v>43208</v>
      </c>
      <c r="B517" s="16">
        <v>225.44000199999999</v>
      </c>
      <c r="C517" s="4">
        <v>43.66</v>
      </c>
      <c r="D517" s="18">
        <f t="shared" ref="D517:D580" si="23">(LN(B517)-LN(B516))*10</f>
        <v>-2.34819450172985E-2</v>
      </c>
      <c r="E517" s="18">
        <f t="shared" ref="E517:E580" si="24">(LN(C517)-LN(C516))*10</f>
        <v>0.16628581959472033</v>
      </c>
    </row>
    <row r="518" spans="1:5" x14ac:dyDescent="0.3">
      <c r="A518" s="15">
        <v>43209</v>
      </c>
      <c r="B518" s="16">
        <v>227.11000100000001</v>
      </c>
      <c r="C518" s="4">
        <v>43.049999</v>
      </c>
      <c r="D518" s="18">
        <f t="shared" si="23"/>
        <v>7.3804289887444696E-2</v>
      </c>
      <c r="E518" s="18">
        <f t="shared" si="24"/>
        <v>-0.14070143476861752</v>
      </c>
    </row>
    <row r="519" spans="1:5" x14ac:dyDescent="0.3">
      <c r="A519" s="15">
        <v>43210</v>
      </c>
      <c r="B519" s="16">
        <v>227.75</v>
      </c>
      <c r="C519" s="4">
        <v>43.259998000000003</v>
      </c>
      <c r="D519" s="18">
        <f t="shared" si="23"/>
        <v>2.8140501294124931E-2</v>
      </c>
      <c r="E519" s="18">
        <f t="shared" si="24"/>
        <v>4.8661666478908572E-2</v>
      </c>
    </row>
    <row r="520" spans="1:5" x14ac:dyDescent="0.3">
      <c r="A520" s="15">
        <v>43213</v>
      </c>
      <c r="B520" s="16">
        <v>225.88000500000001</v>
      </c>
      <c r="C520" s="4">
        <v>42.759998000000003</v>
      </c>
      <c r="D520" s="18">
        <f t="shared" si="23"/>
        <v>-8.2446291997841925E-2</v>
      </c>
      <c r="E520" s="18">
        <f t="shared" si="24"/>
        <v>-0.11625334908667906</v>
      </c>
    </row>
    <row r="521" spans="1:5" x14ac:dyDescent="0.3">
      <c r="A521" s="15">
        <v>43214</v>
      </c>
      <c r="B521" s="16">
        <v>221.740005</v>
      </c>
      <c r="C521" s="4">
        <v>43.040000999999997</v>
      </c>
      <c r="D521" s="18">
        <f t="shared" si="23"/>
        <v>-0.18498360047146889</v>
      </c>
      <c r="E521" s="18">
        <f t="shared" si="24"/>
        <v>6.5268997035703435E-2</v>
      </c>
    </row>
    <row r="522" spans="1:5" x14ac:dyDescent="0.3">
      <c r="A522" s="15">
        <v>43215</v>
      </c>
      <c r="B522" s="16">
        <v>225.89999399999999</v>
      </c>
      <c r="C522" s="4">
        <v>43.27</v>
      </c>
      <c r="D522" s="18">
        <f t="shared" si="23"/>
        <v>0.18586850020396284</v>
      </c>
      <c r="E522" s="18">
        <f t="shared" si="24"/>
        <v>5.3296151490642707E-2</v>
      </c>
    </row>
    <row r="523" spans="1:5" x14ac:dyDescent="0.3">
      <c r="A523" s="15">
        <v>43216</v>
      </c>
      <c r="B523" s="16">
        <v>228.029999</v>
      </c>
      <c r="C523" s="4">
        <v>43.099997999999999</v>
      </c>
      <c r="D523" s="18">
        <f t="shared" si="23"/>
        <v>9.3847979471384235E-2</v>
      </c>
      <c r="E523" s="18">
        <f t="shared" si="24"/>
        <v>-3.9366035308048275E-2</v>
      </c>
    </row>
    <row r="524" spans="1:5" x14ac:dyDescent="0.3">
      <c r="A524" s="15">
        <v>43217</v>
      </c>
      <c r="B524" s="16">
        <v>229.05999800000001</v>
      </c>
      <c r="C524" s="4">
        <v>43.290000999999997</v>
      </c>
      <c r="D524" s="18">
        <f t="shared" si="23"/>
        <v>4.5067743775621949E-2</v>
      </c>
      <c r="E524" s="18">
        <f t="shared" si="24"/>
        <v>4.3987338479234417E-2</v>
      </c>
    </row>
    <row r="525" spans="1:5" x14ac:dyDescent="0.3">
      <c r="A525" s="15">
        <v>43220</v>
      </c>
      <c r="B525" s="16">
        <v>228.429993</v>
      </c>
      <c r="C525" s="4">
        <v>43.529998999999997</v>
      </c>
      <c r="D525" s="18">
        <f t="shared" si="23"/>
        <v>-2.7541822144163675E-2</v>
      </c>
      <c r="E525" s="18">
        <f t="shared" si="24"/>
        <v>5.5286480376310898E-2</v>
      </c>
    </row>
    <row r="526" spans="1:5" x14ac:dyDescent="0.3">
      <c r="A526" s="15">
        <v>43222</v>
      </c>
      <c r="B526" s="16">
        <v>229.11000100000001</v>
      </c>
      <c r="C526" s="4">
        <v>42.459999000000003</v>
      </c>
      <c r="D526" s="18">
        <f t="shared" si="23"/>
        <v>2.9724549093010921E-2</v>
      </c>
      <c r="E526" s="18">
        <f t="shared" si="24"/>
        <v>-0.24887899868011321</v>
      </c>
    </row>
    <row r="527" spans="1:5" x14ac:dyDescent="0.3">
      <c r="A527" s="15">
        <v>43223</v>
      </c>
      <c r="B527" s="16">
        <v>227.699997</v>
      </c>
      <c r="C527" s="4">
        <v>41.139999000000003</v>
      </c>
      <c r="D527" s="18">
        <f t="shared" si="23"/>
        <v>-6.1732820386550813E-2</v>
      </c>
      <c r="E527" s="18">
        <f t="shared" si="24"/>
        <v>-0.3158157280596452</v>
      </c>
    </row>
    <row r="528" spans="1:5" x14ac:dyDescent="0.3">
      <c r="A528" s="15">
        <v>43224</v>
      </c>
      <c r="B528" s="16">
        <v>221.39999399999999</v>
      </c>
      <c r="C528" s="4">
        <v>41.189999</v>
      </c>
      <c r="D528" s="18">
        <f t="shared" si="23"/>
        <v>-0.28057966720197669</v>
      </c>
      <c r="E528" s="18">
        <f t="shared" si="24"/>
        <v>1.2146242526842599E-2</v>
      </c>
    </row>
    <row r="529" spans="1:5" x14ac:dyDescent="0.3">
      <c r="A529" s="15">
        <v>43227</v>
      </c>
      <c r="B529" s="16">
        <v>219.05999800000001</v>
      </c>
      <c r="C529" s="4">
        <v>40.659999999999997</v>
      </c>
      <c r="D529" s="18">
        <f t="shared" si="23"/>
        <v>-0.10625337408583846</v>
      </c>
      <c r="E529" s="18">
        <f t="shared" si="24"/>
        <v>-0.12950675970051062</v>
      </c>
    </row>
    <row r="530" spans="1:5" x14ac:dyDescent="0.3">
      <c r="A530" s="15">
        <v>43228</v>
      </c>
      <c r="B530" s="16">
        <v>218.08999600000001</v>
      </c>
      <c r="C530" s="4">
        <v>40.840000000000003</v>
      </c>
      <c r="D530" s="18">
        <f t="shared" si="23"/>
        <v>-4.4378524775989803E-2</v>
      </c>
      <c r="E530" s="18">
        <f t="shared" si="24"/>
        <v>4.417185096264209E-2</v>
      </c>
    </row>
    <row r="531" spans="1:5" x14ac:dyDescent="0.3">
      <c r="A531" s="15">
        <v>43229</v>
      </c>
      <c r="B531" s="16">
        <v>215.63999899999999</v>
      </c>
      <c r="C531" s="4">
        <v>39.590000000000003</v>
      </c>
      <c r="D531" s="18">
        <f t="shared" si="23"/>
        <v>-0.11297457341973072</v>
      </c>
      <c r="E531" s="18">
        <f t="shared" si="24"/>
        <v>-0.31085432178425521</v>
      </c>
    </row>
    <row r="532" spans="1:5" x14ac:dyDescent="0.3">
      <c r="A532" s="15">
        <v>43230</v>
      </c>
      <c r="B532" s="16">
        <v>218.86999499999999</v>
      </c>
      <c r="C532" s="4">
        <v>40.349997999999999</v>
      </c>
      <c r="D532" s="18">
        <f t="shared" si="23"/>
        <v>0.14867577465273563</v>
      </c>
      <c r="E532" s="18">
        <f t="shared" si="24"/>
        <v>0.190147840316226</v>
      </c>
    </row>
    <row r="533" spans="1:5" x14ac:dyDescent="0.3">
      <c r="A533" s="15">
        <v>43231</v>
      </c>
      <c r="B533" s="16">
        <v>218.19000199999999</v>
      </c>
      <c r="C533" s="4">
        <v>39.979999999999997</v>
      </c>
      <c r="D533" s="18">
        <f t="shared" si="23"/>
        <v>-3.1116714105010601E-2</v>
      </c>
      <c r="E533" s="18">
        <f t="shared" si="24"/>
        <v>-9.2120160774080695E-2</v>
      </c>
    </row>
    <row r="534" spans="1:5" x14ac:dyDescent="0.3">
      <c r="A534" s="15">
        <v>43234</v>
      </c>
      <c r="B534" s="16">
        <v>218.88000500000001</v>
      </c>
      <c r="C534" s="4">
        <v>39.950001</v>
      </c>
      <c r="D534" s="18">
        <f t="shared" si="23"/>
        <v>3.157405276870584E-2</v>
      </c>
      <c r="E534" s="18">
        <f t="shared" si="24"/>
        <v>-7.5063182868140288E-3</v>
      </c>
    </row>
    <row r="535" spans="1:5" x14ac:dyDescent="0.3">
      <c r="A535" s="15">
        <v>43235</v>
      </c>
      <c r="B535" s="16">
        <v>217.979996</v>
      </c>
      <c r="C535" s="4">
        <v>39.959999000000003</v>
      </c>
      <c r="D535" s="18">
        <f t="shared" si="23"/>
        <v>-4.1203601668939882E-2</v>
      </c>
      <c r="E535" s="18">
        <f t="shared" si="24"/>
        <v>2.5023151175496139E-3</v>
      </c>
    </row>
    <row r="536" spans="1:5" x14ac:dyDescent="0.3">
      <c r="A536" s="15">
        <v>43236</v>
      </c>
      <c r="B536" s="16">
        <v>218.050003</v>
      </c>
      <c r="C536" s="4">
        <v>40.090000000000003</v>
      </c>
      <c r="D536" s="18">
        <f t="shared" si="23"/>
        <v>3.2111093622955167E-3</v>
      </c>
      <c r="E536" s="18">
        <f t="shared" si="24"/>
        <v>3.2479978990882508E-2</v>
      </c>
    </row>
    <row r="537" spans="1:5" x14ac:dyDescent="0.3">
      <c r="A537" s="15">
        <v>43237</v>
      </c>
      <c r="B537" s="16">
        <v>214.800003</v>
      </c>
      <c r="C537" s="4">
        <v>38.759998000000003</v>
      </c>
      <c r="D537" s="18">
        <f t="shared" si="23"/>
        <v>-0.15017031445897722</v>
      </c>
      <c r="E537" s="18">
        <f t="shared" si="24"/>
        <v>-0.3373819123143873</v>
      </c>
    </row>
    <row r="538" spans="1:5" x14ac:dyDescent="0.3">
      <c r="A538" s="15">
        <v>43238</v>
      </c>
      <c r="B538" s="16">
        <v>214.13000500000001</v>
      </c>
      <c r="C538" s="4">
        <v>38.900002000000001</v>
      </c>
      <c r="D538" s="18">
        <f t="shared" si="23"/>
        <v>-3.1240460327639497E-2</v>
      </c>
      <c r="E538" s="18">
        <f t="shared" si="24"/>
        <v>3.605566615304312E-2</v>
      </c>
    </row>
    <row r="539" spans="1:5" x14ac:dyDescent="0.3">
      <c r="A539" s="15">
        <v>43241</v>
      </c>
      <c r="B539" s="16">
        <v>211.19000199999999</v>
      </c>
      <c r="C539" s="4">
        <v>38.409999999999997</v>
      </c>
      <c r="D539" s="18">
        <f t="shared" si="23"/>
        <v>-0.13825118871998221</v>
      </c>
      <c r="E539" s="18">
        <f t="shared" si="24"/>
        <v>-0.12676459680467822</v>
      </c>
    </row>
    <row r="540" spans="1:5" x14ac:dyDescent="0.3">
      <c r="A540" s="15">
        <v>43242</v>
      </c>
      <c r="B540" s="16">
        <v>212.050003</v>
      </c>
      <c r="C540" s="4">
        <v>39.349997999999999</v>
      </c>
      <c r="D540" s="18">
        <f t="shared" si="23"/>
        <v>4.0638983717782295E-2</v>
      </c>
      <c r="E540" s="18">
        <f t="shared" si="24"/>
        <v>0.24178081679676389</v>
      </c>
    </row>
    <row r="541" spans="1:5" x14ac:dyDescent="0.3">
      <c r="A541" s="15">
        <v>43243</v>
      </c>
      <c r="B541" s="16">
        <v>212.5</v>
      </c>
      <c r="C541" s="4">
        <v>39.630001</v>
      </c>
      <c r="D541" s="18">
        <f t="shared" si="23"/>
        <v>2.1198782962654761E-2</v>
      </c>
      <c r="E541" s="18">
        <f t="shared" si="24"/>
        <v>7.0905083982628625E-2</v>
      </c>
    </row>
    <row r="542" spans="1:5" x14ac:dyDescent="0.3">
      <c r="A542" s="15">
        <v>43244</v>
      </c>
      <c r="B542" s="16">
        <v>212.199997</v>
      </c>
      <c r="C542" s="4">
        <v>39.409999999999997</v>
      </c>
      <c r="D542" s="18">
        <f t="shared" si="23"/>
        <v>-1.4127763221951639E-2</v>
      </c>
      <c r="E542" s="18">
        <f t="shared" si="24"/>
        <v>-5.5668412288403246E-2</v>
      </c>
    </row>
    <row r="543" spans="1:5" x14ac:dyDescent="0.3">
      <c r="A543" s="15">
        <v>43245</v>
      </c>
      <c r="B543" s="16">
        <v>213.66999799999999</v>
      </c>
      <c r="C543" s="4">
        <v>37.979999999999997</v>
      </c>
      <c r="D543" s="18">
        <f t="shared" si="23"/>
        <v>6.9035473523921809E-2</v>
      </c>
      <c r="E543" s="18">
        <f t="shared" si="24"/>
        <v>-0.36959885822772431</v>
      </c>
    </row>
    <row r="544" spans="1:5" x14ac:dyDescent="0.3">
      <c r="A544" s="15">
        <v>43248</v>
      </c>
      <c r="B544" s="16">
        <v>212.470001</v>
      </c>
      <c r="C544" s="4">
        <v>37.900002000000001</v>
      </c>
      <c r="D544" s="18">
        <f t="shared" si="23"/>
        <v>-5.6319527605745989E-2</v>
      </c>
      <c r="E544" s="18">
        <f t="shared" si="24"/>
        <v>-2.1085405253118417E-2</v>
      </c>
    </row>
    <row r="545" spans="1:5" x14ac:dyDescent="0.3">
      <c r="A545" s="15">
        <v>43249</v>
      </c>
      <c r="B545" s="16">
        <v>208.85000600000001</v>
      </c>
      <c r="C545" s="4">
        <v>37.32</v>
      </c>
      <c r="D545" s="18">
        <f t="shared" si="23"/>
        <v>-0.17184486962157131</v>
      </c>
      <c r="E545" s="18">
        <f t="shared" si="24"/>
        <v>-0.15421788879685039</v>
      </c>
    </row>
    <row r="546" spans="1:5" x14ac:dyDescent="0.3">
      <c r="A546" s="15">
        <v>43250</v>
      </c>
      <c r="B546" s="16">
        <v>210.86999499999999</v>
      </c>
      <c r="C546" s="4">
        <v>37.849997999999999</v>
      </c>
      <c r="D546" s="18">
        <f t="shared" si="23"/>
        <v>9.6254864726947886E-2</v>
      </c>
      <c r="E546" s="18">
        <f t="shared" si="24"/>
        <v>0.14101551064154894</v>
      </c>
    </row>
    <row r="547" spans="1:5" x14ac:dyDescent="0.3">
      <c r="A547" s="15">
        <v>43251</v>
      </c>
      <c r="B547" s="16">
        <v>209.14999399999999</v>
      </c>
      <c r="C547" s="4">
        <v>38.060001</v>
      </c>
      <c r="D547" s="18">
        <f t="shared" si="23"/>
        <v>-8.1901369439698612E-2</v>
      </c>
      <c r="E547" s="18">
        <f t="shared" si="24"/>
        <v>5.5329610990089151E-2</v>
      </c>
    </row>
    <row r="548" spans="1:5" x14ac:dyDescent="0.3">
      <c r="A548" s="15">
        <v>43252</v>
      </c>
      <c r="B548" s="16">
        <v>217.770004</v>
      </c>
      <c r="C548" s="4">
        <v>37.349997999999999</v>
      </c>
      <c r="D548" s="18">
        <f t="shared" si="23"/>
        <v>0.40387809132199415</v>
      </c>
      <c r="E548" s="18">
        <f t="shared" si="24"/>
        <v>-0.18831030111005287</v>
      </c>
    </row>
    <row r="549" spans="1:5" x14ac:dyDescent="0.3">
      <c r="A549" s="15">
        <v>43255</v>
      </c>
      <c r="B549" s="16">
        <v>220.449997</v>
      </c>
      <c r="C549" s="4">
        <v>36.279998999999997</v>
      </c>
      <c r="D549" s="18">
        <f t="shared" si="23"/>
        <v>0.12231419862557047</v>
      </c>
      <c r="E549" s="18">
        <f t="shared" si="24"/>
        <v>-0.2906626034776183</v>
      </c>
    </row>
    <row r="550" spans="1:5" x14ac:dyDescent="0.3">
      <c r="A550" s="15">
        <v>43256</v>
      </c>
      <c r="B550" s="16">
        <v>219.36000100000001</v>
      </c>
      <c r="C550" s="4">
        <v>36.75</v>
      </c>
      <c r="D550" s="18">
        <f t="shared" si="23"/>
        <v>-4.9566778226974861E-2</v>
      </c>
      <c r="E550" s="18">
        <f t="shared" si="24"/>
        <v>0.12871627975306055</v>
      </c>
    </row>
    <row r="551" spans="1:5" x14ac:dyDescent="0.3">
      <c r="A551" s="15">
        <v>43257</v>
      </c>
      <c r="B551" s="16">
        <v>220.479996</v>
      </c>
      <c r="C551" s="4">
        <v>36.220001000000003</v>
      </c>
      <c r="D551" s="18">
        <f t="shared" si="23"/>
        <v>5.092749310337652E-2</v>
      </c>
      <c r="E551" s="18">
        <f t="shared" si="24"/>
        <v>-0.14526745594523049</v>
      </c>
    </row>
    <row r="552" spans="1:5" x14ac:dyDescent="0.3">
      <c r="A552" s="15">
        <v>43258</v>
      </c>
      <c r="B552" s="16">
        <v>225.85000600000001</v>
      </c>
      <c r="C552" s="4">
        <v>35.07</v>
      </c>
      <c r="D552" s="18">
        <f t="shared" si="23"/>
        <v>0.24064118983859295</v>
      </c>
      <c r="E552" s="18">
        <f t="shared" si="24"/>
        <v>-0.32265415912235973</v>
      </c>
    </row>
    <row r="553" spans="1:5" x14ac:dyDescent="0.3">
      <c r="A553" s="15">
        <v>43259</v>
      </c>
      <c r="B553" s="16">
        <v>226.320007</v>
      </c>
      <c r="C553" s="4">
        <v>35.729999999999997</v>
      </c>
      <c r="D553" s="18">
        <f t="shared" si="23"/>
        <v>2.0788692560502753E-2</v>
      </c>
      <c r="E553" s="18">
        <f t="shared" si="24"/>
        <v>0.18644607883231856</v>
      </c>
    </row>
    <row r="554" spans="1:5" x14ac:dyDescent="0.3">
      <c r="A554" s="15">
        <v>43262</v>
      </c>
      <c r="B554" s="16">
        <v>229.490005</v>
      </c>
      <c r="C554" s="4">
        <v>36.68</v>
      </c>
      <c r="D554" s="18">
        <f t="shared" si="23"/>
        <v>0.13909519430993278</v>
      </c>
      <c r="E554" s="18">
        <f t="shared" si="24"/>
        <v>0.26240975352945561</v>
      </c>
    </row>
    <row r="555" spans="1:5" x14ac:dyDescent="0.3">
      <c r="A555" s="15">
        <v>43263</v>
      </c>
      <c r="B555" s="16">
        <v>231.25</v>
      </c>
      <c r="C555" s="4">
        <v>36.659999999999997</v>
      </c>
      <c r="D555" s="18">
        <f t="shared" si="23"/>
        <v>7.6398990385735388E-2</v>
      </c>
      <c r="E555" s="18">
        <f t="shared" si="24"/>
        <v>-5.454049767052993E-3</v>
      </c>
    </row>
    <row r="556" spans="1:5" x14ac:dyDescent="0.3">
      <c r="A556" s="15">
        <v>43264</v>
      </c>
      <c r="B556" s="16">
        <v>231.11000100000001</v>
      </c>
      <c r="C556" s="4">
        <v>36.529998999999997</v>
      </c>
      <c r="D556" s="18">
        <f t="shared" si="23"/>
        <v>-6.0558441031144383E-3</v>
      </c>
      <c r="E556" s="18">
        <f t="shared" si="24"/>
        <v>-3.5524289791286634E-2</v>
      </c>
    </row>
    <row r="557" spans="1:5" x14ac:dyDescent="0.3">
      <c r="A557" s="15">
        <v>43265</v>
      </c>
      <c r="B557" s="16">
        <v>230.820007</v>
      </c>
      <c r="C557" s="4">
        <v>36.729999999999997</v>
      </c>
      <c r="D557" s="18">
        <f t="shared" si="23"/>
        <v>-1.2555756633041426E-2</v>
      </c>
      <c r="E557" s="18">
        <f t="shared" si="24"/>
        <v>5.4600463991456571E-2</v>
      </c>
    </row>
    <row r="558" spans="1:5" x14ac:dyDescent="0.3">
      <c r="A558" s="15">
        <v>43266</v>
      </c>
      <c r="B558" s="16">
        <v>232.020004</v>
      </c>
      <c r="C558" s="4">
        <v>36.869999</v>
      </c>
      <c r="D558" s="18">
        <f t="shared" si="23"/>
        <v>5.1853757682343016E-2</v>
      </c>
      <c r="E558" s="18">
        <f t="shared" si="24"/>
        <v>3.8043252921551307E-2</v>
      </c>
    </row>
    <row r="559" spans="1:5" x14ac:dyDescent="0.3">
      <c r="A559" s="15">
        <v>43269</v>
      </c>
      <c r="B559" s="16">
        <v>231.699997</v>
      </c>
      <c r="C559" s="4">
        <v>37.110000999999997</v>
      </c>
      <c r="D559" s="18">
        <f t="shared" si="23"/>
        <v>-1.3801735966003648E-2</v>
      </c>
      <c r="E559" s="18">
        <f t="shared" si="24"/>
        <v>6.4883168956892945E-2</v>
      </c>
    </row>
    <row r="560" spans="1:5" x14ac:dyDescent="0.3">
      <c r="A560" s="15">
        <v>43270</v>
      </c>
      <c r="B560" s="16">
        <v>232.949997</v>
      </c>
      <c r="C560" s="4">
        <v>37</v>
      </c>
      <c r="D560" s="18">
        <f t="shared" si="23"/>
        <v>5.3804068939520278E-2</v>
      </c>
      <c r="E560" s="18">
        <f t="shared" si="24"/>
        <v>-2.9685893751958403E-2</v>
      </c>
    </row>
    <row r="561" spans="1:5" x14ac:dyDescent="0.3">
      <c r="A561" s="15">
        <v>43271</v>
      </c>
      <c r="B561" s="16">
        <v>235.66000399999999</v>
      </c>
      <c r="C561" s="4">
        <v>37.029998999999997</v>
      </c>
      <c r="D561" s="18">
        <f t="shared" si="23"/>
        <v>0.11566279874295482</v>
      </c>
      <c r="E561" s="18">
        <f t="shared" si="24"/>
        <v>8.1045527616563362E-3</v>
      </c>
    </row>
    <row r="562" spans="1:5" x14ac:dyDescent="0.3">
      <c r="A562" s="15">
        <v>43272</v>
      </c>
      <c r="B562" s="16">
        <v>238.320007</v>
      </c>
      <c r="C562" s="4">
        <v>36.779998999999997</v>
      </c>
      <c r="D562" s="18">
        <f t="shared" si="23"/>
        <v>0.11224232518498134</v>
      </c>
      <c r="E562" s="18">
        <f t="shared" si="24"/>
        <v>-6.7741759329047468E-2</v>
      </c>
    </row>
    <row r="563" spans="1:5" x14ac:dyDescent="0.3">
      <c r="A563" s="15">
        <v>43273</v>
      </c>
      <c r="B563" s="16">
        <v>238.10000600000001</v>
      </c>
      <c r="C563" s="4">
        <v>37.220001000000003</v>
      </c>
      <c r="D563" s="18">
        <f t="shared" si="23"/>
        <v>-9.2355908498653605E-3</v>
      </c>
      <c r="E563" s="18">
        <f t="shared" si="24"/>
        <v>0.11892086093894694</v>
      </c>
    </row>
    <row r="564" spans="1:5" x14ac:dyDescent="0.3">
      <c r="A564" s="15">
        <v>43276</v>
      </c>
      <c r="B564" s="16">
        <v>237.479996</v>
      </c>
      <c r="C564" s="4">
        <v>37.310001</v>
      </c>
      <c r="D564" s="18">
        <f t="shared" si="23"/>
        <v>-2.6073861333619774E-2</v>
      </c>
      <c r="E564" s="18">
        <f t="shared" si="24"/>
        <v>2.4151359541519923E-2</v>
      </c>
    </row>
    <row r="565" spans="1:5" x14ac:dyDescent="0.3">
      <c r="A565" s="15">
        <v>43277</v>
      </c>
      <c r="B565" s="16">
        <v>233.96000699999999</v>
      </c>
      <c r="C565" s="4">
        <v>37.220001000000003</v>
      </c>
      <c r="D565" s="18">
        <f t="shared" si="23"/>
        <v>-0.14933202064481677</v>
      </c>
      <c r="E565" s="18">
        <f t="shared" si="24"/>
        <v>-2.4151359541519923E-2</v>
      </c>
    </row>
    <row r="566" spans="1:5" x14ac:dyDescent="0.3">
      <c r="A566" s="15">
        <v>43278</v>
      </c>
      <c r="B566" s="16">
        <v>234.020004</v>
      </c>
      <c r="C566" s="4">
        <v>36.659999999999997</v>
      </c>
      <c r="D566" s="18">
        <f t="shared" si="23"/>
        <v>2.5640838889895434E-3</v>
      </c>
      <c r="E566" s="18">
        <f t="shared" si="24"/>
        <v>-0.15160035669821159</v>
      </c>
    </row>
    <row r="567" spans="1:5" x14ac:dyDescent="0.3">
      <c r="A567" s="15">
        <v>43279</v>
      </c>
      <c r="B567" s="16">
        <v>240.19000199999999</v>
      </c>
      <c r="C567" s="4">
        <v>37.119999</v>
      </c>
      <c r="D567" s="18">
        <f t="shared" si="23"/>
        <v>0.26023686249266653</v>
      </c>
      <c r="E567" s="18">
        <f t="shared" si="24"/>
        <v>0.12469638566785513</v>
      </c>
    </row>
    <row r="568" spans="1:5" x14ac:dyDescent="0.3">
      <c r="A568" s="15">
        <v>43280</v>
      </c>
      <c r="B568" s="16">
        <v>242.89999399999999</v>
      </c>
      <c r="C568" s="4">
        <v>38.689999</v>
      </c>
      <c r="D568" s="18">
        <f t="shared" si="23"/>
        <v>0.1121952617396893</v>
      </c>
      <c r="E568" s="18">
        <f t="shared" si="24"/>
        <v>0.41425261887605203</v>
      </c>
    </row>
    <row r="569" spans="1:5" x14ac:dyDescent="0.3">
      <c r="A569" s="15">
        <v>43283</v>
      </c>
      <c r="B569" s="16">
        <v>238.94000199999999</v>
      </c>
      <c r="C569" s="4">
        <v>37.439999</v>
      </c>
      <c r="D569" s="18">
        <f t="shared" si="23"/>
        <v>-0.16437328547223906</v>
      </c>
      <c r="E569" s="18">
        <f t="shared" si="24"/>
        <v>-0.32841517965960243</v>
      </c>
    </row>
    <row r="570" spans="1:5" x14ac:dyDescent="0.3">
      <c r="A570" s="15">
        <v>43284</v>
      </c>
      <c r="B570" s="16">
        <v>246.33000200000001</v>
      </c>
      <c r="C570" s="4">
        <v>37.07</v>
      </c>
      <c r="D570" s="18">
        <f t="shared" si="23"/>
        <v>0.30459625748616936</v>
      </c>
      <c r="E570" s="18">
        <f t="shared" si="24"/>
        <v>-9.931607737348358E-2</v>
      </c>
    </row>
    <row r="571" spans="1:5" x14ac:dyDescent="0.3">
      <c r="A571" s="15">
        <v>43285</v>
      </c>
      <c r="B571" s="16">
        <v>244.10000600000001</v>
      </c>
      <c r="C571" s="4">
        <v>37.919998</v>
      </c>
      <c r="D571" s="18">
        <f t="shared" si="23"/>
        <v>-9.0941065289920076E-2</v>
      </c>
      <c r="E571" s="18">
        <f t="shared" si="24"/>
        <v>0.22670607481562577</v>
      </c>
    </row>
    <row r="572" spans="1:5" x14ac:dyDescent="0.3">
      <c r="A572" s="15">
        <v>43286</v>
      </c>
      <c r="B572" s="16">
        <v>249.13000500000001</v>
      </c>
      <c r="C572" s="4">
        <v>39.759998000000003</v>
      </c>
      <c r="D572" s="18">
        <f t="shared" si="23"/>
        <v>0.20396866668253466</v>
      </c>
      <c r="E572" s="18">
        <f t="shared" si="24"/>
        <v>0.47382706842357791</v>
      </c>
    </row>
    <row r="573" spans="1:5" x14ac:dyDescent="0.3">
      <c r="A573" s="15">
        <v>43287</v>
      </c>
      <c r="B573" s="16">
        <v>250.229996</v>
      </c>
      <c r="C573" s="4">
        <v>40.310001</v>
      </c>
      <c r="D573" s="18">
        <f t="shared" si="23"/>
        <v>4.4056102890790427E-2</v>
      </c>
      <c r="E573" s="18">
        <f t="shared" si="24"/>
        <v>0.13738270450252887</v>
      </c>
    </row>
    <row r="574" spans="1:5" x14ac:dyDescent="0.3">
      <c r="A574" s="15">
        <v>43290</v>
      </c>
      <c r="B574" s="16">
        <v>258.05999800000001</v>
      </c>
      <c r="C574" s="4">
        <v>40.389999000000003</v>
      </c>
      <c r="D574" s="18">
        <f t="shared" si="23"/>
        <v>0.30811629337227586</v>
      </c>
      <c r="E574" s="18">
        <f t="shared" si="24"/>
        <v>1.9826028799037054E-2</v>
      </c>
    </row>
    <row r="575" spans="1:5" x14ac:dyDescent="0.3">
      <c r="A575" s="15">
        <v>43291</v>
      </c>
      <c r="B575" s="16">
        <v>254.03999300000001</v>
      </c>
      <c r="C575" s="4">
        <v>40.299999</v>
      </c>
      <c r="D575" s="18">
        <f t="shared" si="23"/>
        <v>-0.15700400893506661</v>
      </c>
      <c r="E575" s="18">
        <f t="shared" si="24"/>
        <v>-2.2307606779765621E-2</v>
      </c>
    </row>
    <row r="576" spans="1:5" x14ac:dyDescent="0.3">
      <c r="A576" s="15">
        <v>43292</v>
      </c>
      <c r="B576" s="16">
        <v>254.449997</v>
      </c>
      <c r="C576" s="4">
        <v>39.939999</v>
      </c>
      <c r="D576" s="18">
        <f t="shared" si="23"/>
        <v>1.6126338646484939E-2</v>
      </c>
      <c r="E576" s="18">
        <f t="shared" si="24"/>
        <v>-8.9731411886289081E-2</v>
      </c>
    </row>
    <row r="577" spans="1:5" x14ac:dyDescent="0.3">
      <c r="A577" s="15">
        <v>43293</v>
      </c>
      <c r="B577" s="16">
        <v>251.88999899999999</v>
      </c>
      <c r="C577" s="4">
        <v>40.009998000000003</v>
      </c>
      <c r="D577" s="18">
        <f t="shared" si="23"/>
        <v>-0.10111860937100481</v>
      </c>
      <c r="E577" s="18">
        <f t="shared" si="24"/>
        <v>1.7510699315268496E-2</v>
      </c>
    </row>
    <row r="578" spans="1:5" x14ac:dyDescent="0.3">
      <c r="A578" s="15">
        <v>43294</v>
      </c>
      <c r="B578" s="16">
        <v>247.009995</v>
      </c>
      <c r="C578" s="4">
        <v>39.619999</v>
      </c>
      <c r="D578" s="18">
        <f t="shared" si="23"/>
        <v>-0.19563678911294069</v>
      </c>
      <c r="E578" s="18">
        <f t="shared" si="24"/>
        <v>-9.7953568510127376E-2</v>
      </c>
    </row>
    <row r="579" spans="1:5" x14ac:dyDescent="0.3">
      <c r="A579" s="15">
        <v>43297</v>
      </c>
      <c r="B579" s="16">
        <v>249.38999899999999</v>
      </c>
      <c r="C579" s="4">
        <v>38.979999999999997</v>
      </c>
      <c r="D579" s="18">
        <f t="shared" si="23"/>
        <v>9.5891308050104485E-2</v>
      </c>
      <c r="E579" s="18">
        <f t="shared" si="24"/>
        <v>-0.16285321951211795</v>
      </c>
    </row>
    <row r="580" spans="1:5" x14ac:dyDescent="0.3">
      <c r="A580" s="15">
        <v>43298</v>
      </c>
      <c r="B580" s="16">
        <v>247.929993</v>
      </c>
      <c r="C580" s="4">
        <v>38.18</v>
      </c>
      <c r="D580" s="18">
        <f t="shared" si="23"/>
        <v>-5.8715121769372658E-2</v>
      </c>
      <c r="E580" s="18">
        <f t="shared" si="24"/>
        <v>-0.20736875781813158</v>
      </c>
    </row>
    <row r="581" spans="1:5" x14ac:dyDescent="0.3">
      <c r="A581" s="15">
        <v>43299</v>
      </c>
      <c r="B581" s="16">
        <v>248.13000500000001</v>
      </c>
      <c r="C581" s="4">
        <v>38.900002000000001</v>
      </c>
      <c r="D581" s="18">
        <f t="shared" ref="D581:D644" si="25">(LN(B581)-LN(B580))*10</f>
        <v>8.0640249826746668E-3</v>
      </c>
      <c r="E581" s="18">
        <f t="shared" ref="E581:E644" si="26">(LN(C581)-LN(C580))*10</f>
        <v>0.18682483740679601</v>
      </c>
    </row>
    <row r="582" spans="1:5" x14ac:dyDescent="0.3">
      <c r="A582" s="15">
        <v>43300</v>
      </c>
      <c r="B582" s="16">
        <v>244.949997</v>
      </c>
      <c r="C582" s="4">
        <v>38.840000000000003</v>
      </c>
      <c r="D582" s="18">
        <f t="shared" si="25"/>
        <v>-0.12898726685466322</v>
      </c>
      <c r="E582" s="18">
        <f t="shared" si="26"/>
        <v>-1.5436586151569287E-2</v>
      </c>
    </row>
    <row r="583" spans="1:5" x14ac:dyDescent="0.3">
      <c r="A583" s="15">
        <v>43301</v>
      </c>
      <c r="B583" s="16">
        <v>248.86000100000001</v>
      </c>
      <c r="C583" s="4">
        <v>39.849997999999999</v>
      </c>
      <c r="D583" s="18">
        <f t="shared" si="25"/>
        <v>0.15836397528622648</v>
      </c>
      <c r="E583" s="18">
        <f t="shared" si="26"/>
        <v>0.2567171162489279</v>
      </c>
    </row>
    <row r="584" spans="1:5" x14ac:dyDescent="0.3">
      <c r="A584" s="15">
        <v>43304</v>
      </c>
      <c r="B584" s="16">
        <v>248.699997</v>
      </c>
      <c r="C584" s="4">
        <v>38.439999</v>
      </c>
      <c r="D584" s="18">
        <f t="shared" si="25"/>
        <v>-6.4315461917630046E-3</v>
      </c>
      <c r="E584" s="18">
        <f t="shared" si="26"/>
        <v>-0.36023796960493737</v>
      </c>
    </row>
    <row r="585" spans="1:5" x14ac:dyDescent="0.3">
      <c r="A585" s="15">
        <v>43305</v>
      </c>
      <c r="B585" s="16">
        <v>249.86999499999999</v>
      </c>
      <c r="C585" s="4">
        <v>38.630001</v>
      </c>
      <c r="D585" s="18">
        <f t="shared" si="25"/>
        <v>4.6934238583205001E-2</v>
      </c>
      <c r="E585" s="18">
        <f t="shared" si="26"/>
        <v>4.9306444772829749E-2</v>
      </c>
    </row>
    <row r="586" spans="1:5" x14ac:dyDescent="0.3">
      <c r="A586" s="15">
        <v>43306</v>
      </c>
      <c r="B586" s="16">
        <v>249.529999</v>
      </c>
      <c r="C586" s="4">
        <v>38.009998000000003</v>
      </c>
      <c r="D586" s="18">
        <f t="shared" si="25"/>
        <v>-1.3616181682589712E-2</v>
      </c>
      <c r="E586" s="18">
        <f t="shared" si="26"/>
        <v>-0.16179972181382229</v>
      </c>
    </row>
    <row r="587" spans="1:5" x14ac:dyDescent="0.3">
      <c r="A587" s="15">
        <v>43307</v>
      </c>
      <c r="B587" s="16">
        <v>245.770004</v>
      </c>
      <c r="C587" s="4">
        <v>38.18</v>
      </c>
      <c r="D587" s="18">
        <f t="shared" si="25"/>
        <v>-0.15182988925660723</v>
      </c>
      <c r="E587" s="18">
        <f t="shared" si="26"/>
        <v>4.4625879141775293E-2</v>
      </c>
    </row>
    <row r="588" spans="1:5" x14ac:dyDescent="0.3">
      <c r="A588" s="15">
        <v>43308</v>
      </c>
      <c r="B588" s="16">
        <v>235.89999399999999</v>
      </c>
      <c r="C588" s="4">
        <v>39.099997999999999</v>
      </c>
      <c r="D588" s="18">
        <f t="shared" si="25"/>
        <v>-0.4098819453191016</v>
      </c>
      <c r="E588" s="18">
        <f t="shared" si="26"/>
        <v>0.23810597542821998</v>
      </c>
    </row>
    <row r="589" spans="1:5" x14ac:dyDescent="0.3">
      <c r="A589" s="15">
        <v>43311</v>
      </c>
      <c r="B589" s="16">
        <v>242.38999899999999</v>
      </c>
      <c r="C589" s="4">
        <v>39.740001999999997</v>
      </c>
      <c r="D589" s="18">
        <f t="shared" si="25"/>
        <v>0.27140034114066403</v>
      </c>
      <c r="E589" s="18">
        <f t="shared" si="26"/>
        <v>0.16235871610372321</v>
      </c>
    </row>
    <row r="590" spans="1:5" x14ac:dyDescent="0.3">
      <c r="A590" s="15">
        <v>43312</v>
      </c>
      <c r="B590" s="16">
        <v>241.240005</v>
      </c>
      <c r="C590" s="4">
        <v>39.659999999999997</v>
      </c>
      <c r="D590" s="18">
        <f t="shared" si="25"/>
        <v>-4.7556857841559719E-2</v>
      </c>
      <c r="E590" s="18">
        <f t="shared" si="26"/>
        <v>-2.0151643591459489E-2</v>
      </c>
    </row>
    <row r="591" spans="1:5" x14ac:dyDescent="0.3">
      <c r="A591" s="15">
        <v>43313</v>
      </c>
      <c r="B591" s="16">
        <v>235.14999399999999</v>
      </c>
      <c r="C591" s="4">
        <v>38.479999999999997</v>
      </c>
      <c r="D591" s="18">
        <f t="shared" si="25"/>
        <v>-0.25568726433605526</v>
      </c>
      <c r="E591" s="18">
        <f t="shared" si="26"/>
        <v>-0.30204497294144428</v>
      </c>
    </row>
    <row r="592" spans="1:5" x14ac:dyDescent="0.3">
      <c r="A592" s="15">
        <v>43314</v>
      </c>
      <c r="B592" s="16">
        <v>231.13999899999999</v>
      </c>
      <c r="C592" s="4">
        <v>38.259998000000003</v>
      </c>
      <c r="D592" s="18">
        <f t="shared" si="25"/>
        <v>-0.17199999654515352</v>
      </c>
      <c r="E592" s="18">
        <f t="shared" si="26"/>
        <v>-5.7337140593154423E-2</v>
      </c>
    </row>
    <row r="593" spans="1:5" x14ac:dyDescent="0.3">
      <c r="A593" s="15">
        <v>43315</v>
      </c>
      <c r="B593" s="16">
        <v>232.16999799999999</v>
      </c>
      <c r="C593" s="4">
        <v>39.18</v>
      </c>
      <c r="D593" s="18">
        <f t="shared" si="25"/>
        <v>4.4462701151877226E-2</v>
      </c>
      <c r="E593" s="18">
        <f t="shared" si="26"/>
        <v>0.23761500778204603</v>
      </c>
    </row>
    <row r="594" spans="1:5" x14ac:dyDescent="0.3">
      <c r="A594" s="15">
        <v>43318</v>
      </c>
      <c r="B594" s="16">
        <v>235.720001</v>
      </c>
      <c r="C594" s="4">
        <v>39.259998000000003</v>
      </c>
      <c r="D594" s="18">
        <f t="shared" si="25"/>
        <v>0.15174810875933531</v>
      </c>
      <c r="E594" s="18">
        <f t="shared" si="26"/>
        <v>2.0397253894839373E-2</v>
      </c>
    </row>
    <row r="595" spans="1:5" x14ac:dyDescent="0.3">
      <c r="A595" s="15">
        <v>43319</v>
      </c>
      <c r="B595" s="16">
        <v>238.38999899999999</v>
      </c>
      <c r="C595" s="4">
        <v>40.330002</v>
      </c>
      <c r="D595" s="18">
        <f t="shared" si="25"/>
        <v>0.11263319595857801</v>
      </c>
      <c r="E595" s="18">
        <f t="shared" si="26"/>
        <v>0.26889520570272385</v>
      </c>
    </row>
    <row r="596" spans="1:5" x14ac:dyDescent="0.3">
      <c r="A596" s="15">
        <v>43320</v>
      </c>
      <c r="B596" s="16">
        <v>232.85000600000001</v>
      </c>
      <c r="C596" s="4">
        <v>39.970001000000003</v>
      </c>
      <c r="D596" s="18">
        <f t="shared" si="25"/>
        <v>-0.23513488611843769</v>
      </c>
      <c r="E596" s="18">
        <f t="shared" si="26"/>
        <v>-8.9664607341548574E-2</v>
      </c>
    </row>
    <row r="597" spans="1:5" x14ac:dyDescent="0.3">
      <c r="A597" s="15">
        <v>43321</v>
      </c>
      <c r="B597" s="16">
        <v>227.35000600000001</v>
      </c>
      <c r="C597" s="4">
        <v>39.57</v>
      </c>
      <c r="D597" s="18">
        <f t="shared" si="25"/>
        <v>-0.23903788534001436</v>
      </c>
      <c r="E597" s="18">
        <f t="shared" si="26"/>
        <v>-0.10057942344662951</v>
      </c>
    </row>
    <row r="598" spans="1:5" x14ac:dyDescent="0.3">
      <c r="A598" s="15">
        <v>43322</v>
      </c>
      <c r="B598" s="16">
        <v>227.199997</v>
      </c>
      <c r="C598" s="4">
        <v>38.799999</v>
      </c>
      <c r="D598" s="18">
        <f t="shared" si="25"/>
        <v>-6.6003301927608504E-3</v>
      </c>
      <c r="E598" s="18">
        <f t="shared" si="26"/>
        <v>-0.1965103454130146</v>
      </c>
    </row>
    <row r="599" spans="1:5" x14ac:dyDescent="0.3">
      <c r="A599" s="15">
        <v>43325</v>
      </c>
      <c r="B599" s="16">
        <v>229.11000100000001</v>
      </c>
      <c r="C599" s="4">
        <v>39.159999999999997</v>
      </c>
      <c r="D599" s="18">
        <f t="shared" si="25"/>
        <v>8.3715682903475752E-2</v>
      </c>
      <c r="E599" s="18">
        <f t="shared" si="26"/>
        <v>9.2355968062780569E-2</v>
      </c>
    </row>
    <row r="600" spans="1:5" x14ac:dyDescent="0.3">
      <c r="A600" s="15">
        <v>43326</v>
      </c>
      <c r="B600" s="16">
        <v>235.13999899999999</v>
      </c>
      <c r="C600" s="4">
        <v>39.479999999999997</v>
      </c>
      <c r="D600" s="18">
        <f t="shared" si="25"/>
        <v>0.25978835253691379</v>
      </c>
      <c r="E600" s="18">
        <f t="shared" si="26"/>
        <v>8.1383969029711345E-2</v>
      </c>
    </row>
    <row r="601" spans="1:5" x14ac:dyDescent="0.3">
      <c r="A601" s="15">
        <v>43327</v>
      </c>
      <c r="B601" s="16">
        <v>234.63000500000001</v>
      </c>
      <c r="C601" s="4">
        <v>38.630001</v>
      </c>
      <c r="D601" s="18">
        <f t="shared" si="25"/>
        <v>-2.1712505950315375E-2</v>
      </c>
      <c r="E601" s="18">
        <f t="shared" si="26"/>
        <v>-0.21765012000474648</v>
      </c>
    </row>
    <row r="602" spans="1:5" x14ac:dyDescent="0.3">
      <c r="A602" s="15">
        <v>43328</v>
      </c>
      <c r="B602" s="16">
        <v>233.16999799999999</v>
      </c>
      <c r="C602" s="4">
        <v>38.959999000000003</v>
      </c>
      <c r="D602" s="18">
        <f t="shared" si="25"/>
        <v>-6.2420339083093523E-2</v>
      </c>
      <c r="E602" s="18">
        <f t="shared" si="26"/>
        <v>8.5062505421769075E-2</v>
      </c>
    </row>
    <row r="603" spans="1:5" x14ac:dyDescent="0.3">
      <c r="A603" s="15">
        <v>43329</v>
      </c>
      <c r="B603" s="16">
        <v>237.009995</v>
      </c>
      <c r="C603" s="4">
        <v>39.099997999999999</v>
      </c>
      <c r="D603" s="18">
        <f t="shared" si="25"/>
        <v>0.16334520558187293</v>
      </c>
      <c r="E603" s="18">
        <f t="shared" si="26"/>
        <v>3.5869627334403908E-2</v>
      </c>
    </row>
    <row r="604" spans="1:5" x14ac:dyDescent="0.3">
      <c r="A604" s="15">
        <v>43332</v>
      </c>
      <c r="B604" s="16">
        <v>237.83000200000001</v>
      </c>
      <c r="C604" s="4">
        <v>39.939999</v>
      </c>
      <c r="D604" s="18">
        <f t="shared" si="25"/>
        <v>3.4538279013185402E-2</v>
      </c>
      <c r="E604" s="18">
        <f t="shared" si="26"/>
        <v>0.21255887109688842</v>
      </c>
    </row>
    <row r="605" spans="1:5" x14ac:dyDescent="0.3">
      <c r="A605" s="15">
        <v>43333</v>
      </c>
      <c r="B605" s="16">
        <v>235.520004</v>
      </c>
      <c r="C605" s="4">
        <v>40.299999</v>
      </c>
      <c r="D605" s="18">
        <f t="shared" si="25"/>
        <v>-9.760288618767099E-2</v>
      </c>
      <c r="E605" s="18">
        <f t="shared" si="26"/>
        <v>8.9731411886289081E-2</v>
      </c>
    </row>
    <row r="606" spans="1:5" x14ac:dyDescent="0.3">
      <c r="A606" s="15">
        <v>43334</v>
      </c>
      <c r="B606" s="16">
        <v>239.929993</v>
      </c>
      <c r="C606" s="4">
        <v>40.5</v>
      </c>
      <c r="D606" s="18">
        <f t="shared" si="25"/>
        <v>0.18551332432946488</v>
      </c>
      <c r="E606" s="18">
        <f t="shared" si="26"/>
        <v>4.9505299737520048E-2</v>
      </c>
    </row>
    <row r="607" spans="1:5" x14ac:dyDescent="0.3">
      <c r="A607" s="15">
        <v>43335</v>
      </c>
      <c r="B607" s="16">
        <v>239.88999899999999</v>
      </c>
      <c r="C607" s="4">
        <v>40.259998000000003</v>
      </c>
      <c r="D607" s="18">
        <f t="shared" si="25"/>
        <v>-1.6670418390063446E-3</v>
      </c>
      <c r="E607" s="18">
        <f t="shared" si="26"/>
        <v>-5.9436035779478757E-2</v>
      </c>
    </row>
    <row r="608" spans="1:5" x14ac:dyDescent="0.3">
      <c r="A608" s="15">
        <v>43336</v>
      </c>
      <c r="B608" s="16">
        <v>239.550003</v>
      </c>
      <c r="C608" s="4">
        <v>40.240001999999997</v>
      </c>
      <c r="D608" s="18">
        <f t="shared" si="25"/>
        <v>-1.4183049206408782E-2</v>
      </c>
      <c r="E608" s="18">
        <f t="shared" si="26"/>
        <v>-4.9679504127375651E-3</v>
      </c>
    </row>
    <row r="609" spans="1:5" x14ac:dyDescent="0.3">
      <c r="A609" s="15">
        <v>43339</v>
      </c>
      <c r="B609" s="16">
        <v>239.970001</v>
      </c>
      <c r="C609" s="4">
        <v>40.630001</v>
      </c>
      <c r="D609" s="18">
        <f t="shared" si="25"/>
        <v>1.7517438434158095E-2</v>
      </c>
      <c r="E609" s="18">
        <f t="shared" si="26"/>
        <v>9.6451591187189933E-2</v>
      </c>
    </row>
    <row r="610" spans="1:5" x14ac:dyDescent="0.3">
      <c r="A610" s="15">
        <v>43340</v>
      </c>
      <c r="B610" s="16">
        <v>239.13999899999999</v>
      </c>
      <c r="C610" s="4">
        <v>39.900002000000001</v>
      </c>
      <c r="D610" s="18">
        <f t="shared" si="25"/>
        <v>-3.464769386244626E-2</v>
      </c>
      <c r="E610" s="18">
        <f t="shared" si="26"/>
        <v>-0.18130360590860928</v>
      </c>
    </row>
    <row r="611" spans="1:5" x14ac:dyDescent="0.3">
      <c r="A611" s="15">
        <v>43341</v>
      </c>
      <c r="B611" s="16">
        <v>239.91000399999999</v>
      </c>
      <c r="C611" s="4">
        <v>40.659999999999997</v>
      </c>
      <c r="D611" s="18">
        <f t="shared" si="25"/>
        <v>3.2147193750438063E-2</v>
      </c>
      <c r="E611" s="18">
        <f t="shared" si="26"/>
        <v>0.18868434179070803</v>
      </c>
    </row>
    <row r="612" spans="1:5" x14ac:dyDescent="0.3">
      <c r="A612" s="15">
        <v>43342</v>
      </c>
      <c r="B612" s="16">
        <v>239.990005</v>
      </c>
      <c r="C612" s="4">
        <v>39.490001999999997</v>
      </c>
      <c r="D612" s="18">
        <f t="shared" si="25"/>
        <v>3.3340695661898678E-3</v>
      </c>
      <c r="E612" s="18">
        <f t="shared" si="26"/>
        <v>-0.29197282255910562</v>
      </c>
    </row>
    <row r="613" spans="1:5" x14ac:dyDescent="0.3">
      <c r="A613" s="15">
        <v>43343</v>
      </c>
      <c r="B613" s="16">
        <v>242.050003</v>
      </c>
      <c r="C613" s="4">
        <v>39.75</v>
      </c>
      <c r="D613" s="18">
        <f t="shared" si="25"/>
        <v>8.5470521383905762E-2</v>
      </c>
      <c r="E613" s="18">
        <f t="shared" si="26"/>
        <v>6.5623151560507686E-2</v>
      </c>
    </row>
    <row r="614" spans="1:5" x14ac:dyDescent="0.3">
      <c r="A614" s="15">
        <v>43346</v>
      </c>
      <c r="B614" s="16">
        <v>240.529999</v>
      </c>
      <c r="C614" s="4">
        <v>39.779998999999997</v>
      </c>
      <c r="D614" s="18">
        <f t="shared" si="25"/>
        <v>-6.2995110461683268E-2</v>
      </c>
      <c r="E614" s="18">
        <f t="shared" si="26"/>
        <v>7.5440718722452615E-3</v>
      </c>
    </row>
    <row r="615" spans="1:5" x14ac:dyDescent="0.3">
      <c r="A615" s="15">
        <v>43347</v>
      </c>
      <c r="B615" s="16">
        <v>238.570007</v>
      </c>
      <c r="C615" s="4">
        <v>39.380001</v>
      </c>
      <c r="D615" s="18">
        <f t="shared" si="25"/>
        <v>-8.1820200785687192E-2</v>
      </c>
      <c r="E615" s="18">
        <f t="shared" si="26"/>
        <v>-0.10106149682985066</v>
      </c>
    </row>
    <row r="616" spans="1:5" x14ac:dyDescent="0.3">
      <c r="A616" s="15">
        <v>43348</v>
      </c>
      <c r="B616" s="16">
        <v>238.229996</v>
      </c>
      <c r="C616" s="4">
        <v>38.740001999999997</v>
      </c>
      <c r="D616" s="18">
        <f t="shared" si="25"/>
        <v>-1.4262208703668122E-2</v>
      </c>
      <c r="E616" s="18">
        <f t="shared" si="26"/>
        <v>-0.1638538899950559</v>
      </c>
    </row>
    <row r="617" spans="1:5" x14ac:dyDescent="0.3">
      <c r="A617" s="15">
        <v>43349</v>
      </c>
      <c r="B617" s="16">
        <v>238.429993</v>
      </c>
      <c r="C617" s="4">
        <v>38.409999999999997</v>
      </c>
      <c r="D617" s="18">
        <f t="shared" si="25"/>
        <v>8.3916005686113238E-3</v>
      </c>
      <c r="E617" s="18">
        <f t="shared" si="26"/>
        <v>-8.5548672472612886E-2</v>
      </c>
    </row>
    <row r="618" spans="1:5" x14ac:dyDescent="0.3">
      <c r="A618" s="15">
        <v>43350</v>
      </c>
      <c r="B618" s="16">
        <v>239.11999499999999</v>
      </c>
      <c r="C618" s="4">
        <v>38.810001</v>
      </c>
      <c r="D618" s="18">
        <f t="shared" si="25"/>
        <v>2.8897602240851583E-2</v>
      </c>
      <c r="E618" s="18">
        <f t="shared" si="26"/>
        <v>0.10360128789556278</v>
      </c>
    </row>
    <row r="619" spans="1:5" x14ac:dyDescent="0.3">
      <c r="A619" s="15">
        <v>43353</v>
      </c>
      <c r="B619" s="16">
        <v>239.220001</v>
      </c>
      <c r="C619" s="4">
        <v>38.840000000000003</v>
      </c>
      <c r="D619" s="18">
        <f t="shared" si="25"/>
        <v>4.1813773589183256E-3</v>
      </c>
      <c r="E619" s="18">
        <f t="shared" si="26"/>
        <v>7.7267227575461561E-3</v>
      </c>
    </row>
    <row r="620" spans="1:5" x14ac:dyDescent="0.3">
      <c r="A620" s="15">
        <v>43354</v>
      </c>
      <c r="B620" s="16">
        <v>236.53999300000001</v>
      </c>
      <c r="C620" s="4">
        <v>38.720001000000003</v>
      </c>
      <c r="D620" s="18">
        <f t="shared" si="25"/>
        <v>-0.11266337571903762</v>
      </c>
      <c r="E620" s="18">
        <f t="shared" si="26"/>
        <v>-3.0943551883018117E-2</v>
      </c>
    </row>
    <row r="621" spans="1:5" x14ac:dyDescent="0.3">
      <c r="A621" s="15">
        <v>43355</v>
      </c>
      <c r="B621" s="16">
        <v>236.979996</v>
      </c>
      <c r="C621" s="4">
        <v>38.880001</v>
      </c>
      <c r="D621" s="18">
        <f t="shared" si="25"/>
        <v>1.8584352798649562E-2</v>
      </c>
      <c r="E621" s="18">
        <f t="shared" si="26"/>
        <v>4.1237170775803023E-2</v>
      </c>
    </row>
    <row r="622" spans="1:5" x14ac:dyDescent="0.3">
      <c r="A622" s="15">
        <v>43356</v>
      </c>
      <c r="B622" s="16">
        <v>237.279999</v>
      </c>
      <c r="C622" s="4">
        <v>38.959999000000003</v>
      </c>
      <c r="D622" s="18">
        <f t="shared" si="25"/>
        <v>1.2651416656597192E-2</v>
      </c>
      <c r="E622" s="18">
        <f t="shared" si="26"/>
        <v>2.055447794580445E-2</v>
      </c>
    </row>
    <row r="623" spans="1:5" x14ac:dyDescent="0.3">
      <c r="A623" s="15">
        <v>43357</v>
      </c>
      <c r="B623" s="16">
        <v>238.66000399999999</v>
      </c>
      <c r="C623" s="4">
        <v>39.779998999999997</v>
      </c>
      <c r="D623" s="18">
        <f t="shared" si="25"/>
        <v>5.7990875265625519E-2</v>
      </c>
      <c r="E623" s="18">
        <f t="shared" si="26"/>
        <v>0.20828795180582116</v>
      </c>
    </row>
    <row r="624" spans="1:5" x14ac:dyDescent="0.3">
      <c r="A624" s="15">
        <v>43360</v>
      </c>
      <c r="B624" s="16">
        <v>238.13999899999999</v>
      </c>
      <c r="C624" s="4">
        <v>40</v>
      </c>
      <c r="D624" s="18">
        <f t="shared" si="25"/>
        <v>-2.1812298779364525E-2</v>
      </c>
      <c r="E624" s="18">
        <f t="shared" si="26"/>
        <v>5.5152058263709947E-2</v>
      </c>
    </row>
    <row r="625" spans="1:5" x14ac:dyDescent="0.3">
      <c r="A625" s="15">
        <v>43361</v>
      </c>
      <c r="B625" s="16">
        <v>239.83000200000001</v>
      </c>
      <c r="C625" s="4">
        <v>40.5</v>
      </c>
      <c r="D625" s="18">
        <f t="shared" si="25"/>
        <v>7.0716155374963563E-2</v>
      </c>
      <c r="E625" s="18">
        <f t="shared" si="26"/>
        <v>0.12422519998557036</v>
      </c>
    </row>
    <row r="626" spans="1:5" x14ac:dyDescent="0.3">
      <c r="A626" s="15">
        <v>43362</v>
      </c>
      <c r="B626" s="16">
        <v>239.78999300000001</v>
      </c>
      <c r="C626" s="4">
        <v>40.479999999999997</v>
      </c>
      <c r="D626" s="18">
        <f t="shared" si="25"/>
        <v>-1.6683624748736747E-3</v>
      </c>
      <c r="E626" s="18">
        <f t="shared" si="26"/>
        <v>-4.9394913328315582E-3</v>
      </c>
    </row>
    <row r="627" spans="1:5" x14ac:dyDescent="0.3">
      <c r="A627" s="15">
        <v>43363</v>
      </c>
      <c r="B627" s="16">
        <v>238.550003</v>
      </c>
      <c r="C627" s="4">
        <v>40.119999</v>
      </c>
      <c r="D627" s="18">
        <f t="shared" si="25"/>
        <v>-5.1845665757310755E-2</v>
      </c>
      <c r="E627" s="18">
        <f t="shared" si="26"/>
        <v>-8.9330868106998196E-2</v>
      </c>
    </row>
    <row r="628" spans="1:5" x14ac:dyDescent="0.3">
      <c r="A628" s="15">
        <v>43364</v>
      </c>
      <c r="B628" s="16">
        <v>238.16000399999999</v>
      </c>
      <c r="C628" s="4">
        <v>40.25</v>
      </c>
      <c r="D628" s="18">
        <f t="shared" si="25"/>
        <v>-1.6362110351435533E-2</v>
      </c>
      <c r="E628" s="18">
        <f t="shared" si="26"/>
        <v>3.2350656960620228E-2</v>
      </c>
    </row>
    <row r="629" spans="1:5" x14ac:dyDescent="0.3">
      <c r="A629" s="15">
        <v>43367</v>
      </c>
      <c r="B629" s="16">
        <v>234.86999499999999</v>
      </c>
      <c r="C629" s="4">
        <v>40.389999000000003</v>
      </c>
      <c r="D629" s="18">
        <f t="shared" si="25"/>
        <v>-0.139105852033925</v>
      </c>
      <c r="E629" s="18">
        <f t="shared" si="26"/>
        <v>3.4722009521455099E-2</v>
      </c>
    </row>
    <row r="630" spans="1:5" x14ac:dyDescent="0.3">
      <c r="A630" s="15">
        <v>43368</v>
      </c>
      <c r="B630" s="16">
        <v>236.699997</v>
      </c>
      <c r="C630" s="4">
        <v>40.619999</v>
      </c>
      <c r="D630" s="18">
        <f t="shared" si="25"/>
        <v>7.7613555461066852E-2</v>
      </c>
      <c r="E630" s="18">
        <f t="shared" si="26"/>
        <v>5.678326717105886E-2</v>
      </c>
    </row>
    <row r="631" spans="1:5" x14ac:dyDescent="0.3">
      <c r="A631" s="15">
        <v>43369</v>
      </c>
      <c r="B631" s="16">
        <v>237.270004</v>
      </c>
      <c r="C631" s="4">
        <v>40.689999</v>
      </c>
      <c r="D631" s="18">
        <f t="shared" si="25"/>
        <v>2.4052462122003959E-2</v>
      </c>
      <c r="E631" s="18">
        <f t="shared" si="26"/>
        <v>1.7218059037116262E-2</v>
      </c>
    </row>
    <row r="632" spans="1:5" x14ac:dyDescent="0.3">
      <c r="A632" s="15">
        <v>43370</v>
      </c>
      <c r="B632" s="16">
        <v>237.449997</v>
      </c>
      <c r="C632" s="4">
        <v>40.560001</v>
      </c>
      <c r="D632" s="18">
        <f t="shared" si="25"/>
        <v>7.5831230302458863E-3</v>
      </c>
      <c r="E632" s="18">
        <f t="shared" si="26"/>
        <v>-3.1999534997755319E-2</v>
      </c>
    </row>
    <row r="633" spans="1:5" x14ac:dyDescent="0.3">
      <c r="A633" s="15">
        <v>43371</v>
      </c>
      <c r="B633" s="16">
        <v>239.240005</v>
      </c>
      <c r="C633" s="4">
        <v>39.909999999999997</v>
      </c>
      <c r="D633" s="18">
        <f t="shared" si="25"/>
        <v>7.5101907149797142E-2</v>
      </c>
      <c r="E633" s="18">
        <f t="shared" si="26"/>
        <v>-0.16155464877117609</v>
      </c>
    </row>
    <row r="634" spans="1:5" x14ac:dyDescent="0.3">
      <c r="A634" s="15">
        <v>43374</v>
      </c>
      <c r="B634" s="16">
        <v>238.08999600000001</v>
      </c>
      <c r="C634" s="4">
        <v>39.860000999999997</v>
      </c>
      <c r="D634" s="18">
        <f t="shared" si="25"/>
        <v>-4.8185164254297419E-2</v>
      </c>
      <c r="E634" s="18">
        <f t="shared" si="26"/>
        <v>-1.2535791881864711E-2</v>
      </c>
    </row>
    <row r="635" spans="1:5" x14ac:dyDescent="0.3">
      <c r="A635" s="15">
        <v>43375</v>
      </c>
      <c r="B635" s="16">
        <v>239.46000699999999</v>
      </c>
      <c r="C635" s="4">
        <v>39.040000999999997</v>
      </c>
      <c r="D635" s="18">
        <f t="shared" si="25"/>
        <v>5.7376808706948168E-2</v>
      </c>
      <c r="E635" s="18">
        <f t="shared" si="26"/>
        <v>-0.2078655271281038</v>
      </c>
    </row>
    <row r="636" spans="1:5" x14ac:dyDescent="0.3">
      <c r="A636" s="15">
        <v>43376</v>
      </c>
      <c r="B636" s="16">
        <v>241</v>
      </c>
      <c r="C636" s="4">
        <v>38.82</v>
      </c>
      <c r="D636" s="18">
        <f t="shared" si="25"/>
        <v>6.410515969518471E-2</v>
      </c>
      <c r="E636" s="18">
        <f t="shared" si="26"/>
        <v>-5.6512094187812778E-2</v>
      </c>
    </row>
    <row r="637" spans="1:5" x14ac:dyDescent="0.3">
      <c r="A637" s="15">
        <v>43377</v>
      </c>
      <c r="B637" s="16">
        <v>234.94000199999999</v>
      </c>
      <c r="C637" s="4">
        <v>38.549999</v>
      </c>
      <c r="D637" s="18">
        <f t="shared" si="25"/>
        <v>-0.25466762582103009</v>
      </c>
      <c r="E637" s="18">
        <f t="shared" si="26"/>
        <v>-6.9795036718631742E-2</v>
      </c>
    </row>
    <row r="638" spans="1:5" x14ac:dyDescent="0.3">
      <c r="A638" s="15">
        <v>43378</v>
      </c>
      <c r="B638" s="16">
        <v>227.61000100000001</v>
      </c>
      <c r="C638" s="4">
        <v>38.189999</v>
      </c>
      <c r="D638" s="18">
        <f t="shared" si="25"/>
        <v>-0.31696528496978793</v>
      </c>
      <c r="E638" s="18">
        <f t="shared" si="26"/>
        <v>-9.3823990164416671E-2</v>
      </c>
    </row>
    <row r="639" spans="1:5" x14ac:dyDescent="0.3">
      <c r="A639" s="15">
        <v>43381</v>
      </c>
      <c r="B639" s="16">
        <v>225.259995</v>
      </c>
      <c r="C639" s="4">
        <v>38.310001</v>
      </c>
      <c r="D639" s="18">
        <f t="shared" si="25"/>
        <v>-0.10378373988595868</v>
      </c>
      <c r="E639" s="18">
        <f t="shared" si="26"/>
        <v>3.137309762843099E-2</v>
      </c>
    </row>
    <row r="640" spans="1:5" x14ac:dyDescent="0.3">
      <c r="A640" s="15">
        <v>43382</v>
      </c>
      <c r="B640" s="16">
        <v>234.300003</v>
      </c>
      <c r="C640" s="4">
        <v>38.540000999999997</v>
      </c>
      <c r="D640" s="18">
        <f t="shared" si="25"/>
        <v>0.39347089894870457</v>
      </c>
      <c r="E640" s="18">
        <f t="shared" si="26"/>
        <v>5.9857041178856818E-2</v>
      </c>
    </row>
    <row r="641" spans="1:5" x14ac:dyDescent="0.3">
      <c r="A641" s="15">
        <v>43383</v>
      </c>
      <c r="B641" s="16">
        <v>229.029999</v>
      </c>
      <c r="C641" s="4">
        <v>38.270000000000003</v>
      </c>
      <c r="D641" s="18">
        <f t="shared" si="25"/>
        <v>-0.22749363343358198</v>
      </c>
      <c r="E641" s="18">
        <f t="shared" si="26"/>
        <v>-7.0303894956769142E-2</v>
      </c>
    </row>
    <row r="642" spans="1:5" x14ac:dyDescent="0.3">
      <c r="A642" s="15">
        <v>43384</v>
      </c>
      <c r="B642" s="16">
        <v>229.30999800000001</v>
      </c>
      <c r="C642" s="4">
        <v>38.610000999999997</v>
      </c>
      <c r="D642" s="18">
        <f t="shared" si="25"/>
        <v>1.221796206589687E-2</v>
      </c>
      <c r="E642" s="18">
        <f t="shared" si="26"/>
        <v>8.8450367385592976E-2</v>
      </c>
    </row>
    <row r="643" spans="1:5" x14ac:dyDescent="0.3">
      <c r="A643" s="15">
        <v>43385</v>
      </c>
      <c r="B643" s="16">
        <v>225.270004</v>
      </c>
      <c r="C643" s="4">
        <v>37.349997999999999</v>
      </c>
      <c r="D643" s="18">
        <f t="shared" si="25"/>
        <v>-0.1777509064470717</v>
      </c>
      <c r="E643" s="18">
        <f t="shared" si="26"/>
        <v>-0.33178478144868961</v>
      </c>
    </row>
    <row r="644" spans="1:5" x14ac:dyDescent="0.3">
      <c r="A644" s="15">
        <v>43388</v>
      </c>
      <c r="B644" s="16">
        <v>233.300003</v>
      </c>
      <c r="C644" s="4">
        <v>37.340000000000003</v>
      </c>
      <c r="D644" s="18">
        <f t="shared" si="25"/>
        <v>0.35025491349991889</v>
      </c>
      <c r="E644" s="18">
        <f t="shared" si="26"/>
        <v>-2.677199177250067E-3</v>
      </c>
    </row>
    <row r="645" spans="1:5" x14ac:dyDescent="0.3">
      <c r="A645" s="15">
        <v>43389</v>
      </c>
      <c r="B645" s="16">
        <v>230.08000200000001</v>
      </c>
      <c r="C645" s="4">
        <v>38.220001000000003</v>
      </c>
      <c r="D645" s="18">
        <f t="shared" ref="D645:D708" si="27">(LN(B645)-LN(B644))*10</f>
        <v>-0.13898108661053676</v>
      </c>
      <c r="E645" s="18">
        <f t="shared" ref="E645:E708" si="28">(LN(C645)-LN(C644))*10</f>
        <v>0.23293826862861966</v>
      </c>
    </row>
    <row r="646" spans="1:5" x14ac:dyDescent="0.3">
      <c r="A646" s="15">
        <v>43390</v>
      </c>
      <c r="B646" s="16">
        <v>226.89999399999999</v>
      </c>
      <c r="C646" s="4">
        <v>37.669998</v>
      </c>
      <c r="D646" s="18">
        <f t="shared" si="27"/>
        <v>-0.1391771788288132</v>
      </c>
      <c r="E646" s="18">
        <f t="shared" si="28"/>
        <v>-0.14494996365136625</v>
      </c>
    </row>
    <row r="647" spans="1:5" x14ac:dyDescent="0.3">
      <c r="A647" s="15">
        <v>43391</v>
      </c>
      <c r="B647" s="16">
        <v>215.720001</v>
      </c>
      <c r="C647" s="4">
        <v>37.459999000000003</v>
      </c>
      <c r="D647" s="18">
        <f t="shared" si="27"/>
        <v>-0.50528090237763834</v>
      </c>
      <c r="E647" s="18">
        <f t="shared" si="28"/>
        <v>-5.5902982905009502E-2</v>
      </c>
    </row>
    <row r="648" spans="1:5" x14ac:dyDescent="0.3">
      <c r="A648" s="15">
        <v>43392</v>
      </c>
      <c r="B648" s="16">
        <v>218.11999499999999</v>
      </c>
      <c r="C648" s="4">
        <v>36.779998999999997</v>
      </c>
      <c r="D648" s="18">
        <f t="shared" si="27"/>
        <v>0.11064072030033678</v>
      </c>
      <c r="E648" s="18">
        <f t="shared" si="28"/>
        <v>-0.18319478333315597</v>
      </c>
    </row>
    <row r="649" spans="1:5" x14ac:dyDescent="0.3">
      <c r="A649" s="15">
        <v>43395</v>
      </c>
      <c r="B649" s="16">
        <v>218.58000200000001</v>
      </c>
      <c r="C649" s="4">
        <v>36.779998999999997</v>
      </c>
      <c r="D649" s="18">
        <f t="shared" si="27"/>
        <v>2.1067422637965905E-2</v>
      </c>
      <c r="E649" s="18">
        <f t="shared" si="28"/>
        <v>0</v>
      </c>
    </row>
    <row r="650" spans="1:5" x14ac:dyDescent="0.3">
      <c r="A650" s="15">
        <v>43396</v>
      </c>
      <c r="B650" s="16">
        <v>218.729996</v>
      </c>
      <c r="C650" s="4">
        <v>37.220001000000003</v>
      </c>
      <c r="D650" s="18">
        <f t="shared" si="27"/>
        <v>6.8598480056714095E-3</v>
      </c>
      <c r="E650" s="18">
        <f t="shared" si="28"/>
        <v>0.11892086093894694</v>
      </c>
    </row>
    <row r="651" spans="1:5" x14ac:dyDescent="0.3">
      <c r="A651" s="15">
        <v>43397</v>
      </c>
      <c r="B651" s="16">
        <v>218.21000699999999</v>
      </c>
      <c r="C651" s="4">
        <v>36.380001</v>
      </c>
      <c r="D651" s="18">
        <f t="shared" si="27"/>
        <v>-2.380140256835972E-2</v>
      </c>
      <c r="E651" s="18">
        <f t="shared" si="28"/>
        <v>-0.22827077503773552</v>
      </c>
    </row>
    <row r="652" spans="1:5" x14ac:dyDescent="0.3">
      <c r="A652" s="15">
        <v>43398</v>
      </c>
      <c r="B652" s="16">
        <v>219.30999800000001</v>
      </c>
      <c r="C652" s="4">
        <v>38.299999</v>
      </c>
      <c r="D652" s="18">
        <f t="shared" si="27"/>
        <v>5.0283109576758633E-2</v>
      </c>
      <c r="E652" s="18">
        <f t="shared" si="28"/>
        <v>0.5143066949933317</v>
      </c>
    </row>
    <row r="653" spans="1:5" x14ac:dyDescent="0.3">
      <c r="A653" s="15">
        <v>43399</v>
      </c>
      <c r="B653" s="16">
        <v>219.570007</v>
      </c>
      <c r="C653" s="4">
        <v>38.200001</v>
      </c>
      <c r="D653" s="18">
        <f t="shared" si="27"/>
        <v>1.1848752618366376E-2</v>
      </c>
      <c r="E653" s="18">
        <f t="shared" si="28"/>
        <v>-2.6143282863997364E-2</v>
      </c>
    </row>
    <row r="654" spans="1:5" x14ac:dyDescent="0.3">
      <c r="A654" s="15">
        <v>43402</v>
      </c>
      <c r="B654" s="16">
        <v>213.86999499999999</v>
      </c>
      <c r="C654" s="4">
        <v>36.400002000000001</v>
      </c>
      <c r="D654" s="18">
        <f t="shared" si="27"/>
        <v>-0.26302789742780774</v>
      </c>
      <c r="E654" s="18">
        <f t="shared" si="28"/>
        <v>-0.48266712202791329</v>
      </c>
    </row>
    <row r="655" spans="1:5" x14ac:dyDescent="0.3">
      <c r="A655" s="15">
        <v>43403</v>
      </c>
      <c r="B655" s="16">
        <v>207.55999800000001</v>
      </c>
      <c r="C655" s="4">
        <v>37.889999000000003</v>
      </c>
      <c r="D655" s="18">
        <f t="shared" si="27"/>
        <v>-0.29947885555187348</v>
      </c>
      <c r="E655" s="18">
        <f t="shared" si="28"/>
        <v>0.40118369050572866</v>
      </c>
    </row>
    <row r="656" spans="1:5" x14ac:dyDescent="0.3">
      <c r="A656" s="15">
        <v>43404</v>
      </c>
      <c r="B656" s="16">
        <v>212</v>
      </c>
      <c r="C656" s="4">
        <v>38.049999</v>
      </c>
      <c r="D656" s="18">
        <f t="shared" si="27"/>
        <v>0.21165829808241554</v>
      </c>
      <c r="E656" s="18">
        <f t="shared" si="28"/>
        <v>4.2138593881642095E-2</v>
      </c>
    </row>
    <row r="657" spans="1:5" x14ac:dyDescent="0.3">
      <c r="A657" s="15">
        <v>43405</v>
      </c>
      <c r="B657" s="16">
        <v>220.10000600000001</v>
      </c>
      <c r="C657" s="4">
        <v>38.700001</v>
      </c>
      <c r="D657" s="18">
        <f t="shared" si="27"/>
        <v>0.37495741120739723</v>
      </c>
      <c r="E657" s="18">
        <f t="shared" si="28"/>
        <v>0.16938567849043462</v>
      </c>
    </row>
    <row r="658" spans="1:5" x14ac:dyDescent="0.3">
      <c r="A658" s="15">
        <v>43409</v>
      </c>
      <c r="B658" s="16">
        <v>225.699997</v>
      </c>
      <c r="C658" s="4">
        <v>40.220001000000003</v>
      </c>
      <c r="D658" s="18">
        <f t="shared" si="27"/>
        <v>0.25124654738757357</v>
      </c>
      <c r="E658" s="18">
        <f t="shared" si="28"/>
        <v>0.3852478333222864</v>
      </c>
    </row>
    <row r="659" spans="1:5" x14ac:dyDescent="0.3">
      <c r="A659" s="15">
        <v>43410</v>
      </c>
      <c r="B659" s="16">
        <v>227.779999</v>
      </c>
      <c r="C659" s="4">
        <v>39.220001000000003</v>
      </c>
      <c r="D659" s="18">
        <f t="shared" si="27"/>
        <v>9.1735759244944148E-2</v>
      </c>
      <c r="E659" s="18">
        <f t="shared" si="28"/>
        <v>-0.25177562942362286</v>
      </c>
    </row>
    <row r="660" spans="1:5" x14ac:dyDescent="0.3">
      <c r="A660" s="15">
        <v>43411</v>
      </c>
      <c r="B660" s="16">
        <v>237.800003</v>
      </c>
      <c r="C660" s="4">
        <v>39.979999999999997</v>
      </c>
      <c r="D660" s="18">
        <f t="shared" si="27"/>
        <v>0.43049750416320975</v>
      </c>
      <c r="E660" s="18">
        <f t="shared" si="28"/>
        <v>0.19192482806858369</v>
      </c>
    </row>
    <row r="661" spans="1:5" x14ac:dyDescent="0.3">
      <c r="A661" s="15">
        <v>43412</v>
      </c>
      <c r="B661" s="16">
        <v>232.86000100000001</v>
      </c>
      <c r="C661" s="4">
        <v>38.529998999999997</v>
      </c>
      <c r="D661" s="18">
        <f t="shared" si="27"/>
        <v>-0.20992577969028758</v>
      </c>
      <c r="E661" s="18">
        <f t="shared" si="28"/>
        <v>-0.36942196387990123</v>
      </c>
    </row>
    <row r="662" spans="1:5" x14ac:dyDescent="0.3">
      <c r="A662" s="15">
        <v>43413</v>
      </c>
      <c r="B662" s="16">
        <v>235.33000200000001</v>
      </c>
      <c r="C662" s="4">
        <v>40.659999999999997</v>
      </c>
      <c r="D662" s="18">
        <f t="shared" si="27"/>
        <v>0.1055137401427686</v>
      </c>
      <c r="E662" s="18">
        <f t="shared" si="28"/>
        <v>0.53807675515936904</v>
      </c>
    </row>
    <row r="663" spans="1:5" x14ac:dyDescent="0.3">
      <c r="A663" s="15">
        <v>43416</v>
      </c>
      <c r="B663" s="16">
        <v>232.58999600000001</v>
      </c>
      <c r="C663" s="4">
        <v>39.279998999999997</v>
      </c>
      <c r="D663" s="18">
        <f t="shared" si="27"/>
        <v>-0.11711563216239895</v>
      </c>
      <c r="E663" s="18">
        <f t="shared" si="28"/>
        <v>-0.3452935017218417</v>
      </c>
    </row>
    <row r="664" spans="1:5" x14ac:dyDescent="0.3">
      <c r="A664" s="15">
        <v>43417</v>
      </c>
      <c r="B664" s="16">
        <v>229.220001</v>
      </c>
      <c r="C664" s="4">
        <v>37.959999000000003</v>
      </c>
      <c r="D664" s="18">
        <f t="shared" si="27"/>
        <v>-0.14594984270158484</v>
      </c>
      <c r="E664" s="18">
        <f t="shared" si="28"/>
        <v>-0.34182510629809038</v>
      </c>
    </row>
    <row r="665" spans="1:5" x14ac:dyDescent="0.3">
      <c r="A665" s="15">
        <v>43418</v>
      </c>
      <c r="B665" s="16">
        <v>228.13000500000001</v>
      </c>
      <c r="C665" s="4">
        <v>37.970001000000003</v>
      </c>
      <c r="D665" s="18">
        <f t="shared" si="27"/>
        <v>-4.7665816090631807E-2</v>
      </c>
      <c r="E665" s="18">
        <f t="shared" si="28"/>
        <v>2.6345318208509383E-3</v>
      </c>
    </row>
    <row r="666" spans="1:5" x14ac:dyDescent="0.3">
      <c r="A666" s="15">
        <v>43419</v>
      </c>
      <c r="B666" s="16">
        <v>225.470001</v>
      </c>
      <c r="C666" s="4">
        <v>37.200001</v>
      </c>
      <c r="D666" s="18">
        <f t="shared" si="27"/>
        <v>-0.11728546988511113</v>
      </c>
      <c r="E666" s="18">
        <f t="shared" si="28"/>
        <v>-0.20487612419471279</v>
      </c>
    </row>
    <row r="667" spans="1:5" x14ac:dyDescent="0.3">
      <c r="A667" s="15">
        <v>43420</v>
      </c>
      <c r="B667" s="16">
        <v>232.25</v>
      </c>
      <c r="C667" s="4">
        <v>38.810001</v>
      </c>
      <c r="D667" s="18">
        <f t="shared" si="27"/>
        <v>0.29627260860348059</v>
      </c>
      <c r="E667" s="18">
        <f t="shared" si="28"/>
        <v>0.42369182986548459</v>
      </c>
    </row>
    <row r="668" spans="1:5" x14ac:dyDescent="0.3">
      <c r="A668" s="15">
        <v>43424</v>
      </c>
      <c r="B668" s="16">
        <v>230.13999899999999</v>
      </c>
      <c r="C668" s="4">
        <v>38.900002000000001</v>
      </c>
      <c r="D668" s="18">
        <f t="shared" si="27"/>
        <v>-9.1265626438170599E-2</v>
      </c>
      <c r="E668" s="18">
        <f t="shared" si="28"/>
        <v>2.3163308909115443E-2</v>
      </c>
    </row>
    <row r="669" spans="1:5" x14ac:dyDescent="0.3">
      <c r="A669" s="15">
        <v>43425</v>
      </c>
      <c r="B669" s="16">
        <v>224.800003</v>
      </c>
      <c r="C669" s="4">
        <v>38.630001</v>
      </c>
      <c r="D669" s="18">
        <f t="shared" si="27"/>
        <v>-0.23476683685399458</v>
      </c>
      <c r="E669" s="18">
        <f t="shared" si="28"/>
        <v>-6.9650994734749005E-2</v>
      </c>
    </row>
    <row r="670" spans="1:5" x14ac:dyDescent="0.3">
      <c r="A670" s="15">
        <v>43426</v>
      </c>
      <c r="B670" s="16">
        <v>229.36999499999999</v>
      </c>
      <c r="C670" s="4">
        <v>38.119999</v>
      </c>
      <c r="D670" s="18">
        <f t="shared" si="27"/>
        <v>0.20125267042551798</v>
      </c>
      <c r="E670" s="18">
        <f t="shared" si="28"/>
        <v>-0.1329015001175371</v>
      </c>
    </row>
    <row r="671" spans="1:5" x14ac:dyDescent="0.3">
      <c r="A671" s="15">
        <v>43427</v>
      </c>
      <c r="B671" s="16">
        <v>227.88000500000001</v>
      </c>
      <c r="C671" s="4">
        <v>37.509998000000003</v>
      </c>
      <c r="D671" s="18">
        <f t="shared" si="27"/>
        <v>-6.5172018537165144E-2</v>
      </c>
      <c r="E671" s="18">
        <f t="shared" si="28"/>
        <v>-0.16131541778372949</v>
      </c>
    </row>
    <row r="672" spans="1:5" x14ac:dyDescent="0.3">
      <c r="A672" s="15">
        <v>43430</v>
      </c>
      <c r="B672" s="16">
        <v>224.80999800000001</v>
      </c>
      <c r="C672" s="4">
        <v>36.790000999999997</v>
      </c>
      <c r="D672" s="18">
        <f t="shared" si="27"/>
        <v>-0.13563604434050802</v>
      </c>
      <c r="E672" s="18">
        <f t="shared" si="28"/>
        <v>-0.19381414476697945</v>
      </c>
    </row>
    <row r="673" spans="1:5" x14ac:dyDescent="0.3">
      <c r="A673" s="15">
        <v>43431</v>
      </c>
      <c r="B673" s="16">
        <v>224.63000500000001</v>
      </c>
      <c r="C673" s="4">
        <v>38.720001000000003</v>
      </c>
      <c r="D673" s="18">
        <f t="shared" si="27"/>
        <v>-8.0096568361209819E-3</v>
      </c>
      <c r="E673" s="18">
        <f t="shared" si="28"/>
        <v>0.51130191936840763</v>
      </c>
    </row>
    <row r="674" spans="1:5" x14ac:dyDescent="0.3">
      <c r="A674" s="15">
        <v>43432</v>
      </c>
      <c r="B674" s="16">
        <v>226.08999600000001</v>
      </c>
      <c r="C674" s="4">
        <v>39.709999000000003</v>
      </c>
      <c r="D674" s="18">
        <f t="shared" si="27"/>
        <v>6.4785059602510131E-2</v>
      </c>
      <c r="E674" s="18">
        <f t="shared" si="28"/>
        <v>0.25246731725763638</v>
      </c>
    </row>
    <row r="675" spans="1:5" x14ac:dyDescent="0.3">
      <c r="A675" s="15">
        <v>43433</v>
      </c>
      <c r="B675" s="16">
        <v>227.64999399999999</v>
      </c>
      <c r="C675" s="4">
        <v>39.990001999999997</v>
      </c>
      <c r="D675" s="18">
        <f t="shared" si="27"/>
        <v>6.8762030283870956E-2</v>
      </c>
      <c r="E675" s="18">
        <f t="shared" si="28"/>
        <v>7.0264529106429663E-2</v>
      </c>
    </row>
    <row r="676" spans="1:5" x14ac:dyDescent="0.3">
      <c r="A676" s="15">
        <v>43434</v>
      </c>
      <c r="B676" s="16">
        <v>222.89999399999999</v>
      </c>
      <c r="C676" s="4">
        <v>39</v>
      </c>
      <c r="D676" s="18">
        <f t="shared" si="27"/>
        <v>-0.21086121950619763</v>
      </c>
      <c r="E676" s="18">
        <f t="shared" si="28"/>
        <v>-0.25067826741582699</v>
      </c>
    </row>
    <row r="677" spans="1:5" x14ac:dyDescent="0.3">
      <c r="A677" s="15">
        <v>43437</v>
      </c>
      <c r="B677" s="16">
        <v>223.820007</v>
      </c>
      <c r="C677" s="4">
        <v>39.060001</v>
      </c>
      <c r="D677" s="18">
        <f t="shared" si="27"/>
        <v>4.1189751910897243E-2</v>
      </c>
      <c r="E677" s="18">
        <f t="shared" si="28"/>
        <v>1.5373049205247291E-2</v>
      </c>
    </row>
    <row r="678" spans="1:5" x14ac:dyDescent="0.3">
      <c r="A678" s="15">
        <v>43438</v>
      </c>
      <c r="B678" s="16">
        <v>221.53999300000001</v>
      </c>
      <c r="C678" s="4">
        <v>38.540000999999997</v>
      </c>
      <c r="D678" s="18">
        <f t="shared" si="27"/>
        <v>-0.10239060173228509</v>
      </c>
      <c r="E678" s="18">
        <f t="shared" si="28"/>
        <v>-0.13402262116883001</v>
      </c>
    </row>
    <row r="679" spans="1:5" x14ac:dyDescent="0.3">
      <c r="A679" s="15">
        <v>43439</v>
      </c>
      <c r="B679" s="16">
        <v>222.279999</v>
      </c>
      <c r="C679" s="4">
        <v>38.970001000000003</v>
      </c>
      <c r="D679" s="18">
        <f t="shared" si="27"/>
        <v>3.3347154211060825E-2</v>
      </c>
      <c r="E679" s="18">
        <f t="shared" si="28"/>
        <v>0.11095456078094479</v>
      </c>
    </row>
    <row r="680" spans="1:5" x14ac:dyDescent="0.3">
      <c r="A680" s="15">
        <v>43440</v>
      </c>
      <c r="B680" s="16">
        <v>221.929993</v>
      </c>
      <c r="C680" s="4">
        <v>38.919998</v>
      </c>
      <c r="D680" s="18">
        <f t="shared" si="27"/>
        <v>-1.5758586197298641E-2</v>
      </c>
      <c r="E680" s="18">
        <f t="shared" si="28"/>
        <v>-1.2839390810408524E-2</v>
      </c>
    </row>
    <row r="681" spans="1:5" x14ac:dyDescent="0.3">
      <c r="A681" s="15">
        <v>43441</v>
      </c>
      <c r="B681" s="16">
        <v>220.509995</v>
      </c>
      <c r="C681" s="4">
        <v>39</v>
      </c>
      <c r="D681" s="18">
        <f t="shared" si="27"/>
        <v>-6.4189626353918783E-2</v>
      </c>
      <c r="E681" s="18">
        <f t="shared" si="28"/>
        <v>2.0534401993046458E-2</v>
      </c>
    </row>
    <row r="682" spans="1:5" x14ac:dyDescent="0.3">
      <c r="A682" s="15">
        <v>43444</v>
      </c>
      <c r="B682" s="16">
        <v>219.720001</v>
      </c>
      <c r="C682" s="4">
        <v>38.950001</v>
      </c>
      <c r="D682" s="18">
        <f t="shared" si="27"/>
        <v>-3.5890096321011811E-2</v>
      </c>
      <c r="E682" s="18">
        <f t="shared" si="28"/>
        <v>-1.2828481389481894E-2</v>
      </c>
    </row>
    <row r="683" spans="1:5" x14ac:dyDescent="0.3">
      <c r="A683" s="15">
        <v>43445</v>
      </c>
      <c r="B683" s="16">
        <v>219.179993</v>
      </c>
      <c r="C683" s="4">
        <v>38.57</v>
      </c>
      <c r="D683" s="18">
        <f t="shared" si="27"/>
        <v>-2.4607349276415391E-2</v>
      </c>
      <c r="E683" s="18">
        <f t="shared" si="28"/>
        <v>-9.8040257705616085E-2</v>
      </c>
    </row>
    <row r="684" spans="1:5" x14ac:dyDescent="0.3">
      <c r="A684" s="15">
        <v>43447</v>
      </c>
      <c r="B684" s="16">
        <v>217.89999399999999</v>
      </c>
      <c r="C684" s="4">
        <v>38.450001</v>
      </c>
      <c r="D684" s="18">
        <f t="shared" si="27"/>
        <v>-5.8570636830186373E-2</v>
      </c>
      <c r="E684" s="18">
        <f t="shared" si="28"/>
        <v>-3.1160502606812912E-2</v>
      </c>
    </row>
    <row r="685" spans="1:5" x14ac:dyDescent="0.3">
      <c r="A685" s="15">
        <v>43448</v>
      </c>
      <c r="B685" s="16">
        <v>218.85000600000001</v>
      </c>
      <c r="C685" s="4">
        <v>38.779998999999997</v>
      </c>
      <c r="D685" s="18">
        <f t="shared" si="27"/>
        <v>4.3503766379355824E-2</v>
      </c>
      <c r="E685" s="18">
        <f t="shared" si="28"/>
        <v>8.5459020685623166E-2</v>
      </c>
    </row>
    <row r="686" spans="1:5" x14ac:dyDescent="0.3">
      <c r="A686" s="15">
        <v>43451</v>
      </c>
      <c r="B686" s="16">
        <v>220.029999</v>
      </c>
      <c r="C686" s="4">
        <v>37.770000000000003</v>
      </c>
      <c r="D686" s="18">
        <f t="shared" si="27"/>
        <v>5.3773050942726996E-2</v>
      </c>
      <c r="E686" s="18">
        <f t="shared" si="28"/>
        <v>-0.26389487303652093</v>
      </c>
    </row>
    <row r="687" spans="1:5" x14ac:dyDescent="0.3">
      <c r="A687" s="15">
        <v>43452</v>
      </c>
      <c r="B687" s="16">
        <v>220.96000699999999</v>
      </c>
      <c r="C687" s="4">
        <v>38.479999999999997</v>
      </c>
      <c r="D687" s="18">
        <f t="shared" si="27"/>
        <v>4.2178251937086131E-2</v>
      </c>
      <c r="E687" s="18">
        <f t="shared" si="28"/>
        <v>0.18623489073140043</v>
      </c>
    </row>
    <row r="688" spans="1:5" x14ac:dyDescent="0.3">
      <c r="A688" s="15">
        <v>43453</v>
      </c>
      <c r="B688" s="16">
        <v>220.94000199999999</v>
      </c>
      <c r="C688" s="4">
        <v>38.779998999999997</v>
      </c>
      <c r="D688" s="18">
        <f t="shared" si="27"/>
        <v>-9.0540844563058442E-4</v>
      </c>
      <c r="E688" s="18">
        <f t="shared" si="28"/>
        <v>7.7659982305120501E-2</v>
      </c>
    </row>
    <row r="689" spans="1:5" x14ac:dyDescent="0.3">
      <c r="A689" s="15">
        <v>43454</v>
      </c>
      <c r="B689" s="16">
        <v>221.970001</v>
      </c>
      <c r="C689" s="4">
        <v>39.93</v>
      </c>
      <c r="D689" s="18">
        <f t="shared" si="27"/>
        <v>4.6510616143216055E-2</v>
      </c>
      <c r="E689" s="18">
        <f t="shared" si="28"/>
        <v>0.2922329704711224</v>
      </c>
    </row>
    <row r="690" spans="1:5" x14ac:dyDescent="0.3">
      <c r="A690" s="15">
        <v>43455</v>
      </c>
      <c r="B690" s="16">
        <v>218.320007</v>
      </c>
      <c r="C690" s="4">
        <v>38.639999000000003</v>
      </c>
      <c r="D690" s="18">
        <f t="shared" si="27"/>
        <v>-0.16580333647572942</v>
      </c>
      <c r="E690" s="18">
        <f t="shared" si="28"/>
        <v>-0.32839937610730008</v>
      </c>
    </row>
    <row r="691" spans="1:5" x14ac:dyDescent="0.3">
      <c r="A691" s="15">
        <v>43458</v>
      </c>
      <c r="B691" s="16">
        <v>220.83000200000001</v>
      </c>
      <c r="C691" s="4">
        <v>38.970001000000003</v>
      </c>
      <c r="D691" s="18">
        <f t="shared" si="27"/>
        <v>0.11431275332355106</v>
      </c>
      <c r="E691" s="18">
        <f t="shared" si="28"/>
        <v>8.504161546982747E-2</v>
      </c>
    </row>
    <row r="692" spans="1:5" x14ac:dyDescent="0.3">
      <c r="A692" s="15">
        <v>43460</v>
      </c>
      <c r="B692" s="16">
        <v>216.96000699999999</v>
      </c>
      <c r="C692" s="4">
        <v>38.860000999999997</v>
      </c>
      <c r="D692" s="18">
        <f t="shared" si="27"/>
        <v>-0.17680146779421868</v>
      </c>
      <c r="E692" s="18">
        <f t="shared" si="28"/>
        <v>-2.8266753286869672E-2</v>
      </c>
    </row>
    <row r="693" spans="1:5" x14ac:dyDescent="0.3">
      <c r="A693" s="15">
        <v>43461</v>
      </c>
      <c r="B693" s="16">
        <v>219.94000199999999</v>
      </c>
      <c r="C693" s="4">
        <v>39.229999999999997</v>
      </c>
      <c r="D693" s="18">
        <f t="shared" si="27"/>
        <v>0.13641753960135006</v>
      </c>
      <c r="E693" s="18">
        <f t="shared" si="28"/>
        <v>9.4762905387657526E-2</v>
      </c>
    </row>
    <row r="694" spans="1:5" x14ac:dyDescent="0.3">
      <c r="A694" s="15">
        <v>43462</v>
      </c>
      <c r="B694" s="16">
        <v>220.479996</v>
      </c>
      <c r="C694" s="4">
        <v>38.830002</v>
      </c>
      <c r="D694" s="18">
        <f t="shared" si="27"/>
        <v>2.4521787068811918E-2</v>
      </c>
      <c r="E694" s="18">
        <f t="shared" si="28"/>
        <v>-0.10248564971319762</v>
      </c>
    </row>
    <row r="695" spans="1:5" x14ac:dyDescent="0.3">
      <c r="A695" s="15">
        <v>43465</v>
      </c>
      <c r="B695" s="16">
        <v>222.699997</v>
      </c>
      <c r="C695" s="4">
        <v>39.150002000000001</v>
      </c>
      <c r="D695" s="18">
        <f t="shared" si="27"/>
        <v>0.10018591109226094</v>
      </c>
      <c r="E695" s="18">
        <f t="shared" si="28"/>
        <v>8.2072782722377724E-2</v>
      </c>
    </row>
    <row r="696" spans="1:5" x14ac:dyDescent="0.3">
      <c r="A696" s="15">
        <v>43467</v>
      </c>
      <c r="B696" s="16">
        <v>221.550003</v>
      </c>
      <c r="C696" s="4">
        <v>39.32</v>
      </c>
      <c r="D696" s="18">
        <f t="shared" si="27"/>
        <v>-5.1772496058246631E-2</v>
      </c>
      <c r="E696" s="18">
        <f t="shared" si="28"/>
        <v>4.3328217565865579E-2</v>
      </c>
    </row>
    <row r="697" spans="1:5" x14ac:dyDescent="0.3">
      <c r="A697" s="15">
        <v>43468</v>
      </c>
      <c r="B697" s="16">
        <v>222.009995</v>
      </c>
      <c r="C697" s="4">
        <v>39.32</v>
      </c>
      <c r="D697" s="18">
        <f t="shared" si="27"/>
        <v>2.0740921948583235E-2</v>
      </c>
      <c r="E697" s="18">
        <f t="shared" si="28"/>
        <v>0</v>
      </c>
    </row>
    <row r="698" spans="1:5" x14ac:dyDescent="0.3">
      <c r="A698" s="15">
        <v>43469</v>
      </c>
      <c r="B698" s="16">
        <v>222.990005</v>
      </c>
      <c r="C698" s="4">
        <v>39.389999000000003</v>
      </c>
      <c r="D698" s="18">
        <f t="shared" si="27"/>
        <v>4.4045464465236606E-2</v>
      </c>
      <c r="E698" s="18">
        <f t="shared" si="28"/>
        <v>1.7786563166941605E-2</v>
      </c>
    </row>
    <row r="699" spans="1:5" x14ac:dyDescent="0.3">
      <c r="A699" s="15">
        <v>43472</v>
      </c>
      <c r="B699" s="16">
        <v>224.199997</v>
      </c>
      <c r="C699" s="4">
        <v>39.110000999999997</v>
      </c>
      <c r="D699" s="18">
        <f t="shared" si="27"/>
        <v>5.411547429307717E-2</v>
      </c>
      <c r="E699" s="18">
        <f t="shared" si="28"/>
        <v>-7.1337372593296422E-2</v>
      </c>
    </row>
    <row r="700" spans="1:5" x14ac:dyDescent="0.3">
      <c r="A700" s="15">
        <v>43473</v>
      </c>
      <c r="B700" s="16">
        <v>224.55999800000001</v>
      </c>
      <c r="C700" s="4">
        <v>39.259998000000003</v>
      </c>
      <c r="D700" s="18">
        <f t="shared" si="27"/>
        <v>1.6044258901715125E-2</v>
      </c>
      <c r="E700" s="18">
        <f t="shared" si="28"/>
        <v>3.8279235695481972E-2</v>
      </c>
    </row>
    <row r="701" spans="1:5" x14ac:dyDescent="0.3">
      <c r="A701" s="15">
        <v>43474</v>
      </c>
      <c r="B701" s="16">
        <v>222.58000200000001</v>
      </c>
      <c r="C701" s="4">
        <v>39.389999000000003</v>
      </c>
      <c r="D701" s="18">
        <f t="shared" si="27"/>
        <v>-8.8563266165087029E-2</v>
      </c>
      <c r="E701" s="18">
        <f t="shared" si="28"/>
        <v>3.305813689781445E-2</v>
      </c>
    </row>
    <row r="702" spans="1:5" x14ac:dyDescent="0.3">
      <c r="A702" s="15">
        <v>43475</v>
      </c>
      <c r="B702" s="16">
        <v>224.83999600000001</v>
      </c>
      <c r="C702" s="4">
        <v>39.610000999999997</v>
      </c>
      <c r="D702" s="18">
        <f t="shared" si="27"/>
        <v>0.10102423812632821</v>
      </c>
      <c r="E702" s="18">
        <f t="shared" si="28"/>
        <v>5.5696852843150069E-2</v>
      </c>
    </row>
    <row r="703" spans="1:5" x14ac:dyDescent="0.3">
      <c r="A703" s="15">
        <v>43476</v>
      </c>
      <c r="B703" s="16">
        <v>224.949997</v>
      </c>
      <c r="C703" s="4">
        <v>38.590000000000003</v>
      </c>
      <c r="D703" s="18">
        <f t="shared" si="27"/>
        <v>4.8912160743874722E-3</v>
      </c>
      <c r="E703" s="18">
        <f t="shared" si="28"/>
        <v>-0.26088461330447732</v>
      </c>
    </row>
    <row r="704" spans="1:5" x14ac:dyDescent="0.3">
      <c r="A704" s="15">
        <v>43479</v>
      </c>
      <c r="B704" s="16">
        <v>224.61999499999999</v>
      </c>
      <c r="C704" s="4">
        <v>37.959999000000003</v>
      </c>
      <c r="D704" s="18">
        <f t="shared" si="27"/>
        <v>-1.46807867581078E-2</v>
      </c>
      <c r="E704" s="18">
        <f t="shared" si="28"/>
        <v>-0.16460228151319978</v>
      </c>
    </row>
    <row r="705" spans="1:5" x14ac:dyDescent="0.3">
      <c r="A705" s="15">
        <v>43480</v>
      </c>
      <c r="B705" s="16">
        <v>224.970001</v>
      </c>
      <c r="C705" s="4">
        <v>38.68</v>
      </c>
      <c r="D705" s="18">
        <f t="shared" si="27"/>
        <v>1.5570011513714732E-2</v>
      </c>
      <c r="E705" s="18">
        <f t="shared" si="28"/>
        <v>0.1878972318688632</v>
      </c>
    </row>
    <row r="706" spans="1:5" x14ac:dyDescent="0.3">
      <c r="A706" s="15">
        <v>43481</v>
      </c>
      <c r="B706" s="16">
        <v>224.759995</v>
      </c>
      <c r="C706" s="4">
        <v>38.889999000000003</v>
      </c>
      <c r="D706" s="18">
        <f t="shared" si="27"/>
        <v>-9.3392042839912648E-3</v>
      </c>
      <c r="E706" s="18">
        <f t="shared" si="28"/>
        <v>5.4144518690111276E-2</v>
      </c>
    </row>
    <row r="707" spans="1:5" x14ac:dyDescent="0.3">
      <c r="A707" s="15">
        <v>43482</v>
      </c>
      <c r="B707" s="16">
        <v>224.86999499999999</v>
      </c>
      <c r="C707" s="4">
        <v>38.450001</v>
      </c>
      <c r="D707" s="18">
        <f t="shared" si="27"/>
        <v>4.8929121562668598E-3</v>
      </c>
      <c r="E707" s="18">
        <f t="shared" si="28"/>
        <v>-0.11378400494649554</v>
      </c>
    </row>
    <row r="708" spans="1:5" x14ac:dyDescent="0.3">
      <c r="A708" s="15">
        <v>43483</v>
      </c>
      <c r="B708" s="16">
        <v>230.14999399999999</v>
      </c>
      <c r="C708" s="4">
        <v>38.299999</v>
      </c>
      <c r="D708" s="18">
        <f t="shared" si="27"/>
        <v>0.23208808979623186</v>
      </c>
      <c r="E708" s="18">
        <f t="shared" si="28"/>
        <v>-3.9088518825156626E-2</v>
      </c>
    </row>
    <row r="709" spans="1:5" x14ac:dyDescent="0.3">
      <c r="A709" s="15">
        <v>43486</v>
      </c>
      <c r="B709" s="16">
        <v>224.16999799999999</v>
      </c>
      <c r="C709" s="4">
        <v>38.720001000000003</v>
      </c>
      <c r="D709" s="18">
        <f t="shared" ref="D709:D757" si="29">(LN(B709)-LN(B708))*10</f>
        <v>-0.26326560529291498</v>
      </c>
      <c r="E709" s="18">
        <f t="shared" ref="E709:E757" si="30">(LN(C709)-LN(C708))*10</f>
        <v>0.10906418157882847</v>
      </c>
    </row>
    <row r="710" spans="1:5" x14ac:dyDescent="0.3">
      <c r="A710" s="15">
        <v>43487</v>
      </c>
      <c r="B710" s="16">
        <v>228.41000399999999</v>
      </c>
      <c r="C710" s="4">
        <v>38.610000999999997</v>
      </c>
      <c r="D710" s="18">
        <f t="shared" si="29"/>
        <v>0.18737593508906691</v>
      </c>
      <c r="E710" s="18">
        <f t="shared" si="30"/>
        <v>-2.8449520586519839E-2</v>
      </c>
    </row>
    <row r="711" spans="1:5" x14ac:dyDescent="0.3">
      <c r="A711" s="15">
        <v>43488</v>
      </c>
      <c r="B711" s="16">
        <v>228.05999800000001</v>
      </c>
      <c r="C711" s="4">
        <v>37.900002000000001</v>
      </c>
      <c r="D711" s="18">
        <f t="shared" si="29"/>
        <v>-1.53353371331999E-2</v>
      </c>
      <c r="E711" s="18">
        <f t="shared" si="30"/>
        <v>-0.18560171317342444</v>
      </c>
    </row>
    <row r="712" spans="1:5" x14ac:dyDescent="0.3">
      <c r="A712" s="15">
        <v>43489</v>
      </c>
      <c r="B712" s="16">
        <v>226.86000100000001</v>
      </c>
      <c r="C712" s="4">
        <v>37.630001</v>
      </c>
      <c r="D712" s="18">
        <f t="shared" si="29"/>
        <v>-5.2756519206891284E-2</v>
      </c>
      <c r="E712" s="18">
        <f t="shared" si="30"/>
        <v>-7.1495336789406672E-2</v>
      </c>
    </row>
    <row r="713" spans="1:5" x14ac:dyDescent="0.3">
      <c r="A713" s="15">
        <v>43490</v>
      </c>
      <c r="B713" s="16">
        <v>227.949997</v>
      </c>
      <c r="C713" s="4">
        <v>37.900002000000001</v>
      </c>
      <c r="D713" s="18">
        <f t="shared" si="29"/>
        <v>4.7932019597674014E-2</v>
      </c>
      <c r="E713" s="18">
        <f t="shared" si="30"/>
        <v>7.1495336789406672E-2</v>
      </c>
    </row>
    <row r="714" spans="1:5" x14ac:dyDescent="0.3">
      <c r="A714" s="15">
        <v>43493</v>
      </c>
      <c r="B714" s="16">
        <v>226</v>
      </c>
      <c r="C714" s="4">
        <v>37.389999000000003</v>
      </c>
      <c r="D714" s="18">
        <f t="shared" si="29"/>
        <v>-8.5912942263828285E-2</v>
      </c>
      <c r="E714" s="18">
        <f t="shared" si="30"/>
        <v>-0.13547902614925</v>
      </c>
    </row>
    <row r="715" spans="1:5" x14ac:dyDescent="0.3">
      <c r="A715" s="15">
        <v>43494</v>
      </c>
      <c r="B715" s="16">
        <v>229.63999899999999</v>
      </c>
      <c r="C715" s="4">
        <v>37.349997999999999</v>
      </c>
      <c r="D715" s="18">
        <f t="shared" si="29"/>
        <v>0.1597786167250792</v>
      </c>
      <c r="E715" s="18">
        <f t="shared" si="30"/>
        <v>-1.0704042126015167E-2</v>
      </c>
    </row>
    <row r="716" spans="1:5" x14ac:dyDescent="0.3">
      <c r="A716" s="15">
        <v>43495</v>
      </c>
      <c r="B716" s="16">
        <v>234.69000199999999</v>
      </c>
      <c r="C716" s="4">
        <v>37.360000999999997</v>
      </c>
      <c r="D716" s="18">
        <f t="shared" si="29"/>
        <v>0.21752641942184958</v>
      </c>
      <c r="E716" s="18">
        <f t="shared" si="30"/>
        <v>2.6778209593514291E-3</v>
      </c>
    </row>
    <row r="717" spans="1:5" x14ac:dyDescent="0.3">
      <c r="A717" s="15">
        <v>43496</v>
      </c>
      <c r="B717" s="16">
        <v>232.970001</v>
      </c>
      <c r="C717" s="4">
        <v>37.810001</v>
      </c>
      <c r="D717" s="18">
        <f t="shared" si="29"/>
        <v>-7.3558086833704905E-2</v>
      </c>
      <c r="E717" s="18">
        <f t="shared" si="30"/>
        <v>0.11973004223634121</v>
      </c>
    </row>
    <row r="718" spans="1:5" x14ac:dyDescent="0.3">
      <c r="A718" s="15">
        <v>43497</v>
      </c>
      <c r="B718" s="16">
        <v>231.88999899999999</v>
      </c>
      <c r="C718" s="4">
        <v>36.849997999999999</v>
      </c>
      <c r="D718" s="18">
        <f t="shared" si="29"/>
        <v>-4.6465772196535582E-2</v>
      </c>
      <c r="E718" s="18">
        <f t="shared" si="30"/>
        <v>-0.25718079989610843</v>
      </c>
    </row>
    <row r="719" spans="1:5" x14ac:dyDescent="0.3">
      <c r="A719" s="15">
        <v>43501</v>
      </c>
      <c r="B719" s="16">
        <v>233.13999899999999</v>
      </c>
      <c r="C719" s="4">
        <v>37.400002000000001</v>
      </c>
      <c r="D719" s="18">
        <f t="shared" si="29"/>
        <v>5.376010218462568E-2</v>
      </c>
      <c r="E719" s="18">
        <f t="shared" si="30"/>
        <v>0.14815193535160809</v>
      </c>
    </row>
    <row r="720" spans="1:5" x14ac:dyDescent="0.3">
      <c r="A720" s="15">
        <v>43502</v>
      </c>
      <c r="B720" s="16">
        <v>231.86999499999999</v>
      </c>
      <c r="C720" s="4">
        <v>36.919998</v>
      </c>
      <c r="D720" s="18">
        <f t="shared" si="29"/>
        <v>-5.4622789793361548E-2</v>
      </c>
      <c r="E720" s="18">
        <f t="shared" si="30"/>
        <v>-0.12917402432951697</v>
      </c>
    </row>
    <row r="721" spans="1:5" x14ac:dyDescent="0.3">
      <c r="A721" s="15">
        <v>43503</v>
      </c>
      <c r="B721" s="16">
        <v>232.55999800000001</v>
      </c>
      <c r="C721" s="4">
        <v>37.450001</v>
      </c>
      <c r="D721" s="18">
        <f t="shared" si="29"/>
        <v>2.9713994276079347E-2</v>
      </c>
      <c r="E721" s="18">
        <f t="shared" si="30"/>
        <v>0.14253381202028681</v>
      </c>
    </row>
    <row r="722" spans="1:5" x14ac:dyDescent="0.3">
      <c r="A722" s="15">
        <v>43504</v>
      </c>
      <c r="B722" s="16">
        <v>231.11999499999999</v>
      </c>
      <c r="C722" s="4">
        <v>36.840000000000003</v>
      </c>
      <c r="D722" s="18">
        <f t="shared" si="29"/>
        <v>-6.2112131264928649E-2</v>
      </c>
      <c r="E722" s="18">
        <f t="shared" si="30"/>
        <v>-0.16422525278391387</v>
      </c>
    </row>
    <row r="723" spans="1:5" x14ac:dyDescent="0.3">
      <c r="A723" s="15">
        <v>43507</v>
      </c>
      <c r="B723" s="16">
        <v>232.970001</v>
      </c>
      <c r="C723" s="4">
        <v>37.450001</v>
      </c>
      <c r="D723" s="18">
        <f t="shared" si="29"/>
        <v>7.9726596794120752E-2</v>
      </c>
      <c r="E723" s="18">
        <f t="shared" si="30"/>
        <v>0.16422525278391387</v>
      </c>
    </row>
    <row r="724" spans="1:5" x14ac:dyDescent="0.3">
      <c r="A724" s="15">
        <v>43508</v>
      </c>
      <c r="B724" s="16">
        <v>231.479996</v>
      </c>
      <c r="C724" s="4">
        <v>37.209999000000003</v>
      </c>
      <c r="D724" s="18">
        <f t="shared" si="29"/>
        <v>-6.4162347780811757E-2</v>
      </c>
      <c r="E724" s="18">
        <f t="shared" si="30"/>
        <v>-6.4292211814627187E-2</v>
      </c>
    </row>
    <row r="725" spans="1:5" x14ac:dyDescent="0.3">
      <c r="A725" s="15">
        <v>43509</v>
      </c>
      <c r="B725" s="16">
        <v>227.66999799999999</v>
      </c>
      <c r="C725" s="4">
        <v>36.479999999999997</v>
      </c>
      <c r="D725" s="18">
        <f t="shared" si="29"/>
        <v>-0.16596256126240938</v>
      </c>
      <c r="E725" s="18">
        <f t="shared" si="30"/>
        <v>-0.1981335027790454</v>
      </c>
    </row>
    <row r="726" spans="1:5" x14ac:dyDescent="0.3">
      <c r="A726" s="15">
        <v>43510</v>
      </c>
      <c r="B726" s="16">
        <v>231.970001</v>
      </c>
      <c r="C726" s="4">
        <v>36.349997999999999</v>
      </c>
      <c r="D726" s="18">
        <f t="shared" si="29"/>
        <v>0.18710853971795061</v>
      </c>
      <c r="E726" s="18">
        <f t="shared" si="30"/>
        <v>-3.5700162472362962E-2</v>
      </c>
    </row>
    <row r="727" spans="1:5" x14ac:dyDescent="0.3">
      <c r="A727" s="15">
        <v>43511</v>
      </c>
      <c r="B727" s="16">
        <v>227.699997</v>
      </c>
      <c r="C727" s="4">
        <v>36.639999000000003</v>
      </c>
      <c r="D727" s="18">
        <f t="shared" si="29"/>
        <v>-0.1857909737661867</v>
      </c>
      <c r="E727" s="18">
        <f t="shared" si="30"/>
        <v>7.9463635544585465E-2</v>
      </c>
    </row>
    <row r="728" spans="1:5" x14ac:dyDescent="0.3">
      <c r="A728" s="15">
        <v>43514</v>
      </c>
      <c r="B728" s="16">
        <v>227.990005</v>
      </c>
      <c r="C728" s="4">
        <v>36.540000999999997</v>
      </c>
      <c r="D728" s="18">
        <f t="shared" si="29"/>
        <v>1.2728303797784335E-2</v>
      </c>
      <c r="E728" s="18">
        <f t="shared" si="30"/>
        <v>-2.7329341962238907E-2</v>
      </c>
    </row>
    <row r="729" spans="1:5" x14ac:dyDescent="0.3">
      <c r="A729" s="15">
        <v>43515</v>
      </c>
      <c r="B729" s="16">
        <v>228.679993</v>
      </c>
      <c r="C729" s="4">
        <v>36.279998999999997</v>
      </c>
      <c r="D729" s="18">
        <f t="shared" si="29"/>
        <v>3.0218255110687764E-2</v>
      </c>
      <c r="E729" s="18">
        <f t="shared" si="30"/>
        <v>-7.1409806335891446E-2</v>
      </c>
    </row>
    <row r="730" spans="1:5" x14ac:dyDescent="0.3">
      <c r="A730" s="15">
        <v>43516</v>
      </c>
      <c r="B730" s="16">
        <v>224.009995</v>
      </c>
      <c r="C730" s="4">
        <v>35.880001</v>
      </c>
      <c r="D730" s="18">
        <f t="shared" si="29"/>
        <v>-0.20632944390022168</v>
      </c>
      <c r="E730" s="18">
        <f t="shared" si="30"/>
        <v>-0.11086532622264667</v>
      </c>
    </row>
    <row r="731" spans="1:5" x14ac:dyDescent="0.3">
      <c r="A731" s="15">
        <v>43517</v>
      </c>
      <c r="B731" s="16">
        <v>217.89999399999999</v>
      </c>
      <c r="C731" s="4">
        <v>35.82</v>
      </c>
      <c r="D731" s="18">
        <f t="shared" si="29"/>
        <v>-0.27654456980281239</v>
      </c>
      <c r="E731" s="18">
        <f t="shared" si="30"/>
        <v>-1.6736684287090853E-2</v>
      </c>
    </row>
    <row r="732" spans="1:5" x14ac:dyDescent="0.3">
      <c r="A732" s="15">
        <v>43518</v>
      </c>
      <c r="B732" s="16">
        <v>216.10000600000001</v>
      </c>
      <c r="C732" s="4">
        <v>37.669998</v>
      </c>
      <c r="D732" s="18">
        <f t="shared" si="29"/>
        <v>-8.2949231372433374E-2</v>
      </c>
      <c r="E732" s="18">
        <f t="shared" si="30"/>
        <v>0.50357571978735916</v>
      </c>
    </row>
    <row r="733" spans="1:5" x14ac:dyDescent="0.3">
      <c r="A733" s="15">
        <v>43521</v>
      </c>
      <c r="B733" s="16">
        <v>214.11999499999999</v>
      </c>
      <c r="C733" s="4">
        <v>37.389999000000003</v>
      </c>
      <c r="D733" s="18">
        <f t="shared" si="29"/>
        <v>-9.2047091039750839E-2</v>
      </c>
      <c r="E733" s="18">
        <f t="shared" si="30"/>
        <v>-7.4607063673988172E-2</v>
      </c>
    </row>
    <row r="734" spans="1:5" x14ac:dyDescent="0.3">
      <c r="A734" s="15">
        <v>43522</v>
      </c>
      <c r="B734" s="16">
        <v>208.96000699999999</v>
      </c>
      <c r="C734" s="4">
        <v>37.970001000000003</v>
      </c>
      <c r="D734" s="18">
        <f t="shared" si="29"/>
        <v>-0.2439370258648843</v>
      </c>
      <c r="E734" s="18">
        <f t="shared" si="30"/>
        <v>0.15393138336389445</v>
      </c>
    </row>
    <row r="735" spans="1:5" x14ac:dyDescent="0.3">
      <c r="A735" s="15">
        <v>43523</v>
      </c>
      <c r="B735" s="16">
        <v>210.199997</v>
      </c>
      <c r="C735" s="4">
        <v>38.470001000000003</v>
      </c>
      <c r="D735" s="18">
        <f t="shared" si="29"/>
        <v>5.9165645834289293E-2</v>
      </c>
      <c r="E735" s="18">
        <f t="shared" si="30"/>
        <v>0.13082342178192263</v>
      </c>
    </row>
    <row r="736" spans="1:5" x14ac:dyDescent="0.3">
      <c r="A736" s="15">
        <v>43524</v>
      </c>
      <c r="B736" s="16">
        <v>208.83999600000001</v>
      </c>
      <c r="C736" s="4">
        <v>38.229999999999997</v>
      </c>
      <c r="D736" s="18">
        <f t="shared" si="29"/>
        <v>-6.491054781796457E-2</v>
      </c>
      <c r="E736" s="18">
        <f t="shared" si="30"/>
        <v>-6.2581950501634509E-2</v>
      </c>
    </row>
    <row r="737" spans="1:5" x14ac:dyDescent="0.3">
      <c r="A737" s="15">
        <v>43525</v>
      </c>
      <c r="B737" s="16">
        <v>207.020004</v>
      </c>
      <c r="C737" s="4">
        <v>38.349997999999999</v>
      </c>
      <c r="D737" s="18">
        <f t="shared" si="29"/>
        <v>-8.7529631115232931E-2</v>
      </c>
      <c r="E737" s="18">
        <f t="shared" si="30"/>
        <v>3.133927953704152E-2</v>
      </c>
    </row>
    <row r="738" spans="1:5" x14ac:dyDescent="0.3">
      <c r="A738" s="15">
        <v>43528</v>
      </c>
      <c r="B738" s="16">
        <v>205.96000699999999</v>
      </c>
      <c r="C738" s="4">
        <v>38.150002000000001</v>
      </c>
      <c r="D738" s="18">
        <f t="shared" si="29"/>
        <v>-5.1334171122867644E-2</v>
      </c>
      <c r="E738" s="18">
        <f t="shared" si="30"/>
        <v>-5.2286655069213595E-2</v>
      </c>
    </row>
    <row r="739" spans="1:5" x14ac:dyDescent="0.3">
      <c r="A739" s="15">
        <v>43529</v>
      </c>
      <c r="B739" s="16">
        <v>204.63999899999999</v>
      </c>
      <c r="C739" s="4">
        <v>38.240001999999997</v>
      </c>
      <c r="D739" s="18">
        <f t="shared" si="29"/>
        <v>-6.4296762212201486E-2</v>
      </c>
      <c r="E739" s="18">
        <f t="shared" si="30"/>
        <v>2.3563303293503424E-2</v>
      </c>
    </row>
    <row r="740" spans="1:5" x14ac:dyDescent="0.3">
      <c r="A740" s="15">
        <v>43530</v>
      </c>
      <c r="B740" s="16">
        <v>204.990005</v>
      </c>
      <c r="C740" s="4">
        <v>38.270000000000003</v>
      </c>
      <c r="D740" s="18">
        <f t="shared" si="29"/>
        <v>1.7088889083280989E-2</v>
      </c>
      <c r="E740" s="18">
        <f t="shared" si="30"/>
        <v>7.8415895315675499E-3</v>
      </c>
    </row>
    <row r="741" spans="1:5" x14ac:dyDescent="0.3">
      <c r="A741" s="15">
        <v>43531</v>
      </c>
      <c r="B741" s="16">
        <v>203.270004</v>
      </c>
      <c r="C741" s="4">
        <v>37.720001000000003</v>
      </c>
      <c r="D741" s="18">
        <f t="shared" si="29"/>
        <v>-8.426057603099224E-2</v>
      </c>
      <c r="E741" s="18">
        <f t="shared" si="30"/>
        <v>-0.14475815161219874</v>
      </c>
    </row>
    <row r="742" spans="1:5" x14ac:dyDescent="0.3">
      <c r="A742" s="15">
        <v>43532</v>
      </c>
      <c r="B742" s="16">
        <v>205.550003</v>
      </c>
      <c r="C742" s="4">
        <v>37.959999000000003</v>
      </c>
      <c r="D742" s="18">
        <f t="shared" si="29"/>
        <v>0.11154163689745644</v>
      </c>
      <c r="E742" s="18">
        <f t="shared" si="30"/>
        <v>6.3424631218160776E-2</v>
      </c>
    </row>
    <row r="743" spans="1:5" x14ac:dyDescent="0.3">
      <c r="A743" s="15">
        <v>43535</v>
      </c>
      <c r="B743" s="16">
        <v>204.28999300000001</v>
      </c>
      <c r="C743" s="4">
        <v>38.529998999999997</v>
      </c>
      <c r="D743" s="18">
        <f t="shared" si="29"/>
        <v>-6.1488092043306963E-2</v>
      </c>
      <c r="E743" s="18">
        <f t="shared" si="30"/>
        <v>0.14904185286056304</v>
      </c>
    </row>
    <row r="744" spans="1:5" x14ac:dyDescent="0.3">
      <c r="A744" s="15">
        <v>43536</v>
      </c>
      <c r="B744" s="16">
        <v>202.83000200000001</v>
      </c>
      <c r="C744" s="4">
        <v>38.029998999999997</v>
      </c>
      <c r="D744" s="18">
        <f t="shared" si="29"/>
        <v>-7.1723191033754574E-2</v>
      </c>
      <c r="E744" s="18">
        <f t="shared" si="30"/>
        <v>-0.13061837039126001</v>
      </c>
    </row>
    <row r="745" spans="1:5" x14ac:dyDescent="0.3">
      <c r="A745" s="15">
        <v>43537</v>
      </c>
      <c r="B745" s="16">
        <v>202.03999300000001</v>
      </c>
      <c r="C745" s="4">
        <v>38.470001000000003</v>
      </c>
      <c r="D745" s="18">
        <f t="shared" si="29"/>
        <v>-3.9025366779235071E-2</v>
      </c>
      <c r="E745" s="18">
        <f t="shared" si="30"/>
        <v>0.11503447113347054</v>
      </c>
    </row>
    <row r="746" spans="1:5" x14ac:dyDescent="0.3">
      <c r="A746" s="15">
        <v>43538</v>
      </c>
      <c r="B746" s="16">
        <v>202.550003</v>
      </c>
      <c r="C746" s="4">
        <v>38.479999999999997</v>
      </c>
      <c r="D746" s="18">
        <f t="shared" si="29"/>
        <v>2.5211215066098802E-2</v>
      </c>
      <c r="E746" s="18">
        <f t="shared" si="30"/>
        <v>2.598830390208029E-3</v>
      </c>
    </row>
    <row r="747" spans="1:5" x14ac:dyDescent="0.3">
      <c r="A747" s="15">
        <v>43539</v>
      </c>
      <c r="B747" s="16">
        <v>202.33000200000001</v>
      </c>
      <c r="C747" s="4">
        <v>38.790000999999997</v>
      </c>
      <c r="D747" s="18">
        <f t="shared" si="29"/>
        <v>-1.0867467839119627E-2</v>
      </c>
      <c r="E747" s="18">
        <f t="shared" si="30"/>
        <v>8.0238814342101783E-2</v>
      </c>
    </row>
    <row r="748" spans="1:5" x14ac:dyDescent="0.3">
      <c r="A748" s="15">
        <v>43543</v>
      </c>
      <c r="B748" s="16">
        <v>199.94000199999999</v>
      </c>
      <c r="C748" s="4">
        <v>38.729999999999997</v>
      </c>
      <c r="D748" s="18">
        <f t="shared" si="29"/>
        <v>-0.11882706133909515</v>
      </c>
      <c r="E748" s="18">
        <f t="shared" si="30"/>
        <v>-1.5480137050549736E-2</v>
      </c>
    </row>
    <row r="749" spans="1:5" x14ac:dyDescent="0.3">
      <c r="A749" s="15">
        <v>43544</v>
      </c>
      <c r="B749" s="16">
        <v>201.80999800000001</v>
      </c>
      <c r="C749" s="4">
        <v>39.450001</v>
      </c>
      <c r="D749" s="18">
        <f t="shared" si="29"/>
        <v>9.3093192532771596E-2</v>
      </c>
      <c r="E749" s="18">
        <f t="shared" si="30"/>
        <v>0.18419579113764684</v>
      </c>
    </row>
    <row r="750" spans="1:5" x14ac:dyDescent="0.3">
      <c r="A750" s="15">
        <v>43545</v>
      </c>
      <c r="B750" s="16">
        <v>201.33000200000001</v>
      </c>
      <c r="C750" s="4">
        <v>39.720001000000003</v>
      </c>
      <c r="D750" s="18">
        <f t="shared" si="29"/>
        <v>-2.3812880231153244E-2</v>
      </c>
      <c r="E750" s="18">
        <f t="shared" si="30"/>
        <v>6.8207917127800499E-2</v>
      </c>
    </row>
    <row r="751" spans="1:5" x14ac:dyDescent="0.3">
      <c r="A751" s="15">
        <v>43546</v>
      </c>
      <c r="B751" s="16">
        <v>202.199997</v>
      </c>
      <c r="C751" s="4">
        <v>39.090000000000003</v>
      </c>
      <c r="D751" s="18">
        <f t="shared" si="29"/>
        <v>4.3119289773780878E-2</v>
      </c>
      <c r="E751" s="18">
        <f t="shared" si="30"/>
        <v>-0.15988184548342055</v>
      </c>
    </row>
    <row r="752" spans="1:5" x14ac:dyDescent="0.3">
      <c r="A752" s="15">
        <v>43549</v>
      </c>
      <c r="B752" s="16">
        <v>199.83999600000001</v>
      </c>
      <c r="C752" s="4">
        <v>39.549999</v>
      </c>
      <c r="D752" s="18">
        <f t="shared" si="29"/>
        <v>-0.11740265388320736</v>
      </c>
      <c r="E752" s="18">
        <f t="shared" si="30"/>
        <v>0.1169898912434908</v>
      </c>
    </row>
    <row r="753" spans="1:5" x14ac:dyDescent="0.3">
      <c r="A753" s="15">
        <v>43550</v>
      </c>
      <c r="B753" s="16">
        <v>199.16999799999999</v>
      </c>
      <c r="C753" s="4">
        <v>39.619999</v>
      </c>
      <c r="D753" s="18">
        <f t="shared" si="29"/>
        <v>-3.3583050037497841E-2</v>
      </c>
      <c r="E753" s="18">
        <f t="shared" si="30"/>
        <v>1.7683471014140473E-2</v>
      </c>
    </row>
    <row r="754" spans="1:5" x14ac:dyDescent="0.3">
      <c r="A754" s="15">
        <v>43551</v>
      </c>
      <c r="B754" s="16">
        <v>198.94000199999999</v>
      </c>
      <c r="C754" s="4">
        <v>40.5</v>
      </c>
      <c r="D754" s="18">
        <f t="shared" si="29"/>
        <v>-1.1554395799544537E-2</v>
      </c>
      <c r="E754" s="18">
        <f t="shared" si="30"/>
        <v>0.21967958081866801</v>
      </c>
    </row>
    <row r="755" spans="1:5" x14ac:dyDescent="0.3">
      <c r="A755" s="15">
        <v>43552</v>
      </c>
      <c r="B755" s="16">
        <v>198.020004</v>
      </c>
      <c r="C755" s="4">
        <v>40.439999</v>
      </c>
      <c r="D755" s="18">
        <f t="shared" si="29"/>
        <v>-4.6352258832023097E-2</v>
      </c>
      <c r="E755" s="18">
        <f t="shared" si="30"/>
        <v>-1.4826046882148169E-2</v>
      </c>
    </row>
    <row r="756" spans="1:5" x14ac:dyDescent="0.3">
      <c r="A756" s="15">
        <v>43553</v>
      </c>
      <c r="B756" s="16">
        <v>198.199997</v>
      </c>
      <c r="C756" s="4">
        <v>40.580002</v>
      </c>
      <c r="D756" s="18">
        <f t="shared" si="29"/>
        <v>9.0855086531327345E-3</v>
      </c>
      <c r="E756" s="18">
        <f t="shared" si="30"/>
        <v>3.4560142587514164E-2</v>
      </c>
    </row>
    <row r="757" spans="1:5" x14ac:dyDescent="0.3">
      <c r="A757" s="15">
        <v>43556</v>
      </c>
      <c r="B757" s="16">
        <v>202.16999799999999</v>
      </c>
      <c r="C757" s="4">
        <v>41.150002000000001</v>
      </c>
      <c r="D757" s="18">
        <f t="shared" si="29"/>
        <v>0.19832310973909806</v>
      </c>
      <c r="E757" s="18">
        <f t="shared" si="30"/>
        <v>0.13948592042720698</v>
      </c>
    </row>
  </sheetData>
  <sheetProtection algorithmName="SHA-512" hashValue="Qi07HeWRlmFBcf+kg6JCdysb0RhN8q4EvwwNC+ejXWB+dOThi41X/BPIwBMcJgSyRlE4CX5qYe4jXCj9PtZHbA==" saltValue="VzS7N0WLzqZ5lsKTEYay1w==" spinCount="100000" sheet="1" objects="1" scenarios="1"/>
  <mergeCells count="2">
    <mergeCell ref="J10:K10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58C-E2F7-4E5E-989A-37342CAA59EB}">
  <dimension ref="A1:D10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>
        <v>1</v>
      </c>
      <c r="B2">
        <v>0</v>
      </c>
      <c r="C2">
        <v>1.852257452423973E-4</v>
      </c>
      <c r="D2">
        <v>-4.2028134770178419E-4</v>
      </c>
    </row>
    <row r="3" spans="1:4" x14ac:dyDescent="0.3">
      <c r="A3">
        <v>0.99</v>
      </c>
      <c r="B3">
        <v>0.01</v>
      </c>
      <c r="C3">
        <v>1.8666076983768918E-4</v>
      </c>
      <c r="D3">
        <v>-4.1864349508400727E-4</v>
      </c>
    </row>
    <row r="4" spans="1:4" x14ac:dyDescent="0.3">
      <c r="A4">
        <v>0.98</v>
      </c>
      <c r="B4">
        <v>0.02</v>
      </c>
      <c r="C4">
        <v>1.8807828141339803E-4</v>
      </c>
      <c r="D4">
        <v>-4.1700564246623041E-4</v>
      </c>
    </row>
    <row r="5" spans="1:4" x14ac:dyDescent="0.3">
      <c r="A5">
        <v>0.97</v>
      </c>
      <c r="B5">
        <v>0.03</v>
      </c>
      <c r="C5">
        <v>1.8947827996952378E-4</v>
      </c>
      <c r="D5">
        <v>-4.153677898484535E-4</v>
      </c>
    </row>
    <row r="6" spans="1:4" x14ac:dyDescent="0.3">
      <c r="A6">
        <v>0.96</v>
      </c>
      <c r="B6">
        <v>0.04</v>
      </c>
      <c r="C6">
        <v>1.9086076550606647E-4</v>
      </c>
      <c r="D6">
        <v>-4.1372993723067658E-4</v>
      </c>
    </row>
    <row r="7" spans="1:4" x14ac:dyDescent="0.3">
      <c r="A7">
        <v>0.95</v>
      </c>
      <c r="B7">
        <v>0.05</v>
      </c>
      <c r="C7">
        <v>1.9222573802302607E-4</v>
      </c>
      <c r="D7">
        <v>-4.1209208461289967E-4</v>
      </c>
    </row>
    <row r="8" spans="1:4" x14ac:dyDescent="0.3">
      <c r="A8">
        <v>0.94</v>
      </c>
      <c r="B8">
        <v>6.0000000000000005E-2</v>
      </c>
      <c r="C8">
        <v>1.9357319752040259E-4</v>
      </c>
      <c r="D8">
        <v>-4.104542319951228E-4</v>
      </c>
    </row>
    <row r="9" spans="1:4" x14ac:dyDescent="0.3">
      <c r="A9">
        <v>0.92999999999999994</v>
      </c>
      <c r="B9">
        <v>7.0000000000000007E-2</v>
      </c>
      <c r="C9">
        <v>1.9490314399819606E-4</v>
      </c>
      <c r="D9">
        <v>-4.0881637937734589E-4</v>
      </c>
    </row>
    <row r="10" spans="1:4" x14ac:dyDescent="0.3">
      <c r="A10">
        <v>0.91999999999999993</v>
      </c>
      <c r="B10">
        <v>0.08</v>
      </c>
      <c r="C10">
        <v>1.9621557745640641E-4</v>
      </c>
      <c r="D10">
        <v>-4.0717852675956897E-4</v>
      </c>
    </row>
    <row r="11" spans="1:4" x14ac:dyDescent="0.3">
      <c r="A11">
        <v>0.90999999999999992</v>
      </c>
      <c r="B11">
        <v>0.09</v>
      </c>
      <c r="C11">
        <v>1.9751049789503371E-4</v>
      </c>
      <c r="D11">
        <v>-4.0554067414179211E-4</v>
      </c>
    </row>
    <row r="12" spans="1:4" x14ac:dyDescent="0.3">
      <c r="A12">
        <v>0.89999999999999991</v>
      </c>
      <c r="B12">
        <v>9.9999999999999992E-2</v>
      </c>
      <c r="C12">
        <v>1.9878790531407793E-4</v>
      </c>
      <c r="D12">
        <v>-4.0390282152401519E-4</v>
      </c>
    </row>
    <row r="13" spans="1:4" x14ac:dyDescent="0.3">
      <c r="A13">
        <v>0.8899999999999999</v>
      </c>
      <c r="B13">
        <v>0.10999999999999999</v>
      </c>
      <c r="C13">
        <v>2.0004779971353909E-4</v>
      </c>
      <c r="D13">
        <v>-4.0226496890623828E-4</v>
      </c>
    </row>
    <row r="14" spans="1:4" x14ac:dyDescent="0.3">
      <c r="A14">
        <v>0.87999999999999989</v>
      </c>
      <c r="B14">
        <v>0.11999999999999998</v>
      </c>
      <c r="C14">
        <v>2.0129018109341719E-4</v>
      </c>
      <c r="D14">
        <v>-4.0062711628846136E-4</v>
      </c>
    </row>
    <row r="15" spans="1:4" x14ac:dyDescent="0.3">
      <c r="A15">
        <v>0.86999999999999988</v>
      </c>
      <c r="B15">
        <v>0.12999999999999998</v>
      </c>
      <c r="C15">
        <v>2.0251504945371218E-4</v>
      </c>
      <c r="D15">
        <v>-3.9898926367068445E-4</v>
      </c>
    </row>
    <row r="16" spans="1:4" x14ac:dyDescent="0.3">
      <c r="A16">
        <v>0.85999999999999988</v>
      </c>
      <c r="B16">
        <v>0.13999999999999999</v>
      </c>
      <c r="C16">
        <v>2.0372240479442409E-4</v>
      </c>
      <c r="D16">
        <v>-3.9735141105290758E-4</v>
      </c>
    </row>
    <row r="17" spans="1:4" x14ac:dyDescent="0.3">
      <c r="A17">
        <v>0.84999999999999987</v>
      </c>
      <c r="B17">
        <v>0.15</v>
      </c>
      <c r="C17">
        <v>2.0491224711555297E-4</v>
      </c>
      <c r="D17">
        <v>-3.9571355843513067E-4</v>
      </c>
    </row>
    <row r="18" spans="1:4" x14ac:dyDescent="0.3">
      <c r="A18">
        <v>0.83999999999999986</v>
      </c>
      <c r="B18">
        <v>0.16</v>
      </c>
      <c r="C18">
        <v>2.0608457641709875E-4</v>
      </c>
      <c r="D18">
        <v>-3.9407570581735381E-4</v>
      </c>
    </row>
    <row r="19" spans="1:4" x14ac:dyDescent="0.3">
      <c r="A19">
        <v>0.82999999999999985</v>
      </c>
      <c r="B19">
        <v>0.17</v>
      </c>
      <c r="C19">
        <v>2.0723939269906146E-4</v>
      </c>
      <c r="D19">
        <v>-3.9243785319957689E-4</v>
      </c>
    </row>
    <row r="20" spans="1:4" x14ac:dyDescent="0.3">
      <c r="A20">
        <v>0.81999999999999984</v>
      </c>
      <c r="B20">
        <v>0.18000000000000002</v>
      </c>
      <c r="C20">
        <v>2.0837669596144109E-4</v>
      </c>
      <c r="D20">
        <v>-3.9080000058180003E-4</v>
      </c>
    </row>
    <row r="21" spans="1:4" x14ac:dyDescent="0.3">
      <c r="A21">
        <v>0.80999999999999983</v>
      </c>
      <c r="B21">
        <v>0.19000000000000003</v>
      </c>
      <c r="C21">
        <v>2.0949648620423764E-4</v>
      </c>
      <c r="D21">
        <v>-3.8916214796402306E-4</v>
      </c>
    </row>
    <row r="22" spans="1:4" x14ac:dyDescent="0.3">
      <c r="A22">
        <v>0.79999999999999982</v>
      </c>
      <c r="B22">
        <v>0.20000000000000004</v>
      </c>
      <c r="C22">
        <v>2.1059876342745113E-4</v>
      </c>
      <c r="D22">
        <v>-3.8752429534624614E-4</v>
      </c>
    </row>
    <row r="23" spans="1:4" x14ac:dyDescent="0.3">
      <c r="A23">
        <v>0.78999999999999981</v>
      </c>
      <c r="B23">
        <v>0.21000000000000005</v>
      </c>
      <c r="C23">
        <v>2.1168352763108154E-4</v>
      </c>
      <c r="D23">
        <v>-3.8588644272846928E-4</v>
      </c>
    </row>
    <row r="24" spans="1:4" x14ac:dyDescent="0.3">
      <c r="A24">
        <v>0.7799999999999998</v>
      </c>
      <c r="B24">
        <v>0.22000000000000006</v>
      </c>
      <c r="C24">
        <v>2.1275077881512889E-4</v>
      </c>
      <c r="D24">
        <v>-3.8424859011069236E-4</v>
      </c>
    </row>
    <row r="25" spans="1:4" x14ac:dyDescent="0.3">
      <c r="A25">
        <v>0.7699999999999998</v>
      </c>
      <c r="B25">
        <v>0.23000000000000007</v>
      </c>
      <c r="C25">
        <v>2.1380051697959313E-4</v>
      </c>
      <c r="D25">
        <v>-3.826107374929155E-4</v>
      </c>
    </row>
    <row r="26" spans="1:4" x14ac:dyDescent="0.3">
      <c r="A26">
        <v>0.75999999999999979</v>
      </c>
      <c r="B26">
        <v>0.24000000000000007</v>
      </c>
      <c r="C26">
        <v>2.1483274212447432E-4</v>
      </c>
      <c r="D26">
        <v>-3.8097288487513859E-4</v>
      </c>
    </row>
    <row r="27" spans="1:4" x14ac:dyDescent="0.3">
      <c r="A27">
        <v>0.74999999999999978</v>
      </c>
      <c r="B27">
        <v>0.25000000000000006</v>
      </c>
      <c r="C27">
        <v>2.1584745424977245E-4</v>
      </c>
      <c r="D27">
        <v>-3.7933503225736173E-4</v>
      </c>
    </row>
    <row r="28" spans="1:4" x14ac:dyDescent="0.3">
      <c r="A28">
        <v>0.73999999999999977</v>
      </c>
      <c r="B28">
        <v>0.26000000000000006</v>
      </c>
      <c r="C28">
        <v>2.1684465335548747E-4</v>
      </c>
      <c r="D28">
        <v>-3.7769717963958481E-4</v>
      </c>
    </row>
    <row r="29" spans="1:4" x14ac:dyDescent="0.3">
      <c r="A29">
        <v>0.72999999999999976</v>
      </c>
      <c r="B29">
        <v>0.27000000000000007</v>
      </c>
      <c r="C29">
        <v>2.1782433944161943E-4</v>
      </c>
      <c r="D29">
        <v>-3.7605932702180784E-4</v>
      </c>
    </row>
    <row r="30" spans="1:4" x14ac:dyDescent="0.3">
      <c r="A30">
        <v>0.71999999999999975</v>
      </c>
      <c r="B30">
        <v>0.28000000000000008</v>
      </c>
      <c r="C30">
        <v>2.1878651250816831E-4</v>
      </c>
      <c r="D30">
        <v>-3.7442147440403103E-4</v>
      </c>
    </row>
    <row r="31" spans="1:4" x14ac:dyDescent="0.3">
      <c r="A31">
        <v>0.70999999999999974</v>
      </c>
      <c r="B31">
        <v>0.29000000000000009</v>
      </c>
      <c r="C31">
        <v>2.1973117255513411E-4</v>
      </c>
      <c r="D31">
        <v>-3.7278362178625406E-4</v>
      </c>
    </row>
    <row r="32" spans="1:4" x14ac:dyDescent="0.3">
      <c r="A32">
        <v>0.69999999999999973</v>
      </c>
      <c r="B32">
        <v>0.3000000000000001</v>
      </c>
      <c r="C32">
        <v>2.2065831958251688E-4</v>
      </c>
      <c r="D32">
        <v>-3.711457691684772E-4</v>
      </c>
    </row>
    <row r="33" spans="1:4" x14ac:dyDescent="0.3">
      <c r="A33">
        <v>0.68999999999999972</v>
      </c>
      <c r="B33">
        <v>0.31000000000000011</v>
      </c>
      <c r="C33">
        <v>2.2156795359031653E-4</v>
      </c>
      <c r="D33">
        <v>-3.6950791655070028E-4</v>
      </c>
    </row>
    <row r="34" spans="1:4" x14ac:dyDescent="0.3">
      <c r="A34">
        <v>0.67999999999999972</v>
      </c>
      <c r="B34">
        <v>0.32000000000000012</v>
      </c>
      <c r="C34">
        <v>2.2246007457853311E-4</v>
      </c>
      <c r="D34">
        <v>-3.6787006393292337E-4</v>
      </c>
    </row>
    <row r="35" spans="1:4" x14ac:dyDescent="0.3">
      <c r="A35">
        <v>0.66999999999999971</v>
      </c>
      <c r="B35">
        <v>0.33000000000000013</v>
      </c>
      <c r="C35">
        <v>2.2333468254716663E-4</v>
      </c>
      <c r="D35">
        <v>-3.6623221131514651E-4</v>
      </c>
    </row>
    <row r="36" spans="1:4" x14ac:dyDescent="0.3">
      <c r="A36">
        <v>0.6599999999999997</v>
      </c>
      <c r="B36">
        <v>0.34000000000000014</v>
      </c>
      <c r="C36">
        <v>2.2419177749621706E-4</v>
      </c>
      <c r="D36">
        <v>-3.6459435869736959E-4</v>
      </c>
    </row>
    <row r="37" spans="1:4" x14ac:dyDescent="0.3">
      <c r="A37">
        <v>0.64999999999999969</v>
      </c>
      <c r="B37">
        <v>0.35000000000000014</v>
      </c>
      <c r="C37">
        <v>2.2503135942568441E-4</v>
      </c>
      <c r="D37">
        <v>-3.6295650607959273E-4</v>
      </c>
    </row>
    <row r="38" spans="1:4" x14ac:dyDescent="0.3">
      <c r="A38">
        <v>0.63999999999999968</v>
      </c>
      <c r="B38">
        <v>0.36000000000000015</v>
      </c>
      <c r="C38">
        <v>2.2585342833556874E-4</v>
      </c>
      <c r="D38">
        <v>-3.6131865346181581E-4</v>
      </c>
    </row>
    <row r="39" spans="1:4" x14ac:dyDescent="0.3">
      <c r="A39">
        <v>0.62999999999999967</v>
      </c>
      <c r="B39">
        <v>0.37000000000000016</v>
      </c>
      <c r="C39">
        <v>2.2665798422586995E-4</v>
      </c>
      <c r="D39">
        <v>-3.596808008440389E-4</v>
      </c>
    </row>
    <row r="40" spans="1:4" x14ac:dyDescent="0.3">
      <c r="A40">
        <v>0.61999999999999966</v>
      </c>
      <c r="B40">
        <v>0.38000000000000017</v>
      </c>
      <c r="C40">
        <v>2.2744502709658808E-4</v>
      </c>
      <c r="D40">
        <v>-3.5804294822626198E-4</v>
      </c>
    </row>
    <row r="41" spans="1:4" x14ac:dyDescent="0.3">
      <c r="A41">
        <v>0.60999999999999965</v>
      </c>
      <c r="B41">
        <v>0.39000000000000018</v>
      </c>
      <c r="C41">
        <v>2.2821455694772315E-4</v>
      </c>
      <c r="D41">
        <v>-3.5640509560848506E-4</v>
      </c>
    </row>
    <row r="42" spans="1:4" x14ac:dyDescent="0.3">
      <c r="A42">
        <v>0.59999999999999964</v>
      </c>
      <c r="B42">
        <v>0.40000000000000019</v>
      </c>
      <c r="C42">
        <v>2.2896657377927514E-4</v>
      </c>
      <c r="D42">
        <v>-3.547672429907082E-4</v>
      </c>
    </row>
    <row r="43" spans="1:4" x14ac:dyDescent="0.3">
      <c r="A43">
        <v>0.58999999999999964</v>
      </c>
      <c r="B43">
        <v>0.4100000000000002</v>
      </c>
      <c r="C43">
        <v>2.2970107759124407E-4</v>
      </c>
      <c r="D43">
        <v>-3.5312939037293129E-4</v>
      </c>
    </row>
    <row r="44" spans="1:4" x14ac:dyDescent="0.3">
      <c r="A44">
        <v>0.57999999999999963</v>
      </c>
      <c r="B44">
        <v>0.42000000000000021</v>
      </c>
      <c r="C44">
        <v>2.3041806838362992E-4</v>
      </c>
      <c r="D44">
        <v>-3.5149153775515442E-4</v>
      </c>
    </row>
    <row r="45" spans="1:4" x14ac:dyDescent="0.3">
      <c r="A45">
        <v>0.56999999999999962</v>
      </c>
      <c r="B45">
        <v>0.43000000000000022</v>
      </c>
      <c r="C45">
        <v>2.3111754615643266E-4</v>
      </c>
      <c r="D45">
        <v>-3.4985368513737751E-4</v>
      </c>
    </row>
    <row r="46" spans="1:4" x14ac:dyDescent="0.3">
      <c r="A46">
        <v>0.55999999999999961</v>
      </c>
      <c r="B46">
        <v>0.44000000000000022</v>
      </c>
      <c r="C46">
        <v>2.3179951090965237E-4</v>
      </c>
      <c r="D46">
        <v>-3.4821583251960059E-4</v>
      </c>
    </row>
    <row r="47" spans="1:4" x14ac:dyDescent="0.3">
      <c r="A47">
        <v>0.5499999999999996</v>
      </c>
      <c r="B47">
        <v>0.45000000000000023</v>
      </c>
      <c r="C47">
        <v>2.32463962643289E-4</v>
      </c>
      <c r="D47">
        <v>-3.4657797990182373E-4</v>
      </c>
    </row>
    <row r="48" spans="1:4" x14ac:dyDescent="0.3">
      <c r="A48">
        <v>0.53999999999999959</v>
      </c>
      <c r="B48">
        <v>0.46000000000000024</v>
      </c>
      <c r="C48">
        <v>2.3311090135734252E-4</v>
      </c>
      <c r="D48">
        <v>-3.4494012728404682E-4</v>
      </c>
    </row>
    <row r="49" spans="1:4" x14ac:dyDescent="0.3">
      <c r="A49">
        <v>0.52999999999999958</v>
      </c>
      <c r="B49">
        <v>0.47000000000000025</v>
      </c>
      <c r="C49">
        <v>2.3374032705181301E-4</v>
      </c>
      <c r="D49">
        <v>-3.4330227466626995E-4</v>
      </c>
    </row>
    <row r="50" spans="1:4" x14ac:dyDescent="0.3">
      <c r="A50">
        <v>0.51999999999999957</v>
      </c>
      <c r="B50">
        <v>0.48000000000000026</v>
      </c>
      <c r="C50">
        <v>2.3435223972670039E-4</v>
      </c>
      <c r="D50">
        <v>-3.4166442204849304E-4</v>
      </c>
    </row>
    <row r="51" spans="1:4" x14ac:dyDescent="0.3">
      <c r="A51">
        <v>0.50999999999999956</v>
      </c>
      <c r="B51">
        <v>0.49000000000000027</v>
      </c>
      <c r="C51">
        <v>2.3494663938200468E-4</v>
      </c>
      <c r="D51">
        <v>-3.4002656943071612E-4</v>
      </c>
    </row>
    <row r="52" spans="1:4" x14ac:dyDescent="0.3">
      <c r="A52">
        <v>0.49999999999999956</v>
      </c>
      <c r="B52">
        <v>0.50000000000000022</v>
      </c>
      <c r="C52">
        <v>2.3552352601772595E-4</v>
      </c>
      <c r="D52">
        <v>-3.3838871681293921E-4</v>
      </c>
    </row>
    <row r="53" spans="1:4" x14ac:dyDescent="0.3">
      <c r="A53">
        <v>0.48999999999999955</v>
      </c>
      <c r="B53">
        <v>0.51000000000000023</v>
      </c>
      <c r="C53">
        <v>2.3608289963386413E-4</v>
      </c>
      <c r="D53">
        <v>-3.3675086419516229E-4</v>
      </c>
    </row>
    <row r="54" spans="1:4" x14ac:dyDescent="0.3">
      <c r="A54">
        <v>0.47999999999999954</v>
      </c>
      <c r="B54">
        <v>0.52000000000000024</v>
      </c>
      <c r="C54">
        <v>2.366247602304192E-4</v>
      </c>
      <c r="D54">
        <v>-3.3511301157738543E-4</v>
      </c>
    </row>
    <row r="55" spans="1:4" x14ac:dyDescent="0.3">
      <c r="A55">
        <v>0.46999999999999953</v>
      </c>
      <c r="B55">
        <v>0.53000000000000025</v>
      </c>
      <c r="C55">
        <v>2.3714910780739124E-4</v>
      </c>
      <c r="D55">
        <v>-3.3347515895960857E-4</v>
      </c>
    </row>
    <row r="56" spans="1:4" x14ac:dyDescent="0.3">
      <c r="A56">
        <v>0.45999999999999952</v>
      </c>
      <c r="B56">
        <v>0.54000000000000026</v>
      </c>
      <c r="C56">
        <v>2.3765594236478018E-4</v>
      </c>
      <c r="D56">
        <v>-3.318373063418316E-4</v>
      </c>
    </row>
    <row r="57" spans="1:4" x14ac:dyDescent="0.3">
      <c r="A57">
        <v>0.44999999999999951</v>
      </c>
      <c r="B57">
        <v>0.55000000000000027</v>
      </c>
      <c r="C57">
        <v>2.3814526390258603E-4</v>
      </c>
      <c r="D57">
        <v>-3.3019945372405473E-4</v>
      </c>
    </row>
    <row r="58" spans="1:4" x14ac:dyDescent="0.3">
      <c r="A58">
        <v>0.4399999999999995</v>
      </c>
      <c r="B58">
        <v>0.56000000000000028</v>
      </c>
      <c r="C58">
        <v>2.3861707242080885E-4</v>
      </c>
      <c r="D58">
        <v>-3.2856160110627782E-4</v>
      </c>
    </row>
    <row r="59" spans="1:4" x14ac:dyDescent="0.3">
      <c r="A59">
        <v>0.42999999999999949</v>
      </c>
      <c r="B59">
        <v>0.57000000000000028</v>
      </c>
      <c r="C59">
        <v>2.3907136791944856E-4</v>
      </c>
      <c r="D59">
        <v>-3.269237484885009E-4</v>
      </c>
    </row>
    <row r="60" spans="1:4" x14ac:dyDescent="0.3">
      <c r="A60">
        <v>0.41999999999999948</v>
      </c>
      <c r="B60">
        <v>0.58000000000000029</v>
      </c>
      <c r="C60">
        <v>2.3950815039850518E-4</v>
      </c>
      <c r="D60">
        <v>-3.2528589587072404E-4</v>
      </c>
    </row>
    <row r="61" spans="1:4" x14ac:dyDescent="0.3">
      <c r="A61">
        <v>0.40999999999999948</v>
      </c>
      <c r="B61">
        <v>0.5900000000000003</v>
      </c>
      <c r="C61">
        <v>2.3992741985797878E-4</v>
      </c>
      <c r="D61">
        <v>-3.2364804325294712E-4</v>
      </c>
    </row>
    <row r="62" spans="1:4" x14ac:dyDescent="0.3">
      <c r="A62">
        <v>0.39999999999999947</v>
      </c>
      <c r="B62">
        <v>0.60000000000000031</v>
      </c>
      <c r="C62">
        <v>2.403291762978693E-4</v>
      </c>
      <c r="D62">
        <v>-3.2201019063517026E-4</v>
      </c>
    </row>
    <row r="63" spans="1:4" x14ac:dyDescent="0.3">
      <c r="A63">
        <v>0.38999999999999946</v>
      </c>
      <c r="B63">
        <v>0.61000000000000032</v>
      </c>
      <c r="C63">
        <v>2.4071341971817667E-4</v>
      </c>
      <c r="D63">
        <v>-3.2037233801739335E-4</v>
      </c>
    </row>
    <row r="64" spans="1:4" x14ac:dyDescent="0.3">
      <c r="A64">
        <v>0.37999999999999945</v>
      </c>
      <c r="B64">
        <v>0.62000000000000033</v>
      </c>
      <c r="C64">
        <v>2.4108015011890105E-4</v>
      </c>
      <c r="D64">
        <v>-3.1873448539961643E-4</v>
      </c>
    </row>
    <row r="65" spans="1:4" x14ac:dyDescent="0.3">
      <c r="A65">
        <v>0.36999999999999944</v>
      </c>
      <c r="B65">
        <v>0.63000000000000034</v>
      </c>
      <c r="C65">
        <v>2.4142936750004234E-4</v>
      </c>
      <c r="D65">
        <v>-3.1709663278183951E-4</v>
      </c>
    </row>
    <row r="66" spans="1:4" x14ac:dyDescent="0.3">
      <c r="A66">
        <v>0.35999999999999943</v>
      </c>
      <c r="B66">
        <v>0.64000000000000035</v>
      </c>
      <c r="C66">
        <v>2.4176107186160052E-4</v>
      </c>
      <c r="D66">
        <v>-3.154587801640626E-4</v>
      </c>
    </row>
    <row r="67" spans="1:4" x14ac:dyDescent="0.3">
      <c r="A67">
        <v>0.34999999999999942</v>
      </c>
      <c r="B67">
        <v>0.65000000000000036</v>
      </c>
      <c r="C67">
        <v>2.4207526320357565E-4</v>
      </c>
      <c r="D67">
        <v>-3.1382092754628574E-4</v>
      </c>
    </row>
    <row r="68" spans="1:4" x14ac:dyDescent="0.3">
      <c r="A68">
        <v>0.33999999999999941</v>
      </c>
      <c r="B68">
        <v>0.66000000000000036</v>
      </c>
      <c r="C68">
        <v>2.4237194152596769E-4</v>
      </c>
      <c r="D68">
        <v>-3.1218307492850888E-4</v>
      </c>
    </row>
    <row r="69" spans="1:4" x14ac:dyDescent="0.3">
      <c r="A69">
        <v>0.3299999999999994</v>
      </c>
      <c r="B69">
        <v>0.67000000000000037</v>
      </c>
      <c r="C69">
        <v>2.4265110682877668E-4</v>
      </c>
      <c r="D69">
        <v>-3.1054522231073196E-4</v>
      </c>
    </row>
    <row r="70" spans="1:4" x14ac:dyDescent="0.3">
      <c r="A70">
        <v>0.3199999999999994</v>
      </c>
      <c r="B70">
        <v>0.68000000000000038</v>
      </c>
      <c r="C70">
        <v>2.4291275911200255E-4</v>
      </c>
      <c r="D70">
        <v>-3.0890736969295504E-4</v>
      </c>
    </row>
    <row r="71" spans="1:4" x14ac:dyDescent="0.3">
      <c r="A71">
        <v>0.30999999999999939</v>
      </c>
      <c r="B71">
        <v>0.69000000000000039</v>
      </c>
      <c r="C71">
        <v>2.431568983756454E-4</v>
      </c>
      <c r="D71">
        <v>-3.0726951707517813E-4</v>
      </c>
    </row>
    <row r="72" spans="1:4" x14ac:dyDescent="0.3">
      <c r="A72">
        <v>0.29999999999999938</v>
      </c>
      <c r="B72">
        <v>0.7000000000000004</v>
      </c>
      <c r="C72">
        <v>2.4338352461970514E-4</v>
      </c>
      <c r="D72">
        <v>-3.0563166445740121E-4</v>
      </c>
    </row>
    <row r="73" spans="1:4" x14ac:dyDescent="0.3">
      <c r="A73">
        <v>0.28999999999999937</v>
      </c>
      <c r="B73">
        <v>0.71000000000000041</v>
      </c>
      <c r="C73">
        <v>2.4359263784418182E-4</v>
      </c>
      <c r="D73">
        <v>-3.0399381183962435E-4</v>
      </c>
    </row>
    <row r="74" spans="1:4" x14ac:dyDescent="0.3">
      <c r="A74">
        <v>0.27999999999999936</v>
      </c>
      <c r="B74">
        <v>0.72000000000000042</v>
      </c>
      <c r="C74">
        <v>2.4378423804907542E-4</v>
      </c>
      <c r="D74">
        <v>-3.0235595922184743E-4</v>
      </c>
    </row>
    <row r="75" spans="1:4" x14ac:dyDescent="0.3">
      <c r="A75">
        <v>0.26999999999999935</v>
      </c>
      <c r="B75">
        <v>0.73000000000000043</v>
      </c>
      <c r="C75">
        <v>2.4395832523438596E-4</v>
      </c>
      <c r="D75">
        <v>-3.0071810660407057E-4</v>
      </c>
    </row>
    <row r="76" spans="1:4" x14ac:dyDescent="0.3">
      <c r="A76">
        <v>0.25999999999999934</v>
      </c>
      <c r="B76">
        <v>0.74000000000000044</v>
      </c>
      <c r="C76">
        <v>2.4411489940011341E-4</v>
      </c>
      <c r="D76">
        <v>-2.9908025398629366E-4</v>
      </c>
    </row>
    <row r="77" spans="1:4" x14ac:dyDescent="0.3">
      <c r="A77">
        <v>0.24999999999999933</v>
      </c>
      <c r="B77">
        <v>0.75000000000000044</v>
      </c>
      <c r="C77">
        <v>2.4425396054625776E-4</v>
      </c>
      <c r="D77">
        <v>-2.9744240136851674E-4</v>
      </c>
    </row>
    <row r="78" spans="1:4" x14ac:dyDescent="0.3">
      <c r="A78">
        <v>0.23999999999999932</v>
      </c>
      <c r="B78">
        <v>0.76000000000000045</v>
      </c>
      <c r="C78">
        <v>2.4437550867281911E-4</v>
      </c>
      <c r="D78">
        <v>-2.9580454875073982E-4</v>
      </c>
    </row>
    <row r="79" spans="1:4" x14ac:dyDescent="0.3">
      <c r="A79">
        <v>0.22999999999999932</v>
      </c>
      <c r="B79">
        <v>0.77000000000000046</v>
      </c>
      <c r="C79">
        <v>2.4447954377979732E-4</v>
      </c>
      <c r="D79">
        <v>-2.9416669613296296E-4</v>
      </c>
    </row>
    <row r="80" spans="1:4" x14ac:dyDescent="0.3">
      <c r="A80">
        <v>0.219999999999999</v>
      </c>
      <c r="B80">
        <v>0.78</v>
      </c>
      <c r="C80">
        <v>2.4456606586719228E-4</v>
      </c>
      <c r="D80">
        <v>-2.9252884351518578E-4</v>
      </c>
    </row>
    <row r="81" spans="1:4" x14ac:dyDescent="0.3">
      <c r="A81">
        <v>0.20999999999999899</v>
      </c>
      <c r="B81">
        <v>0.79</v>
      </c>
      <c r="C81">
        <v>2.4463507493500437E-4</v>
      </c>
      <c r="D81">
        <v>-2.9089099089740891E-4</v>
      </c>
    </row>
    <row r="82" spans="1:4" x14ac:dyDescent="0.3">
      <c r="A82">
        <v>0.19999999999999901</v>
      </c>
      <c r="B82">
        <v>0.8</v>
      </c>
      <c r="C82">
        <v>2.4468657098323339E-4</v>
      </c>
      <c r="D82">
        <v>-2.8925313827963205E-4</v>
      </c>
    </row>
    <row r="83" spans="1:4" x14ac:dyDescent="0.3">
      <c r="A83">
        <v>0.189999999999999</v>
      </c>
      <c r="B83">
        <v>0.81</v>
      </c>
      <c r="C83">
        <v>2.4472055401187932E-4</v>
      </c>
      <c r="D83">
        <v>-2.8761528566185514E-4</v>
      </c>
    </row>
    <row r="84" spans="1:4" x14ac:dyDescent="0.3">
      <c r="A84">
        <v>0.17999999999999899</v>
      </c>
      <c r="B84">
        <v>0.82000000000000095</v>
      </c>
      <c r="C84">
        <v>2.4473702402094238E-4</v>
      </c>
      <c r="D84">
        <v>-2.8597743304407844E-4</v>
      </c>
    </row>
    <row r="85" spans="1:4" x14ac:dyDescent="0.3">
      <c r="A85">
        <v>0.16999999999999901</v>
      </c>
      <c r="B85">
        <v>0.83000000000000096</v>
      </c>
      <c r="C85">
        <v>2.447359810104222E-4</v>
      </c>
      <c r="D85">
        <v>-2.8433958042630157E-4</v>
      </c>
    </row>
    <row r="86" spans="1:4" x14ac:dyDescent="0.3">
      <c r="A86">
        <v>0.159999999999999</v>
      </c>
      <c r="B86">
        <v>0.84</v>
      </c>
      <c r="C86">
        <v>2.4471742498031866E-4</v>
      </c>
      <c r="D86">
        <v>-2.8270172780852439E-4</v>
      </c>
    </row>
    <row r="87" spans="1:4" x14ac:dyDescent="0.3">
      <c r="A87">
        <v>0.149999999999999</v>
      </c>
      <c r="B87">
        <v>0.85</v>
      </c>
      <c r="C87">
        <v>2.4468135593063225E-4</v>
      </c>
      <c r="D87">
        <v>-2.8106387519074753E-4</v>
      </c>
    </row>
    <row r="88" spans="1:4" x14ac:dyDescent="0.3">
      <c r="A88">
        <v>0.13999999999999899</v>
      </c>
      <c r="B88">
        <v>0.86</v>
      </c>
      <c r="C88">
        <v>2.4462777386136282E-4</v>
      </c>
      <c r="D88">
        <v>-2.7942602257297061E-4</v>
      </c>
    </row>
    <row r="89" spans="1:4" x14ac:dyDescent="0.3">
      <c r="A89">
        <v>0.12999999999999901</v>
      </c>
      <c r="B89">
        <v>0.87</v>
      </c>
      <c r="C89">
        <v>2.4455667877251031E-4</v>
      </c>
      <c r="D89">
        <v>-2.7778816995519375E-4</v>
      </c>
    </row>
    <row r="90" spans="1:4" x14ac:dyDescent="0.3">
      <c r="A90">
        <v>0.119999999999999</v>
      </c>
      <c r="B90">
        <v>0.88</v>
      </c>
      <c r="C90">
        <v>2.4446807066407471E-4</v>
      </c>
      <c r="D90">
        <v>-2.7615031733741683E-4</v>
      </c>
    </row>
    <row r="91" spans="1:4" x14ac:dyDescent="0.3">
      <c r="A91">
        <v>0.109999999999999</v>
      </c>
      <c r="B91">
        <v>0.89</v>
      </c>
      <c r="C91">
        <v>2.4436194953605603E-4</v>
      </c>
      <c r="D91">
        <v>-2.7451246471963992E-4</v>
      </c>
    </row>
    <row r="92" spans="1:4" x14ac:dyDescent="0.3">
      <c r="A92">
        <v>9.9999999999999006E-2</v>
      </c>
      <c r="B92">
        <v>0.9</v>
      </c>
      <c r="C92">
        <v>2.4423831538845431E-4</v>
      </c>
      <c r="D92">
        <v>-2.7287461210186305E-4</v>
      </c>
    </row>
    <row r="93" spans="1:4" x14ac:dyDescent="0.3">
      <c r="A93">
        <v>8.9999999999998997E-2</v>
      </c>
      <c r="B93">
        <v>0.91</v>
      </c>
      <c r="C93">
        <v>2.4409716822126949E-4</v>
      </c>
      <c r="D93">
        <v>-2.7123675948408614E-4</v>
      </c>
    </row>
    <row r="94" spans="1:4" x14ac:dyDescent="0.3">
      <c r="A94">
        <v>7.9999999999999002E-2</v>
      </c>
      <c r="B94">
        <v>0.92</v>
      </c>
      <c r="C94">
        <v>2.4393850803450161E-4</v>
      </c>
      <c r="D94">
        <v>-2.6959890686630928E-4</v>
      </c>
    </row>
    <row r="95" spans="1:4" x14ac:dyDescent="0.3">
      <c r="A95">
        <v>6.9999999999998994E-2</v>
      </c>
      <c r="B95">
        <v>0.93</v>
      </c>
      <c r="C95">
        <v>2.4376233482815065E-4</v>
      </c>
      <c r="D95">
        <v>-2.6796105424853236E-4</v>
      </c>
    </row>
    <row r="96" spans="1:4" x14ac:dyDescent="0.3">
      <c r="A96">
        <v>5.9999999999998999E-2</v>
      </c>
      <c r="B96">
        <v>0.94</v>
      </c>
      <c r="C96">
        <v>2.4356864860221658E-4</v>
      </c>
      <c r="D96">
        <v>-2.6632320163075545E-4</v>
      </c>
    </row>
    <row r="97" spans="1:4" x14ac:dyDescent="0.3">
      <c r="A97">
        <v>4.9999999999998997E-2</v>
      </c>
      <c r="B97">
        <v>0.95</v>
      </c>
      <c r="C97">
        <v>2.4335744935669948E-4</v>
      </c>
      <c r="D97">
        <v>-2.6468534901297853E-4</v>
      </c>
    </row>
    <row r="98" spans="1:4" x14ac:dyDescent="0.3">
      <c r="A98">
        <v>3.9999999999999002E-2</v>
      </c>
      <c r="B98">
        <v>0.96</v>
      </c>
      <c r="C98">
        <v>2.4312873709159927E-4</v>
      </c>
      <c r="D98">
        <v>-2.6304749639520161E-4</v>
      </c>
    </row>
    <row r="99" spans="1:4" x14ac:dyDescent="0.3">
      <c r="A99">
        <v>2.9999999999999E-2</v>
      </c>
      <c r="B99">
        <v>0.97</v>
      </c>
      <c r="C99">
        <v>2.4288251180691603E-4</v>
      </c>
      <c r="D99">
        <v>-2.6140964377742475E-4</v>
      </c>
    </row>
    <row r="100" spans="1:4" x14ac:dyDescent="0.3">
      <c r="A100">
        <v>1.9999999999999001E-2</v>
      </c>
      <c r="B100">
        <v>0.98</v>
      </c>
      <c r="C100">
        <v>2.4261877350264968E-4</v>
      </c>
      <c r="D100">
        <v>-2.5977179115964784E-4</v>
      </c>
    </row>
    <row r="101" spans="1:4" x14ac:dyDescent="0.3">
      <c r="A101">
        <v>9.9999999999990097E-3</v>
      </c>
      <c r="B101">
        <v>0.99</v>
      </c>
      <c r="C101">
        <v>2.4233752217880028E-4</v>
      </c>
      <c r="D101">
        <v>-2.5813393854187097E-4</v>
      </c>
    </row>
    <row r="102" spans="1:4" x14ac:dyDescent="0.3">
      <c r="A102">
        <v>-9.9920072216264108E-16</v>
      </c>
      <c r="B102">
        <v>1</v>
      </c>
      <c r="C102">
        <v>2.4203875783536779E-4</v>
      </c>
      <c r="D102">
        <v>-2.5649608592409406E-4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e</vt:lpstr>
      <vt:lpstr>mu</vt:lpstr>
      <vt:lpstr>sig</vt:lpstr>
      <vt:lpstr>sigi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Azael Carrillo</dc:creator>
  <cp:lastModifiedBy>Azael Carrillo</cp:lastModifiedBy>
  <dcterms:created xsi:type="dcterms:W3CDTF">2019-04-02T13:35:00Z</dcterms:created>
  <dcterms:modified xsi:type="dcterms:W3CDTF">2019-04-04T15:45:59Z</dcterms:modified>
</cp:coreProperties>
</file>