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ll\Desktop\Summer2024\"/>
    </mc:Choice>
  </mc:AlternateContent>
  <xr:revisionPtr revIDLastSave="0" documentId="13_ncr:1_{C1160798-29AC-4BE4-B250-F5155B8A4F44}" xr6:coauthVersionLast="36" xr6:coauthVersionMax="36" xr10:uidLastSave="{00000000-0000-0000-0000-000000000000}"/>
  <bookViews>
    <workbookView xWindow="0" yWindow="0" windowWidth="24720" windowHeight="11460" activeTab="2" xr2:uid="{AD504652-867A-431F-A6D7-D5268FA7E45F}"/>
  </bookViews>
  <sheets>
    <sheet name="Classical Polarizers" sheetId="1" r:id="rId1"/>
    <sheet name="Classical Halfwave Plate" sheetId="2" r:id="rId2"/>
    <sheet name="Quantum Polarizer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H37" i="3" l="1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A21" i="2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20" i="2"/>
  <c r="E36" i="1" l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</calcChain>
</file>

<file path=xl/sharedStrings.xml><?xml version="1.0" encoding="utf-8"?>
<sst xmlns="http://schemas.openxmlformats.org/spreadsheetml/2006/main" count="5" uniqueCount="5">
  <si>
    <t>OFF</t>
  </si>
  <si>
    <t>P:27.5 mA</t>
  </si>
  <si>
    <t>0.08 mW</t>
  </si>
  <si>
    <t>I=42 mA</t>
  </si>
  <si>
    <t>P=0.29-0.3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</si>
</sst>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ubuntu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'Classical Polarizers'!$A$1:$A$37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'Classical Polarizers'!$D$1:$D$37</c:f>
              <c:numCache>
                <c:formatCode>General</c:formatCode>
                <c:ptCount val="37"/>
                <c:pt idx="0">
                  <c:v>47.05</c:v>
                </c:pt>
                <c:pt idx="1">
                  <c:v>61.650000000000006</c:v>
                </c:pt>
                <c:pt idx="2">
                  <c:v>76.300000000000011</c:v>
                </c:pt>
                <c:pt idx="3">
                  <c:v>86.9</c:v>
                </c:pt>
                <c:pt idx="4">
                  <c:v>94.05</c:v>
                </c:pt>
                <c:pt idx="5">
                  <c:v>99.1</c:v>
                </c:pt>
                <c:pt idx="6">
                  <c:v>98.55</c:v>
                </c:pt>
                <c:pt idx="7">
                  <c:v>94.449999999999989</c:v>
                </c:pt>
                <c:pt idx="8">
                  <c:v>84.050000000000011</c:v>
                </c:pt>
                <c:pt idx="9">
                  <c:v>73</c:v>
                </c:pt>
                <c:pt idx="10">
                  <c:v>56.05</c:v>
                </c:pt>
                <c:pt idx="11">
                  <c:v>46.4</c:v>
                </c:pt>
                <c:pt idx="12">
                  <c:v>31.95</c:v>
                </c:pt>
                <c:pt idx="13">
                  <c:v>24.575000000000003</c:v>
                </c:pt>
                <c:pt idx="14">
                  <c:v>21.42</c:v>
                </c:pt>
                <c:pt idx="15">
                  <c:v>22.65</c:v>
                </c:pt>
                <c:pt idx="16">
                  <c:v>27.594999999999999</c:v>
                </c:pt>
                <c:pt idx="17">
                  <c:v>36.75</c:v>
                </c:pt>
                <c:pt idx="18">
                  <c:v>49.55</c:v>
                </c:pt>
                <c:pt idx="19">
                  <c:v>61.05</c:v>
                </c:pt>
                <c:pt idx="20">
                  <c:v>74.55</c:v>
                </c:pt>
                <c:pt idx="21">
                  <c:v>85.6</c:v>
                </c:pt>
                <c:pt idx="22">
                  <c:v>95.05</c:v>
                </c:pt>
                <c:pt idx="23">
                  <c:v>97.85</c:v>
                </c:pt>
                <c:pt idx="24">
                  <c:v>96.300000000000011</c:v>
                </c:pt>
                <c:pt idx="25">
                  <c:v>92.05</c:v>
                </c:pt>
                <c:pt idx="26">
                  <c:v>80.900000000000006</c:v>
                </c:pt>
                <c:pt idx="27">
                  <c:v>68.05</c:v>
                </c:pt>
                <c:pt idx="28">
                  <c:v>55.7</c:v>
                </c:pt>
                <c:pt idx="29">
                  <c:v>43.400000000000006</c:v>
                </c:pt>
                <c:pt idx="30">
                  <c:v>32</c:v>
                </c:pt>
                <c:pt idx="31">
                  <c:v>24.35</c:v>
                </c:pt>
                <c:pt idx="32">
                  <c:v>20.814999999999998</c:v>
                </c:pt>
                <c:pt idx="33">
                  <c:v>21.515000000000001</c:v>
                </c:pt>
                <c:pt idx="34">
                  <c:v>28.509999999999998</c:v>
                </c:pt>
                <c:pt idx="35">
                  <c:v>35.5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D-4689-8A40-A75B7B0DBF3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'Classical Polarizers'!$A$1:$A$37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'Classical Polarizers'!$E$1:$E$37</c:f>
              <c:numCache>
                <c:formatCode>General</c:formatCode>
                <c:ptCount val="37"/>
                <c:pt idx="0">
                  <c:v>50.323124176013295</c:v>
                </c:pt>
                <c:pt idx="1">
                  <c:v>64.181138530706136</c:v>
                </c:pt>
                <c:pt idx="2">
                  <c:v>77.534845871563093</c:v>
                </c:pt>
                <c:pt idx="3">
                  <c:v>88.77359201354605</c:v>
                </c:pt>
                <c:pt idx="4">
                  <c:v>96.541818305704055</c:v>
                </c:pt>
                <c:pt idx="5">
                  <c:v>99.902562010392984</c:v>
                </c:pt>
                <c:pt idx="6">
                  <c:v>98.45046783753277</c:v>
                </c:pt>
                <c:pt idx="7">
                  <c:v>92.360679774997891</c:v>
                </c:pt>
                <c:pt idx="8">
                  <c:v>82.367716138829877</c:v>
                </c:pt>
                <c:pt idx="9">
                  <c:v>69.676875823986705</c:v>
                </c:pt>
                <c:pt idx="10">
                  <c:v>55.818861469293864</c:v>
                </c:pt>
                <c:pt idx="11">
                  <c:v>42.4651541284369</c:v>
                </c:pt>
                <c:pt idx="12">
                  <c:v>31.22640798645395</c:v>
                </c:pt>
                <c:pt idx="13">
                  <c:v>23.458181694295966</c:v>
                </c:pt>
                <c:pt idx="14">
                  <c:v>20.09743798960703</c:v>
                </c:pt>
                <c:pt idx="15">
                  <c:v>21.549532162467244</c:v>
                </c:pt>
                <c:pt idx="16">
                  <c:v>27.639320225002098</c:v>
                </c:pt>
                <c:pt idx="17">
                  <c:v>37.632283861170109</c:v>
                </c:pt>
                <c:pt idx="18">
                  <c:v>50.323124176013295</c:v>
                </c:pt>
                <c:pt idx="19">
                  <c:v>64.181138530706107</c:v>
                </c:pt>
                <c:pt idx="20">
                  <c:v>77.534845871563093</c:v>
                </c:pt>
                <c:pt idx="21">
                  <c:v>88.773592013546036</c:v>
                </c:pt>
                <c:pt idx="22">
                  <c:v>96.541818305704055</c:v>
                </c:pt>
                <c:pt idx="23">
                  <c:v>99.902562010392984</c:v>
                </c:pt>
                <c:pt idx="24">
                  <c:v>98.450467837532742</c:v>
                </c:pt>
                <c:pt idx="25">
                  <c:v>92.360679774997891</c:v>
                </c:pt>
                <c:pt idx="26">
                  <c:v>82.367716138829863</c:v>
                </c:pt>
                <c:pt idx="27">
                  <c:v>69.676875823986748</c:v>
                </c:pt>
                <c:pt idx="28">
                  <c:v>55.818861469293886</c:v>
                </c:pt>
                <c:pt idx="29">
                  <c:v>42.465154128436907</c:v>
                </c:pt>
                <c:pt idx="30">
                  <c:v>31.226407986453971</c:v>
                </c:pt>
                <c:pt idx="31">
                  <c:v>23.45818169429598</c:v>
                </c:pt>
                <c:pt idx="32">
                  <c:v>20.097437989607034</c:v>
                </c:pt>
                <c:pt idx="33">
                  <c:v>21.549532162467244</c:v>
                </c:pt>
                <c:pt idx="34">
                  <c:v>27.639320225002095</c:v>
                </c:pt>
                <c:pt idx="35">
                  <c:v>37.632283861170094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FD-4689-8A40-A75B7B0DB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756847"/>
        <c:axId val="1405417151"/>
      </c:scatterChart>
      <c:valAx>
        <c:axId val="139775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417151"/>
        <c:crosses val="autoZero"/>
        <c:crossBetween val="midCat"/>
      </c:valAx>
      <c:valAx>
        <c:axId val="140541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75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'Classical Halfwave Plate'!$A$1:$A$37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'Classical Halfwave Plate'!$D$1:$D$37</c:f>
              <c:numCache>
                <c:formatCode>General</c:formatCode>
                <c:ptCount val="37"/>
                <c:pt idx="0">
                  <c:v>87.699999999999989</c:v>
                </c:pt>
                <c:pt idx="1">
                  <c:v>98.25</c:v>
                </c:pt>
                <c:pt idx="2">
                  <c:v>90.95</c:v>
                </c:pt>
                <c:pt idx="3">
                  <c:v>68.05</c:v>
                </c:pt>
                <c:pt idx="4">
                  <c:v>38.900000000000006</c:v>
                </c:pt>
                <c:pt idx="5">
                  <c:v>22.200000000000003</c:v>
                </c:pt>
                <c:pt idx="6">
                  <c:v>20.68</c:v>
                </c:pt>
                <c:pt idx="7">
                  <c:v>35.049999999999997</c:v>
                </c:pt>
                <c:pt idx="8">
                  <c:v>61.3</c:v>
                </c:pt>
                <c:pt idx="9">
                  <c:v>87.85</c:v>
                </c:pt>
                <c:pt idx="10">
                  <c:v>97.45</c:v>
                </c:pt>
                <c:pt idx="11">
                  <c:v>89.85</c:v>
                </c:pt>
                <c:pt idx="12">
                  <c:v>67.099999999999994</c:v>
                </c:pt>
                <c:pt idx="13">
                  <c:v>39.5</c:v>
                </c:pt>
                <c:pt idx="14">
                  <c:v>21.134999999999998</c:v>
                </c:pt>
                <c:pt idx="15">
                  <c:v>20.229999999999997</c:v>
                </c:pt>
                <c:pt idx="16">
                  <c:v>38.25</c:v>
                </c:pt>
                <c:pt idx="17">
                  <c:v>66.25</c:v>
                </c:pt>
                <c:pt idx="18">
                  <c:v>89.35</c:v>
                </c:pt>
                <c:pt idx="19">
                  <c:v>97.35</c:v>
                </c:pt>
                <c:pt idx="20">
                  <c:v>90.45</c:v>
                </c:pt>
                <c:pt idx="21">
                  <c:v>66.849999999999994</c:v>
                </c:pt>
                <c:pt idx="22">
                  <c:v>35.75</c:v>
                </c:pt>
                <c:pt idx="23">
                  <c:v>20.82</c:v>
                </c:pt>
                <c:pt idx="24">
                  <c:v>20.914999999999999</c:v>
                </c:pt>
                <c:pt idx="25">
                  <c:v>36.35</c:v>
                </c:pt>
                <c:pt idx="26">
                  <c:v>63.2</c:v>
                </c:pt>
                <c:pt idx="27">
                  <c:v>87.3</c:v>
                </c:pt>
                <c:pt idx="28">
                  <c:v>96.95</c:v>
                </c:pt>
                <c:pt idx="29">
                  <c:v>90.199999999999989</c:v>
                </c:pt>
                <c:pt idx="30">
                  <c:v>67.949999999999989</c:v>
                </c:pt>
                <c:pt idx="31">
                  <c:v>38.799999999999997</c:v>
                </c:pt>
                <c:pt idx="32">
                  <c:v>21.175000000000001</c:v>
                </c:pt>
                <c:pt idx="33">
                  <c:v>20.350000000000001</c:v>
                </c:pt>
                <c:pt idx="34">
                  <c:v>35.85</c:v>
                </c:pt>
                <c:pt idx="35">
                  <c:v>61.65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61-4A79-95D8-321C43699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378848"/>
        <c:axId val="1947944432"/>
      </c:scatterChart>
      <c:valAx>
        <c:axId val="194937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944432"/>
        <c:crosses val="autoZero"/>
        <c:crossBetween val="midCat"/>
      </c:valAx>
      <c:valAx>
        <c:axId val="194794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37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'Classical Halfwave Plate'!$A$1:$A$37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'Classical Halfwave Plate'!$D$1:$D$37</c:f>
              <c:numCache>
                <c:formatCode>General</c:formatCode>
                <c:ptCount val="37"/>
                <c:pt idx="0">
                  <c:v>87.699999999999989</c:v>
                </c:pt>
                <c:pt idx="1">
                  <c:v>98.25</c:v>
                </c:pt>
                <c:pt idx="2">
                  <c:v>90.95</c:v>
                </c:pt>
                <c:pt idx="3">
                  <c:v>68.05</c:v>
                </c:pt>
                <c:pt idx="4">
                  <c:v>38.900000000000006</c:v>
                </c:pt>
                <c:pt idx="5">
                  <c:v>22.200000000000003</c:v>
                </c:pt>
                <c:pt idx="6">
                  <c:v>20.68</c:v>
                </c:pt>
                <c:pt idx="7">
                  <c:v>35.049999999999997</c:v>
                </c:pt>
                <c:pt idx="8">
                  <c:v>61.3</c:v>
                </c:pt>
                <c:pt idx="9">
                  <c:v>87.85</c:v>
                </c:pt>
                <c:pt idx="10">
                  <c:v>97.45</c:v>
                </c:pt>
                <c:pt idx="11">
                  <c:v>89.85</c:v>
                </c:pt>
                <c:pt idx="12">
                  <c:v>67.099999999999994</c:v>
                </c:pt>
                <c:pt idx="13">
                  <c:v>39.5</c:v>
                </c:pt>
                <c:pt idx="14">
                  <c:v>21.134999999999998</c:v>
                </c:pt>
                <c:pt idx="15">
                  <c:v>20.229999999999997</c:v>
                </c:pt>
                <c:pt idx="16">
                  <c:v>38.25</c:v>
                </c:pt>
                <c:pt idx="17">
                  <c:v>66.25</c:v>
                </c:pt>
                <c:pt idx="18">
                  <c:v>89.35</c:v>
                </c:pt>
                <c:pt idx="19">
                  <c:v>97.35</c:v>
                </c:pt>
                <c:pt idx="20">
                  <c:v>90.45</c:v>
                </c:pt>
                <c:pt idx="21">
                  <c:v>66.849999999999994</c:v>
                </c:pt>
                <c:pt idx="22">
                  <c:v>35.75</c:v>
                </c:pt>
                <c:pt idx="23">
                  <c:v>20.82</c:v>
                </c:pt>
                <c:pt idx="24">
                  <c:v>20.914999999999999</c:v>
                </c:pt>
                <c:pt idx="25">
                  <c:v>36.35</c:v>
                </c:pt>
                <c:pt idx="26">
                  <c:v>63.2</c:v>
                </c:pt>
                <c:pt idx="27">
                  <c:v>87.3</c:v>
                </c:pt>
                <c:pt idx="28">
                  <c:v>96.95</c:v>
                </c:pt>
                <c:pt idx="29">
                  <c:v>90.199999999999989</c:v>
                </c:pt>
                <c:pt idx="30">
                  <c:v>67.949999999999989</c:v>
                </c:pt>
                <c:pt idx="31">
                  <c:v>38.799999999999997</c:v>
                </c:pt>
                <c:pt idx="32">
                  <c:v>21.175000000000001</c:v>
                </c:pt>
                <c:pt idx="33">
                  <c:v>20.350000000000001</c:v>
                </c:pt>
                <c:pt idx="34">
                  <c:v>35.85</c:v>
                </c:pt>
                <c:pt idx="35">
                  <c:v>61.65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36-4845-A177-8DE57C881D4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'Classical Halfwave Plate'!$A$1:$A$37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'Classical Halfwave Plate'!$E$1:$E$37</c:f>
              <c:numCache>
                <c:formatCode>General</c:formatCode>
                <c:ptCount val="37"/>
                <c:pt idx="0">
                  <c:v>87.758755503199637</c:v>
                </c:pt>
                <c:pt idx="1">
                  <c:v>97</c:v>
                </c:pt>
                <c:pt idx="2">
                  <c:v>87.758755503199637</c:v>
                </c:pt>
                <c:pt idx="3">
                  <c:v>64.359103017843751</c:v>
                </c:pt>
                <c:pt idx="4">
                  <c:v>37.750000000000007</c:v>
                </c:pt>
                <c:pt idx="5">
                  <c:v>20.382141478956619</c:v>
                </c:pt>
                <c:pt idx="6">
                  <c:v>20.382141478956619</c:v>
                </c:pt>
                <c:pt idx="7">
                  <c:v>37.749999999999986</c:v>
                </c:pt>
                <c:pt idx="8">
                  <c:v>64.359103017843722</c:v>
                </c:pt>
                <c:pt idx="9">
                  <c:v>87.758755503199623</c:v>
                </c:pt>
                <c:pt idx="10">
                  <c:v>97</c:v>
                </c:pt>
                <c:pt idx="11">
                  <c:v>87.758755503199637</c:v>
                </c:pt>
                <c:pt idx="12">
                  <c:v>64.359103017843751</c:v>
                </c:pt>
                <c:pt idx="13">
                  <c:v>37.750000000000036</c:v>
                </c:pt>
                <c:pt idx="14">
                  <c:v>20.382141478956619</c:v>
                </c:pt>
                <c:pt idx="15">
                  <c:v>20.382141478956608</c:v>
                </c:pt>
                <c:pt idx="16">
                  <c:v>37.750000000000007</c:v>
                </c:pt>
                <c:pt idx="17">
                  <c:v>64.359103017843722</c:v>
                </c:pt>
                <c:pt idx="18">
                  <c:v>87.758755503199637</c:v>
                </c:pt>
                <c:pt idx="19">
                  <c:v>97</c:v>
                </c:pt>
                <c:pt idx="20">
                  <c:v>87.758755503199623</c:v>
                </c:pt>
                <c:pt idx="21">
                  <c:v>64.359103017843751</c:v>
                </c:pt>
                <c:pt idx="22">
                  <c:v>37.749999999999979</c:v>
                </c:pt>
                <c:pt idx="23">
                  <c:v>20.382141478956623</c:v>
                </c:pt>
                <c:pt idx="24">
                  <c:v>20.382141478956605</c:v>
                </c:pt>
                <c:pt idx="25">
                  <c:v>37.749999999999943</c:v>
                </c:pt>
                <c:pt idx="26">
                  <c:v>64.359103017843651</c:v>
                </c:pt>
                <c:pt idx="27">
                  <c:v>87.758755503199637</c:v>
                </c:pt>
                <c:pt idx="28">
                  <c:v>97</c:v>
                </c:pt>
                <c:pt idx="29">
                  <c:v>87.758755503199666</c:v>
                </c:pt>
                <c:pt idx="30">
                  <c:v>64.359103017843836</c:v>
                </c:pt>
                <c:pt idx="31">
                  <c:v>37.749999999999986</c:v>
                </c:pt>
                <c:pt idx="32">
                  <c:v>20.382141478956626</c:v>
                </c:pt>
                <c:pt idx="33">
                  <c:v>20.382141478956601</c:v>
                </c:pt>
                <c:pt idx="34">
                  <c:v>37.749999999999929</c:v>
                </c:pt>
                <c:pt idx="35">
                  <c:v>64.359103017843779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536-4845-A177-8DE57C881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43872"/>
        <c:axId val="1959779872"/>
      </c:scatterChart>
      <c:valAx>
        <c:axId val="197714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779872"/>
        <c:crosses val="autoZero"/>
        <c:crossBetween val="midCat"/>
      </c:valAx>
      <c:valAx>
        <c:axId val="19597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43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'Quantum Polarizers'!$A$1:$A$38</c:f>
              <c:numCache>
                <c:formatCode>General</c:formatCode>
                <c:ptCount val="38"/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110</c:v>
                </c:pt>
                <c:pt idx="13">
                  <c:v>120</c:v>
                </c:pt>
                <c:pt idx="14">
                  <c:v>130</c:v>
                </c:pt>
                <c:pt idx="15">
                  <c:v>140</c:v>
                </c:pt>
                <c:pt idx="16">
                  <c:v>150</c:v>
                </c:pt>
                <c:pt idx="17">
                  <c:v>160</c:v>
                </c:pt>
                <c:pt idx="18">
                  <c:v>170</c:v>
                </c:pt>
                <c:pt idx="19">
                  <c:v>180</c:v>
                </c:pt>
                <c:pt idx="20">
                  <c:v>190</c:v>
                </c:pt>
                <c:pt idx="21">
                  <c:v>200</c:v>
                </c:pt>
                <c:pt idx="22">
                  <c:v>210</c:v>
                </c:pt>
                <c:pt idx="23">
                  <c:v>220</c:v>
                </c:pt>
                <c:pt idx="24">
                  <c:v>230</c:v>
                </c:pt>
                <c:pt idx="25">
                  <c:v>240</c:v>
                </c:pt>
                <c:pt idx="26">
                  <c:v>250</c:v>
                </c:pt>
                <c:pt idx="27">
                  <c:v>260</c:v>
                </c:pt>
                <c:pt idx="28">
                  <c:v>270</c:v>
                </c:pt>
                <c:pt idx="29">
                  <c:v>280</c:v>
                </c:pt>
                <c:pt idx="30">
                  <c:v>290</c:v>
                </c:pt>
                <c:pt idx="31">
                  <c:v>300</c:v>
                </c:pt>
                <c:pt idx="32">
                  <c:v>310</c:v>
                </c:pt>
                <c:pt idx="33">
                  <c:v>320</c:v>
                </c:pt>
                <c:pt idx="34">
                  <c:v>330</c:v>
                </c:pt>
                <c:pt idx="35">
                  <c:v>340</c:v>
                </c:pt>
                <c:pt idx="36">
                  <c:v>350</c:v>
                </c:pt>
              </c:numCache>
            </c:numRef>
          </c:xVal>
          <c:yVal>
            <c:numRef>
              <c:f>'Quantum Polarizers'!$D$1:$D$38</c:f>
              <c:numCache>
                <c:formatCode>General</c:formatCode>
                <c:ptCount val="38"/>
                <c:pt idx="1">
                  <c:v>548</c:v>
                </c:pt>
                <c:pt idx="2">
                  <c:v>567.5</c:v>
                </c:pt>
                <c:pt idx="3">
                  <c:v>569.5</c:v>
                </c:pt>
                <c:pt idx="4">
                  <c:v>557</c:v>
                </c:pt>
                <c:pt idx="5">
                  <c:v>560</c:v>
                </c:pt>
                <c:pt idx="6">
                  <c:v>549.5</c:v>
                </c:pt>
                <c:pt idx="7">
                  <c:v>550.5</c:v>
                </c:pt>
                <c:pt idx="8">
                  <c:v>523</c:v>
                </c:pt>
                <c:pt idx="9">
                  <c:v>499.5</c:v>
                </c:pt>
                <c:pt idx="10">
                  <c:v>496</c:v>
                </c:pt>
                <c:pt idx="11">
                  <c:v>484</c:v>
                </c:pt>
                <c:pt idx="12">
                  <c:v>491.5</c:v>
                </c:pt>
                <c:pt idx="13">
                  <c:v>488.5</c:v>
                </c:pt>
                <c:pt idx="14">
                  <c:v>500.5</c:v>
                </c:pt>
                <c:pt idx="15">
                  <c:v>503.5</c:v>
                </c:pt>
                <c:pt idx="16">
                  <c:v>520</c:v>
                </c:pt>
                <c:pt idx="17">
                  <c:v>520</c:v>
                </c:pt>
                <c:pt idx="18">
                  <c:v>523.5</c:v>
                </c:pt>
                <c:pt idx="19">
                  <c:v>535</c:v>
                </c:pt>
                <c:pt idx="20">
                  <c:v>538</c:v>
                </c:pt>
                <c:pt idx="21">
                  <c:v>529</c:v>
                </c:pt>
                <c:pt idx="22">
                  <c:v>536</c:v>
                </c:pt>
                <c:pt idx="23">
                  <c:v>552.5</c:v>
                </c:pt>
                <c:pt idx="24">
                  <c:v>545</c:v>
                </c:pt>
                <c:pt idx="25">
                  <c:v>522.5</c:v>
                </c:pt>
                <c:pt idx="26">
                  <c:v>525.5</c:v>
                </c:pt>
                <c:pt idx="27">
                  <c:v>537</c:v>
                </c:pt>
                <c:pt idx="28">
                  <c:v>505.5</c:v>
                </c:pt>
                <c:pt idx="29">
                  <c:v>502</c:v>
                </c:pt>
                <c:pt idx="30">
                  <c:v>484.5</c:v>
                </c:pt>
                <c:pt idx="31">
                  <c:v>475</c:v>
                </c:pt>
                <c:pt idx="32">
                  <c:v>506</c:v>
                </c:pt>
                <c:pt idx="33">
                  <c:v>512</c:v>
                </c:pt>
                <c:pt idx="34">
                  <c:v>503</c:v>
                </c:pt>
                <c:pt idx="35">
                  <c:v>534.5</c:v>
                </c:pt>
                <c:pt idx="36">
                  <c:v>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05-48C9-8A91-B0F3A76AB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061535"/>
        <c:axId val="508159567"/>
      </c:scatterChart>
      <c:valAx>
        <c:axId val="51006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59567"/>
        <c:crosses val="autoZero"/>
        <c:crossBetween val="midCat"/>
      </c:valAx>
      <c:valAx>
        <c:axId val="50815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061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'Quantum Polarizers'!$C$1</c:f>
              <c:strCache>
                <c:ptCount val="1"/>
                <c:pt idx="0">
                  <c:v>P=0.29-0.3 mW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'Quantum Polarizers'!$A$2:$A$38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'Quantum Polarizers'!$C$2:$C$38</c:f>
              <c:numCache>
                <c:formatCode>General</c:formatCode>
                <c:ptCount val="37"/>
                <c:pt idx="0">
                  <c:v>590</c:v>
                </c:pt>
                <c:pt idx="1">
                  <c:v>608</c:v>
                </c:pt>
                <c:pt idx="2">
                  <c:v>623</c:v>
                </c:pt>
                <c:pt idx="3">
                  <c:v>594</c:v>
                </c:pt>
                <c:pt idx="4">
                  <c:v>598</c:v>
                </c:pt>
                <c:pt idx="5">
                  <c:v>595</c:v>
                </c:pt>
                <c:pt idx="6">
                  <c:v>579</c:v>
                </c:pt>
                <c:pt idx="7">
                  <c:v>546</c:v>
                </c:pt>
                <c:pt idx="8">
                  <c:v>540</c:v>
                </c:pt>
                <c:pt idx="9">
                  <c:v>527</c:v>
                </c:pt>
                <c:pt idx="10">
                  <c:v>525</c:v>
                </c:pt>
                <c:pt idx="11">
                  <c:v>540</c:v>
                </c:pt>
                <c:pt idx="12">
                  <c:v>527</c:v>
                </c:pt>
                <c:pt idx="13">
                  <c:v>535</c:v>
                </c:pt>
                <c:pt idx="14">
                  <c:v>563</c:v>
                </c:pt>
                <c:pt idx="15">
                  <c:v>558</c:v>
                </c:pt>
                <c:pt idx="16">
                  <c:v>545</c:v>
                </c:pt>
                <c:pt idx="17">
                  <c:v>555</c:v>
                </c:pt>
                <c:pt idx="18">
                  <c:v>578</c:v>
                </c:pt>
                <c:pt idx="19">
                  <c:v>561</c:v>
                </c:pt>
                <c:pt idx="20">
                  <c:v>547</c:v>
                </c:pt>
                <c:pt idx="21">
                  <c:v>572</c:v>
                </c:pt>
                <c:pt idx="22">
                  <c:v>587</c:v>
                </c:pt>
                <c:pt idx="23">
                  <c:v>578</c:v>
                </c:pt>
                <c:pt idx="24">
                  <c:v>575</c:v>
                </c:pt>
                <c:pt idx="25">
                  <c:v>577</c:v>
                </c:pt>
                <c:pt idx="26">
                  <c:v>582</c:v>
                </c:pt>
                <c:pt idx="27">
                  <c:v>539</c:v>
                </c:pt>
                <c:pt idx="28">
                  <c:v>516</c:v>
                </c:pt>
                <c:pt idx="29">
                  <c:v>523</c:v>
                </c:pt>
                <c:pt idx="30">
                  <c:v>527</c:v>
                </c:pt>
                <c:pt idx="31">
                  <c:v>559</c:v>
                </c:pt>
                <c:pt idx="32">
                  <c:v>547</c:v>
                </c:pt>
                <c:pt idx="33">
                  <c:v>536</c:v>
                </c:pt>
                <c:pt idx="34">
                  <c:v>570</c:v>
                </c:pt>
                <c:pt idx="35">
                  <c:v>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D3-435D-A5F5-9EDAEEB3A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733055"/>
        <c:axId val="574269087"/>
      </c:scatterChart>
      <c:valAx>
        <c:axId val="51073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69087"/>
        <c:crosses val="autoZero"/>
        <c:crossBetween val="midCat"/>
      </c:valAx>
      <c:valAx>
        <c:axId val="57426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3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'Quantum Polarizers'!$D$1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'Quantum Polarizers'!$A$2:$A$38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'Quantum Polarizers'!$D$2:$D$38</c:f>
              <c:numCache>
                <c:formatCode>General</c:formatCode>
                <c:ptCount val="37"/>
                <c:pt idx="0">
                  <c:v>548</c:v>
                </c:pt>
                <c:pt idx="1">
                  <c:v>567.5</c:v>
                </c:pt>
                <c:pt idx="2">
                  <c:v>569.5</c:v>
                </c:pt>
                <c:pt idx="3">
                  <c:v>557</c:v>
                </c:pt>
                <c:pt idx="4">
                  <c:v>560</c:v>
                </c:pt>
                <c:pt idx="5">
                  <c:v>549.5</c:v>
                </c:pt>
                <c:pt idx="6">
                  <c:v>550.5</c:v>
                </c:pt>
                <c:pt idx="7">
                  <c:v>523</c:v>
                </c:pt>
                <c:pt idx="8">
                  <c:v>499.5</c:v>
                </c:pt>
                <c:pt idx="9">
                  <c:v>496</c:v>
                </c:pt>
                <c:pt idx="10">
                  <c:v>484</c:v>
                </c:pt>
                <c:pt idx="11">
                  <c:v>491.5</c:v>
                </c:pt>
                <c:pt idx="12">
                  <c:v>488.5</c:v>
                </c:pt>
                <c:pt idx="13">
                  <c:v>500.5</c:v>
                </c:pt>
                <c:pt idx="14">
                  <c:v>503.5</c:v>
                </c:pt>
                <c:pt idx="15">
                  <c:v>520</c:v>
                </c:pt>
                <c:pt idx="16">
                  <c:v>520</c:v>
                </c:pt>
                <c:pt idx="17">
                  <c:v>523.5</c:v>
                </c:pt>
                <c:pt idx="18">
                  <c:v>535</c:v>
                </c:pt>
                <c:pt idx="19">
                  <c:v>538</c:v>
                </c:pt>
                <c:pt idx="20">
                  <c:v>529</c:v>
                </c:pt>
                <c:pt idx="21">
                  <c:v>536</c:v>
                </c:pt>
                <c:pt idx="22">
                  <c:v>552.5</c:v>
                </c:pt>
                <c:pt idx="23">
                  <c:v>545</c:v>
                </c:pt>
                <c:pt idx="24">
                  <c:v>522.5</c:v>
                </c:pt>
                <c:pt idx="25">
                  <c:v>525.5</c:v>
                </c:pt>
                <c:pt idx="26">
                  <c:v>537</c:v>
                </c:pt>
                <c:pt idx="27">
                  <c:v>505.5</c:v>
                </c:pt>
                <c:pt idx="28">
                  <c:v>502</c:v>
                </c:pt>
                <c:pt idx="29">
                  <c:v>484.5</c:v>
                </c:pt>
                <c:pt idx="30">
                  <c:v>475</c:v>
                </c:pt>
                <c:pt idx="31">
                  <c:v>506</c:v>
                </c:pt>
                <c:pt idx="32">
                  <c:v>512</c:v>
                </c:pt>
                <c:pt idx="33">
                  <c:v>503</c:v>
                </c:pt>
                <c:pt idx="34">
                  <c:v>534.5</c:v>
                </c:pt>
                <c:pt idx="35">
                  <c:v>564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05-4189-AB4A-EF6BE6C27981}"/>
            </c:ext>
          </c:extLst>
        </c:ser>
        <c:ser>
          <c:idx val="1"/>
          <c:order val="1"/>
          <c:tx>
            <c:strRef>
              <c:f>'Quantum Polarizers'!$E$1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'Quantum Polarizers'!$A$2:$A$38</c:f>
              <c:numCache>
                <c:formatCode>General</c:formatCode>
                <c:ptCount val="3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'Quantum Polarizers'!$E$2:$E$38</c:f>
              <c:numCache>
                <c:formatCode>General</c:formatCode>
                <c:ptCount val="37"/>
                <c:pt idx="0">
                  <c:v>553.375</c:v>
                </c:pt>
                <c:pt idx="1">
                  <c:v>567.27582215296661</c:v>
                </c:pt>
                <c:pt idx="2">
                  <c:v>576.34893943606369</c:v>
                </c:pt>
                <c:pt idx="3">
                  <c:v>579.5</c:v>
                </c:pt>
                <c:pt idx="4">
                  <c:v>576.34893943606369</c:v>
                </c:pt>
                <c:pt idx="5">
                  <c:v>567.27582215296661</c:v>
                </c:pt>
                <c:pt idx="6">
                  <c:v>553.375</c:v>
                </c:pt>
                <c:pt idx="7">
                  <c:v>536.32311728309708</c:v>
                </c:pt>
                <c:pt idx="8">
                  <c:v>518.17688271690292</c:v>
                </c:pt>
                <c:pt idx="9">
                  <c:v>501.125</c:v>
                </c:pt>
                <c:pt idx="10">
                  <c:v>487.22417784703339</c:v>
                </c:pt>
                <c:pt idx="11">
                  <c:v>478.15106056393631</c:v>
                </c:pt>
                <c:pt idx="12">
                  <c:v>475</c:v>
                </c:pt>
                <c:pt idx="13">
                  <c:v>478.15106056393631</c:v>
                </c:pt>
                <c:pt idx="14">
                  <c:v>487.22417784703339</c:v>
                </c:pt>
                <c:pt idx="15">
                  <c:v>501.125</c:v>
                </c:pt>
                <c:pt idx="16">
                  <c:v>518.17688271690292</c:v>
                </c:pt>
                <c:pt idx="17">
                  <c:v>536.32311728309708</c:v>
                </c:pt>
                <c:pt idx="18">
                  <c:v>553.375</c:v>
                </c:pt>
                <c:pt idx="19">
                  <c:v>567.27582215296661</c:v>
                </c:pt>
                <c:pt idx="20">
                  <c:v>576.34893943606369</c:v>
                </c:pt>
                <c:pt idx="21">
                  <c:v>579.5</c:v>
                </c:pt>
                <c:pt idx="22">
                  <c:v>576.34893943606369</c:v>
                </c:pt>
                <c:pt idx="23">
                  <c:v>567.27582215296661</c:v>
                </c:pt>
                <c:pt idx="24">
                  <c:v>553.375</c:v>
                </c:pt>
                <c:pt idx="25">
                  <c:v>536.32311728309708</c:v>
                </c:pt>
                <c:pt idx="26">
                  <c:v>518.17688271690292</c:v>
                </c:pt>
                <c:pt idx="27">
                  <c:v>501.12500000000006</c:v>
                </c:pt>
                <c:pt idx="28">
                  <c:v>487.22417784703345</c:v>
                </c:pt>
                <c:pt idx="29">
                  <c:v>478.15106056393631</c:v>
                </c:pt>
                <c:pt idx="30">
                  <c:v>475</c:v>
                </c:pt>
                <c:pt idx="31">
                  <c:v>478.15106056393626</c:v>
                </c:pt>
                <c:pt idx="32">
                  <c:v>487.22417784703333</c:v>
                </c:pt>
                <c:pt idx="33">
                  <c:v>501.125</c:v>
                </c:pt>
                <c:pt idx="34">
                  <c:v>518.17688271690292</c:v>
                </c:pt>
                <c:pt idx="35">
                  <c:v>536.32311728309708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05-4189-AB4A-EF6BE6C27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867759"/>
        <c:axId val="604076607"/>
      </c:scatterChart>
      <c:valAx>
        <c:axId val="67786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076607"/>
        <c:crosses val="autoZero"/>
        <c:crossBetween val="midCat"/>
      </c:valAx>
      <c:valAx>
        <c:axId val="60407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67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1</xdr:row>
      <xdr:rowOff>19049</xdr:rowOff>
    </xdr:from>
    <xdr:to>
      <xdr:col>17</xdr:col>
      <xdr:colOff>552450</xdr:colOff>
      <xdr:row>25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C89D1B-B408-4993-BCC3-FA6ABEBD7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4</xdr:row>
      <xdr:rowOff>42862</xdr:rowOff>
    </xdr:from>
    <xdr:to>
      <xdr:col>21</xdr:col>
      <xdr:colOff>447675</xdr:colOff>
      <xdr:row>17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015D09-99B7-4C03-BA16-659B145E4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10</xdr:row>
      <xdr:rowOff>33337</xdr:rowOff>
    </xdr:from>
    <xdr:to>
      <xdr:col>14</xdr:col>
      <xdr:colOff>266700</xdr:colOff>
      <xdr:row>23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840812-6311-49F3-83BF-2332E0FAB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428625</xdr:colOff>
      <xdr:row>15</xdr:row>
      <xdr:rowOff>147637</xdr:rowOff>
    </xdr:from>
    <xdr:to>
      <xdr:col>19</xdr:col>
      <xdr:colOff>200025</xdr:colOff>
      <xdr:row>29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0AB993-EB1F-4F7D-99C2-27B97307B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390525</xdr:colOff>
      <xdr:row>0</xdr:row>
      <xdr:rowOff>33337</xdr:rowOff>
    </xdr:from>
    <xdr:to>
      <xdr:col>20</xdr:col>
      <xdr:colOff>161925</xdr:colOff>
      <xdr:row>13</xdr:row>
      <xdr:rowOff>176212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F1AC24-65FC-46FE-ADA7-E003796B4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638175</xdr:colOff>
      <xdr:row>10</xdr:row>
      <xdr:rowOff>33337</xdr:rowOff>
    </xdr:from>
    <xdr:to>
      <xdr:col>13</xdr:col>
      <xdr:colOff>409575</xdr:colOff>
      <xdr:row>23</xdr:row>
      <xdr:rowOff>176212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1EFC478-7B93-450E-BC8E-2E4C94C8B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1E37F-3C1B-468B-AD80-8AFA7235F43C}">
  <dimension ref="A1:E36"/>
  <sheetViews>
    <sheetView workbookViewId="0">
      <selection activeCell="E2" sqref="E2"/>
    </sheetView>
  </sheetViews>
  <sheetFormatPr defaultRowHeight="15.75" x14ac:dyDescent="0.25"/>
  <sheetData>
    <row r="1" spans="1:5" x14ac:dyDescent="0.25">
      <c r="A1">
        <v>0</v>
      </c>
      <c r="B1">
        <v>45.9</v>
      </c>
      <c r="C1">
        <v>48.2</v>
      </c>
      <c r="D1">
        <f>(B1+C1)/2</f>
        <v>47.05</v>
      </c>
      <c r="E1">
        <f>80*COS(PI()*(A1-52)/180)^2+20</f>
        <v>50.323124176013295</v>
      </c>
    </row>
    <row r="2" spans="1:5" x14ac:dyDescent="0.25">
      <c r="A2">
        <v>10</v>
      </c>
      <c r="B2">
        <v>60.1</v>
      </c>
      <c r="C2">
        <v>63.2</v>
      </c>
      <c r="D2">
        <f t="shared" ref="D2:D36" si="0">(B2+C2)/2</f>
        <v>61.650000000000006</v>
      </c>
      <c r="E2">
        <f t="shared" ref="E2:E36" si="1">80*COS(PI()*(A2-52)/180)^2+20</f>
        <v>64.181138530706136</v>
      </c>
    </row>
    <row r="3" spans="1:5" x14ac:dyDescent="0.25">
      <c r="A3">
        <v>20</v>
      </c>
      <c r="B3">
        <v>73.7</v>
      </c>
      <c r="C3">
        <v>78.900000000000006</v>
      </c>
      <c r="D3">
        <f t="shared" si="0"/>
        <v>76.300000000000011</v>
      </c>
      <c r="E3">
        <f t="shared" si="1"/>
        <v>77.534845871563093</v>
      </c>
    </row>
    <row r="4" spans="1:5" x14ac:dyDescent="0.25">
      <c r="A4">
        <v>30</v>
      </c>
      <c r="B4">
        <v>83.8</v>
      </c>
      <c r="C4">
        <v>90</v>
      </c>
      <c r="D4">
        <f t="shared" si="0"/>
        <v>86.9</v>
      </c>
      <c r="E4">
        <f t="shared" si="1"/>
        <v>88.77359201354605</v>
      </c>
    </row>
    <row r="5" spans="1:5" x14ac:dyDescent="0.25">
      <c r="A5">
        <v>40</v>
      </c>
      <c r="B5">
        <v>91.1</v>
      </c>
      <c r="C5">
        <v>97</v>
      </c>
      <c r="D5">
        <f t="shared" si="0"/>
        <v>94.05</v>
      </c>
      <c r="E5">
        <f t="shared" si="1"/>
        <v>96.541818305704055</v>
      </c>
    </row>
    <row r="6" spans="1:5" x14ac:dyDescent="0.25">
      <c r="A6">
        <v>50</v>
      </c>
      <c r="B6">
        <v>96.9</v>
      </c>
      <c r="C6">
        <v>101.3</v>
      </c>
      <c r="D6">
        <f t="shared" si="0"/>
        <v>99.1</v>
      </c>
      <c r="E6">
        <f t="shared" si="1"/>
        <v>99.902562010392984</v>
      </c>
    </row>
    <row r="7" spans="1:5" x14ac:dyDescent="0.25">
      <c r="A7">
        <v>60</v>
      </c>
      <c r="B7">
        <v>95</v>
      </c>
      <c r="C7">
        <v>102.1</v>
      </c>
      <c r="D7">
        <f t="shared" si="0"/>
        <v>98.55</v>
      </c>
      <c r="E7">
        <f t="shared" si="1"/>
        <v>98.45046783753277</v>
      </c>
    </row>
    <row r="8" spans="1:5" x14ac:dyDescent="0.25">
      <c r="A8">
        <v>70</v>
      </c>
      <c r="B8">
        <v>91.3</v>
      </c>
      <c r="C8">
        <v>97.6</v>
      </c>
      <c r="D8">
        <f t="shared" si="0"/>
        <v>94.449999999999989</v>
      </c>
      <c r="E8">
        <f t="shared" si="1"/>
        <v>92.360679774997891</v>
      </c>
    </row>
    <row r="9" spans="1:5" x14ac:dyDescent="0.25">
      <c r="A9">
        <v>80</v>
      </c>
      <c r="B9">
        <v>81.400000000000006</v>
      </c>
      <c r="C9">
        <v>86.7</v>
      </c>
      <c r="D9">
        <f t="shared" si="0"/>
        <v>84.050000000000011</v>
      </c>
      <c r="E9">
        <f t="shared" si="1"/>
        <v>82.367716138829877</v>
      </c>
    </row>
    <row r="10" spans="1:5" x14ac:dyDescent="0.25">
      <c r="A10">
        <v>90</v>
      </c>
      <c r="B10">
        <v>71.5</v>
      </c>
      <c r="C10">
        <v>74.5</v>
      </c>
      <c r="D10">
        <f t="shared" si="0"/>
        <v>73</v>
      </c>
      <c r="E10">
        <f t="shared" si="1"/>
        <v>69.676875823986705</v>
      </c>
    </row>
    <row r="11" spans="1:5" x14ac:dyDescent="0.25">
      <c r="A11">
        <v>100</v>
      </c>
      <c r="B11">
        <v>54.4</v>
      </c>
      <c r="C11">
        <v>57.7</v>
      </c>
      <c r="D11">
        <f t="shared" si="0"/>
        <v>56.05</v>
      </c>
      <c r="E11">
        <f t="shared" si="1"/>
        <v>55.818861469293864</v>
      </c>
    </row>
    <row r="12" spans="1:5" x14ac:dyDescent="0.25">
      <c r="A12">
        <v>110</v>
      </c>
      <c r="B12">
        <v>45.5</v>
      </c>
      <c r="C12">
        <v>47.3</v>
      </c>
      <c r="D12">
        <f t="shared" si="0"/>
        <v>46.4</v>
      </c>
      <c r="E12">
        <f t="shared" si="1"/>
        <v>42.4651541284369</v>
      </c>
    </row>
    <row r="13" spans="1:5" x14ac:dyDescent="0.25">
      <c r="A13">
        <v>120</v>
      </c>
      <c r="B13">
        <v>31.5</v>
      </c>
      <c r="C13">
        <v>32.4</v>
      </c>
      <c r="D13">
        <f t="shared" si="0"/>
        <v>31.95</v>
      </c>
      <c r="E13">
        <f t="shared" si="1"/>
        <v>31.22640798645395</v>
      </c>
    </row>
    <row r="14" spans="1:5" x14ac:dyDescent="0.25">
      <c r="A14">
        <v>130</v>
      </c>
      <c r="B14">
        <v>24.42</v>
      </c>
      <c r="C14">
        <v>24.73</v>
      </c>
      <c r="D14">
        <f t="shared" si="0"/>
        <v>24.575000000000003</v>
      </c>
      <c r="E14">
        <f t="shared" si="1"/>
        <v>23.458181694295966</v>
      </c>
    </row>
    <row r="15" spans="1:5" x14ac:dyDescent="0.25">
      <c r="A15">
        <v>140</v>
      </c>
      <c r="B15">
        <v>21.32</v>
      </c>
      <c r="C15">
        <v>21.52</v>
      </c>
      <c r="D15">
        <f t="shared" si="0"/>
        <v>21.42</v>
      </c>
      <c r="E15">
        <f t="shared" si="1"/>
        <v>20.09743798960703</v>
      </c>
    </row>
    <row r="16" spans="1:5" x14ac:dyDescent="0.25">
      <c r="A16">
        <v>150</v>
      </c>
      <c r="B16">
        <v>22.6</v>
      </c>
      <c r="C16">
        <v>22.7</v>
      </c>
      <c r="D16">
        <f t="shared" si="0"/>
        <v>22.65</v>
      </c>
      <c r="E16">
        <f t="shared" si="1"/>
        <v>21.549532162467244</v>
      </c>
    </row>
    <row r="17" spans="1:5" x14ac:dyDescent="0.25">
      <c r="A17">
        <v>160</v>
      </c>
      <c r="B17">
        <v>27.39</v>
      </c>
      <c r="C17">
        <v>27.8</v>
      </c>
      <c r="D17">
        <f t="shared" si="0"/>
        <v>27.594999999999999</v>
      </c>
      <c r="E17">
        <f t="shared" si="1"/>
        <v>27.639320225002098</v>
      </c>
    </row>
    <row r="18" spans="1:5" x14ac:dyDescent="0.25">
      <c r="A18">
        <v>170</v>
      </c>
      <c r="B18">
        <v>36</v>
      </c>
      <c r="C18">
        <v>37.5</v>
      </c>
      <c r="D18">
        <f t="shared" si="0"/>
        <v>36.75</v>
      </c>
      <c r="E18">
        <f t="shared" si="1"/>
        <v>37.632283861170109</v>
      </c>
    </row>
    <row r="19" spans="1:5" x14ac:dyDescent="0.25">
      <c r="A19">
        <v>180</v>
      </c>
      <c r="B19">
        <v>48.5</v>
      </c>
      <c r="C19">
        <v>50.6</v>
      </c>
      <c r="D19">
        <f t="shared" si="0"/>
        <v>49.55</v>
      </c>
      <c r="E19">
        <f t="shared" si="1"/>
        <v>50.323124176013295</v>
      </c>
    </row>
    <row r="20" spans="1:5" x14ac:dyDescent="0.25">
      <c r="A20">
        <v>190</v>
      </c>
      <c r="B20">
        <v>59.4</v>
      </c>
      <c r="C20">
        <v>62.7</v>
      </c>
      <c r="D20">
        <f t="shared" si="0"/>
        <v>61.05</v>
      </c>
      <c r="E20">
        <f t="shared" si="1"/>
        <v>64.181138530706107</v>
      </c>
    </row>
    <row r="21" spans="1:5" x14ac:dyDescent="0.25">
      <c r="A21">
        <v>200</v>
      </c>
      <c r="B21">
        <v>72.5</v>
      </c>
      <c r="C21">
        <v>76.599999999999994</v>
      </c>
      <c r="D21">
        <f t="shared" si="0"/>
        <v>74.55</v>
      </c>
      <c r="E21">
        <f t="shared" si="1"/>
        <v>77.534845871563093</v>
      </c>
    </row>
    <row r="22" spans="1:5" x14ac:dyDescent="0.25">
      <c r="A22">
        <v>210</v>
      </c>
      <c r="B22">
        <v>82.8</v>
      </c>
      <c r="C22">
        <v>88.4</v>
      </c>
      <c r="D22">
        <f t="shared" si="0"/>
        <v>85.6</v>
      </c>
      <c r="E22">
        <f t="shared" si="1"/>
        <v>88.773592013546036</v>
      </c>
    </row>
    <row r="23" spans="1:5" x14ac:dyDescent="0.25">
      <c r="A23">
        <v>220</v>
      </c>
      <c r="B23">
        <v>91.8</v>
      </c>
      <c r="C23">
        <v>98.3</v>
      </c>
      <c r="D23">
        <f t="shared" si="0"/>
        <v>95.05</v>
      </c>
      <c r="E23">
        <f t="shared" si="1"/>
        <v>96.541818305704055</v>
      </c>
    </row>
    <row r="24" spans="1:5" x14ac:dyDescent="0.25">
      <c r="A24">
        <v>230</v>
      </c>
      <c r="B24">
        <v>94.6</v>
      </c>
      <c r="C24">
        <v>101.1</v>
      </c>
      <c r="D24">
        <f t="shared" si="0"/>
        <v>97.85</v>
      </c>
      <c r="E24">
        <f t="shared" si="1"/>
        <v>99.902562010392984</v>
      </c>
    </row>
    <row r="25" spans="1:5" x14ac:dyDescent="0.25">
      <c r="A25">
        <v>240</v>
      </c>
      <c r="B25">
        <v>92.7</v>
      </c>
      <c r="C25">
        <v>99.9</v>
      </c>
      <c r="D25">
        <f t="shared" si="0"/>
        <v>96.300000000000011</v>
      </c>
      <c r="E25">
        <f t="shared" si="1"/>
        <v>98.450467837532742</v>
      </c>
    </row>
    <row r="26" spans="1:5" x14ac:dyDescent="0.25">
      <c r="A26">
        <v>250</v>
      </c>
      <c r="B26">
        <v>88.8</v>
      </c>
      <c r="C26">
        <v>95.3</v>
      </c>
      <c r="D26">
        <f t="shared" si="0"/>
        <v>92.05</v>
      </c>
      <c r="E26">
        <f t="shared" si="1"/>
        <v>92.360679774997891</v>
      </c>
    </row>
    <row r="27" spans="1:5" x14ac:dyDescent="0.25">
      <c r="A27">
        <v>260</v>
      </c>
      <c r="B27">
        <v>78.900000000000006</v>
      </c>
      <c r="C27">
        <v>82.9</v>
      </c>
      <c r="D27">
        <f t="shared" si="0"/>
        <v>80.900000000000006</v>
      </c>
      <c r="E27">
        <f t="shared" si="1"/>
        <v>82.367716138829863</v>
      </c>
    </row>
    <row r="28" spans="1:5" x14ac:dyDescent="0.25">
      <c r="A28">
        <v>270</v>
      </c>
      <c r="B28">
        <v>66.099999999999994</v>
      </c>
      <c r="C28">
        <v>70</v>
      </c>
      <c r="D28">
        <f t="shared" si="0"/>
        <v>68.05</v>
      </c>
      <c r="E28">
        <f t="shared" si="1"/>
        <v>69.676875823986748</v>
      </c>
    </row>
    <row r="29" spans="1:5" x14ac:dyDescent="0.25">
      <c r="A29">
        <v>280</v>
      </c>
      <c r="B29">
        <v>54.5</v>
      </c>
      <c r="C29">
        <v>56.9</v>
      </c>
      <c r="D29">
        <f t="shared" si="0"/>
        <v>55.7</v>
      </c>
      <c r="E29">
        <f t="shared" si="1"/>
        <v>55.818861469293886</v>
      </c>
    </row>
    <row r="30" spans="1:5" x14ac:dyDescent="0.25">
      <c r="A30">
        <v>290</v>
      </c>
      <c r="B30">
        <v>42.7</v>
      </c>
      <c r="C30">
        <v>44.1</v>
      </c>
      <c r="D30">
        <f t="shared" si="0"/>
        <v>43.400000000000006</v>
      </c>
      <c r="E30">
        <f t="shared" si="1"/>
        <v>42.465154128436907</v>
      </c>
    </row>
    <row r="31" spans="1:5" x14ac:dyDescent="0.25">
      <c r="A31">
        <v>300</v>
      </c>
      <c r="B31">
        <v>31.5</v>
      </c>
      <c r="C31">
        <v>32.5</v>
      </c>
      <c r="D31">
        <f t="shared" si="0"/>
        <v>32</v>
      </c>
      <c r="E31">
        <f t="shared" si="1"/>
        <v>31.226407986453971</v>
      </c>
    </row>
    <row r="32" spans="1:5" x14ac:dyDescent="0.25">
      <c r="A32">
        <v>310</v>
      </c>
      <c r="B32">
        <v>24.15</v>
      </c>
      <c r="C32">
        <v>24.55</v>
      </c>
      <c r="D32">
        <f t="shared" si="0"/>
        <v>24.35</v>
      </c>
      <c r="E32">
        <f t="shared" si="1"/>
        <v>23.45818169429598</v>
      </c>
    </row>
    <row r="33" spans="1:5" x14ac:dyDescent="0.25">
      <c r="A33">
        <v>320</v>
      </c>
      <c r="B33">
        <v>20.63</v>
      </c>
      <c r="C33">
        <v>21</v>
      </c>
      <c r="D33">
        <f t="shared" si="0"/>
        <v>20.814999999999998</v>
      </c>
      <c r="E33">
        <f t="shared" si="1"/>
        <v>20.097437989607034</v>
      </c>
    </row>
    <row r="34" spans="1:5" x14ac:dyDescent="0.25">
      <c r="A34">
        <v>330</v>
      </c>
      <c r="B34">
        <v>21.43</v>
      </c>
      <c r="C34">
        <v>21.6</v>
      </c>
      <c r="D34">
        <f t="shared" si="0"/>
        <v>21.515000000000001</v>
      </c>
      <c r="E34">
        <f t="shared" si="1"/>
        <v>21.549532162467244</v>
      </c>
    </row>
    <row r="35" spans="1:5" x14ac:dyDescent="0.25">
      <c r="A35">
        <v>340</v>
      </c>
      <c r="B35">
        <v>28.3</v>
      </c>
      <c r="C35">
        <v>28.72</v>
      </c>
      <c r="D35">
        <f t="shared" si="0"/>
        <v>28.509999999999998</v>
      </c>
      <c r="E35">
        <f t="shared" si="1"/>
        <v>27.639320225002095</v>
      </c>
    </row>
    <row r="36" spans="1:5" x14ac:dyDescent="0.25">
      <c r="A36">
        <v>350</v>
      </c>
      <c r="B36">
        <v>34.9</v>
      </c>
      <c r="C36">
        <v>36.1</v>
      </c>
      <c r="D36">
        <f t="shared" si="0"/>
        <v>35.5</v>
      </c>
      <c r="E36">
        <f t="shared" si="1"/>
        <v>37.632283861170094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2E906-9E0D-45E3-B8E0-D0928C8A1F12}">
  <dimension ref="A1:E36"/>
  <sheetViews>
    <sheetView workbookViewId="0">
      <selection activeCell="E2" sqref="E2:E36"/>
    </sheetView>
  </sheetViews>
  <sheetFormatPr defaultRowHeight="15.75" x14ac:dyDescent="0.25"/>
  <sheetData>
    <row r="1" spans="1:5" x14ac:dyDescent="0.25">
      <c r="A1">
        <v>0</v>
      </c>
      <c r="B1">
        <v>85.3</v>
      </c>
      <c r="C1">
        <v>90.1</v>
      </c>
      <c r="D1">
        <f>SUM(B1,C1)/2</f>
        <v>87.699999999999989</v>
      </c>
      <c r="E1">
        <f>79*COS((A1-10)*2*PI()/180)^2+18</f>
        <v>87.758755503199637</v>
      </c>
    </row>
    <row r="2" spans="1:5" x14ac:dyDescent="0.25">
      <c r="A2">
        <v>10</v>
      </c>
      <c r="B2">
        <v>94.8</v>
      </c>
      <c r="C2">
        <v>101.7</v>
      </c>
      <c r="D2">
        <f t="shared" ref="D2:D36" si="0">SUM(B2,C2)/2</f>
        <v>98.25</v>
      </c>
      <c r="E2">
        <f t="shared" ref="E2:E36" si="1">79*COS((A2-10)*2*PI()/180)^2+18</f>
        <v>97</v>
      </c>
    </row>
    <row r="3" spans="1:5" x14ac:dyDescent="0.25">
      <c r="A3">
        <v>20</v>
      </c>
      <c r="B3">
        <v>87.2</v>
      </c>
      <c r="C3">
        <v>94.7</v>
      </c>
      <c r="D3">
        <f t="shared" si="0"/>
        <v>90.95</v>
      </c>
      <c r="E3">
        <f t="shared" si="1"/>
        <v>87.758755503199637</v>
      </c>
    </row>
    <row r="4" spans="1:5" x14ac:dyDescent="0.25">
      <c r="A4">
        <v>30</v>
      </c>
      <c r="B4">
        <v>65.599999999999994</v>
      </c>
      <c r="C4">
        <v>70.5</v>
      </c>
      <c r="D4">
        <f t="shared" si="0"/>
        <v>68.05</v>
      </c>
      <c r="E4">
        <f t="shared" si="1"/>
        <v>64.359103017843751</v>
      </c>
    </row>
    <row r="5" spans="1:5" x14ac:dyDescent="0.25">
      <c r="A5">
        <v>40</v>
      </c>
      <c r="B5">
        <v>38.1</v>
      </c>
      <c r="C5">
        <v>39.700000000000003</v>
      </c>
      <c r="D5">
        <f t="shared" si="0"/>
        <v>38.900000000000006</v>
      </c>
      <c r="E5">
        <f t="shared" si="1"/>
        <v>37.750000000000007</v>
      </c>
    </row>
    <row r="6" spans="1:5" x14ac:dyDescent="0.25">
      <c r="A6">
        <v>50</v>
      </c>
      <c r="B6">
        <v>22.01</v>
      </c>
      <c r="C6">
        <v>22.39</v>
      </c>
      <c r="D6">
        <f t="shared" si="0"/>
        <v>22.200000000000003</v>
      </c>
      <c r="E6">
        <f t="shared" si="1"/>
        <v>20.382141478956619</v>
      </c>
    </row>
    <row r="7" spans="1:5" x14ac:dyDescent="0.25">
      <c r="A7">
        <v>60</v>
      </c>
      <c r="B7">
        <v>20.64</v>
      </c>
      <c r="C7">
        <v>20.72</v>
      </c>
      <c r="D7">
        <f t="shared" si="0"/>
        <v>20.68</v>
      </c>
      <c r="E7">
        <f t="shared" si="1"/>
        <v>20.382141478956619</v>
      </c>
    </row>
    <row r="8" spans="1:5" x14ac:dyDescent="0.25">
      <c r="A8">
        <v>70</v>
      </c>
      <c r="B8">
        <v>34.6</v>
      </c>
      <c r="C8">
        <v>35.5</v>
      </c>
      <c r="D8">
        <f t="shared" si="0"/>
        <v>35.049999999999997</v>
      </c>
      <c r="E8">
        <f t="shared" si="1"/>
        <v>37.749999999999986</v>
      </c>
    </row>
    <row r="9" spans="1:5" x14ac:dyDescent="0.25">
      <c r="A9">
        <v>80</v>
      </c>
      <c r="B9">
        <v>59.5</v>
      </c>
      <c r="C9">
        <v>63.1</v>
      </c>
      <c r="D9">
        <f t="shared" si="0"/>
        <v>61.3</v>
      </c>
      <c r="E9">
        <f t="shared" si="1"/>
        <v>64.359103017843722</v>
      </c>
    </row>
    <row r="10" spans="1:5" x14ac:dyDescent="0.25">
      <c r="A10">
        <v>90</v>
      </c>
      <c r="B10">
        <v>85.6</v>
      </c>
      <c r="C10">
        <v>90.1</v>
      </c>
      <c r="D10">
        <f t="shared" si="0"/>
        <v>87.85</v>
      </c>
      <c r="E10">
        <f t="shared" si="1"/>
        <v>87.758755503199623</v>
      </c>
    </row>
    <row r="11" spans="1:5" x14ac:dyDescent="0.25">
      <c r="A11">
        <v>100</v>
      </c>
      <c r="B11">
        <v>94.7</v>
      </c>
      <c r="C11">
        <v>100.2</v>
      </c>
      <c r="D11">
        <f t="shared" si="0"/>
        <v>97.45</v>
      </c>
      <c r="E11">
        <f t="shared" si="1"/>
        <v>97</v>
      </c>
    </row>
    <row r="12" spans="1:5" x14ac:dyDescent="0.25">
      <c r="A12">
        <v>110</v>
      </c>
      <c r="B12">
        <v>86.7</v>
      </c>
      <c r="C12">
        <v>93</v>
      </c>
      <c r="D12">
        <f t="shared" si="0"/>
        <v>89.85</v>
      </c>
      <c r="E12">
        <f t="shared" si="1"/>
        <v>87.758755503199637</v>
      </c>
    </row>
    <row r="13" spans="1:5" x14ac:dyDescent="0.25">
      <c r="A13">
        <v>120</v>
      </c>
      <c r="B13">
        <v>65</v>
      </c>
      <c r="C13">
        <v>69.2</v>
      </c>
      <c r="D13">
        <f t="shared" si="0"/>
        <v>67.099999999999994</v>
      </c>
      <c r="E13">
        <f t="shared" si="1"/>
        <v>64.359103017843751</v>
      </c>
    </row>
    <row r="14" spans="1:5" x14ac:dyDescent="0.25">
      <c r="A14">
        <v>130</v>
      </c>
      <c r="B14">
        <v>38.6</v>
      </c>
      <c r="C14">
        <v>40.4</v>
      </c>
      <c r="D14">
        <f t="shared" si="0"/>
        <v>39.5</v>
      </c>
      <c r="E14">
        <f t="shared" si="1"/>
        <v>37.750000000000036</v>
      </c>
    </row>
    <row r="15" spans="1:5" x14ac:dyDescent="0.25">
      <c r="A15">
        <v>140</v>
      </c>
      <c r="B15">
        <v>20.99</v>
      </c>
      <c r="C15">
        <v>21.28</v>
      </c>
      <c r="D15">
        <f t="shared" si="0"/>
        <v>21.134999999999998</v>
      </c>
      <c r="E15">
        <f t="shared" si="1"/>
        <v>20.382141478956619</v>
      </c>
    </row>
    <row r="16" spans="1:5" x14ac:dyDescent="0.25">
      <c r="A16">
        <v>150</v>
      </c>
      <c r="B16">
        <v>19.899999999999999</v>
      </c>
      <c r="C16">
        <v>20.56</v>
      </c>
      <c r="D16">
        <f t="shared" si="0"/>
        <v>20.229999999999997</v>
      </c>
      <c r="E16">
        <f t="shared" si="1"/>
        <v>20.382141478956608</v>
      </c>
    </row>
    <row r="17" spans="1:5" x14ac:dyDescent="0.25">
      <c r="A17">
        <v>160</v>
      </c>
      <c r="B17">
        <v>37.5</v>
      </c>
      <c r="C17">
        <v>39</v>
      </c>
      <c r="D17">
        <f t="shared" si="0"/>
        <v>38.25</v>
      </c>
      <c r="E17">
        <f t="shared" si="1"/>
        <v>37.750000000000007</v>
      </c>
    </row>
    <row r="18" spans="1:5" x14ac:dyDescent="0.25">
      <c r="A18">
        <v>170</v>
      </c>
      <c r="B18">
        <v>64.7</v>
      </c>
      <c r="C18">
        <v>67.8</v>
      </c>
      <c r="D18">
        <f t="shared" si="0"/>
        <v>66.25</v>
      </c>
      <c r="E18">
        <f t="shared" si="1"/>
        <v>64.359103017843722</v>
      </c>
    </row>
    <row r="19" spans="1:5" x14ac:dyDescent="0.25">
      <c r="A19">
        <v>180</v>
      </c>
      <c r="B19">
        <v>86.2</v>
      </c>
      <c r="C19">
        <v>92.5</v>
      </c>
      <c r="D19">
        <f t="shared" si="0"/>
        <v>89.35</v>
      </c>
      <c r="E19">
        <f t="shared" si="1"/>
        <v>87.758755503199637</v>
      </c>
    </row>
    <row r="20" spans="1:5" x14ac:dyDescent="0.25">
      <c r="A20">
        <f>A19+10</f>
        <v>190</v>
      </c>
      <c r="B20">
        <v>95.2</v>
      </c>
      <c r="C20">
        <v>99.5</v>
      </c>
      <c r="D20">
        <f t="shared" si="0"/>
        <v>97.35</v>
      </c>
      <c r="E20">
        <f t="shared" si="1"/>
        <v>97</v>
      </c>
    </row>
    <row r="21" spans="1:5" x14ac:dyDescent="0.25">
      <c r="A21">
        <f t="shared" ref="A21:A36" si="2">A20+10</f>
        <v>200</v>
      </c>
      <c r="B21">
        <v>86.9</v>
      </c>
      <c r="C21">
        <v>94</v>
      </c>
      <c r="D21">
        <f t="shared" si="0"/>
        <v>90.45</v>
      </c>
      <c r="E21">
        <f t="shared" si="1"/>
        <v>87.758755503199623</v>
      </c>
    </row>
    <row r="22" spans="1:5" x14ac:dyDescent="0.25">
      <c r="A22">
        <f t="shared" si="2"/>
        <v>210</v>
      </c>
      <c r="B22">
        <v>64.7</v>
      </c>
      <c r="C22">
        <v>69</v>
      </c>
      <c r="D22">
        <f t="shared" si="0"/>
        <v>66.849999999999994</v>
      </c>
      <c r="E22">
        <f t="shared" si="1"/>
        <v>64.359103017843751</v>
      </c>
    </row>
    <row r="23" spans="1:5" x14ac:dyDescent="0.25">
      <c r="A23">
        <f t="shared" si="2"/>
        <v>220</v>
      </c>
      <c r="B23">
        <v>34.9</v>
      </c>
      <c r="C23">
        <v>36.6</v>
      </c>
      <c r="D23">
        <f t="shared" si="0"/>
        <v>35.75</v>
      </c>
      <c r="E23">
        <f t="shared" si="1"/>
        <v>37.749999999999979</v>
      </c>
    </row>
    <row r="24" spans="1:5" x14ac:dyDescent="0.25">
      <c r="A24">
        <f t="shared" si="2"/>
        <v>230</v>
      </c>
      <c r="B24">
        <v>20.440000000000001</v>
      </c>
      <c r="C24">
        <v>21.2</v>
      </c>
      <c r="D24">
        <f t="shared" si="0"/>
        <v>20.82</v>
      </c>
      <c r="E24">
        <f t="shared" si="1"/>
        <v>20.382141478956623</v>
      </c>
    </row>
    <row r="25" spans="1:5" x14ac:dyDescent="0.25">
      <c r="A25">
        <f t="shared" si="2"/>
        <v>240</v>
      </c>
      <c r="B25">
        <v>20.74</v>
      </c>
      <c r="C25">
        <v>21.09</v>
      </c>
      <c r="D25">
        <f t="shared" si="0"/>
        <v>20.914999999999999</v>
      </c>
      <c r="E25">
        <f t="shared" si="1"/>
        <v>20.382141478956605</v>
      </c>
    </row>
    <row r="26" spans="1:5" x14ac:dyDescent="0.25">
      <c r="A26">
        <f t="shared" si="2"/>
        <v>250</v>
      </c>
      <c r="B26">
        <v>35.6</v>
      </c>
      <c r="C26">
        <v>37.1</v>
      </c>
      <c r="D26">
        <f t="shared" si="0"/>
        <v>36.35</v>
      </c>
      <c r="E26">
        <f t="shared" si="1"/>
        <v>37.749999999999943</v>
      </c>
    </row>
    <row r="27" spans="1:5" x14ac:dyDescent="0.25">
      <c r="A27">
        <f t="shared" si="2"/>
        <v>260</v>
      </c>
      <c r="B27">
        <v>61.6</v>
      </c>
      <c r="C27">
        <v>64.8</v>
      </c>
      <c r="D27">
        <f t="shared" si="0"/>
        <v>63.2</v>
      </c>
      <c r="E27">
        <f t="shared" si="1"/>
        <v>64.359103017843651</v>
      </c>
    </row>
    <row r="28" spans="1:5" x14ac:dyDescent="0.25">
      <c r="A28">
        <f t="shared" si="2"/>
        <v>270</v>
      </c>
      <c r="B28">
        <v>84.5</v>
      </c>
      <c r="C28">
        <v>90.1</v>
      </c>
      <c r="D28">
        <f t="shared" si="0"/>
        <v>87.3</v>
      </c>
      <c r="E28">
        <f t="shared" si="1"/>
        <v>87.758755503199637</v>
      </c>
    </row>
    <row r="29" spans="1:5" x14ac:dyDescent="0.25">
      <c r="A29">
        <f t="shared" si="2"/>
        <v>280</v>
      </c>
      <c r="B29">
        <v>95.5</v>
      </c>
      <c r="C29">
        <v>98.4</v>
      </c>
      <c r="D29">
        <f t="shared" si="0"/>
        <v>96.95</v>
      </c>
      <c r="E29">
        <f t="shared" si="1"/>
        <v>97</v>
      </c>
    </row>
    <row r="30" spans="1:5" x14ac:dyDescent="0.25">
      <c r="A30">
        <f t="shared" si="2"/>
        <v>290</v>
      </c>
      <c r="B30">
        <v>87.6</v>
      </c>
      <c r="C30">
        <v>92.8</v>
      </c>
      <c r="D30">
        <f t="shared" si="0"/>
        <v>90.199999999999989</v>
      </c>
      <c r="E30">
        <f t="shared" si="1"/>
        <v>87.758755503199666</v>
      </c>
    </row>
    <row r="31" spans="1:5" x14ac:dyDescent="0.25">
      <c r="A31">
        <f t="shared" si="2"/>
        <v>300</v>
      </c>
      <c r="B31">
        <v>66.099999999999994</v>
      </c>
      <c r="C31">
        <v>69.8</v>
      </c>
      <c r="D31">
        <f t="shared" si="0"/>
        <v>67.949999999999989</v>
      </c>
      <c r="E31">
        <f t="shared" si="1"/>
        <v>64.359103017843836</v>
      </c>
    </row>
    <row r="32" spans="1:5" x14ac:dyDescent="0.25">
      <c r="A32">
        <f t="shared" si="2"/>
        <v>310</v>
      </c>
      <c r="B32">
        <v>38</v>
      </c>
      <c r="C32">
        <v>39.6</v>
      </c>
      <c r="D32">
        <f t="shared" si="0"/>
        <v>38.799999999999997</v>
      </c>
      <c r="E32">
        <f t="shared" si="1"/>
        <v>37.749999999999986</v>
      </c>
    </row>
    <row r="33" spans="1:5" x14ac:dyDescent="0.25">
      <c r="A33">
        <f t="shared" si="2"/>
        <v>320</v>
      </c>
      <c r="B33">
        <v>20.68</v>
      </c>
      <c r="C33">
        <v>21.67</v>
      </c>
      <c r="D33">
        <f t="shared" si="0"/>
        <v>21.175000000000001</v>
      </c>
      <c r="E33">
        <f t="shared" si="1"/>
        <v>20.382141478956626</v>
      </c>
    </row>
    <row r="34" spans="1:5" x14ac:dyDescent="0.25">
      <c r="A34">
        <f t="shared" si="2"/>
        <v>330</v>
      </c>
      <c r="B34">
        <v>20.12</v>
      </c>
      <c r="C34">
        <v>20.58</v>
      </c>
      <c r="D34">
        <f t="shared" si="0"/>
        <v>20.350000000000001</v>
      </c>
      <c r="E34">
        <f t="shared" si="1"/>
        <v>20.382141478956601</v>
      </c>
    </row>
    <row r="35" spans="1:5" x14ac:dyDescent="0.25">
      <c r="A35">
        <f t="shared" si="2"/>
        <v>340</v>
      </c>
      <c r="B35">
        <v>35.1</v>
      </c>
      <c r="C35">
        <v>36.6</v>
      </c>
      <c r="D35">
        <f t="shared" si="0"/>
        <v>35.85</v>
      </c>
      <c r="E35">
        <f t="shared" si="1"/>
        <v>37.749999999999929</v>
      </c>
    </row>
    <row r="36" spans="1:5" x14ac:dyDescent="0.25">
      <c r="A36">
        <f t="shared" si="2"/>
        <v>350</v>
      </c>
      <c r="B36">
        <v>60</v>
      </c>
      <c r="C36">
        <v>63.3</v>
      </c>
      <c r="D36">
        <f t="shared" si="0"/>
        <v>61.65</v>
      </c>
      <c r="E36">
        <f t="shared" si="1"/>
        <v>64.359103017843779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7E370-BC96-487E-BAE9-4A750C2035CF}">
  <dimension ref="A1:P37"/>
  <sheetViews>
    <sheetView tabSelected="1" workbookViewId="0">
      <selection activeCell="E3" sqref="E3:E37"/>
    </sheetView>
  </sheetViews>
  <sheetFormatPr defaultRowHeight="15.75" x14ac:dyDescent="0.25"/>
  <cols>
    <col min="3" max="3" width="13.5" bestFit="1" customWidth="1"/>
    <col min="5" max="5" width="11.625" bestFit="1" customWidth="1"/>
  </cols>
  <sheetData>
    <row r="1" spans="1:16" x14ac:dyDescent="0.25">
      <c r="B1" t="s">
        <v>3</v>
      </c>
      <c r="C1" t="s">
        <v>4</v>
      </c>
      <c r="M1" t="s">
        <v>0</v>
      </c>
      <c r="N1">
        <v>450</v>
      </c>
      <c r="O1">
        <v>1000</v>
      </c>
      <c r="P1" t="s">
        <v>1</v>
      </c>
    </row>
    <row r="2" spans="1:16" x14ac:dyDescent="0.25">
      <c r="A2">
        <v>0</v>
      </c>
      <c r="B2">
        <v>506</v>
      </c>
      <c r="C2">
        <v>590</v>
      </c>
      <c r="D2">
        <f>SUM(B2,C2)/2</f>
        <v>548</v>
      </c>
      <c r="E2">
        <f>104.5*COS((A2-30)*PI()/180)^2+475</f>
        <v>553.375</v>
      </c>
      <c r="F2">
        <v>2202</v>
      </c>
      <c r="G2">
        <v>2358</v>
      </c>
      <c r="H2">
        <f>SUM(F2,G2)/2</f>
        <v>2280</v>
      </c>
      <c r="I2">
        <v>2550</v>
      </c>
      <c r="J2">
        <v>1074</v>
      </c>
      <c r="K2">
        <v>1229</v>
      </c>
      <c r="L2">
        <f>SUM(J2,K2)/2</f>
        <v>1151.5</v>
      </c>
      <c r="P2" t="s">
        <v>2</v>
      </c>
    </row>
    <row r="3" spans="1:16" x14ac:dyDescent="0.25">
      <c r="A3">
        <f>A2+10</f>
        <v>10</v>
      </c>
      <c r="B3">
        <v>527</v>
      </c>
      <c r="C3">
        <v>608</v>
      </c>
      <c r="D3">
        <f t="shared" ref="D3:D37" si="0">SUM(B3,C3)/2</f>
        <v>567.5</v>
      </c>
      <c r="E3">
        <f t="shared" ref="E3:E37" si="1">104.5*COS((A3-30)*PI()/180)^2+475</f>
        <v>567.27582215296661</v>
      </c>
      <c r="F3">
        <v>2619</v>
      </c>
      <c r="G3">
        <v>2816</v>
      </c>
      <c r="H3">
        <f t="shared" ref="H3:H37" si="2">SUM(F3,G3)/2</f>
        <v>2717.5</v>
      </c>
      <c r="I3">
        <v>3250</v>
      </c>
      <c r="J3">
        <v>1141</v>
      </c>
      <c r="K3">
        <v>1286</v>
      </c>
      <c r="L3">
        <f t="shared" ref="L3:L37" si="3">SUM(J3,K3)/2</f>
        <v>1213.5</v>
      </c>
    </row>
    <row r="4" spans="1:16" x14ac:dyDescent="0.25">
      <c r="A4">
        <f t="shared" ref="A4:A37" si="4">A3+10</f>
        <v>20</v>
      </c>
      <c r="B4">
        <v>516</v>
      </c>
      <c r="C4">
        <v>623</v>
      </c>
      <c r="D4">
        <f t="shared" si="0"/>
        <v>569.5</v>
      </c>
      <c r="E4">
        <f t="shared" si="1"/>
        <v>576.34893943606369</v>
      </c>
      <c r="F4">
        <v>3442</v>
      </c>
      <c r="G4">
        <v>4005</v>
      </c>
      <c r="H4">
        <f t="shared" si="2"/>
        <v>3723.5</v>
      </c>
      <c r="I4">
        <v>3950</v>
      </c>
      <c r="J4">
        <v>1258</v>
      </c>
      <c r="K4">
        <v>1336</v>
      </c>
      <c r="L4">
        <f t="shared" si="3"/>
        <v>1297</v>
      </c>
    </row>
    <row r="5" spans="1:16" x14ac:dyDescent="0.25">
      <c r="A5">
        <f t="shared" si="4"/>
        <v>30</v>
      </c>
      <c r="B5">
        <v>520</v>
      </c>
      <c r="C5">
        <v>594</v>
      </c>
      <c r="D5">
        <f t="shared" si="0"/>
        <v>557</v>
      </c>
      <c r="E5">
        <f t="shared" si="1"/>
        <v>579.5</v>
      </c>
      <c r="F5">
        <v>4055</v>
      </c>
      <c r="G5">
        <v>4539</v>
      </c>
      <c r="H5">
        <f t="shared" si="2"/>
        <v>4297</v>
      </c>
      <c r="I5">
        <v>4800</v>
      </c>
      <c r="J5">
        <v>1305</v>
      </c>
      <c r="K5">
        <v>1509</v>
      </c>
      <c r="L5">
        <f t="shared" si="3"/>
        <v>1407</v>
      </c>
    </row>
    <row r="6" spans="1:16" x14ac:dyDescent="0.25">
      <c r="A6">
        <f t="shared" si="4"/>
        <v>40</v>
      </c>
      <c r="B6">
        <v>522</v>
      </c>
      <c r="C6">
        <v>598</v>
      </c>
      <c r="D6">
        <f t="shared" si="0"/>
        <v>560</v>
      </c>
      <c r="E6">
        <f t="shared" si="1"/>
        <v>576.34893943606369</v>
      </c>
      <c r="F6">
        <v>4855</v>
      </c>
      <c r="G6">
        <v>5448</v>
      </c>
      <c r="H6">
        <f t="shared" si="2"/>
        <v>5151.5</v>
      </c>
      <c r="I6">
        <v>5500</v>
      </c>
      <c r="J6">
        <v>1380</v>
      </c>
      <c r="K6">
        <v>1480</v>
      </c>
      <c r="L6">
        <f t="shared" si="3"/>
        <v>1430</v>
      </c>
    </row>
    <row r="7" spans="1:16" x14ac:dyDescent="0.25">
      <c r="A7">
        <f t="shared" si="4"/>
        <v>50</v>
      </c>
      <c r="B7">
        <v>504</v>
      </c>
      <c r="C7">
        <v>595</v>
      </c>
      <c r="D7">
        <f t="shared" si="0"/>
        <v>549.5</v>
      </c>
      <c r="E7">
        <f t="shared" si="1"/>
        <v>567.27582215296661</v>
      </c>
      <c r="F7">
        <v>4971</v>
      </c>
      <c r="G7">
        <v>5496</v>
      </c>
      <c r="H7">
        <f t="shared" si="2"/>
        <v>5233.5</v>
      </c>
      <c r="I7">
        <v>5900</v>
      </c>
      <c r="J7">
        <v>1468</v>
      </c>
      <c r="K7">
        <v>1691</v>
      </c>
      <c r="L7">
        <f t="shared" si="3"/>
        <v>1579.5</v>
      </c>
    </row>
    <row r="8" spans="1:16" x14ac:dyDescent="0.25">
      <c r="A8">
        <f t="shared" si="4"/>
        <v>60</v>
      </c>
      <c r="B8">
        <v>522</v>
      </c>
      <c r="C8">
        <v>579</v>
      </c>
      <c r="D8">
        <f t="shared" si="0"/>
        <v>550.5</v>
      </c>
      <c r="E8">
        <f t="shared" si="1"/>
        <v>553.375</v>
      </c>
      <c r="F8">
        <v>4645</v>
      </c>
      <c r="G8">
        <v>5015</v>
      </c>
      <c r="H8">
        <f t="shared" si="2"/>
        <v>4830</v>
      </c>
      <c r="I8">
        <v>5700</v>
      </c>
      <c r="J8">
        <v>1431</v>
      </c>
      <c r="K8">
        <v>1570</v>
      </c>
      <c r="L8">
        <f t="shared" si="3"/>
        <v>1500.5</v>
      </c>
    </row>
    <row r="9" spans="1:16" x14ac:dyDescent="0.25">
      <c r="A9">
        <f t="shared" si="4"/>
        <v>70</v>
      </c>
      <c r="B9">
        <v>500</v>
      </c>
      <c r="C9">
        <v>546</v>
      </c>
      <c r="D9">
        <f t="shared" si="0"/>
        <v>523</v>
      </c>
      <c r="E9">
        <f t="shared" si="1"/>
        <v>536.32311728309708</v>
      </c>
      <c r="F9">
        <v>4932</v>
      </c>
      <c r="G9">
        <v>5692</v>
      </c>
      <c r="H9">
        <f t="shared" si="2"/>
        <v>5312</v>
      </c>
      <c r="I9">
        <v>5800</v>
      </c>
      <c r="J9">
        <v>1397</v>
      </c>
      <c r="K9">
        <v>1499</v>
      </c>
      <c r="L9">
        <f t="shared" si="3"/>
        <v>1448</v>
      </c>
    </row>
    <row r="10" spans="1:16" x14ac:dyDescent="0.25">
      <c r="A10">
        <f t="shared" si="4"/>
        <v>80</v>
      </c>
      <c r="B10">
        <v>459</v>
      </c>
      <c r="C10">
        <v>540</v>
      </c>
      <c r="D10">
        <f t="shared" si="0"/>
        <v>499.5</v>
      </c>
      <c r="E10">
        <f t="shared" si="1"/>
        <v>518.17688271690292</v>
      </c>
      <c r="F10">
        <v>4775</v>
      </c>
      <c r="G10">
        <v>5154</v>
      </c>
      <c r="H10">
        <f t="shared" si="2"/>
        <v>4964.5</v>
      </c>
      <c r="J10">
        <v>1310</v>
      </c>
      <c r="K10">
        <v>1395</v>
      </c>
      <c r="L10">
        <f t="shared" si="3"/>
        <v>1352.5</v>
      </c>
    </row>
    <row r="11" spans="1:16" x14ac:dyDescent="0.25">
      <c r="A11">
        <f t="shared" si="4"/>
        <v>90</v>
      </c>
      <c r="B11">
        <v>465</v>
      </c>
      <c r="C11">
        <v>527</v>
      </c>
      <c r="D11">
        <f t="shared" si="0"/>
        <v>496</v>
      </c>
      <c r="E11">
        <f t="shared" si="1"/>
        <v>501.125</v>
      </c>
      <c r="F11">
        <v>3183</v>
      </c>
      <c r="G11">
        <v>3570</v>
      </c>
      <c r="H11">
        <f t="shared" si="2"/>
        <v>3376.5</v>
      </c>
      <c r="J11">
        <v>1210</v>
      </c>
      <c r="K11">
        <v>1280</v>
      </c>
      <c r="L11">
        <f t="shared" si="3"/>
        <v>1245</v>
      </c>
    </row>
    <row r="12" spans="1:16" x14ac:dyDescent="0.25">
      <c r="A12">
        <f t="shared" si="4"/>
        <v>100</v>
      </c>
      <c r="B12">
        <v>443</v>
      </c>
      <c r="C12">
        <v>525</v>
      </c>
      <c r="D12">
        <f t="shared" si="0"/>
        <v>484</v>
      </c>
      <c r="E12">
        <f t="shared" si="1"/>
        <v>487.22417784703339</v>
      </c>
      <c r="F12">
        <v>2569</v>
      </c>
      <c r="G12">
        <v>2892</v>
      </c>
      <c r="H12">
        <f t="shared" si="2"/>
        <v>2730.5</v>
      </c>
      <c r="J12">
        <v>1104</v>
      </c>
      <c r="K12">
        <v>1198</v>
      </c>
      <c r="L12">
        <f t="shared" si="3"/>
        <v>1151</v>
      </c>
    </row>
    <row r="13" spans="1:16" x14ac:dyDescent="0.25">
      <c r="A13">
        <f t="shared" si="4"/>
        <v>110</v>
      </c>
      <c r="B13">
        <v>443</v>
      </c>
      <c r="C13">
        <v>540</v>
      </c>
      <c r="D13">
        <f t="shared" si="0"/>
        <v>491.5</v>
      </c>
      <c r="E13">
        <f t="shared" si="1"/>
        <v>478.15106056393631</v>
      </c>
      <c r="F13">
        <v>1887</v>
      </c>
      <c r="G13">
        <v>2182</v>
      </c>
      <c r="H13">
        <f t="shared" si="2"/>
        <v>2034.5</v>
      </c>
      <c r="J13">
        <v>1060</v>
      </c>
      <c r="K13">
        <v>1110</v>
      </c>
      <c r="L13">
        <f t="shared" si="3"/>
        <v>1085</v>
      </c>
    </row>
    <row r="14" spans="1:16" x14ac:dyDescent="0.25">
      <c r="A14">
        <f t="shared" si="4"/>
        <v>120</v>
      </c>
      <c r="B14">
        <v>450</v>
      </c>
      <c r="C14">
        <v>527</v>
      </c>
      <c r="D14">
        <f t="shared" si="0"/>
        <v>488.5</v>
      </c>
      <c r="E14">
        <f t="shared" si="1"/>
        <v>475</v>
      </c>
      <c r="F14">
        <v>1278</v>
      </c>
      <c r="G14">
        <v>1446</v>
      </c>
      <c r="H14">
        <f t="shared" si="2"/>
        <v>1362</v>
      </c>
      <c r="J14">
        <v>997</v>
      </c>
      <c r="K14">
        <v>1024</v>
      </c>
      <c r="L14">
        <f t="shared" si="3"/>
        <v>1010.5</v>
      </c>
    </row>
    <row r="15" spans="1:16" x14ac:dyDescent="0.25">
      <c r="A15">
        <f t="shared" si="4"/>
        <v>130</v>
      </c>
      <c r="B15">
        <v>466</v>
      </c>
      <c r="C15">
        <v>535</v>
      </c>
      <c r="D15">
        <f t="shared" si="0"/>
        <v>500.5</v>
      </c>
      <c r="E15">
        <f t="shared" si="1"/>
        <v>478.15106056393631</v>
      </c>
      <c r="F15">
        <v>686</v>
      </c>
      <c r="G15">
        <v>781</v>
      </c>
      <c r="H15">
        <f t="shared" si="2"/>
        <v>733.5</v>
      </c>
      <c r="J15">
        <v>892</v>
      </c>
      <c r="K15">
        <v>997</v>
      </c>
      <c r="L15">
        <f t="shared" si="3"/>
        <v>944.5</v>
      </c>
    </row>
    <row r="16" spans="1:16" x14ac:dyDescent="0.25">
      <c r="A16">
        <f t="shared" si="4"/>
        <v>140</v>
      </c>
      <c r="B16">
        <v>444</v>
      </c>
      <c r="C16">
        <v>563</v>
      </c>
      <c r="D16">
        <f t="shared" si="0"/>
        <v>503.5</v>
      </c>
      <c r="E16">
        <f t="shared" si="1"/>
        <v>487.22417784703339</v>
      </c>
      <c r="F16">
        <v>465</v>
      </c>
      <c r="G16">
        <v>540</v>
      </c>
      <c r="H16">
        <f t="shared" si="2"/>
        <v>502.5</v>
      </c>
      <c r="J16">
        <v>1001</v>
      </c>
      <c r="K16">
        <v>1088</v>
      </c>
      <c r="L16">
        <f t="shared" si="3"/>
        <v>1044.5</v>
      </c>
    </row>
    <row r="17" spans="1:12" x14ac:dyDescent="0.25">
      <c r="A17">
        <f t="shared" si="4"/>
        <v>150</v>
      </c>
      <c r="B17">
        <v>482</v>
      </c>
      <c r="C17">
        <v>558</v>
      </c>
      <c r="D17">
        <f t="shared" si="0"/>
        <v>520</v>
      </c>
      <c r="E17">
        <f t="shared" si="1"/>
        <v>501.125</v>
      </c>
      <c r="F17">
        <v>523</v>
      </c>
      <c r="G17">
        <v>598</v>
      </c>
      <c r="H17">
        <f t="shared" si="2"/>
        <v>560.5</v>
      </c>
      <c r="J17">
        <v>1009</v>
      </c>
      <c r="K17">
        <v>1092</v>
      </c>
      <c r="L17">
        <f t="shared" si="3"/>
        <v>1050.5</v>
      </c>
    </row>
    <row r="18" spans="1:12" x14ac:dyDescent="0.25">
      <c r="A18">
        <f t="shared" si="4"/>
        <v>160</v>
      </c>
      <c r="B18">
        <v>495</v>
      </c>
      <c r="C18">
        <v>545</v>
      </c>
      <c r="D18">
        <f t="shared" si="0"/>
        <v>520</v>
      </c>
      <c r="E18">
        <f t="shared" si="1"/>
        <v>518.17688271690292</v>
      </c>
      <c r="F18">
        <v>907</v>
      </c>
      <c r="G18">
        <v>993</v>
      </c>
      <c r="H18">
        <f t="shared" si="2"/>
        <v>950</v>
      </c>
      <c r="J18">
        <v>1083</v>
      </c>
      <c r="K18">
        <v>1140</v>
      </c>
      <c r="L18">
        <f t="shared" si="3"/>
        <v>1111.5</v>
      </c>
    </row>
    <row r="19" spans="1:12" x14ac:dyDescent="0.25">
      <c r="A19">
        <f t="shared" si="4"/>
        <v>170</v>
      </c>
      <c r="B19">
        <v>492</v>
      </c>
      <c r="C19">
        <v>555</v>
      </c>
      <c r="D19">
        <f t="shared" si="0"/>
        <v>523.5</v>
      </c>
      <c r="E19">
        <f t="shared" si="1"/>
        <v>536.32311728309708</v>
      </c>
      <c r="F19">
        <v>1339</v>
      </c>
      <c r="G19">
        <v>1500</v>
      </c>
      <c r="H19">
        <f t="shared" si="2"/>
        <v>1419.5</v>
      </c>
      <c r="J19">
        <v>1086</v>
      </c>
      <c r="K19">
        <v>1177</v>
      </c>
      <c r="L19">
        <f t="shared" si="3"/>
        <v>1131.5</v>
      </c>
    </row>
    <row r="20" spans="1:12" x14ac:dyDescent="0.25">
      <c r="A20">
        <f t="shared" si="4"/>
        <v>180</v>
      </c>
      <c r="B20">
        <v>492</v>
      </c>
      <c r="C20">
        <v>578</v>
      </c>
      <c r="D20">
        <f t="shared" si="0"/>
        <v>535</v>
      </c>
      <c r="E20">
        <f t="shared" si="1"/>
        <v>553.375</v>
      </c>
      <c r="F20">
        <v>1698</v>
      </c>
      <c r="G20">
        <v>1857</v>
      </c>
      <c r="H20">
        <f t="shared" si="2"/>
        <v>1777.5</v>
      </c>
      <c r="J20">
        <v>1153</v>
      </c>
      <c r="K20">
        <v>1239</v>
      </c>
      <c r="L20">
        <f t="shared" si="3"/>
        <v>1196</v>
      </c>
    </row>
    <row r="21" spans="1:12" x14ac:dyDescent="0.25">
      <c r="A21">
        <f t="shared" si="4"/>
        <v>190</v>
      </c>
      <c r="B21">
        <v>515</v>
      </c>
      <c r="C21">
        <v>561</v>
      </c>
      <c r="D21">
        <f t="shared" si="0"/>
        <v>538</v>
      </c>
      <c r="E21">
        <f t="shared" si="1"/>
        <v>567.27582215296661</v>
      </c>
      <c r="F21">
        <v>1993</v>
      </c>
      <c r="G21">
        <v>2174</v>
      </c>
      <c r="H21">
        <f t="shared" si="2"/>
        <v>2083.5</v>
      </c>
      <c r="J21">
        <v>1159</v>
      </c>
      <c r="K21">
        <v>1245</v>
      </c>
      <c r="L21">
        <f t="shared" si="3"/>
        <v>1202</v>
      </c>
    </row>
    <row r="22" spans="1:12" x14ac:dyDescent="0.25">
      <c r="A22">
        <f t="shared" si="4"/>
        <v>200</v>
      </c>
      <c r="B22">
        <v>511</v>
      </c>
      <c r="C22">
        <v>547</v>
      </c>
      <c r="D22">
        <f t="shared" si="0"/>
        <v>529</v>
      </c>
      <c r="E22">
        <f t="shared" si="1"/>
        <v>576.34893943606369</v>
      </c>
      <c r="F22">
        <v>2746</v>
      </c>
      <c r="G22">
        <v>2959</v>
      </c>
      <c r="H22">
        <f t="shared" si="2"/>
        <v>2852.5</v>
      </c>
      <c r="J22">
        <v>1126</v>
      </c>
      <c r="K22">
        <v>1266</v>
      </c>
      <c r="L22">
        <f t="shared" si="3"/>
        <v>1196</v>
      </c>
    </row>
    <row r="23" spans="1:12" x14ac:dyDescent="0.25">
      <c r="A23">
        <f t="shared" si="4"/>
        <v>210</v>
      </c>
      <c r="B23">
        <v>500</v>
      </c>
      <c r="C23">
        <v>572</v>
      </c>
      <c r="D23">
        <f t="shared" si="0"/>
        <v>536</v>
      </c>
      <c r="E23">
        <f t="shared" si="1"/>
        <v>579.5</v>
      </c>
      <c r="F23">
        <v>3425</v>
      </c>
      <c r="G23">
        <v>3588</v>
      </c>
      <c r="H23">
        <f t="shared" si="2"/>
        <v>3506.5</v>
      </c>
      <c r="L23">
        <f t="shared" si="3"/>
        <v>0</v>
      </c>
    </row>
    <row r="24" spans="1:12" x14ac:dyDescent="0.25">
      <c r="A24">
        <f t="shared" si="4"/>
        <v>220</v>
      </c>
      <c r="B24">
        <v>518</v>
      </c>
      <c r="C24">
        <v>587</v>
      </c>
      <c r="D24">
        <f t="shared" si="0"/>
        <v>552.5</v>
      </c>
      <c r="E24">
        <f t="shared" si="1"/>
        <v>576.34893943606369</v>
      </c>
      <c r="F24">
        <v>3692</v>
      </c>
      <c r="G24">
        <v>4172</v>
      </c>
      <c r="H24">
        <f t="shared" si="2"/>
        <v>3932</v>
      </c>
      <c r="L24">
        <f t="shared" si="3"/>
        <v>0</v>
      </c>
    </row>
    <row r="25" spans="1:12" x14ac:dyDescent="0.25">
      <c r="A25">
        <f t="shared" si="4"/>
        <v>230</v>
      </c>
      <c r="B25">
        <v>512</v>
      </c>
      <c r="C25">
        <v>578</v>
      </c>
      <c r="D25">
        <f t="shared" si="0"/>
        <v>545</v>
      </c>
      <c r="E25">
        <f t="shared" si="1"/>
        <v>567.27582215296661</v>
      </c>
      <c r="F25">
        <v>3889</v>
      </c>
      <c r="G25">
        <v>4474</v>
      </c>
      <c r="H25">
        <f t="shared" si="2"/>
        <v>4181.5</v>
      </c>
      <c r="L25">
        <f t="shared" si="3"/>
        <v>0</v>
      </c>
    </row>
    <row r="26" spans="1:12" x14ac:dyDescent="0.25">
      <c r="A26">
        <f t="shared" si="4"/>
        <v>240</v>
      </c>
      <c r="B26">
        <v>470</v>
      </c>
      <c r="C26">
        <v>575</v>
      </c>
      <c r="D26">
        <f t="shared" si="0"/>
        <v>522.5</v>
      </c>
      <c r="E26">
        <f t="shared" si="1"/>
        <v>553.375</v>
      </c>
      <c r="F26">
        <v>4386</v>
      </c>
      <c r="G26">
        <v>4845</v>
      </c>
      <c r="H26">
        <f t="shared" si="2"/>
        <v>4615.5</v>
      </c>
      <c r="L26">
        <f t="shared" si="3"/>
        <v>0</v>
      </c>
    </row>
    <row r="27" spans="1:12" x14ac:dyDescent="0.25">
      <c r="A27">
        <f t="shared" si="4"/>
        <v>250</v>
      </c>
      <c r="B27">
        <v>474</v>
      </c>
      <c r="C27">
        <v>577</v>
      </c>
      <c r="D27">
        <f t="shared" si="0"/>
        <v>525.5</v>
      </c>
      <c r="E27">
        <f t="shared" si="1"/>
        <v>536.32311728309708</v>
      </c>
      <c r="F27">
        <v>4984</v>
      </c>
      <c r="G27">
        <v>5783</v>
      </c>
      <c r="H27">
        <f t="shared" si="2"/>
        <v>5383.5</v>
      </c>
      <c r="L27">
        <f t="shared" si="3"/>
        <v>0</v>
      </c>
    </row>
    <row r="28" spans="1:12" x14ac:dyDescent="0.25">
      <c r="A28">
        <f t="shared" si="4"/>
        <v>260</v>
      </c>
      <c r="B28">
        <v>492</v>
      </c>
      <c r="C28">
        <v>582</v>
      </c>
      <c r="D28">
        <f t="shared" si="0"/>
        <v>537</v>
      </c>
      <c r="E28">
        <f t="shared" si="1"/>
        <v>518.17688271690292</v>
      </c>
      <c r="F28">
        <v>5078</v>
      </c>
      <c r="G28">
        <v>5658</v>
      </c>
      <c r="H28">
        <f t="shared" si="2"/>
        <v>5368</v>
      </c>
      <c r="L28">
        <f t="shared" si="3"/>
        <v>0</v>
      </c>
    </row>
    <row r="29" spans="1:12" x14ac:dyDescent="0.25">
      <c r="A29">
        <f t="shared" si="4"/>
        <v>270</v>
      </c>
      <c r="B29">
        <v>472</v>
      </c>
      <c r="C29">
        <v>539</v>
      </c>
      <c r="D29">
        <f t="shared" si="0"/>
        <v>505.5</v>
      </c>
      <c r="E29">
        <f t="shared" si="1"/>
        <v>501.12500000000006</v>
      </c>
      <c r="F29">
        <v>3983</v>
      </c>
      <c r="G29">
        <v>4365</v>
      </c>
      <c r="H29">
        <f t="shared" si="2"/>
        <v>4174</v>
      </c>
      <c r="L29">
        <f t="shared" si="3"/>
        <v>0</v>
      </c>
    </row>
    <row r="30" spans="1:12" x14ac:dyDescent="0.25">
      <c r="A30">
        <f t="shared" si="4"/>
        <v>280</v>
      </c>
      <c r="B30">
        <v>488</v>
      </c>
      <c r="C30">
        <v>516</v>
      </c>
      <c r="D30">
        <f t="shared" si="0"/>
        <v>502</v>
      </c>
      <c r="E30">
        <f t="shared" si="1"/>
        <v>487.22417784703345</v>
      </c>
      <c r="F30">
        <v>3328</v>
      </c>
      <c r="G30">
        <v>3633</v>
      </c>
      <c r="H30">
        <f t="shared" si="2"/>
        <v>3480.5</v>
      </c>
      <c r="L30">
        <f t="shared" si="3"/>
        <v>0</v>
      </c>
    </row>
    <row r="31" spans="1:12" x14ac:dyDescent="0.25">
      <c r="A31">
        <f t="shared" si="4"/>
        <v>290</v>
      </c>
      <c r="B31">
        <v>446</v>
      </c>
      <c r="C31">
        <v>523</v>
      </c>
      <c r="D31">
        <f t="shared" si="0"/>
        <v>484.5</v>
      </c>
      <c r="E31">
        <f t="shared" si="1"/>
        <v>478.15106056393631</v>
      </c>
      <c r="F31">
        <v>2008</v>
      </c>
      <c r="G31">
        <v>2190</v>
      </c>
      <c r="H31">
        <f t="shared" si="2"/>
        <v>2099</v>
      </c>
      <c r="L31">
        <f t="shared" si="3"/>
        <v>0</v>
      </c>
    </row>
    <row r="32" spans="1:12" x14ac:dyDescent="0.25">
      <c r="A32">
        <f t="shared" si="4"/>
        <v>300</v>
      </c>
      <c r="B32">
        <v>423</v>
      </c>
      <c r="C32">
        <v>527</v>
      </c>
      <c r="D32">
        <f t="shared" si="0"/>
        <v>475</v>
      </c>
      <c r="E32">
        <f t="shared" si="1"/>
        <v>475</v>
      </c>
      <c r="F32">
        <v>1200</v>
      </c>
      <c r="G32">
        <v>1316</v>
      </c>
      <c r="H32">
        <f t="shared" si="2"/>
        <v>1258</v>
      </c>
      <c r="L32">
        <f t="shared" si="3"/>
        <v>0</v>
      </c>
    </row>
    <row r="33" spans="1:12" x14ac:dyDescent="0.25">
      <c r="A33">
        <f t="shared" si="4"/>
        <v>310</v>
      </c>
      <c r="B33">
        <v>453</v>
      </c>
      <c r="C33">
        <v>559</v>
      </c>
      <c r="D33">
        <f t="shared" si="0"/>
        <v>506</v>
      </c>
      <c r="E33">
        <f t="shared" si="1"/>
        <v>478.15106056393626</v>
      </c>
      <c r="F33">
        <v>677</v>
      </c>
      <c r="G33">
        <v>776</v>
      </c>
      <c r="H33">
        <f t="shared" si="2"/>
        <v>726.5</v>
      </c>
      <c r="L33">
        <f t="shared" si="3"/>
        <v>0</v>
      </c>
    </row>
    <row r="34" spans="1:12" x14ac:dyDescent="0.25">
      <c r="A34">
        <f t="shared" si="4"/>
        <v>320</v>
      </c>
      <c r="B34">
        <v>477</v>
      </c>
      <c r="C34">
        <v>547</v>
      </c>
      <c r="D34">
        <f t="shared" si="0"/>
        <v>512</v>
      </c>
      <c r="E34">
        <f t="shared" si="1"/>
        <v>487.22417784703333</v>
      </c>
      <c r="F34">
        <v>464</v>
      </c>
      <c r="G34">
        <v>546</v>
      </c>
      <c r="H34">
        <f t="shared" si="2"/>
        <v>505</v>
      </c>
      <c r="L34">
        <f t="shared" si="3"/>
        <v>0</v>
      </c>
    </row>
    <row r="35" spans="1:12" x14ac:dyDescent="0.25">
      <c r="A35">
        <f t="shared" si="4"/>
        <v>330</v>
      </c>
      <c r="B35">
        <v>470</v>
      </c>
      <c r="C35">
        <v>536</v>
      </c>
      <c r="D35">
        <f t="shared" si="0"/>
        <v>503</v>
      </c>
      <c r="E35">
        <f t="shared" si="1"/>
        <v>501.125</v>
      </c>
      <c r="F35">
        <v>524</v>
      </c>
      <c r="G35">
        <v>634</v>
      </c>
      <c r="H35">
        <f t="shared" si="2"/>
        <v>579</v>
      </c>
      <c r="L35">
        <f t="shared" si="3"/>
        <v>0</v>
      </c>
    </row>
    <row r="36" spans="1:12" x14ac:dyDescent="0.25">
      <c r="A36">
        <f t="shared" si="4"/>
        <v>340</v>
      </c>
      <c r="B36">
        <v>499</v>
      </c>
      <c r="C36">
        <v>570</v>
      </c>
      <c r="D36">
        <f t="shared" si="0"/>
        <v>534.5</v>
      </c>
      <c r="E36">
        <f t="shared" si="1"/>
        <v>518.17688271690292</v>
      </c>
      <c r="F36">
        <v>851</v>
      </c>
      <c r="G36">
        <v>1019</v>
      </c>
      <c r="H36">
        <f t="shared" si="2"/>
        <v>935</v>
      </c>
      <c r="L36">
        <f t="shared" si="3"/>
        <v>0</v>
      </c>
    </row>
    <row r="37" spans="1:12" x14ac:dyDescent="0.25">
      <c r="A37">
        <f t="shared" si="4"/>
        <v>350</v>
      </c>
      <c r="B37">
        <v>526</v>
      </c>
      <c r="C37">
        <v>602</v>
      </c>
      <c r="D37">
        <f t="shared" si="0"/>
        <v>564</v>
      </c>
      <c r="E37">
        <f t="shared" si="1"/>
        <v>536.32311728309708</v>
      </c>
      <c r="F37">
        <v>1314</v>
      </c>
      <c r="G37">
        <v>1575</v>
      </c>
      <c r="H37">
        <f t="shared" si="2"/>
        <v>1444.5</v>
      </c>
      <c r="L37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Classical Polarizers</vt:lpstr>
      <vt:lpstr>Classical Halfwave Plate</vt:lpstr>
      <vt:lpstr>Quantum Polarizers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Bell</dc:creator>
  <cp:lastModifiedBy>John Bell</cp:lastModifiedBy>
  <dcterms:created xsi:type="dcterms:W3CDTF">2024-05-16T21:11:20Z</dcterms:created>
  <dcterms:modified xsi:type="dcterms:W3CDTF">2024-05-21T21:52:47Z</dcterms:modified>
</cp:coreProperties>
</file>