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zat2\itmo\2 year\Физика\Лабораторная работа 3.03\"/>
    </mc:Choice>
  </mc:AlternateContent>
  <xr:revisionPtr revIDLastSave="0" documentId="13_ncr:1_{35123E1E-824B-4788-8994-BABFB96C56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R4" i="1"/>
  <c r="R3" i="1"/>
  <c r="S3" i="1" s="1"/>
  <c r="Q8" i="1"/>
</calcChain>
</file>

<file path=xl/sharedStrings.xml><?xml version="1.0" encoding="utf-8"?>
<sst xmlns="http://schemas.openxmlformats.org/spreadsheetml/2006/main" count="25" uniqueCount="16">
  <si>
    <t>N опыта</t>
  </si>
  <si>
    <t>Анодное напряжение</t>
  </si>
  <si>
    <t>U</t>
  </si>
  <si>
    <t>U = 9В</t>
  </si>
  <si>
    <t>U = 11 В</t>
  </si>
  <si>
    <t>I_L</t>
  </si>
  <si>
    <t>I_a</t>
  </si>
  <si>
    <t>I_L_кр</t>
  </si>
  <si>
    <t>В_кр</t>
  </si>
  <si>
    <t>e/m</t>
  </si>
  <si>
    <t>l</t>
  </si>
  <si>
    <t>d</t>
  </si>
  <si>
    <t>myu_0</t>
  </si>
  <si>
    <t>r</t>
  </si>
  <si>
    <t>N</t>
  </si>
  <si>
    <t>I_a / I_L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</si>
</sst>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/>
    <xf numFmtId="0" fontId="0" fillId="0" borderId="4" xfId="0" applyBorder="1"/>
    <xf numFmtId="0" fontId="1" fillId="0" borderId="2" xfId="0" applyFont="1" applyBorder="1"/>
    <xf numFmtId="0" fontId="0" fillId="0" borderId="3" xfId="0" applyBorder="1"/>
    <xf numFmtId="0" fontId="0" fillId="0" borderId="17" xfId="0" applyBorder="1"/>
    <xf numFmtId="0" fontId="0" fillId="0" borderId="18" xfId="0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анодного тока диода от тока на соленоиде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9В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Лист1!$E$5:$E$25</c:f>
              <c:numCache>
                <c:formatCode>General</c:formatCode>
                <c:ptCount val="21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0.12</c:v>
                </c:pt>
                <c:pt idx="6">
                  <c:v>0.15</c:v>
                </c:pt>
                <c:pt idx="7">
                  <c:v>0.18</c:v>
                </c:pt>
                <c:pt idx="8">
                  <c:v>0.21</c:v>
                </c:pt>
                <c:pt idx="9">
                  <c:v>0.23</c:v>
                </c:pt>
                <c:pt idx="10">
                  <c:v>0.25</c:v>
                </c:pt>
                <c:pt idx="11">
                  <c:v>0.27</c:v>
                </c:pt>
                <c:pt idx="12">
                  <c:v>0.3</c:v>
                </c:pt>
                <c:pt idx="13">
                  <c:v>0.32</c:v>
                </c:pt>
                <c:pt idx="14">
                  <c:v>0.35</c:v>
                </c:pt>
                <c:pt idx="15">
                  <c:v>0.37</c:v>
                </c:pt>
                <c:pt idx="16">
                  <c:v>0.4</c:v>
                </c:pt>
                <c:pt idx="17">
                  <c:v>0.43</c:v>
                </c:pt>
                <c:pt idx="18">
                  <c:v>0.45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f>Лист1!$D$5:$D$24</c:f>
              <c:numCache>
                <c:formatCode>General</c:formatCode>
                <c:ptCount val="20"/>
                <c:pt idx="0">
                  <c:v>0.22409999999999999</c:v>
                </c:pt>
                <c:pt idx="1">
                  <c:v>0.2243</c:v>
                </c:pt>
                <c:pt idx="2">
                  <c:v>0.22409999999999999</c:v>
                </c:pt>
                <c:pt idx="3">
                  <c:v>0.22389999999999999</c:v>
                </c:pt>
                <c:pt idx="4">
                  <c:v>0.2243</c:v>
                </c:pt>
                <c:pt idx="5">
                  <c:v>0.22450000000000001</c:v>
                </c:pt>
                <c:pt idx="6">
                  <c:v>0.22450000000000001</c:v>
                </c:pt>
                <c:pt idx="7">
                  <c:v>0.223</c:v>
                </c:pt>
                <c:pt idx="8">
                  <c:v>0.22320000000000001</c:v>
                </c:pt>
                <c:pt idx="9">
                  <c:v>0.20219999999999999</c:v>
                </c:pt>
                <c:pt idx="10">
                  <c:v>0.13450000000000001</c:v>
                </c:pt>
                <c:pt idx="11">
                  <c:v>0.1072</c:v>
                </c:pt>
                <c:pt idx="12">
                  <c:v>8.9599999999999999E-2</c:v>
                </c:pt>
                <c:pt idx="13">
                  <c:v>6.2100000000000002E-2</c:v>
                </c:pt>
                <c:pt idx="14">
                  <c:v>5.3199999999999997E-2</c:v>
                </c:pt>
                <c:pt idx="15">
                  <c:v>4.7E-2</c:v>
                </c:pt>
                <c:pt idx="16">
                  <c:v>4.3299999999999998E-2</c:v>
                </c:pt>
                <c:pt idx="17">
                  <c:v>3.8300000000000001E-2</c:v>
                </c:pt>
                <c:pt idx="18">
                  <c:v>3.4200000000000001E-2</c:v>
                </c:pt>
                <c:pt idx="19">
                  <c:v>3.1600000000000003E-2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2-42C7-83E3-089313D24CD9}"/>
            </c:ext>
          </c:extLst>
        </c:ser>
        <c:ser>
          <c:idx val="1"/>
          <c:order val="1"/>
          <c:tx>
            <c:v>11В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Лист1!$E$5:$E$25</c:f>
              <c:numCache>
                <c:formatCode>General</c:formatCode>
                <c:ptCount val="21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0.12</c:v>
                </c:pt>
                <c:pt idx="6">
                  <c:v>0.15</c:v>
                </c:pt>
                <c:pt idx="7">
                  <c:v>0.18</c:v>
                </c:pt>
                <c:pt idx="8">
                  <c:v>0.21</c:v>
                </c:pt>
                <c:pt idx="9">
                  <c:v>0.23</c:v>
                </c:pt>
                <c:pt idx="10">
                  <c:v>0.25</c:v>
                </c:pt>
                <c:pt idx="11">
                  <c:v>0.27</c:v>
                </c:pt>
                <c:pt idx="12">
                  <c:v>0.3</c:v>
                </c:pt>
                <c:pt idx="13">
                  <c:v>0.32</c:v>
                </c:pt>
                <c:pt idx="14">
                  <c:v>0.35</c:v>
                </c:pt>
                <c:pt idx="15">
                  <c:v>0.37</c:v>
                </c:pt>
                <c:pt idx="16">
                  <c:v>0.4</c:v>
                </c:pt>
                <c:pt idx="17">
                  <c:v>0.43</c:v>
                </c:pt>
                <c:pt idx="18">
                  <c:v>0.45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f>Лист1!$F$5:$F$25</c:f>
              <c:numCache>
                <c:formatCode>General</c:formatCode>
                <c:ptCount val="21"/>
                <c:pt idx="0">
                  <c:v>0.28010000000000002</c:v>
                </c:pt>
                <c:pt idx="1">
                  <c:v>0.2797</c:v>
                </c:pt>
                <c:pt idx="2">
                  <c:v>0.28010000000000002</c:v>
                </c:pt>
                <c:pt idx="3">
                  <c:v>0.28050000000000003</c:v>
                </c:pt>
                <c:pt idx="4">
                  <c:v>0.28089999999999998</c:v>
                </c:pt>
                <c:pt idx="5">
                  <c:v>0.28110000000000002</c:v>
                </c:pt>
                <c:pt idx="6">
                  <c:v>0.28199999999999997</c:v>
                </c:pt>
                <c:pt idx="7">
                  <c:v>0.28010000000000002</c:v>
                </c:pt>
                <c:pt idx="8">
                  <c:v>0.27339999999999998</c:v>
                </c:pt>
                <c:pt idx="9">
                  <c:v>0.24740000000000001</c:v>
                </c:pt>
                <c:pt idx="10">
                  <c:v>0.1883</c:v>
                </c:pt>
                <c:pt idx="11">
                  <c:v>0.15040000000000001</c:v>
                </c:pt>
                <c:pt idx="12">
                  <c:v>0.1216</c:v>
                </c:pt>
                <c:pt idx="13">
                  <c:v>0.1119</c:v>
                </c:pt>
                <c:pt idx="14">
                  <c:v>9.4100000000000003E-2</c:v>
                </c:pt>
                <c:pt idx="15">
                  <c:v>8.2400000000000001E-2</c:v>
                </c:pt>
                <c:pt idx="16">
                  <c:v>7.0599999999999996E-2</c:v>
                </c:pt>
                <c:pt idx="17">
                  <c:v>6.1100000000000002E-2</c:v>
                </c:pt>
                <c:pt idx="18">
                  <c:v>5.5500000000000001E-2</c:v>
                </c:pt>
                <c:pt idx="19">
                  <c:v>4.87E-2</c:v>
                </c:pt>
                <c:pt idx="20">
                  <c:v>4.5100000000000001E-2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2-42C7-83E3-089313D24C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261551"/>
        <c:axId val="1419258191"/>
      </c:lineChart>
      <c:catAx>
        <c:axId val="141926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effectLst/>
                  </a:rPr>
                  <a:t>I</a:t>
                </a:r>
                <a:r>
                  <a:rPr lang="en-US" sz="1800" baseline="-25000">
                    <a:effectLst/>
                  </a:rPr>
                  <a:t>L</a:t>
                </a:r>
                <a:endParaRPr lang="ru-RU" sz="1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9258191"/>
        <c:crosses val="autoZero"/>
        <c:auto val="1"/>
        <c:lblAlgn val="ctr"/>
        <c:lblOffset val="100"/>
        <c:noMultiLvlLbl val="0"/>
      </c:catAx>
      <c:valAx>
        <c:axId val="14192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effectLst/>
                  </a:rPr>
                  <a:t>I</a:t>
                </a:r>
                <a:r>
                  <a:rPr lang="en-US" sz="1800" baseline="-25000">
                    <a:effectLst/>
                  </a:rPr>
                  <a:t>a</a:t>
                </a:r>
                <a:endParaRPr lang="ru-RU" sz="1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92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Ia/IL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en-US" baseline="0"/>
              <a:t>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9В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Лист1!$K$6:$K$25</c:f>
              <c:numCache>
                <c:formatCode>General</c:formatCode>
                <c:ptCount val="20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0.23</c:v>
                </c:pt>
                <c:pt idx="9">
                  <c:v>0.25</c:v>
                </c:pt>
                <c:pt idx="10">
                  <c:v>0.27</c:v>
                </c:pt>
                <c:pt idx="11">
                  <c:v>0.3</c:v>
                </c:pt>
                <c:pt idx="12">
                  <c:v>0.32</c:v>
                </c:pt>
                <c:pt idx="13">
                  <c:v>0.35</c:v>
                </c:pt>
                <c:pt idx="14">
                  <c:v>0.37</c:v>
                </c:pt>
                <c:pt idx="15">
                  <c:v>0.4</c:v>
                </c:pt>
                <c:pt idx="16">
                  <c:v>0.43</c:v>
                </c:pt>
                <c:pt idx="17">
                  <c:v>0.45</c:v>
                </c:pt>
                <c:pt idx="18">
                  <c:v>0.48</c:v>
                </c:pt>
                <c:pt idx="19">
                  <c:v>0.5</c:v>
                </c:pt>
              </c:numCache>
            </c:numRef>
          </c:cat>
          <c:val>
            <c:numRef>
              <c:f>Лист1!$J$6:$J$24</c:f>
              <c:numCache>
                <c:formatCode>General</c:formatCode>
                <c:ptCount val="19"/>
                <c:pt idx="0">
                  <c:v>7.4766666666666666</c:v>
                </c:pt>
                <c:pt idx="1">
                  <c:v>4.4819999999999993</c:v>
                </c:pt>
                <c:pt idx="2">
                  <c:v>3.198571428571428</c:v>
                </c:pt>
                <c:pt idx="3">
                  <c:v>2.2429999999999999</c:v>
                </c:pt>
                <c:pt idx="4">
                  <c:v>1.726923076923077</c:v>
                </c:pt>
                <c:pt idx="5">
                  <c:v>1.4966666666666668</c:v>
                </c:pt>
                <c:pt idx="6">
                  <c:v>1.3117647058823529</c:v>
                </c:pt>
                <c:pt idx="7">
                  <c:v>1.1159999999999999</c:v>
                </c:pt>
                <c:pt idx="8">
                  <c:v>0.91909090909090907</c:v>
                </c:pt>
                <c:pt idx="9">
                  <c:v>0.53800000000000003</c:v>
                </c:pt>
                <c:pt idx="10">
                  <c:v>0.38285714285714284</c:v>
                </c:pt>
                <c:pt idx="11">
                  <c:v>0.29866666666666669</c:v>
                </c:pt>
                <c:pt idx="12">
                  <c:v>0.17742857142857144</c:v>
                </c:pt>
                <c:pt idx="13">
                  <c:v>0.13999999999999999</c:v>
                </c:pt>
                <c:pt idx="14">
                  <c:v>0.11749999999999999</c:v>
                </c:pt>
                <c:pt idx="15">
                  <c:v>0.1030952380952381</c:v>
                </c:pt>
                <c:pt idx="16">
                  <c:v>8.511111111111111E-2</c:v>
                </c:pt>
                <c:pt idx="17">
                  <c:v>7.1250000000000008E-2</c:v>
                </c:pt>
                <c:pt idx="18">
                  <c:v>6.3200000000000006E-2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2-4183-9275-85082E3074F6}"/>
            </c:ext>
          </c:extLst>
        </c:ser>
        <c:ser>
          <c:idx val="1"/>
          <c:order val="1"/>
          <c:tx>
            <c:v>11В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Лист1!$K$6:$K$25</c:f>
              <c:numCache>
                <c:formatCode>General</c:formatCode>
                <c:ptCount val="20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0.23</c:v>
                </c:pt>
                <c:pt idx="9">
                  <c:v>0.25</c:v>
                </c:pt>
                <c:pt idx="10">
                  <c:v>0.27</c:v>
                </c:pt>
                <c:pt idx="11">
                  <c:v>0.3</c:v>
                </c:pt>
                <c:pt idx="12">
                  <c:v>0.32</c:v>
                </c:pt>
                <c:pt idx="13">
                  <c:v>0.35</c:v>
                </c:pt>
                <c:pt idx="14">
                  <c:v>0.37</c:v>
                </c:pt>
                <c:pt idx="15">
                  <c:v>0.4</c:v>
                </c:pt>
                <c:pt idx="16">
                  <c:v>0.43</c:v>
                </c:pt>
                <c:pt idx="17">
                  <c:v>0.45</c:v>
                </c:pt>
                <c:pt idx="18">
                  <c:v>0.48</c:v>
                </c:pt>
                <c:pt idx="19">
                  <c:v>0.5</c:v>
                </c:pt>
              </c:numCache>
            </c:numRef>
          </c:cat>
          <c:val>
            <c:numRef>
              <c:f>Лист1!$L$6:$L$25</c:f>
              <c:numCache>
                <c:formatCode>General</c:formatCode>
                <c:ptCount val="20"/>
                <c:pt idx="0">
                  <c:v>9.3233333333333341</c:v>
                </c:pt>
                <c:pt idx="1">
                  <c:v>5.6020000000000003</c:v>
                </c:pt>
                <c:pt idx="2">
                  <c:v>4.0071428571428571</c:v>
                </c:pt>
                <c:pt idx="3">
                  <c:v>3.1211111111111109</c:v>
                </c:pt>
                <c:pt idx="4">
                  <c:v>2.3425000000000002</c:v>
                </c:pt>
                <c:pt idx="5">
                  <c:v>1.88</c:v>
                </c:pt>
                <c:pt idx="6">
                  <c:v>1.5561111111111112</c:v>
                </c:pt>
                <c:pt idx="7">
                  <c:v>1.3019047619047619</c:v>
                </c:pt>
                <c:pt idx="8">
                  <c:v>1.0756521739130436</c:v>
                </c:pt>
                <c:pt idx="9">
                  <c:v>0.75319999999999998</c:v>
                </c:pt>
                <c:pt idx="10">
                  <c:v>0.557037037037037</c:v>
                </c:pt>
                <c:pt idx="11">
                  <c:v>0.40533333333333332</c:v>
                </c:pt>
                <c:pt idx="12">
                  <c:v>0.34968749999999998</c:v>
                </c:pt>
                <c:pt idx="13">
                  <c:v>0.26885714285714291</c:v>
                </c:pt>
                <c:pt idx="14">
                  <c:v>0.2227027027027027</c:v>
                </c:pt>
                <c:pt idx="15">
                  <c:v>0.17649999999999999</c:v>
                </c:pt>
                <c:pt idx="16">
                  <c:v>0.14209302325581397</c:v>
                </c:pt>
                <c:pt idx="17">
                  <c:v>0.12333333333333334</c:v>
                </c:pt>
                <c:pt idx="18">
                  <c:v>0.10145833333333333</c:v>
                </c:pt>
                <c:pt idx="19">
                  <c:v>9.0200000000000002E-2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2-4183-9275-85082E307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329359"/>
        <c:axId val="1568327919"/>
      </c:lineChart>
      <c:catAx>
        <c:axId val="156832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327919"/>
        <c:crosses val="autoZero"/>
        <c:auto val="1"/>
        <c:lblAlgn val="ctr"/>
        <c:lblOffset val="100"/>
        <c:noMultiLvlLbl val="0"/>
      </c:catAx>
      <c:valAx>
        <c:axId val="156832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 / 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32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150463</xdr:colOff>
      <xdr:row>26</xdr:row>
      <xdr:rowOff>150551</xdr:rowOff>
    </xdr:from>
    <xdr:to>
      <xdr:col>13</xdr:col>
      <xdr:colOff>361504</xdr:colOff>
      <xdr:row>45</xdr:row>
      <xdr:rowOff>51657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064CFB-9AD3-8EF1-BAFF-08DF071FC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331304</xdr:colOff>
      <xdr:row>26</xdr:row>
      <xdr:rowOff>122582</xdr:rowOff>
    </xdr:from>
    <xdr:to>
      <xdr:col>25</xdr:col>
      <xdr:colOff>530087</xdr:colOff>
      <xdr:row>41</xdr:row>
      <xdr:rowOff>82826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436169-5325-4DCD-D657-66D1F6D71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5"/>
  <sheetViews>
    <sheetView tabSelected="1" topLeftCell="F1" zoomScale="130" zoomScaleNormal="130" workbookViewId="0">
      <selection activeCell="Q5" sqref="Q5"/>
    </sheetView>
  </sheetViews>
  <sheetFormatPr defaultRowHeight="14.4" x14ac:dyDescent="0.3"/>
  <cols>
    <col min="14" max="14" width="12.109375" bestFit="1" customWidth="1"/>
    <col min="19" max="19" width="12.33203125" bestFit="1" customWidth="1"/>
  </cols>
  <sheetData>
    <row r="1" spans="2:19" ht="15" thickBot="1" x14ac:dyDescent="0.35"/>
    <row r="2" spans="2:19" x14ac:dyDescent="0.3">
      <c r="B2" s="21" t="s">
        <v>0</v>
      </c>
      <c r="C2" s="24" t="s">
        <v>1</v>
      </c>
      <c r="D2" s="24"/>
      <c r="E2" s="24"/>
      <c r="F2" s="25"/>
      <c r="G2" s="1"/>
      <c r="H2" s="21" t="s">
        <v>0</v>
      </c>
      <c r="I2" s="24" t="s">
        <v>1</v>
      </c>
      <c r="J2" s="24"/>
      <c r="K2" s="24"/>
      <c r="L2" s="25"/>
      <c r="P2" s="17" t="s">
        <v>2</v>
      </c>
      <c r="Q2" s="18" t="s">
        <v>7</v>
      </c>
      <c r="R2" s="18" t="s">
        <v>8</v>
      </c>
      <c r="S2" s="16" t="s">
        <v>9</v>
      </c>
    </row>
    <row r="3" spans="2:19" x14ac:dyDescent="0.3">
      <c r="B3" s="22"/>
      <c r="C3" s="26" t="s">
        <v>3</v>
      </c>
      <c r="D3" s="26"/>
      <c r="E3" s="26" t="s">
        <v>4</v>
      </c>
      <c r="F3" s="27"/>
      <c r="H3" s="22"/>
      <c r="I3" s="26" t="s">
        <v>3</v>
      </c>
      <c r="J3" s="26"/>
      <c r="K3" s="26" t="s">
        <v>4</v>
      </c>
      <c r="L3" s="27"/>
      <c r="P3" s="4">
        <v>9</v>
      </c>
      <c r="Q3" s="2">
        <v>0.22</v>
      </c>
      <c r="R3" s="2">
        <f>$Q$8*Q3*$Q$10/(SQRT($Q$6^2 + $Q$7^2))</f>
        <v>8.0329524684307659E-3</v>
      </c>
      <c r="S3" s="3">
        <f>(8*P3)/(R3^2*$Q$9^2)</f>
        <v>123976563088.53537</v>
      </c>
    </row>
    <row r="4" spans="2:19" ht="15" thickBot="1" x14ac:dyDescent="0.35">
      <c r="B4" s="23"/>
      <c r="C4" s="6" t="s">
        <v>5</v>
      </c>
      <c r="D4" s="6" t="s">
        <v>6</v>
      </c>
      <c r="E4" s="6" t="s">
        <v>5</v>
      </c>
      <c r="F4" s="7" t="s">
        <v>6</v>
      </c>
      <c r="H4" s="23"/>
      <c r="I4" s="19" t="s">
        <v>5</v>
      </c>
      <c r="J4" s="19" t="s">
        <v>15</v>
      </c>
      <c r="K4" s="19" t="s">
        <v>5</v>
      </c>
      <c r="L4" s="20" t="s">
        <v>15</v>
      </c>
      <c r="P4" s="5">
        <v>11</v>
      </c>
      <c r="Q4" s="6">
        <v>0.22</v>
      </c>
      <c r="R4" s="2">
        <f>$Q$8*Q4*$Q$10/(SQRT($Q$6^2 + $Q$7^2))</f>
        <v>8.0329524684307659E-3</v>
      </c>
      <c r="S4" s="3">
        <f>(8*P4)/(R4^2*$Q$9^2)</f>
        <v>151526910441.54324</v>
      </c>
    </row>
    <row r="5" spans="2:19" ht="15" thickBot="1" x14ac:dyDescent="0.35">
      <c r="B5" s="9">
        <v>1</v>
      </c>
      <c r="C5" s="15">
        <v>0</v>
      </c>
      <c r="D5" s="16">
        <v>0.22409999999999999</v>
      </c>
      <c r="E5" s="12">
        <v>0</v>
      </c>
      <c r="F5" s="8">
        <v>0.28010000000000002</v>
      </c>
      <c r="H5" s="9">
        <v>1</v>
      </c>
      <c r="I5" s="2"/>
      <c r="J5" s="2"/>
      <c r="K5" s="2"/>
      <c r="L5" s="3"/>
    </row>
    <row r="6" spans="2:19" x14ac:dyDescent="0.3">
      <c r="B6" s="10">
        <v>2</v>
      </c>
      <c r="C6" s="4">
        <v>0.03</v>
      </c>
      <c r="D6" s="3">
        <v>0.2243</v>
      </c>
      <c r="E6" s="13">
        <v>0.03</v>
      </c>
      <c r="F6" s="3">
        <v>0.2797</v>
      </c>
      <c r="H6" s="10">
        <v>2</v>
      </c>
      <c r="I6" s="2">
        <f t="shared" ref="I6:I24" si="0">C6</f>
        <v>0.03</v>
      </c>
      <c r="J6" s="2">
        <f t="shared" ref="J6:J24" si="1">D6/C6</f>
        <v>7.4766666666666666</v>
      </c>
      <c r="K6" s="2">
        <f t="shared" ref="K6:K20" si="2">E6</f>
        <v>0.03</v>
      </c>
      <c r="L6" s="3">
        <f>F6/E6</f>
        <v>9.3233333333333341</v>
      </c>
      <c r="P6" s="15" t="s">
        <v>10</v>
      </c>
      <c r="Q6" s="16">
        <v>3.5999999999999997E-2</v>
      </c>
    </row>
    <row r="7" spans="2:19" x14ac:dyDescent="0.3">
      <c r="B7" s="10">
        <v>3</v>
      </c>
      <c r="C7" s="4">
        <v>0.05</v>
      </c>
      <c r="D7" s="3">
        <v>0.22409999999999999</v>
      </c>
      <c r="E7" s="13">
        <v>0.05</v>
      </c>
      <c r="F7" s="3">
        <v>0.28010000000000002</v>
      </c>
      <c r="H7" s="10">
        <v>3</v>
      </c>
      <c r="I7" s="2">
        <f t="shared" si="0"/>
        <v>0.05</v>
      </c>
      <c r="J7" s="2">
        <f t="shared" si="1"/>
        <v>4.4819999999999993</v>
      </c>
      <c r="K7" s="2">
        <f t="shared" si="2"/>
        <v>0.05</v>
      </c>
      <c r="L7" s="3">
        <f t="shared" ref="L7:L25" si="3">F7/E7</f>
        <v>5.6020000000000003</v>
      </c>
      <c r="P7" s="4" t="s">
        <v>11</v>
      </c>
      <c r="Q7" s="3">
        <v>3.6999999999999998E-2</v>
      </c>
    </row>
    <row r="8" spans="2:19" x14ac:dyDescent="0.3">
      <c r="B8" s="10">
        <v>4</v>
      </c>
      <c r="C8" s="4">
        <v>7.0000000000000007E-2</v>
      </c>
      <c r="D8" s="3">
        <v>0.22389999999999999</v>
      </c>
      <c r="E8" s="13">
        <v>7.0000000000000007E-2</v>
      </c>
      <c r="F8" s="3">
        <v>0.28050000000000003</v>
      </c>
      <c r="H8" s="10">
        <v>4</v>
      </c>
      <c r="I8" s="2">
        <f t="shared" si="0"/>
        <v>7.0000000000000007E-2</v>
      </c>
      <c r="J8" s="2">
        <f t="shared" si="1"/>
        <v>3.198571428571428</v>
      </c>
      <c r="K8" s="2">
        <f t="shared" si="2"/>
        <v>7.0000000000000007E-2</v>
      </c>
      <c r="L8" s="3">
        <f t="shared" si="3"/>
        <v>4.0071428571428571</v>
      </c>
      <c r="P8" s="4" t="s">
        <v>12</v>
      </c>
      <c r="Q8" s="3">
        <f>4*PI()*10^(-7)</f>
        <v>1.2566370614359173E-6</v>
      </c>
    </row>
    <row r="9" spans="2:19" x14ac:dyDescent="0.3">
      <c r="B9" s="10">
        <v>5</v>
      </c>
      <c r="C9" s="4">
        <v>0.1</v>
      </c>
      <c r="D9" s="3">
        <v>0.2243</v>
      </c>
      <c r="E9" s="13">
        <v>0.09</v>
      </c>
      <c r="F9" s="3">
        <v>0.28089999999999998</v>
      </c>
      <c r="H9" s="10">
        <v>5</v>
      </c>
      <c r="I9" s="2">
        <f t="shared" si="0"/>
        <v>0.1</v>
      </c>
      <c r="J9" s="2">
        <f t="shared" si="1"/>
        <v>2.2429999999999999</v>
      </c>
      <c r="K9" s="2">
        <f t="shared" si="2"/>
        <v>0.09</v>
      </c>
      <c r="L9" s="3">
        <f t="shared" si="3"/>
        <v>3.1211111111111109</v>
      </c>
      <c r="P9" s="4" t="s">
        <v>13</v>
      </c>
      <c r="Q9" s="3">
        <v>3.0000000000000001E-3</v>
      </c>
    </row>
    <row r="10" spans="2:19" ht="15" thickBot="1" x14ac:dyDescent="0.35">
      <c r="B10" s="10">
        <v>6</v>
      </c>
      <c r="C10" s="4">
        <v>0.13</v>
      </c>
      <c r="D10" s="3">
        <v>0.22450000000000001</v>
      </c>
      <c r="E10" s="13">
        <v>0.12</v>
      </c>
      <c r="F10" s="3">
        <v>0.28110000000000002</v>
      </c>
      <c r="H10" s="10">
        <v>6</v>
      </c>
      <c r="I10" s="2">
        <f t="shared" si="0"/>
        <v>0.13</v>
      </c>
      <c r="J10" s="2">
        <f t="shared" si="1"/>
        <v>1.726923076923077</v>
      </c>
      <c r="K10" s="2">
        <f t="shared" si="2"/>
        <v>0.12</v>
      </c>
      <c r="L10" s="3">
        <f t="shared" si="3"/>
        <v>2.3425000000000002</v>
      </c>
      <c r="P10" s="5" t="s">
        <v>14</v>
      </c>
      <c r="Q10" s="7">
        <v>1500</v>
      </c>
    </row>
    <row r="11" spans="2:19" x14ac:dyDescent="0.3">
      <c r="B11" s="10">
        <v>7</v>
      </c>
      <c r="C11" s="4">
        <v>0.15</v>
      </c>
      <c r="D11" s="3">
        <v>0.22450000000000001</v>
      </c>
      <c r="E11" s="13">
        <v>0.15</v>
      </c>
      <c r="F11" s="3">
        <v>0.28199999999999997</v>
      </c>
      <c r="H11" s="10">
        <v>7</v>
      </c>
      <c r="I11" s="2">
        <f t="shared" si="0"/>
        <v>0.15</v>
      </c>
      <c r="J11" s="2">
        <f t="shared" si="1"/>
        <v>1.4966666666666668</v>
      </c>
      <c r="K11" s="2">
        <f t="shared" si="2"/>
        <v>0.15</v>
      </c>
      <c r="L11" s="3">
        <f t="shared" si="3"/>
        <v>1.88</v>
      </c>
    </row>
    <row r="12" spans="2:19" x14ac:dyDescent="0.3">
      <c r="B12" s="10">
        <v>8</v>
      </c>
      <c r="C12" s="4">
        <v>0.17</v>
      </c>
      <c r="D12" s="3">
        <v>0.223</v>
      </c>
      <c r="E12" s="13">
        <v>0.18</v>
      </c>
      <c r="F12" s="3">
        <v>0.28010000000000002</v>
      </c>
      <c r="H12" s="10">
        <v>8</v>
      </c>
      <c r="I12" s="2">
        <f t="shared" si="0"/>
        <v>0.17</v>
      </c>
      <c r="J12" s="2">
        <f t="shared" si="1"/>
        <v>1.3117647058823529</v>
      </c>
      <c r="K12" s="2">
        <f t="shared" si="2"/>
        <v>0.18</v>
      </c>
      <c r="L12" s="3">
        <f t="shared" si="3"/>
        <v>1.5561111111111112</v>
      </c>
    </row>
    <row r="13" spans="2:19" x14ac:dyDescent="0.3">
      <c r="B13" s="10">
        <v>9</v>
      </c>
      <c r="C13" s="4">
        <v>0.2</v>
      </c>
      <c r="D13" s="3">
        <v>0.22320000000000001</v>
      </c>
      <c r="E13" s="13">
        <v>0.21</v>
      </c>
      <c r="F13" s="3">
        <v>0.27339999999999998</v>
      </c>
      <c r="H13" s="10">
        <v>9</v>
      </c>
      <c r="I13" s="2">
        <f t="shared" si="0"/>
        <v>0.2</v>
      </c>
      <c r="J13" s="2">
        <f t="shared" si="1"/>
        <v>1.1159999999999999</v>
      </c>
      <c r="K13" s="2">
        <f t="shared" si="2"/>
        <v>0.21</v>
      </c>
      <c r="L13" s="3">
        <f t="shared" si="3"/>
        <v>1.3019047619047619</v>
      </c>
    </row>
    <row r="14" spans="2:19" x14ac:dyDescent="0.3">
      <c r="B14" s="10">
        <v>10</v>
      </c>
      <c r="C14" s="4">
        <v>0.22</v>
      </c>
      <c r="D14" s="3">
        <v>0.20219999999999999</v>
      </c>
      <c r="E14" s="13">
        <v>0.23</v>
      </c>
      <c r="F14" s="3">
        <v>0.24740000000000001</v>
      </c>
      <c r="H14" s="10">
        <v>10</v>
      </c>
      <c r="I14" s="2">
        <f t="shared" si="0"/>
        <v>0.22</v>
      </c>
      <c r="J14" s="2">
        <f t="shared" si="1"/>
        <v>0.91909090909090907</v>
      </c>
      <c r="K14" s="2">
        <f t="shared" si="2"/>
        <v>0.23</v>
      </c>
      <c r="L14" s="3">
        <f t="shared" si="3"/>
        <v>1.0756521739130436</v>
      </c>
    </row>
    <row r="15" spans="2:19" x14ac:dyDescent="0.3">
      <c r="B15" s="10">
        <v>11</v>
      </c>
      <c r="C15" s="4">
        <v>0.25</v>
      </c>
      <c r="D15" s="3">
        <v>0.13450000000000001</v>
      </c>
      <c r="E15" s="13">
        <v>0.25</v>
      </c>
      <c r="F15" s="3">
        <v>0.1883</v>
      </c>
      <c r="H15" s="10">
        <v>11</v>
      </c>
      <c r="I15" s="2">
        <f t="shared" si="0"/>
        <v>0.25</v>
      </c>
      <c r="J15" s="2">
        <f t="shared" si="1"/>
        <v>0.53800000000000003</v>
      </c>
      <c r="K15" s="2">
        <f t="shared" si="2"/>
        <v>0.25</v>
      </c>
      <c r="L15" s="3">
        <f t="shared" si="3"/>
        <v>0.75319999999999998</v>
      </c>
    </row>
    <row r="16" spans="2:19" x14ac:dyDescent="0.3">
      <c r="B16" s="10">
        <v>12</v>
      </c>
      <c r="C16" s="4">
        <v>0.28000000000000003</v>
      </c>
      <c r="D16" s="3">
        <v>0.1072</v>
      </c>
      <c r="E16" s="13">
        <v>0.27</v>
      </c>
      <c r="F16" s="3">
        <v>0.15040000000000001</v>
      </c>
      <c r="H16" s="10">
        <v>12</v>
      </c>
      <c r="I16" s="2">
        <f t="shared" si="0"/>
        <v>0.28000000000000003</v>
      </c>
      <c r="J16" s="2">
        <f t="shared" si="1"/>
        <v>0.38285714285714284</v>
      </c>
      <c r="K16" s="2">
        <f t="shared" si="2"/>
        <v>0.27</v>
      </c>
      <c r="L16" s="3">
        <f t="shared" si="3"/>
        <v>0.557037037037037</v>
      </c>
    </row>
    <row r="17" spans="2:12" x14ac:dyDescent="0.3">
      <c r="B17" s="10">
        <v>13</v>
      </c>
      <c r="C17" s="4">
        <v>0.3</v>
      </c>
      <c r="D17" s="3">
        <v>8.9599999999999999E-2</v>
      </c>
      <c r="E17" s="13">
        <v>0.3</v>
      </c>
      <c r="F17" s="3">
        <v>0.1216</v>
      </c>
      <c r="H17" s="10">
        <v>13</v>
      </c>
      <c r="I17" s="2">
        <f t="shared" si="0"/>
        <v>0.3</v>
      </c>
      <c r="J17" s="2">
        <f t="shared" si="1"/>
        <v>0.29866666666666669</v>
      </c>
      <c r="K17" s="2">
        <f t="shared" si="2"/>
        <v>0.3</v>
      </c>
      <c r="L17" s="3">
        <f t="shared" si="3"/>
        <v>0.40533333333333332</v>
      </c>
    </row>
    <row r="18" spans="2:12" x14ac:dyDescent="0.3">
      <c r="B18" s="10">
        <v>14</v>
      </c>
      <c r="C18" s="4">
        <v>0.35</v>
      </c>
      <c r="D18" s="3">
        <v>6.2100000000000002E-2</v>
      </c>
      <c r="E18" s="13">
        <v>0.32</v>
      </c>
      <c r="F18" s="3">
        <v>0.1119</v>
      </c>
      <c r="H18" s="10">
        <v>14</v>
      </c>
      <c r="I18" s="2">
        <f t="shared" si="0"/>
        <v>0.35</v>
      </c>
      <c r="J18" s="2">
        <f t="shared" si="1"/>
        <v>0.17742857142857144</v>
      </c>
      <c r="K18" s="2">
        <f t="shared" si="2"/>
        <v>0.32</v>
      </c>
      <c r="L18" s="3">
        <f t="shared" si="3"/>
        <v>0.34968749999999998</v>
      </c>
    </row>
    <row r="19" spans="2:12" x14ac:dyDescent="0.3">
      <c r="B19" s="10">
        <v>15</v>
      </c>
      <c r="C19" s="4">
        <v>0.38</v>
      </c>
      <c r="D19" s="3">
        <v>5.3199999999999997E-2</v>
      </c>
      <c r="E19" s="13">
        <v>0.35</v>
      </c>
      <c r="F19" s="3">
        <v>9.4100000000000003E-2</v>
      </c>
      <c r="H19" s="10">
        <v>15</v>
      </c>
      <c r="I19" s="2">
        <f t="shared" si="0"/>
        <v>0.38</v>
      </c>
      <c r="J19" s="2">
        <f t="shared" si="1"/>
        <v>0.13999999999999999</v>
      </c>
      <c r="K19" s="2">
        <f t="shared" si="2"/>
        <v>0.35</v>
      </c>
      <c r="L19" s="3">
        <f t="shared" si="3"/>
        <v>0.26885714285714291</v>
      </c>
    </row>
    <row r="20" spans="2:12" x14ac:dyDescent="0.3">
      <c r="B20" s="10">
        <v>16</v>
      </c>
      <c r="C20" s="4">
        <v>0.4</v>
      </c>
      <c r="D20" s="3">
        <v>4.7E-2</v>
      </c>
      <c r="E20" s="13">
        <v>0.37</v>
      </c>
      <c r="F20" s="3">
        <v>8.2400000000000001E-2</v>
      </c>
      <c r="H20" s="10">
        <v>16</v>
      </c>
      <c r="I20" s="2">
        <f t="shared" si="0"/>
        <v>0.4</v>
      </c>
      <c r="J20" s="2">
        <f t="shared" si="1"/>
        <v>0.11749999999999999</v>
      </c>
      <c r="K20" s="2">
        <f t="shared" si="2"/>
        <v>0.37</v>
      </c>
      <c r="L20" s="3">
        <f t="shared" si="3"/>
        <v>0.2227027027027027</v>
      </c>
    </row>
    <row r="21" spans="2:12" x14ac:dyDescent="0.3">
      <c r="B21" s="10">
        <v>17</v>
      </c>
      <c r="C21" s="4">
        <v>0.42</v>
      </c>
      <c r="D21" s="3">
        <v>4.3299999999999998E-2</v>
      </c>
      <c r="E21" s="13">
        <v>0.4</v>
      </c>
      <c r="F21" s="3">
        <v>7.0599999999999996E-2</v>
      </c>
      <c r="H21" s="10">
        <v>17</v>
      </c>
      <c r="I21" s="2">
        <f t="shared" si="0"/>
        <v>0.42</v>
      </c>
      <c r="J21" s="2">
        <f t="shared" si="1"/>
        <v>0.1030952380952381</v>
      </c>
      <c r="K21" s="2">
        <f t="shared" ref="K21:K25" si="4">E21</f>
        <v>0.4</v>
      </c>
      <c r="L21" s="3">
        <f t="shared" si="3"/>
        <v>0.17649999999999999</v>
      </c>
    </row>
    <row r="22" spans="2:12" x14ac:dyDescent="0.3">
      <c r="B22" s="10">
        <v>18</v>
      </c>
      <c r="C22" s="4">
        <v>0.45</v>
      </c>
      <c r="D22" s="3">
        <v>3.8300000000000001E-2</v>
      </c>
      <c r="E22" s="13">
        <v>0.43</v>
      </c>
      <c r="F22" s="3">
        <v>6.1100000000000002E-2</v>
      </c>
      <c r="H22" s="10">
        <v>18</v>
      </c>
      <c r="I22" s="2">
        <f t="shared" si="0"/>
        <v>0.45</v>
      </c>
      <c r="J22" s="2">
        <f t="shared" si="1"/>
        <v>8.511111111111111E-2</v>
      </c>
      <c r="K22" s="2">
        <f t="shared" si="4"/>
        <v>0.43</v>
      </c>
      <c r="L22" s="3">
        <f t="shared" si="3"/>
        <v>0.14209302325581397</v>
      </c>
    </row>
    <row r="23" spans="2:12" x14ac:dyDescent="0.3">
      <c r="B23" s="10">
        <v>19</v>
      </c>
      <c r="C23" s="4">
        <v>0.48</v>
      </c>
      <c r="D23" s="3">
        <v>3.4200000000000001E-2</v>
      </c>
      <c r="E23" s="13">
        <v>0.45</v>
      </c>
      <c r="F23" s="3">
        <v>5.5500000000000001E-2</v>
      </c>
      <c r="H23" s="10">
        <v>19</v>
      </c>
      <c r="I23" s="2">
        <f t="shared" si="0"/>
        <v>0.48</v>
      </c>
      <c r="J23" s="2">
        <f t="shared" si="1"/>
        <v>7.1250000000000008E-2</v>
      </c>
      <c r="K23" s="2">
        <f t="shared" si="4"/>
        <v>0.45</v>
      </c>
      <c r="L23" s="3">
        <f t="shared" si="3"/>
        <v>0.12333333333333334</v>
      </c>
    </row>
    <row r="24" spans="2:12" x14ac:dyDescent="0.3">
      <c r="B24" s="10">
        <v>20</v>
      </c>
      <c r="C24" s="4">
        <v>0.5</v>
      </c>
      <c r="D24" s="3">
        <v>3.1600000000000003E-2</v>
      </c>
      <c r="E24" s="13">
        <v>0.48</v>
      </c>
      <c r="F24" s="3">
        <v>4.87E-2</v>
      </c>
      <c r="H24" s="10">
        <v>20</v>
      </c>
      <c r="I24" s="2">
        <f t="shared" si="0"/>
        <v>0.5</v>
      </c>
      <c r="J24" s="2">
        <f t="shared" si="1"/>
        <v>6.3200000000000006E-2</v>
      </c>
      <c r="K24" s="2">
        <f t="shared" si="4"/>
        <v>0.48</v>
      </c>
      <c r="L24" s="3">
        <f t="shared" si="3"/>
        <v>0.10145833333333333</v>
      </c>
    </row>
    <row r="25" spans="2:12" ht="15" thickBot="1" x14ac:dyDescent="0.35">
      <c r="B25" s="11">
        <v>21</v>
      </c>
      <c r="C25" s="5"/>
      <c r="D25" s="7"/>
      <c r="E25" s="14">
        <v>0.5</v>
      </c>
      <c r="F25" s="7">
        <v>4.5100000000000001E-2</v>
      </c>
      <c r="H25" s="11">
        <v>21</v>
      </c>
      <c r="I25" s="6"/>
      <c r="J25" s="6"/>
      <c r="K25" s="6">
        <f t="shared" si="4"/>
        <v>0.5</v>
      </c>
      <c r="L25" s="7">
        <f t="shared" si="3"/>
        <v>9.0200000000000002E-2</v>
      </c>
    </row>
  </sheetData>
  <mergeCells count="8">
    <mergeCell ref="B2:B4"/>
    <mergeCell ref="H2:H4"/>
    <mergeCell ref="I2:L2"/>
    <mergeCell ref="I3:J3"/>
    <mergeCell ref="K3:L3"/>
    <mergeCell ref="E3:F3"/>
    <mergeCell ref="C3:D3"/>
    <mergeCell ref="C2:F2"/>
  </mergeCells>
  <pageMargins left="0.7" right="0.7" top="0.75" bottom="0.75" header="0.3" footer="0.3"/>
  <pageSetup paperSize="9" orientation="portrait" r:id="rId1"/>
  <ignoredErrors>
    <ignoredError sqref="J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Азат Сиразетдинов</dc:creator>
  <cp:lastModifiedBy>Сиразетдинов Азат Ниязович</cp:lastModifiedBy>
  <dcterms:created xsi:type="dcterms:W3CDTF">2015-06-05T18:19:34Z</dcterms:created>
  <dcterms:modified xsi:type="dcterms:W3CDTF">2024-04-21T22:31:18Z</dcterms:modified>
</cp:coreProperties>
</file>