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hias\Desktop\projet\"/>
    </mc:Choice>
  </mc:AlternateContent>
  <xr:revisionPtr revIDLastSave="0" documentId="13_ncr:1_{09975B0B-5818-4C03-9AD2-EA275A87A333}" xr6:coauthVersionLast="46" xr6:coauthVersionMax="46" xr10:uidLastSave="{00000000-0000-0000-0000-000000000000}"/>
  <bookViews>
    <workbookView xWindow="-120" yWindow="-120" windowWidth="29040" windowHeight="15840" xr2:uid="{21335912-6BDA-4F5C-939D-5002C66568EF}"/>
  </bookViews>
  <sheets>
    <sheet name="Général" sheetId="1" r:id="rId1"/>
    <sheet name="ComparaisonAnnée" sheetId="61" r:id="rId2"/>
    <sheet name="ListeEnseignants" sheetId="2" r:id="rId3"/>
    <sheet name="ListeFournisseurs" sheetId="3" r:id="rId4"/>
    <sheet name="ListeFrais" sheetId="4" r:id="rId5"/>
    <sheet name="FraisBudget2020" sheetId="5" r:id="rId6"/>
    <sheet name="FraisBudgetType" sheetId="22" r:id="rId7"/>
    <sheet name="FraisProfesseur" sheetId="88" r:id="rId8"/>
    <sheet name="ListeFactureType" sheetId="37" r:id="rId9"/>
    <sheet name="ListeFactureTout" sheetId="38" r:id="rId10"/>
  </sheets>
  <definedNames>
    <definedName name="_xlnm._FilterDatabase" localSheetId="7" hidden="1">FraisProfesseur!$A$5:$H$17</definedName>
    <definedName name="_xlnm._FilterDatabase" localSheetId="9" hidden="1">ListeFactureTout!$A$1:$J$4</definedName>
    <definedName name="_xlnm._FilterDatabase" localSheetId="3" hidden="1">ListeFournisseurs!$A$1:$D$58</definedName>
    <definedName name="Autres">ListeFrais!$A$50</definedName>
    <definedName name="Categ2">ListeFrais!$F$1:$F$7</definedName>
    <definedName name="_xlnm.Criteria" localSheetId="7">FraisProfesseur!$K$5:$R$6</definedName>
    <definedName name="_xlnm.Criteria" localSheetId="9">ListeFactureTout!$N$1:$W$2</definedName>
    <definedName name="_xlnm.Criteria" localSheetId="3">ListeFournisseurs!$K$1:$N$2</definedName>
    <definedName name="DomaineFact">ListeEnseignants!$F$1:$F$5</definedName>
    <definedName name="_xlnm.Extract" localSheetId="7">FraisProfesseur!$U$5:$AB$17</definedName>
    <definedName name="_xlnm.Extract" localSheetId="9">ListeFactureTout!$AA$1:$AJ$4</definedName>
    <definedName name="_xlnm.Extract" localSheetId="3">ListeFournisseurs!$T$1:$W$58</definedName>
    <definedName name="FournisseursListe3">OFFSET(ListeFournisseurs!$A$2,0,0,COUNTA(ListeFournisseurs!$A:$A)-1,4)</definedName>
    <definedName name="FourniTrier">OFFSET(ListeFournisseurs!$T$2,0,0,COUNTA(ListeFournisseurs!$T:$T)-1,4)</definedName>
    <definedName name="FraisEnsei" localSheetId="7">OFFSET(FraisProfesseur!$U$6,0,0,COUNTA(FraisProfesseur!$U:$U)-1,8)</definedName>
    <definedName name="ListeEnseign">OFFSET(ListeEnseignants!$A$2,0,0,COUNTA(ListeEnseignants!$A:$A)-1)</definedName>
    <definedName name="ListeFraisEnsei" localSheetId="7">OFFSET(FraisProfesseur!$A$6,0,0,COUNTA(FraisProfesseur!$B:$B)-1,8)</definedName>
    <definedName name="NobAnnComp">Général!$M$1:$M$3</definedName>
    <definedName name="NomFourni">OFFSET(ListeFournisseurs!$A$2,0,0,COUNTA(ListeFournisseurs!$A:$A)-1)</definedName>
    <definedName name="RecherhceFourni">OFFSET(ListeFournisseurs!$T$2,0,0,COUNTA(ListeFournisseurs!$T:$T)-1,4)</definedName>
    <definedName name="TypeAssuetDep">ListeFrais!$A$42:$A$48</definedName>
    <definedName name="TypeAutresFournit">ListeFrais!$A$11:$A$25</definedName>
    <definedName name="TypeEntreetRep">ListeFrais!$A$3:$A$5</definedName>
    <definedName name="TypeInfoPubRec">ListeFrais!$A$32:$A$40</definedName>
    <definedName name="TypeRetrib">ListeFrais!$A$27:$A$30</definedName>
    <definedName name="TypeTeletFrais">ListeFrais!$A$7:$A$9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1" i="5" l="1"/>
  <c r="F51" i="5"/>
  <c r="B51" i="22"/>
  <c r="F50" i="22" l="1"/>
  <c r="F43" i="22"/>
  <c r="F44" i="22"/>
  <c r="F45" i="22"/>
  <c r="F46" i="22"/>
  <c r="F47" i="22"/>
  <c r="F48" i="22"/>
  <c r="F42" i="22"/>
  <c r="F33" i="22"/>
  <c r="F34" i="22"/>
  <c r="F35" i="22"/>
  <c r="F36" i="22"/>
  <c r="F37" i="22"/>
  <c r="F38" i="22"/>
  <c r="F39" i="22"/>
  <c r="F40" i="22"/>
  <c r="F32" i="22"/>
  <c r="F28" i="22"/>
  <c r="F29" i="22"/>
  <c r="F30" i="22"/>
  <c r="F27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11" i="22"/>
  <c r="F4" i="22"/>
  <c r="F5" i="22"/>
  <c r="F7" i="22"/>
  <c r="F8" i="22"/>
  <c r="F9" i="22"/>
  <c r="F3" i="22"/>
  <c r="F6" i="22" l="1"/>
  <c r="F49" i="22"/>
  <c r="J1" i="5"/>
  <c r="K2" i="5"/>
  <c r="K3" i="5"/>
  <c r="K4" i="5"/>
  <c r="K5" i="5"/>
  <c r="K6" i="5"/>
  <c r="K7" i="5"/>
  <c r="K1" i="5"/>
  <c r="J7" i="5"/>
  <c r="J6" i="5"/>
  <c r="J5" i="5"/>
  <c r="J4" i="5"/>
  <c r="J3" i="5"/>
  <c r="J2" i="5"/>
  <c r="E1" i="22"/>
  <c r="A1" i="22"/>
  <c r="F49" i="5"/>
  <c r="F41" i="5"/>
  <c r="F31" i="5"/>
  <c r="F26" i="5"/>
  <c r="F10" i="5"/>
  <c r="F6" i="5"/>
  <c r="F2" i="5"/>
  <c r="F41" i="22" l="1"/>
  <c r="F31" i="22"/>
  <c r="F26" i="22"/>
  <c r="F10" i="22"/>
  <c r="F2" i="22"/>
  <c r="F51" i="22" l="1"/>
</calcChain>
</file>

<file path=xl/sharedStrings.xml><?xml version="1.0" encoding="utf-8"?>
<sst xmlns="http://schemas.openxmlformats.org/spreadsheetml/2006/main" count="516" uniqueCount="276">
  <si>
    <t>Enseignants</t>
  </si>
  <si>
    <t>Société</t>
  </si>
  <si>
    <t>Téléphone</t>
  </si>
  <si>
    <t>mail</t>
  </si>
  <si>
    <t>Domaine d'activité</t>
  </si>
  <si>
    <t>Altrego</t>
  </si>
  <si>
    <t>065/84.82.22</t>
  </si>
  <si>
    <t>contact@altrego.be</t>
  </si>
  <si>
    <t>location matériel, table</t>
  </si>
  <si>
    <t>Amazon</t>
  </si>
  <si>
    <t>cartouche d'encre, radiateur chauffage électrique, écran de projection motorisé, tablette graphique, pochette tablette graphique</t>
  </si>
  <si>
    <t xml:space="preserve">Avadis </t>
  </si>
  <si>
    <t>069/60.80.00</t>
  </si>
  <si>
    <t>info@avadis.be</t>
  </si>
  <si>
    <t>matériel de bureau, pédagogique, réunion à distance, rallonge USB, Clevertouch, Conen, Sennheiser, Vivitek, Lumens, Avadis</t>
  </si>
  <si>
    <t>A-Z Bureau Service</t>
  </si>
  <si>
    <t>067/55.24.87</t>
  </si>
  <si>
    <t>azbureauservice@skynet.be</t>
  </si>
  <si>
    <t>tableau</t>
  </si>
  <si>
    <t>Bpost</t>
  </si>
  <si>
    <t>recommandé, timbre, envoi paquet</t>
  </si>
  <si>
    <t>Brico</t>
  </si>
  <si>
    <t>bloc prises</t>
  </si>
  <si>
    <t>Brussels airlines</t>
  </si>
  <si>
    <t>groups@brusselsairlines.com</t>
  </si>
  <si>
    <t>voyages scolaires, de groupe</t>
  </si>
  <si>
    <t>CCI de la Wallonie Picarde asbl</t>
  </si>
  <si>
    <t>069/89.06.89</t>
  </si>
  <si>
    <t>info@cciwapi.be</t>
  </si>
  <si>
    <t>cotisation Wallonie Picarde</t>
  </si>
  <si>
    <t>Cense de Lalouette - Tuile au loup SPRL</t>
  </si>
  <si>
    <t>0475/36.60.09</t>
  </si>
  <si>
    <t>info@censedelalouette.be</t>
  </si>
  <si>
    <t>location salle de réunion, traiteur, séminaire</t>
  </si>
  <si>
    <t>Cerso</t>
  </si>
  <si>
    <t>065/40.41.67</t>
  </si>
  <si>
    <t>cits@helha.be</t>
  </si>
  <si>
    <t>formation continuée enseignant</t>
  </si>
  <si>
    <t xml:space="preserve">Colruyt </t>
  </si>
  <si>
    <t>cartouche d'encre</t>
  </si>
  <si>
    <t>Comité des Fêtes de Spiennes asbl</t>
  </si>
  <si>
    <t>065/58.74.22</t>
  </si>
  <si>
    <t>location de salle, Calva</t>
  </si>
  <si>
    <t>Communication Support</t>
  </si>
  <si>
    <t>jt@commnication-support.be</t>
  </si>
  <si>
    <t>stratégie marketing et digitale, rédaction de contenu, référencement, publicité, graphisme</t>
  </si>
  <si>
    <t>Comptoir électronique</t>
  </si>
  <si>
    <t>065/31.25.26</t>
  </si>
  <si>
    <t>ceh@scarlet.be</t>
  </si>
  <si>
    <t>tablette Wacom</t>
  </si>
  <si>
    <t>Cora</t>
  </si>
  <si>
    <t>065/71.02.11</t>
  </si>
  <si>
    <t>cartouches d'encre</t>
  </si>
  <si>
    <t xml:space="preserve">CP and Co </t>
  </si>
  <si>
    <t>069/76.66.34</t>
  </si>
  <si>
    <t>cpandco@skynet.be</t>
  </si>
  <si>
    <t>son, éclairage, étude et réalisation, soirée, spectacle, événement, laser, show, caméra captation E-Learning</t>
  </si>
  <si>
    <t>Druide informatique inc</t>
  </si>
  <si>
    <t>abonnement Antidote français</t>
  </si>
  <si>
    <t>Eden Services</t>
  </si>
  <si>
    <t>065/36.18.90</t>
  </si>
  <si>
    <t>info@edenservices.be</t>
  </si>
  <si>
    <t>entretien et nettoyage</t>
  </si>
  <si>
    <t>ENI Editions</t>
  </si>
  <si>
    <t>33.2.51.80.31.94</t>
  </si>
  <si>
    <t>dcaycedo@eni.fr</t>
  </si>
  <si>
    <t>bibliothèque numérique</t>
  </si>
  <si>
    <t>Eurofleurist</t>
  </si>
  <si>
    <t>info@euroflorist.be</t>
  </si>
  <si>
    <t>livraison de fleurs</t>
  </si>
  <si>
    <t>Euro-matériel</t>
  </si>
  <si>
    <t>065/22.79.78</t>
  </si>
  <si>
    <t>câble pour casque, câble réseau</t>
  </si>
  <si>
    <t>Indicator Larcier</t>
  </si>
  <si>
    <t>0800/39.068</t>
  </si>
  <si>
    <t>customer.services@indicator-larcier.be</t>
  </si>
  <si>
    <t>abonnement conseils fiscalité, adaptateur HDMI</t>
  </si>
  <si>
    <t>Isograd</t>
  </si>
  <si>
    <t>contact@isograd.com</t>
  </si>
  <si>
    <t>pack éducation TOSA</t>
  </si>
  <si>
    <t>Jumbo tourisme</t>
  </si>
  <si>
    <t>069/77.44.60</t>
  </si>
  <si>
    <t>info@jumbotourisme.com</t>
  </si>
  <si>
    <t>voyage autocar</t>
  </si>
  <si>
    <t>Krefel</t>
  </si>
  <si>
    <t>069/58.01.99</t>
  </si>
  <si>
    <t>mail.box@krefel.be</t>
  </si>
  <si>
    <t>casque multimedia</t>
  </si>
  <si>
    <t>Le Fiscologue</t>
  </si>
  <si>
    <t>abonnement actualité fiscale</t>
  </si>
  <si>
    <t>Le Soir</t>
  </si>
  <si>
    <t>078/05.05.10</t>
  </si>
  <si>
    <t>abonnements@lesoir.be</t>
  </si>
  <si>
    <t>abonnement journal Le Soir</t>
  </si>
  <si>
    <t>Les Editions Diamond</t>
  </si>
  <si>
    <t>33.3.67.10.00.20</t>
  </si>
  <si>
    <t>abonnement GNU/Linux Magazine</t>
  </si>
  <si>
    <t>Librairie Quartier Latin</t>
  </si>
  <si>
    <t>065/78.54.18</t>
  </si>
  <si>
    <t>info@librairiequartierlatin.be</t>
  </si>
  <si>
    <t>librairie, livres, ficalité, comptabilité</t>
  </si>
  <si>
    <t>Littérath</t>
  </si>
  <si>
    <t>069/68.87.55</t>
  </si>
  <si>
    <t>Litterath@gmail.com</t>
  </si>
  <si>
    <t>librairie, livres</t>
  </si>
  <si>
    <t>LJE Les Jeunes Entreprises</t>
  </si>
  <si>
    <t>02/245.13.80</t>
  </si>
  <si>
    <t>info@lje.be</t>
  </si>
  <si>
    <t>insertion dans la revue annuelle, projet YEP</t>
  </si>
  <si>
    <t>Loca Copy</t>
  </si>
  <si>
    <t>065/56.91.47</t>
  </si>
  <si>
    <t>photocopies</t>
  </si>
  <si>
    <t>Lucion Alexandre</t>
  </si>
  <si>
    <t>comptabilité, fiscalité, prestations</t>
  </si>
  <si>
    <t>Maritiem Museum</t>
  </si>
  <si>
    <t>31.0.10.413.26.80</t>
  </si>
  <si>
    <t>info@maritiemmuseum.nl</t>
  </si>
  <si>
    <t>guide, langue étrangère, ticket, entrée musée, voyage</t>
  </si>
  <si>
    <t>Mastery.games</t>
  </si>
  <si>
    <t>programmation, techniques d'affichage</t>
  </si>
  <si>
    <t>Matricom Corp</t>
  </si>
  <si>
    <t>data hub USB 4 ports</t>
  </si>
  <si>
    <t xml:space="preserve">Mattco </t>
  </si>
  <si>
    <t>069/21.20.61</t>
  </si>
  <si>
    <t>cartouche d'encre, cahier atoma, stabilo</t>
  </si>
  <si>
    <t>MédiaMarkt</t>
  </si>
  <si>
    <t>casque, disque dur, routeur Wi-Fi, câble réseau, adaptateurs HDMI-VGA pour projecteur, tablette graphique</t>
  </si>
  <si>
    <t>Musement</t>
  </si>
  <si>
    <t>visite ville, restaurant Milan, voyage</t>
  </si>
  <si>
    <t>Museo del baile flamenco</t>
  </si>
  <si>
    <t>95.434.03.11</t>
  </si>
  <si>
    <t>spectacle, musée, voyage</t>
  </si>
  <si>
    <t>Mystery city</t>
  </si>
  <si>
    <t>voyage Amsterdam</t>
  </si>
  <si>
    <t>Nkuete Simon</t>
  </si>
  <si>
    <t>comptabilité, fiscalité, contrôle et révision, consolidation, prestations</t>
  </si>
  <si>
    <t>Peckelmans uitgevers</t>
  </si>
  <si>
    <t>03/660.27.00</t>
  </si>
  <si>
    <t>uitgeverij@peckelmansuitgevers.be</t>
  </si>
  <si>
    <t>livre, cd audio, néerlandais</t>
  </si>
  <si>
    <t>Pro Forma</t>
  </si>
  <si>
    <t>guide, musée, voyage, Mons</t>
  </si>
  <si>
    <t>Projet Voltaire</t>
  </si>
  <si>
    <t>facturation@projet-voltaire.fr</t>
  </si>
  <si>
    <t xml:space="preserve">projet Voltaire, épreuve orthographe, licence </t>
  </si>
  <si>
    <t>Publimats</t>
  </si>
  <si>
    <t>Sana Reno</t>
  </si>
  <si>
    <t>351.213.13.50.00</t>
  </si>
  <si>
    <t>sanareno@sanahotels.com</t>
  </si>
  <si>
    <t>voyage, Libonne, Portugal, hôtel</t>
  </si>
  <si>
    <t>SNCB</t>
  </si>
  <si>
    <t>group@b-rail.be</t>
  </si>
  <si>
    <t>SNCB, train, voyage de groupe</t>
  </si>
  <si>
    <t>Teralis</t>
  </si>
  <si>
    <t>069/76.56.25</t>
  </si>
  <si>
    <t>info.ty@teralis.be</t>
  </si>
  <si>
    <t>voyage, avion</t>
  </si>
  <si>
    <t>Test Achats</t>
  </si>
  <si>
    <t>02/542.33.00</t>
  </si>
  <si>
    <t>abonnement Test-Achats, Budget &amp; Droits</t>
  </si>
  <si>
    <t>UCL Louvain</t>
  </si>
  <si>
    <t>compta-sic@uclouvain.be</t>
  </si>
  <si>
    <t>inscription CAPAES</t>
  </si>
  <si>
    <t>Union Hennuyère des professionnels de la comptabilité</t>
  </si>
  <si>
    <t>065/34.64.91</t>
  </si>
  <si>
    <t>secretariat@uhpc.be</t>
  </si>
  <si>
    <t>cotisation Union Hennuyère des professionnels de la comptabilité</t>
  </si>
  <si>
    <t>Van der Valk Congres Hotel Mons</t>
  </si>
  <si>
    <t>065/39.02.07</t>
  </si>
  <si>
    <t>location salle de réunion, auditoire, classe</t>
  </si>
  <si>
    <t>Vanden Borre</t>
  </si>
  <si>
    <t>02/334.00.00</t>
  </si>
  <si>
    <t>routeur Wi-Fi, tablette graphique</t>
  </si>
  <si>
    <t>We Do Care</t>
  </si>
  <si>
    <t>0472/66.87.10</t>
  </si>
  <si>
    <t>g.beyens@wedocare.be</t>
  </si>
  <si>
    <t>intervention, AG, structuration charte de valeurs, formation, animation, réflexion</t>
  </si>
  <si>
    <t>Wolters Kluwer</t>
  </si>
  <si>
    <t>revues, comptabilité créative, archives, la lettre TVA</t>
  </si>
  <si>
    <t>CATEGORIES DE FRAIS et types de frais</t>
  </si>
  <si>
    <t>ENTRETIENS ET REPARATIONS</t>
  </si>
  <si>
    <t>Entreprises extérieures de nettoyage</t>
  </si>
  <si>
    <t>Entretien mobilier et matériel</t>
  </si>
  <si>
    <t>Petits travaux</t>
  </si>
  <si>
    <t>TELECOMMUNICATIONS ET FRAIS DE PORT</t>
  </si>
  <si>
    <t>Téléphone, Intenet, fax, télédistribution</t>
  </si>
  <si>
    <t>Gsm</t>
  </si>
  <si>
    <t>Frais postaux (timbres, recommandés, colis)</t>
  </si>
  <si>
    <t>AUTRES FOURNITURES</t>
  </si>
  <si>
    <t>Photocopies faites à l'extérieur</t>
  </si>
  <si>
    <t>Matériel de bureau</t>
  </si>
  <si>
    <t>Matériel pédagogique</t>
  </si>
  <si>
    <t>Matériel informatique de bureau</t>
  </si>
  <si>
    <t>Matériel informatique pédagogique</t>
  </si>
  <si>
    <t>Matériel de réunion et cours à distance</t>
  </si>
  <si>
    <t>Mobilier de bureau</t>
  </si>
  <si>
    <t>Mobilier pédagogique</t>
  </si>
  <si>
    <t>Location mobilier</t>
  </si>
  <si>
    <t>Location immobilier</t>
  </si>
  <si>
    <t>Abonnements informatiques et licences de bureau/informatiques</t>
  </si>
  <si>
    <t>Abonnements informatiques et licences pédagogiques</t>
  </si>
  <si>
    <t>Bibliothèque</t>
  </si>
  <si>
    <t>Outillage</t>
  </si>
  <si>
    <t>Autre matériel</t>
  </si>
  <si>
    <t>RETRIBUTIONS DE TIERS</t>
  </si>
  <si>
    <t>Vacataires</t>
  </si>
  <si>
    <t>Conférenciers, autres intervenants</t>
  </si>
  <si>
    <t>Frais de formation continuée personnel Helha</t>
  </si>
  <si>
    <t>Cotisations, affiliations aux organismes</t>
  </si>
  <si>
    <t>INFORMATIONS, PUBLICITES, RECEPTIONS, ACTIVITES PEDAGOGIQUES</t>
  </si>
  <si>
    <t>Publicité, salons</t>
  </si>
  <si>
    <t>Autres publications</t>
  </si>
  <si>
    <t>Réceptions, réunions</t>
  </si>
  <si>
    <t>Cadeaux hors jurys</t>
  </si>
  <si>
    <t>Fleurs</t>
  </si>
  <si>
    <t>Frais de réception des jurys</t>
  </si>
  <si>
    <t>Animations pédagogiques, visites et voyages culturels</t>
  </si>
  <si>
    <t>Frais séjour échanges nationaux et internationaux</t>
  </si>
  <si>
    <t>Horeca</t>
  </si>
  <si>
    <t>ASSURANCES ET DEPLACEMENTS</t>
  </si>
  <si>
    <t xml:space="preserve">Assurances  </t>
  </si>
  <si>
    <t>Déplacements missions</t>
  </si>
  <si>
    <t>Déplacements visites de stage</t>
  </si>
  <si>
    <t>Déplacements étudiants</t>
  </si>
  <si>
    <t>Déplacements de tiers</t>
  </si>
  <si>
    <t>Déplacements domicile-lieu de travail</t>
  </si>
  <si>
    <t>Déplacements encadrement des étudiants</t>
  </si>
  <si>
    <t xml:space="preserve">AUTRES   </t>
  </si>
  <si>
    <t>BUDGET PREVISIONNEL 2020</t>
  </si>
  <si>
    <t>TOTAL DES FRAIS EN 2020</t>
  </si>
  <si>
    <t>Autres</t>
  </si>
  <si>
    <t>Logiciel crée par Mathias Manzano - Année 2020/2021 - Cours de projet</t>
  </si>
  <si>
    <t xml:space="preserve">Biefnot Pascale </t>
  </si>
  <si>
    <t>Boulogne Isabelle</t>
  </si>
  <si>
    <t>Carpentier Jean-Michel</t>
  </si>
  <si>
    <t>Colmant Aurélien</t>
  </si>
  <si>
    <t>Crespin Sophie</t>
  </si>
  <si>
    <t>D'Ambrosio Marie</t>
  </si>
  <si>
    <t>Dancsa Christelle</t>
  </si>
  <si>
    <t>Detrie Xavier</t>
  </si>
  <si>
    <t>Dumont Anne</t>
  </si>
  <si>
    <t>Durez Sophie</t>
  </si>
  <si>
    <t>Godefroid Laurent</t>
  </si>
  <si>
    <t>Knops Jean-Claude</t>
  </si>
  <si>
    <t>Lesoil Florence</t>
  </si>
  <si>
    <t>Madeira Vanessa</t>
  </si>
  <si>
    <t>Mees Dominique</t>
  </si>
  <si>
    <t>Mercier Pierre</t>
  </si>
  <si>
    <t>Philippart Jacqueline</t>
  </si>
  <si>
    <t>Raux Catherine</t>
  </si>
  <si>
    <t>Servais Michel</t>
  </si>
  <si>
    <t>Altares Valentin</t>
  </si>
  <si>
    <t>Balon Karine</t>
  </si>
  <si>
    <t xml:space="preserve">Montant </t>
  </si>
  <si>
    <t>Fournisseurs</t>
  </si>
  <si>
    <t>Categorie</t>
  </si>
  <si>
    <t>Type</t>
  </si>
  <si>
    <t>,</t>
  </si>
  <si>
    <t>Jour</t>
  </si>
  <si>
    <t>Mois</t>
  </si>
  <si>
    <t>Année</t>
  </si>
  <si>
    <t>**</t>
  </si>
  <si>
    <t>Référence</t>
  </si>
  <si>
    <t>Fournisseur</t>
  </si>
  <si>
    <t>Catégorie</t>
  </si>
  <si>
    <t>Objet</t>
  </si>
  <si>
    <t>Domaine concerné</t>
  </si>
  <si>
    <t>Enseignant</t>
  </si>
  <si>
    <t>Nom de la facture enregistrée</t>
  </si>
  <si>
    <t>Campus</t>
  </si>
  <si>
    <t>Départemet Economique</t>
  </si>
  <si>
    <t>Informatique de Gestion</t>
  </si>
  <si>
    <t>Assisstant de Direction</t>
  </si>
  <si>
    <t>Comptabilité</t>
  </si>
  <si>
    <t>*log*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</si>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</sst>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#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 tint="0.59999389629810485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9790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7">
    <xf numFmtId="0" fontId="0" fillId="0" borderId="0" xfId="0"/>
    <xf numFmtId="0" fontId="0" fillId="2" borderId="0" xfId="0" applyFill="1"/>
    <xf numFmtId="0" fontId="1" fillId="4" borderId="0" xfId="0" applyFont="1" applyFill="1"/>
    <xf numFmtId="0" fontId="5" fillId="0" borderId="0" xfId="1"/>
    <xf numFmtId="0" fontId="4" fillId="0" borderId="0" xfId="1" applyFont="1"/>
    <xf numFmtId="0" fontId="2" fillId="0" borderId="0" xfId="0" applyFont="1"/>
    <xf numFmtId="0" fontId="0" fillId="4" borderId="0" xfId="0" applyFill="1"/>
    <xf numFmtId="0" fontId="3" fillId="4" borderId="0" xfId="0" applyFont="1" applyFill="1"/>
    <xf numFmtId="2" fontId="2" fillId="0" borderId="0" xfId="0" applyNumberFormat="1" applyFont="1"/>
    <xf numFmtId="2" fontId="0" fillId="0" borderId="0" xfId="0" applyNumberFormat="1"/>
    <xf numFmtId="0" fontId="0" fillId="0" borderId="0" xfId="0"/>
    <xf numFmtId="0" fontId="0" fillId="0" borderId="0" xfId="0" applyFill="1"/>
    <xf numFmtId="0" fontId="1" fillId="0" borderId="0" xfId="0" applyFont="1" applyFill="1" applyBorder="1" applyAlignment="1"/>
    <xf numFmtId="0" fontId="0" fillId="0" borderId="0" xfId="0"/>
    <xf numFmtId="0" fontId="1" fillId="4" borderId="0" xfId="0" applyFont="1" applyFill="1" applyBorder="1" applyAlignment="1">
      <alignment horizontal="center"/>
    </xf>
    <xf numFmtId="0" fontId="4" fillId="2" borderId="0" xfId="0" applyFont="1" applyFill="1"/>
    <xf numFmtId="0" fontId="0" fillId="0" borderId="1" xfId="0" applyBorder="1"/>
    <xf numFmtId="164" fontId="0" fillId="0" borderId="0" xfId="0" applyNumberFormat="1"/>
    <xf numFmtId="0" fontId="3" fillId="0" borderId="0" xfId="0" applyFont="1"/>
    <xf numFmtId="2" fontId="3" fillId="0" borderId="0" xfId="0" applyNumberFormat="1" applyFont="1"/>
    <xf numFmtId="0" fontId="1" fillId="0" borderId="0" xfId="0" applyFont="1" applyAlignment="1">
      <alignment horizontal="right"/>
    </xf>
    <xf numFmtId="0" fontId="0" fillId="3" borderId="0" xfId="0" applyFill="1" applyAlignment="1">
      <alignment horizontal="center" vertical="center"/>
    </xf>
    <xf numFmtId="0" fontId="0" fillId="5" borderId="0" xfId="0" applyFill="1"/>
    <xf numFmtId="0" fontId="0" fillId="5" borderId="1" xfId="0" applyFill="1" applyBorder="1"/>
    <xf numFmtId="0" fontId="4" fillId="0" borderId="0" xfId="0" applyFont="1"/>
    <xf numFmtId="0" fontId="6" fillId="5" borderId="0" xfId="0" applyFont="1" applyFill="1"/>
    <xf numFmtId="0" fontId="0" fillId="0" borderId="0" xfId="0" applyBorder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FraisBudget2020!$A$1</c:f>
          <c:strCache>
            <c:ptCount val="1"/>
            <c:pt idx="0">
              <c:v>BUDGET PREVISIONNEL 2020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3.0725940507436572E-2"/>
          <c:y val="0.17861474867724866"/>
          <c:w val="0.52105621172353456"/>
          <c:h val="0.7877873677248676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6A8-4502-8AE4-030E3B251E60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6A8-4502-8AE4-030E3B251E60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D010-472A-A89D-886DDC97DE90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010-472A-A89D-886DDC97DE90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D010-472A-A89D-886DDC97DE90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6A8-4502-8AE4-030E3B251E60}"/>
              </c:ext>
            </c:extLst>
          </c:dPt>
          <c:dPt>
            <c:idx val="6"/>
            <c:bubble3D val="0"/>
            <c:spPr>
              <a:gradFill>
                <a:gsLst>
                  <a:gs pos="100000">
                    <a:schemeClr val="accent1">
                      <a:lumMod val="60000"/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6A8-4502-8AE4-030E3B251E6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FraisBudget2020!$A$2:$A$8</c:f>
              <c:strCache>
                <c:ptCount val="7"/>
                <c:pt idx="0">
                  <c:v>ENTRETIENS ET REPARATIONS</c:v>
                </c:pt>
                <c:pt idx="1">
                  <c:v>TELECOMMUNICATIONS ET FRAIS DE PORT</c:v>
                </c:pt>
                <c:pt idx="2">
                  <c:v>AUTRES FOURNITURES</c:v>
                </c:pt>
                <c:pt idx="3">
                  <c:v>RETRIBUTIONS DE TIERS</c:v>
                </c:pt>
                <c:pt idx="4">
                  <c:v>INFORMATIONS, PUBLICITES, RECEPTIONS, ACTIVITES PEDAGOGIQUES</c:v>
                </c:pt>
                <c:pt idx="5">
                  <c:v>ASSURANCES ET DEPLACEMENTS</c:v>
                </c:pt>
                <c:pt idx="6">
                  <c:v>AUTRES   </c:v>
                </c:pt>
              </c:strCache>
            </c:strRef>
          </c:cat>
          <c:val>
            <c:numRef>
              <c:f>FraisBudget2020!$B$2:$B$8</c:f>
              <c:numCache>
                <c:formatCode>0.00</c:formatCode>
                <c:ptCount val="7"/>
                <c:pt idx="0">
                  <c:v>1500</c:v>
                </c:pt>
                <c:pt idx="1">
                  <c:v>2000</c:v>
                </c:pt>
                <c:pt idx="2">
                  <c:v>7500</c:v>
                </c:pt>
                <c:pt idx="3">
                  <c:v>10000</c:v>
                </c:pt>
                <c:pt idx="4">
                  <c:v>5000</c:v>
                </c:pt>
                <c:pt idx="5">
                  <c:v>1500</c:v>
                </c:pt>
                <c:pt idx="6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10-472A-A89D-886DDC97DE90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8441865684078276"/>
          <c:y val="0.12274492284209157"/>
          <c:w val="0.41339438596744588"/>
          <c:h val="0.87725507715790829"/>
        </c:manualLayout>
      </c:layout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FraisBudget2020!$E$1</c:f>
          <c:strCache>
            <c:ptCount val="1"/>
            <c:pt idx="0">
              <c:v>TOTAL DES FRAIS EN 2020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9419716210523277E-2"/>
          <c:y val="0.14532164018419852"/>
          <c:w val="0.47354169441772004"/>
          <c:h val="0.7833287755198264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A56-49EB-8075-B19E87C2C571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237-4690-A63A-CD50CBC3E1F2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A56-49EB-8075-B19E87C2C571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A56-49EB-8075-B19E87C2C571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A56-49EB-8075-B19E87C2C571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A56-49EB-8075-B19E87C2C571}"/>
              </c:ext>
            </c:extLst>
          </c:dPt>
          <c:dPt>
            <c:idx val="6"/>
            <c:bubble3D val="0"/>
            <c:spPr>
              <a:gradFill>
                <a:gsLst>
                  <a:gs pos="100000">
                    <a:schemeClr val="accent1">
                      <a:lumMod val="60000"/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A56-49EB-8075-B19E87C2C5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(FraisBudget2020!$E$2,FraisBudget2020!$E$6,FraisBudget2020!$E$10,FraisBudget2020!$E$26,FraisBudget2020!$E$31,FraisBudget2020!$E$41,FraisBudget2020!$E$49)</c:f>
              <c:strCache>
                <c:ptCount val="7"/>
                <c:pt idx="0">
                  <c:v>ENTRETIENS ET REPARATIONS</c:v>
                </c:pt>
                <c:pt idx="1">
                  <c:v>TELECOMMUNICATIONS ET FRAIS DE PORT</c:v>
                </c:pt>
                <c:pt idx="2">
                  <c:v>AUTRES FOURNITURES</c:v>
                </c:pt>
                <c:pt idx="3">
                  <c:v>RETRIBUTIONS DE TIERS</c:v>
                </c:pt>
                <c:pt idx="4">
                  <c:v>INFORMATIONS, PUBLICITES, RECEPTIONS, ACTIVITES PEDAGOGIQUES</c:v>
                </c:pt>
                <c:pt idx="5">
                  <c:v>ASSURANCES ET DEPLACEMENTS</c:v>
                </c:pt>
                <c:pt idx="6">
                  <c:v>AUTRES   </c:v>
                </c:pt>
              </c:strCache>
            </c:strRef>
          </c:cat>
          <c:val>
            <c:numRef>
              <c:f>(FraisBudget2020!$F$2,FraisBudget2020!$F$6,FraisBudget2020!$F$10,FraisBudget2020!$F$26,FraisBudget2020!$F$31,FraisBudget2020!$F$41,FraisBudget2020!$F$49)</c:f>
              <c:numCache>
                <c:formatCode>0.00</c:formatCode>
                <c:ptCount val="7"/>
                <c:pt idx="0">
                  <c:v>1250</c:v>
                </c:pt>
                <c:pt idx="1">
                  <c:v>1565</c:v>
                </c:pt>
                <c:pt idx="2">
                  <c:v>5723.54</c:v>
                </c:pt>
                <c:pt idx="3">
                  <c:v>5725</c:v>
                </c:pt>
                <c:pt idx="4">
                  <c:v>5188.9500000000007</c:v>
                </c:pt>
                <c:pt idx="5">
                  <c:v>823.42</c:v>
                </c:pt>
                <c:pt idx="6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37-4690-A63A-CD50CBC3E1F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85141118500624"/>
          <c:y val="0.17146337246766311"/>
          <c:w val="0.4003792448660472"/>
          <c:h val="0.82315988081560976"/>
        </c:manualLayout>
      </c:layout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FraisBudgetType!$A$1</c:f>
          <c:strCache>
            <c:ptCount val="1"/>
            <c:pt idx="0">
              <c:v>BUDGET PREVISIONNEL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828-4314-A664-E09B44929881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828-4314-A664-E09B44929881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828-4314-A664-E09B44929881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828-4314-A664-E09B44929881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828-4314-A664-E09B44929881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828-4314-A664-E09B44929881}"/>
              </c:ext>
            </c:extLst>
          </c:dPt>
          <c:dPt>
            <c:idx val="6"/>
            <c:bubble3D val="0"/>
            <c:spPr>
              <a:gradFill>
                <a:gsLst>
                  <a:gs pos="100000">
                    <a:schemeClr val="accent1">
                      <a:lumMod val="60000"/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828-4314-A664-E09B4492988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FraisBudgetType!$A$2:$A$8</c:f>
              <c:strCache>
                <c:ptCount val="7"/>
                <c:pt idx="0">
                  <c:v>ENTRETIENS ET REPARATIONS</c:v>
                </c:pt>
                <c:pt idx="1">
                  <c:v>TELECOMMUNICATIONS ET FRAIS DE PORT</c:v>
                </c:pt>
                <c:pt idx="2">
                  <c:v>AUTRES FOURNITURES</c:v>
                </c:pt>
                <c:pt idx="3">
                  <c:v>RETRIBUTIONS DE TIERS</c:v>
                </c:pt>
                <c:pt idx="4">
                  <c:v>INFORMATIONS, PUBLICITES, RECEPTIONS, ACTIVITES PEDAGOGIQUES</c:v>
                </c:pt>
                <c:pt idx="5">
                  <c:v>ASSURANCES ET DEPLACEMENTS</c:v>
                </c:pt>
                <c:pt idx="6">
                  <c:v>AUTRES   </c:v>
                </c:pt>
              </c:strCache>
            </c:strRef>
          </c:cat>
          <c:val>
            <c:numRef>
              <c:f>FraisBudgetType!$B$2:$B$8</c:f>
              <c:numCache>
                <c:formatCode>0.00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8793-42B4-AD35-2227DE749EDD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748072801402374"/>
          <c:y val="0.17195466701902914"/>
          <c:w val="0.40251927198597631"/>
          <c:h val="0.76981262120960559"/>
        </c:manualLayout>
      </c:layout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FraisBudgetType!$E$1</c:f>
          <c:strCache>
            <c:ptCount val="1"/>
            <c:pt idx="0">
              <c:v>TOTAL DES FRAIS EN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268-427A-8384-370AEEA0C480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268-427A-8384-370AEEA0C480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268-427A-8384-370AEEA0C480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268-427A-8384-370AEEA0C480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268-427A-8384-370AEEA0C480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268-427A-8384-370AEEA0C480}"/>
              </c:ext>
            </c:extLst>
          </c:dPt>
          <c:dPt>
            <c:idx val="6"/>
            <c:bubble3D val="0"/>
            <c:spPr>
              <a:gradFill>
                <a:gsLst>
                  <a:gs pos="100000">
                    <a:schemeClr val="accent1">
                      <a:lumMod val="60000"/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268-427A-8384-370AEEA0C480}"/>
              </c:ext>
            </c:extLst>
          </c:dPt>
          <c:dLbls>
            <c:dLbl>
              <c:idx val="6"/>
              <c:tx>
                <c:rich>
                  <a:bodyPr/>
                  <a:lstStyle/>
                  <a:p>
                    <a:fld id="{1D481FBF-5740-4D0D-BD84-4AABDDCE77A9}" type="PERCENTAGE">
                      <a:rPr lang="en-US"/>
                      <a:pPr/>
                      <a:t>[POURCENTAGE]</a:t>
                    </a:fld>
                    <a:endParaRPr lang="fr-BE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0268-427A-8384-370AEEA0C48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(FraisBudgetType!$E$2,FraisBudgetType!$E$6,FraisBudgetType!$E$10,FraisBudgetType!$E$26,FraisBudgetType!$E$31,FraisBudgetType!$E$41,FraisBudgetType!$E$49)</c:f>
              <c:strCache>
                <c:ptCount val="7"/>
                <c:pt idx="0">
                  <c:v>ENTRETIENS ET REPARATIONS</c:v>
                </c:pt>
                <c:pt idx="1">
                  <c:v>TELECOMMUNICATIONS ET FRAIS DE PORT</c:v>
                </c:pt>
                <c:pt idx="2">
                  <c:v>AUTRES FOURNITURES</c:v>
                </c:pt>
                <c:pt idx="3">
                  <c:v>RETRIBUTIONS DE TIERS</c:v>
                </c:pt>
                <c:pt idx="4">
                  <c:v>INFORMATIONS, PUBLICITES, RECEPTIONS, ACTIVITES PEDAGOGIQUES</c:v>
                </c:pt>
                <c:pt idx="5">
                  <c:v>ASSURANCES ET DEPLACEMENTS</c:v>
                </c:pt>
                <c:pt idx="6">
                  <c:v>AUTRES   </c:v>
                </c:pt>
              </c:strCache>
            </c:strRef>
          </c:cat>
          <c:val>
            <c:numRef>
              <c:f>(FraisBudgetType!$F$2,FraisBudgetType!$F$6,FraisBudgetType!$F$10,FraisBudgetType!$F$26,FraisBudgetType!$F$31,FraisBudgetType!$F$41,FraisBudgetType!$F$49)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49-4EAC-B0E0-18D79DF8B61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462996773647559"/>
          <c:y val="0.1679843761763373"/>
          <c:w val="0.39298695235604042"/>
          <c:h val="0.7791295652209822"/>
        </c:manualLayout>
      </c:layout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</xdr:row>
      <xdr:rowOff>9525</xdr:rowOff>
    </xdr:from>
    <xdr:to>
      <xdr:col>9</xdr:col>
      <xdr:colOff>0</xdr:colOff>
      <xdr:row>14</xdr:row>
      <xdr:rowOff>9525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200025"/>
          <a:ext cx="5343525" cy="2476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24</xdr:row>
          <xdr:rowOff>9525</xdr:rowOff>
        </xdr:from>
        <xdr:to>
          <xdr:col>9</xdr:col>
          <xdr:colOff>9525</xdr:colOff>
          <xdr:row>26</xdr:row>
          <xdr:rowOff>9525</xdr:rowOff>
        </xdr:to>
        <xdr:sp macro="" textlink="">
          <xdr:nvSpPr>
            <xdr:cNvPr id="1026" name="AfficherProfForm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20</xdr:row>
          <xdr:rowOff>180975</xdr:rowOff>
        </xdr:from>
        <xdr:to>
          <xdr:col>9</xdr:col>
          <xdr:colOff>0</xdr:colOff>
          <xdr:row>23</xdr:row>
          <xdr:rowOff>9525</xdr:rowOff>
        </xdr:to>
        <xdr:sp macro="" textlink="">
          <xdr:nvSpPr>
            <xdr:cNvPr id="1027" name="AfficherFourniForm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30</xdr:row>
          <xdr:rowOff>0</xdr:rowOff>
        </xdr:from>
        <xdr:to>
          <xdr:col>3</xdr:col>
          <xdr:colOff>561975</xdr:colOff>
          <xdr:row>35</xdr:row>
          <xdr:rowOff>0</xdr:rowOff>
        </xdr:to>
        <xdr:sp macro="" textlink="">
          <xdr:nvSpPr>
            <xdr:cNvPr id="1028" name="Sauvegard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30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1029" name="SauvegarderetArre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9</xdr:col>
          <xdr:colOff>0</xdr:colOff>
          <xdr:row>20</xdr:row>
          <xdr:rowOff>9525</xdr:rowOff>
        </xdr:to>
        <xdr:sp macro="" textlink="">
          <xdr:nvSpPr>
            <xdr:cNvPr id="1030" name="CommandButton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15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1031" name="AfficherFacture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119062</xdr:colOff>
      <xdr:row>10</xdr:row>
      <xdr:rowOff>0</xdr:rowOff>
    </xdr:from>
    <xdr:to>
      <xdr:col>2</xdr:col>
      <xdr:colOff>9526</xdr:colOff>
      <xdr:row>24</xdr:row>
      <xdr:rowOff>19050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119061</xdr:colOff>
      <xdr:row>24</xdr:row>
      <xdr:rowOff>123825</xdr:rowOff>
    </xdr:from>
    <xdr:to>
      <xdr:col>2</xdr:col>
      <xdr:colOff>19050</xdr:colOff>
      <xdr:row>38</xdr:row>
      <xdr:rowOff>133350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109537</xdr:colOff>
      <xdr:row>10</xdr:row>
      <xdr:rowOff>14286</xdr:rowOff>
    </xdr:from>
    <xdr:to>
      <xdr:col>2</xdr:col>
      <xdr:colOff>600075</xdr:colOff>
      <xdr:row>26</xdr:row>
      <xdr:rowOff>152399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100012</xdr:colOff>
      <xdr:row>28</xdr:row>
      <xdr:rowOff>4761</xdr:rowOff>
    </xdr:from>
    <xdr:to>
      <xdr:col>2</xdr:col>
      <xdr:colOff>590550</xdr:colOff>
      <xdr:row>44</xdr:row>
      <xdr:rowOff>104774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1401536</xdr:colOff>
      <xdr:row>0</xdr:row>
      <xdr:rowOff>0</xdr:rowOff>
    </xdr:from>
    <xdr:to>
      <xdr:col>5</xdr:col>
      <xdr:colOff>3007179</xdr:colOff>
      <xdr:row>3</xdr:row>
      <xdr:rowOff>172648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F858EAD8-DB6C-4FCA-9163-CBC7D262E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3643" y="0"/>
          <a:ext cx="1605643" cy="7441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info@cciwapi.be" TargetMode="External"/><Relationship Id="rId13" Type="http://schemas.openxmlformats.org/officeDocument/2006/relationships/hyperlink" Target="mailto:info@edenservices.be" TargetMode="External"/><Relationship Id="rId18" Type="http://schemas.openxmlformats.org/officeDocument/2006/relationships/hyperlink" Target="mailto:mail.box@krefel.be" TargetMode="External"/><Relationship Id="rId26" Type="http://schemas.openxmlformats.org/officeDocument/2006/relationships/hyperlink" Target="mailto:sanareno@sanahotels.com" TargetMode="External"/><Relationship Id="rId3" Type="http://schemas.openxmlformats.org/officeDocument/2006/relationships/hyperlink" Target="mailto:contact@altrego.be" TargetMode="External"/><Relationship Id="rId21" Type="http://schemas.openxmlformats.org/officeDocument/2006/relationships/hyperlink" Target="mailto:Litterath@gmail.com" TargetMode="External"/><Relationship Id="rId7" Type="http://schemas.openxmlformats.org/officeDocument/2006/relationships/hyperlink" Target="mailto:groups@brusselsairlines.com" TargetMode="External"/><Relationship Id="rId12" Type="http://schemas.openxmlformats.org/officeDocument/2006/relationships/hyperlink" Target="mailto:cpandco@skynet.be" TargetMode="External"/><Relationship Id="rId17" Type="http://schemas.openxmlformats.org/officeDocument/2006/relationships/hyperlink" Target="mailto:jt@commnication-support.be" TargetMode="External"/><Relationship Id="rId25" Type="http://schemas.openxmlformats.org/officeDocument/2006/relationships/hyperlink" Target="mailto:uitgeverij@peckelmansuitgevers.be" TargetMode="External"/><Relationship Id="rId2" Type="http://schemas.openxmlformats.org/officeDocument/2006/relationships/hyperlink" Target="mailto:azbureauservice@skynet.be" TargetMode="External"/><Relationship Id="rId16" Type="http://schemas.openxmlformats.org/officeDocument/2006/relationships/hyperlink" Target="mailto:compta-sic@uclouvain.be" TargetMode="External"/><Relationship Id="rId20" Type="http://schemas.openxmlformats.org/officeDocument/2006/relationships/hyperlink" Target="mailto:info@jumbotourisme.com" TargetMode="External"/><Relationship Id="rId29" Type="http://schemas.openxmlformats.org/officeDocument/2006/relationships/hyperlink" Target="mailto:secretariat@uhpc.be" TargetMode="External"/><Relationship Id="rId1" Type="http://schemas.openxmlformats.org/officeDocument/2006/relationships/hyperlink" Target="mailto:info@avadis.be" TargetMode="External"/><Relationship Id="rId6" Type="http://schemas.openxmlformats.org/officeDocument/2006/relationships/hyperlink" Target="mailto:ceh@scarlet.be" TargetMode="External"/><Relationship Id="rId11" Type="http://schemas.openxmlformats.org/officeDocument/2006/relationships/hyperlink" Target="mailto:abonnements@lesoir.be" TargetMode="External"/><Relationship Id="rId24" Type="http://schemas.openxmlformats.org/officeDocument/2006/relationships/hyperlink" Target="mailto:info@maritiemmuseum.nl" TargetMode="External"/><Relationship Id="rId32" Type="http://schemas.openxmlformats.org/officeDocument/2006/relationships/printerSettings" Target="../printerSettings/printerSettings3.bin"/><Relationship Id="rId5" Type="http://schemas.openxmlformats.org/officeDocument/2006/relationships/hyperlink" Target="mailto:Comptoir@lectronique" TargetMode="External"/><Relationship Id="rId15" Type="http://schemas.openxmlformats.org/officeDocument/2006/relationships/hyperlink" Target="mailto:info@euroflorist.be" TargetMode="External"/><Relationship Id="rId23" Type="http://schemas.openxmlformats.org/officeDocument/2006/relationships/hyperlink" Target="mailto:info@librairiequartierlatin.be" TargetMode="External"/><Relationship Id="rId28" Type="http://schemas.openxmlformats.org/officeDocument/2006/relationships/hyperlink" Target="mailto:info.ty@teralis.be" TargetMode="External"/><Relationship Id="rId10" Type="http://schemas.openxmlformats.org/officeDocument/2006/relationships/hyperlink" Target="mailto:info@censedelalouette.be" TargetMode="External"/><Relationship Id="rId19" Type="http://schemas.openxmlformats.org/officeDocument/2006/relationships/hyperlink" Target="mailto:contact@isograd.com" TargetMode="External"/><Relationship Id="rId31" Type="http://schemas.openxmlformats.org/officeDocument/2006/relationships/hyperlink" Target="mailto:g.beyens@wedocare.be" TargetMode="External"/><Relationship Id="rId4" Type="http://schemas.openxmlformats.org/officeDocument/2006/relationships/hyperlink" Target="mailto:customer.services@indicator-larcier.be" TargetMode="External"/><Relationship Id="rId9" Type="http://schemas.openxmlformats.org/officeDocument/2006/relationships/hyperlink" Target="mailto:cits@helha.be" TargetMode="External"/><Relationship Id="rId14" Type="http://schemas.openxmlformats.org/officeDocument/2006/relationships/hyperlink" Target="mailto:dcaycedo@eni.fr" TargetMode="External"/><Relationship Id="rId22" Type="http://schemas.openxmlformats.org/officeDocument/2006/relationships/hyperlink" Target="mailto:info@lje.be" TargetMode="External"/><Relationship Id="rId27" Type="http://schemas.openxmlformats.org/officeDocument/2006/relationships/hyperlink" Target="mailto:group@b-rail.be" TargetMode="External"/><Relationship Id="rId30" Type="http://schemas.openxmlformats.org/officeDocument/2006/relationships/hyperlink" Target="mailto:facturation@projet-voltaire.fr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B8EC1-6523-43B0-805D-E8D525F58833}">
  <sheetPr codeName="Feuil1"/>
  <dimension ref="A1:M36"/>
  <sheetViews>
    <sheetView tabSelected="1" workbookViewId="0">
      <selection activeCell="O14" sqref="O14"/>
    </sheetView>
  </sheetViews>
  <sheetFormatPr baseColWidth="10" defaultRowHeight="15" x14ac:dyDescent="0.25"/>
  <cols>
    <col min="1" max="1" width="3.28515625" customWidth="1"/>
    <col min="2" max="2" width="11.42578125" customWidth="1"/>
    <col min="6" max="6" width="11.42578125" customWidth="1"/>
    <col min="7" max="7" width="9.85546875" customWidth="1"/>
    <col min="8" max="8" width="10" customWidth="1"/>
    <col min="9" max="10" width="3.28515625" customWidth="1"/>
  </cols>
  <sheetData>
    <row r="1" spans="1:13" x14ac:dyDescent="0.25">
      <c r="A1" s="1"/>
      <c r="B1" s="1"/>
      <c r="C1" s="1"/>
      <c r="D1" s="1"/>
      <c r="E1" s="1"/>
      <c r="F1" s="1"/>
      <c r="G1" s="1"/>
      <c r="H1" s="1"/>
      <c r="I1" s="1"/>
      <c r="J1" s="1"/>
      <c r="M1" s="18">
        <v>2</v>
      </c>
    </row>
    <row r="2" spans="1:13" x14ac:dyDescent="0.25">
      <c r="A2" s="1"/>
      <c r="J2" s="1"/>
      <c r="M2" s="18">
        <v>3</v>
      </c>
    </row>
    <row r="3" spans="1:13" x14ac:dyDescent="0.25">
      <c r="A3" s="1"/>
      <c r="J3" s="1"/>
      <c r="M3" s="18">
        <v>4</v>
      </c>
    </row>
    <row r="4" spans="1:13" x14ac:dyDescent="0.25">
      <c r="A4" s="1"/>
      <c r="J4" s="1"/>
    </row>
    <row r="5" spans="1:13" x14ac:dyDescent="0.25">
      <c r="A5" s="1"/>
      <c r="J5" s="1"/>
    </row>
    <row r="6" spans="1:13" x14ac:dyDescent="0.25">
      <c r="A6" s="1"/>
      <c r="J6" s="1"/>
    </row>
    <row r="7" spans="1:13" x14ac:dyDescent="0.25">
      <c r="A7" s="1"/>
      <c r="J7" s="1"/>
    </row>
    <row r="8" spans="1:13" x14ac:dyDescent="0.25">
      <c r="A8" s="1"/>
      <c r="J8" s="1"/>
    </row>
    <row r="9" spans="1:13" x14ac:dyDescent="0.25">
      <c r="A9" s="1"/>
      <c r="J9" s="1"/>
    </row>
    <row r="10" spans="1:13" x14ac:dyDescent="0.25">
      <c r="A10" s="1"/>
      <c r="J10" s="1"/>
    </row>
    <row r="11" spans="1:13" x14ac:dyDescent="0.25">
      <c r="A11" s="1"/>
      <c r="J11" s="1"/>
    </row>
    <row r="12" spans="1:13" x14ac:dyDescent="0.25">
      <c r="A12" s="1"/>
      <c r="J12" s="1"/>
    </row>
    <row r="13" spans="1:13" x14ac:dyDescent="0.25">
      <c r="A13" s="1"/>
      <c r="J13" s="1"/>
    </row>
    <row r="14" spans="1:13" x14ac:dyDescent="0.25">
      <c r="A14" s="1"/>
      <c r="J14" s="1"/>
    </row>
    <row r="15" spans="1:13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</row>
    <row r="16" spans="1:13" x14ac:dyDescent="0.25">
      <c r="A16" s="1"/>
      <c r="J16" s="1"/>
    </row>
    <row r="17" spans="1:10" x14ac:dyDescent="0.25">
      <c r="A17" s="1"/>
      <c r="J17" s="1"/>
    </row>
    <row r="18" spans="1:10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</row>
    <row r="19" spans="1:10" x14ac:dyDescent="0.25">
      <c r="A19" s="1"/>
      <c r="J19" s="1"/>
    </row>
    <row r="20" spans="1:10" x14ac:dyDescent="0.25">
      <c r="A20" s="1"/>
      <c r="J20" s="1"/>
    </row>
    <row r="21" spans="1:10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</row>
    <row r="22" spans="1:10" x14ac:dyDescent="0.25">
      <c r="A22" s="1"/>
      <c r="J22" s="1"/>
    </row>
    <row r="23" spans="1:10" x14ac:dyDescent="0.25">
      <c r="A23" s="1"/>
      <c r="J23" s="1"/>
    </row>
    <row r="24" spans="1:10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</row>
    <row r="25" spans="1:10" x14ac:dyDescent="0.25">
      <c r="A25" s="1"/>
      <c r="J25" s="1"/>
    </row>
    <row r="26" spans="1:10" x14ac:dyDescent="0.25">
      <c r="A26" s="1"/>
      <c r="J26" s="1"/>
    </row>
    <row r="27" spans="1:10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</row>
    <row r="28" spans="1:10" x14ac:dyDescent="0.25">
      <c r="A28" s="1"/>
      <c r="B28" s="21" t="s">
        <v>231</v>
      </c>
      <c r="C28" s="21"/>
      <c r="D28" s="21"/>
      <c r="E28" s="21"/>
      <c r="F28" s="21"/>
      <c r="G28" s="21"/>
      <c r="H28" s="21"/>
      <c r="I28" s="21"/>
      <c r="J28" s="1"/>
    </row>
    <row r="29" spans="1:10" x14ac:dyDescent="0.25">
      <c r="A29" s="1"/>
      <c r="B29" s="21"/>
      <c r="C29" s="21"/>
      <c r="D29" s="21"/>
      <c r="E29" s="21"/>
      <c r="F29" s="21"/>
      <c r="G29" s="21"/>
      <c r="H29" s="21"/>
      <c r="I29" s="21"/>
      <c r="J29" s="1"/>
    </row>
    <row r="30" spans="1:10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</row>
    <row r="31" spans="1:10" x14ac:dyDescent="0.25">
      <c r="A31" s="15"/>
      <c r="B31" s="1"/>
      <c r="C31" s="1"/>
      <c r="D31" s="1"/>
      <c r="E31" s="1"/>
      <c r="F31" s="1"/>
      <c r="G31" s="1"/>
      <c r="H31" s="1"/>
      <c r="I31" s="1"/>
      <c r="J31" s="15"/>
    </row>
    <row r="32" spans="1:10" x14ac:dyDescent="0.25">
      <c r="A32" s="15"/>
      <c r="B32" s="1"/>
      <c r="C32" s="1"/>
      <c r="D32" s="1"/>
      <c r="E32" s="1"/>
      <c r="F32" s="1"/>
      <c r="G32" s="1"/>
      <c r="H32" s="1"/>
      <c r="I32" s="1"/>
      <c r="J32" s="15"/>
    </row>
    <row r="33" spans="1:10" x14ac:dyDescent="0.25">
      <c r="A33" s="15"/>
      <c r="B33" s="1"/>
      <c r="C33" s="1"/>
      <c r="D33" s="1"/>
      <c r="E33" s="1"/>
      <c r="F33" s="1"/>
      <c r="G33" s="1"/>
      <c r="H33" s="1"/>
      <c r="I33" s="1"/>
      <c r="J33" s="15"/>
    </row>
    <row r="34" spans="1:10" x14ac:dyDescent="0.25">
      <c r="A34" s="15"/>
      <c r="B34" s="1"/>
      <c r="C34" s="1"/>
      <c r="D34" s="1"/>
      <c r="E34" s="1"/>
      <c r="F34" s="1"/>
      <c r="G34" s="1"/>
      <c r="H34" s="1"/>
      <c r="I34" s="1"/>
      <c r="J34" s="15"/>
    </row>
    <row r="35" spans="1:10" x14ac:dyDescent="0.25">
      <c r="A35" s="15"/>
      <c r="B35" s="1"/>
      <c r="C35" s="1"/>
      <c r="D35" s="1"/>
      <c r="E35" s="1"/>
      <c r="F35" s="1"/>
      <c r="G35" s="1"/>
      <c r="H35" s="1"/>
      <c r="I35" s="1"/>
      <c r="J35" s="15"/>
    </row>
    <row r="36" spans="1:10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</row>
  </sheetData>
  <mergeCells count="1">
    <mergeCell ref="B28:I29"/>
  </mergeCells>
  <printOptions gridLine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AfficherProfForm">
          <controlPr defaultSize="0" autoLine="0" r:id="rId5">
            <anchor moveWithCells="1">
              <from>
                <xdr:col>0</xdr:col>
                <xdr:colOff>209550</xdr:colOff>
                <xdr:row>24</xdr:row>
                <xdr:rowOff>9525</xdr:rowOff>
              </from>
              <to>
                <xdr:col>9</xdr:col>
                <xdr:colOff>9525</xdr:colOff>
                <xdr:row>26</xdr:row>
                <xdr:rowOff>9525</xdr:rowOff>
              </to>
            </anchor>
          </controlPr>
        </control>
      </mc:Choice>
      <mc:Fallback>
        <control shapeId="1026" r:id="rId4" name="AfficherProfForm"/>
      </mc:Fallback>
    </mc:AlternateContent>
    <mc:AlternateContent xmlns:mc="http://schemas.openxmlformats.org/markup-compatibility/2006">
      <mc:Choice Requires="x14">
        <control shapeId="1027" r:id="rId6" name="AfficherFourniForm">
          <controlPr defaultSize="0" autoLine="0" r:id="rId7">
            <anchor moveWithCells="1">
              <from>
                <xdr:col>0</xdr:col>
                <xdr:colOff>209550</xdr:colOff>
                <xdr:row>20</xdr:row>
                <xdr:rowOff>180975</xdr:rowOff>
              </from>
              <to>
                <xdr:col>9</xdr:col>
                <xdr:colOff>0</xdr:colOff>
                <xdr:row>23</xdr:row>
                <xdr:rowOff>9525</xdr:rowOff>
              </to>
            </anchor>
          </controlPr>
        </control>
      </mc:Choice>
      <mc:Fallback>
        <control shapeId="1027" r:id="rId6" name="AfficherFourniForm"/>
      </mc:Fallback>
    </mc:AlternateContent>
    <mc:AlternateContent xmlns:mc="http://schemas.openxmlformats.org/markup-compatibility/2006">
      <mc:Choice Requires="x14">
        <control shapeId="1028" r:id="rId8" name="Sauvegarde">
          <controlPr defaultSize="0" autoLine="0" r:id="rId9">
            <anchor moveWithCells="1">
              <from>
                <xdr:col>2</xdr:col>
                <xdr:colOff>152400</xdr:colOff>
                <xdr:row>30</xdr:row>
                <xdr:rowOff>0</xdr:rowOff>
              </from>
              <to>
                <xdr:col>3</xdr:col>
                <xdr:colOff>561975</xdr:colOff>
                <xdr:row>35</xdr:row>
                <xdr:rowOff>0</xdr:rowOff>
              </to>
            </anchor>
          </controlPr>
        </control>
      </mc:Choice>
      <mc:Fallback>
        <control shapeId="1028" r:id="rId8" name="Sauvegarde"/>
      </mc:Fallback>
    </mc:AlternateContent>
    <mc:AlternateContent xmlns:mc="http://schemas.openxmlformats.org/markup-compatibility/2006">
      <mc:Choice Requires="x14">
        <control shapeId="1029" r:id="rId10" name="SauvegarderetArret">
          <controlPr defaultSize="0" autoLine="0" r:id="rId11">
            <anchor moveWithCells="1">
              <from>
                <xdr:col>5</xdr:col>
                <xdr:colOff>257175</xdr:colOff>
                <xdr:row>30</xdr:row>
                <xdr:rowOff>0</xdr:rowOff>
              </from>
              <to>
                <xdr:col>7</xdr:col>
                <xdr:colOff>9525</xdr:colOff>
                <xdr:row>35</xdr:row>
                <xdr:rowOff>0</xdr:rowOff>
              </to>
            </anchor>
          </controlPr>
        </control>
      </mc:Choice>
      <mc:Fallback>
        <control shapeId="1029" r:id="rId10" name="SauvegarderetArret"/>
      </mc:Fallback>
    </mc:AlternateContent>
    <mc:AlternateContent xmlns:mc="http://schemas.openxmlformats.org/markup-compatibility/2006">
      <mc:Choice Requires="x14">
        <control shapeId="1030" r:id="rId12" name="CommandButton2">
          <controlPr defaultSize="0" autoLine="0" r:id="rId13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9</xdr:col>
                <xdr:colOff>0</xdr:colOff>
                <xdr:row>20</xdr:row>
                <xdr:rowOff>9525</xdr:rowOff>
              </to>
            </anchor>
          </controlPr>
        </control>
      </mc:Choice>
      <mc:Fallback>
        <control shapeId="1030" r:id="rId12" name="CommandButton2"/>
      </mc:Fallback>
    </mc:AlternateContent>
    <mc:AlternateContent xmlns:mc="http://schemas.openxmlformats.org/markup-compatibility/2006">
      <mc:Choice Requires="x14">
        <control shapeId="1031" r:id="rId14" name="AfficherFacture">
          <controlPr defaultSize="0" autoLine="0" r:id="rId15">
            <anchor moveWithCells="1">
              <from>
                <xdr:col>0</xdr:col>
                <xdr:colOff>209550</xdr:colOff>
                <xdr:row>15</xdr:row>
                <xdr:rowOff>0</xdr:rowOff>
              </from>
              <to>
                <xdr:col>9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031" r:id="rId14" name="AfficherFactur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AAE8D-975F-4038-A224-ED48B6FC27A6}">
  <sheetPr codeName="Feuil20"/>
  <dimension ref="A1:E51"/>
  <sheetViews>
    <sheetView workbookViewId="0">
      <selection activeCell="G14" sqref="G14"/>
    </sheetView>
  </sheetViews>
  <sheetFormatPr baseColWidth="10" defaultRowHeight="15" x14ac:dyDescent="0.25"/>
  <cols>
    <col min="1" max="1" width="64" bestFit="1" customWidth="1"/>
  </cols>
  <sheetData>
    <row r="1" spans="1:5" s="13" customFormat="1" x14ac:dyDescent="0.25">
      <c r="A1" s="16"/>
      <c r="B1" s="8"/>
      <c r="C1" s="8"/>
      <c r="D1" s="8"/>
      <c r="E1" s="26"/>
    </row>
    <row r="2" spans="1:5" x14ac:dyDescent="0.25">
      <c r="A2" s="5" t="s">
        <v>180</v>
      </c>
      <c r="B2" s="9"/>
      <c r="C2" s="9"/>
      <c r="D2" s="9"/>
      <c r="E2" s="8"/>
    </row>
    <row r="3" spans="1:5" x14ac:dyDescent="0.25">
      <c r="A3" s="13" t="s">
        <v>181</v>
      </c>
      <c r="B3" s="9"/>
      <c r="C3" s="9"/>
      <c r="D3" s="9"/>
      <c r="E3" s="9"/>
    </row>
    <row r="4" spans="1:5" x14ac:dyDescent="0.25">
      <c r="A4" s="13" t="s">
        <v>182</v>
      </c>
      <c r="B4" s="9"/>
      <c r="C4" s="9"/>
      <c r="D4" s="9"/>
      <c r="E4" s="9"/>
    </row>
    <row r="5" spans="1:5" x14ac:dyDescent="0.25">
      <c r="A5" s="13" t="s">
        <v>183</v>
      </c>
      <c r="B5" s="8"/>
      <c r="C5" s="8"/>
      <c r="D5" s="8"/>
      <c r="E5" s="9"/>
    </row>
    <row r="6" spans="1:5" x14ac:dyDescent="0.25">
      <c r="A6" s="5" t="s">
        <v>184</v>
      </c>
      <c r="B6" s="9"/>
      <c r="C6" s="9"/>
      <c r="D6" s="9"/>
      <c r="E6" s="8"/>
    </row>
    <row r="7" spans="1:5" x14ac:dyDescent="0.25">
      <c r="A7" s="13" t="s">
        <v>185</v>
      </c>
      <c r="B7" s="9"/>
      <c r="C7" s="9"/>
      <c r="D7" s="9"/>
      <c r="E7" s="9"/>
    </row>
    <row r="8" spans="1:5" x14ac:dyDescent="0.25">
      <c r="A8" s="13" t="s">
        <v>186</v>
      </c>
      <c r="B8" s="9"/>
      <c r="C8" s="9"/>
      <c r="D8" s="9"/>
      <c r="E8" s="9"/>
    </row>
    <row r="9" spans="1:5" x14ac:dyDescent="0.25">
      <c r="A9" s="13" t="s">
        <v>187</v>
      </c>
      <c r="B9" s="8"/>
      <c r="C9" s="8"/>
      <c r="D9" s="8"/>
      <c r="E9" s="9"/>
    </row>
    <row r="10" spans="1:5" x14ac:dyDescent="0.25">
      <c r="A10" s="5" t="s">
        <v>188</v>
      </c>
      <c r="B10" s="9"/>
      <c r="C10" s="9"/>
      <c r="D10" s="9"/>
      <c r="E10" s="8"/>
    </row>
    <row r="11" spans="1:5" x14ac:dyDescent="0.25">
      <c r="A11" s="13" t="s">
        <v>189</v>
      </c>
      <c r="B11" s="9"/>
      <c r="C11" s="9"/>
      <c r="D11" s="9"/>
      <c r="E11" s="9"/>
    </row>
    <row r="12" spans="1:5" x14ac:dyDescent="0.25">
      <c r="A12" s="13" t="s">
        <v>190</v>
      </c>
      <c r="B12" s="9"/>
      <c r="C12" s="9"/>
      <c r="D12" s="9"/>
      <c r="E12" s="9"/>
    </row>
    <row r="13" spans="1:5" x14ac:dyDescent="0.25">
      <c r="A13" s="13" t="s">
        <v>191</v>
      </c>
      <c r="B13" s="9"/>
      <c r="C13" s="9"/>
      <c r="D13" s="9"/>
      <c r="E13" s="9"/>
    </row>
    <row r="14" spans="1:5" x14ac:dyDescent="0.25">
      <c r="A14" s="13" t="s">
        <v>192</v>
      </c>
      <c r="B14" s="9"/>
      <c r="C14" s="9"/>
      <c r="D14" s="9"/>
      <c r="E14" s="9"/>
    </row>
    <row r="15" spans="1:5" x14ac:dyDescent="0.25">
      <c r="A15" s="13" t="s">
        <v>193</v>
      </c>
      <c r="B15" s="9"/>
      <c r="C15" s="9"/>
      <c r="D15" s="9"/>
      <c r="E15" s="9"/>
    </row>
    <row r="16" spans="1:5" x14ac:dyDescent="0.25">
      <c r="A16" s="13" t="s">
        <v>194</v>
      </c>
      <c r="B16" s="9"/>
      <c r="C16" s="9"/>
      <c r="D16" s="9"/>
      <c r="E16" s="9"/>
    </row>
    <row r="17" spans="1:5" x14ac:dyDescent="0.25">
      <c r="A17" s="13" t="s">
        <v>195</v>
      </c>
      <c r="B17" s="9"/>
      <c r="C17" s="9"/>
      <c r="D17" s="9"/>
      <c r="E17" s="9"/>
    </row>
    <row r="18" spans="1:5" x14ac:dyDescent="0.25">
      <c r="A18" s="13" t="s">
        <v>196</v>
      </c>
      <c r="B18" s="9"/>
      <c r="C18" s="9"/>
      <c r="D18" s="9"/>
      <c r="E18" s="9"/>
    </row>
    <row r="19" spans="1:5" x14ac:dyDescent="0.25">
      <c r="A19" s="13" t="s">
        <v>197</v>
      </c>
      <c r="B19" s="9"/>
      <c r="C19" s="9"/>
      <c r="D19" s="9"/>
      <c r="E19" s="9"/>
    </row>
    <row r="20" spans="1:5" x14ac:dyDescent="0.25">
      <c r="A20" s="13" t="s">
        <v>198</v>
      </c>
      <c r="B20" s="9"/>
      <c r="C20" s="9"/>
      <c r="D20" s="9"/>
      <c r="E20" s="9"/>
    </row>
    <row r="21" spans="1:5" x14ac:dyDescent="0.25">
      <c r="A21" s="13" t="s">
        <v>199</v>
      </c>
      <c r="B21" s="9"/>
      <c r="C21" s="9"/>
      <c r="D21" s="9"/>
      <c r="E21" s="9"/>
    </row>
    <row r="22" spans="1:5" x14ac:dyDescent="0.25">
      <c r="A22" s="13" t="s">
        <v>200</v>
      </c>
      <c r="B22" s="9"/>
      <c r="C22" s="9"/>
      <c r="D22" s="9"/>
      <c r="E22" s="9"/>
    </row>
    <row r="23" spans="1:5" x14ac:dyDescent="0.25">
      <c r="A23" s="13" t="s">
        <v>201</v>
      </c>
      <c r="B23" s="9"/>
      <c r="C23" s="9"/>
      <c r="D23" s="9"/>
      <c r="E23" s="9"/>
    </row>
    <row r="24" spans="1:5" x14ac:dyDescent="0.25">
      <c r="A24" s="13" t="s">
        <v>202</v>
      </c>
      <c r="B24" s="9"/>
      <c r="C24" s="9"/>
      <c r="D24" s="9"/>
      <c r="E24" s="9"/>
    </row>
    <row r="25" spans="1:5" x14ac:dyDescent="0.25">
      <c r="A25" s="13" t="s">
        <v>203</v>
      </c>
      <c r="B25" s="8"/>
      <c r="C25" s="8"/>
      <c r="D25" s="8"/>
      <c r="E25" s="9"/>
    </row>
    <row r="26" spans="1:5" x14ac:dyDescent="0.25">
      <c r="A26" s="5" t="s">
        <v>204</v>
      </c>
      <c r="B26" s="9"/>
      <c r="C26" s="9"/>
      <c r="D26" s="9"/>
      <c r="E26" s="8"/>
    </row>
    <row r="27" spans="1:5" x14ac:dyDescent="0.25">
      <c r="A27" s="13" t="s">
        <v>205</v>
      </c>
      <c r="B27" s="9"/>
      <c r="C27" s="9"/>
      <c r="D27" s="9"/>
      <c r="E27" s="9"/>
    </row>
    <row r="28" spans="1:5" x14ac:dyDescent="0.25">
      <c r="A28" s="13" t="s">
        <v>206</v>
      </c>
      <c r="B28" s="9"/>
      <c r="C28" s="9"/>
      <c r="D28" s="9"/>
      <c r="E28" s="9"/>
    </row>
    <row r="29" spans="1:5" x14ac:dyDescent="0.25">
      <c r="A29" s="13" t="s">
        <v>207</v>
      </c>
      <c r="B29" s="9"/>
      <c r="C29" s="9"/>
      <c r="D29" s="9"/>
      <c r="E29" s="9"/>
    </row>
    <row r="30" spans="1:5" x14ac:dyDescent="0.25">
      <c r="A30" s="13" t="s">
        <v>208</v>
      </c>
      <c r="B30" s="8"/>
      <c r="C30" s="8"/>
      <c r="D30" s="8"/>
      <c r="E30" s="9"/>
    </row>
    <row r="31" spans="1:5" x14ac:dyDescent="0.25">
      <c r="A31" s="5" t="s">
        <v>209</v>
      </c>
      <c r="B31" s="9"/>
      <c r="C31" s="9"/>
      <c r="D31" s="9"/>
      <c r="E31" s="8"/>
    </row>
    <row r="32" spans="1:5" x14ac:dyDescent="0.25">
      <c r="A32" s="13" t="s">
        <v>210</v>
      </c>
      <c r="B32" s="9"/>
      <c r="C32" s="9"/>
      <c r="D32" s="9"/>
      <c r="E32" s="9"/>
    </row>
    <row r="33" spans="1:5" x14ac:dyDescent="0.25">
      <c r="A33" s="13" t="s">
        <v>211</v>
      </c>
      <c r="B33" s="9"/>
      <c r="C33" s="9"/>
      <c r="D33" s="9"/>
      <c r="E33" s="9"/>
    </row>
    <row r="34" spans="1:5" x14ac:dyDescent="0.25">
      <c r="A34" s="13" t="s">
        <v>212</v>
      </c>
      <c r="B34" s="9"/>
      <c r="C34" s="9"/>
      <c r="D34" s="9"/>
      <c r="E34" s="9"/>
    </row>
    <row r="35" spans="1:5" x14ac:dyDescent="0.25">
      <c r="A35" s="13" t="s">
        <v>213</v>
      </c>
      <c r="B35" s="9"/>
      <c r="C35" s="9"/>
      <c r="D35" s="9"/>
      <c r="E35" s="9"/>
    </row>
    <row r="36" spans="1:5" x14ac:dyDescent="0.25">
      <c r="A36" s="13" t="s">
        <v>214</v>
      </c>
      <c r="B36" s="9"/>
      <c r="C36" s="9"/>
      <c r="D36" s="9"/>
      <c r="E36" s="9"/>
    </row>
    <row r="37" spans="1:5" x14ac:dyDescent="0.25">
      <c r="A37" s="13" t="s">
        <v>215</v>
      </c>
      <c r="B37" s="9"/>
      <c r="C37" s="9"/>
      <c r="D37" s="9"/>
      <c r="E37" s="9"/>
    </row>
    <row r="38" spans="1:5" x14ac:dyDescent="0.25">
      <c r="A38" s="13" t="s">
        <v>216</v>
      </c>
      <c r="B38" s="9"/>
      <c r="C38" s="9"/>
      <c r="D38" s="9"/>
      <c r="E38" s="9"/>
    </row>
    <row r="39" spans="1:5" x14ac:dyDescent="0.25">
      <c r="A39" s="13" t="s">
        <v>217</v>
      </c>
      <c r="B39" s="9"/>
      <c r="C39" s="9"/>
      <c r="D39" s="9"/>
      <c r="E39" s="9"/>
    </row>
    <row r="40" spans="1:5" x14ac:dyDescent="0.25">
      <c r="A40" s="13" t="s">
        <v>218</v>
      </c>
      <c r="B40" s="8"/>
      <c r="C40" s="8"/>
      <c r="D40" s="8"/>
      <c r="E40" s="9"/>
    </row>
    <row r="41" spans="1:5" x14ac:dyDescent="0.25">
      <c r="A41" s="5" t="s">
        <v>219</v>
      </c>
      <c r="B41" s="9"/>
      <c r="C41" s="9"/>
      <c r="D41" s="9"/>
      <c r="E41" s="8"/>
    </row>
    <row r="42" spans="1:5" x14ac:dyDescent="0.25">
      <c r="A42" s="13" t="s">
        <v>220</v>
      </c>
      <c r="B42" s="9"/>
      <c r="C42" s="9"/>
      <c r="D42" s="9"/>
      <c r="E42" s="9"/>
    </row>
    <row r="43" spans="1:5" x14ac:dyDescent="0.25">
      <c r="A43" s="13" t="s">
        <v>221</v>
      </c>
      <c r="B43" s="9"/>
      <c r="C43" s="9"/>
      <c r="D43" s="9"/>
      <c r="E43" s="9"/>
    </row>
    <row r="44" spans="1:5" x14ac:dyDescent="0.25">
      <c r="A44" s="13" t="s">
        <v>222</v>
      </c>
      <c r="B44" s="9"/>
      <c r="C44" s="9"/>
      <c r="D44" s="9"/>
      <c r="E44" s="9"/>
    </row>
    <row r="45" spans="1:5" x14ac:dyDescent="0.25">
      <c r="A45" s="13" t="s">
        <v>223</v>
      </c>
      <c r="B45" s="9"/>
      <c r="C45" s="9"/>
      <c r="D45" s="9"/>
      <c r="E45" s="9"/>
    </row>
    <row r="46" spans="1:5" x14ac:dyDescent="0.25">
      <c r="A46" s="13" t="s">
        <v>224</v>
      </c>
      <c r="B46" s="9"/>
      <c r="C46" s="9"/>
      <c r="D46" s="9"/>
      <c r="E46" s="9"/>
    </row>
    <row r="47" spans="1:5" x14ac:dyDescent="0.25">
      <c r="A47" s="13" t="s">
        <v>225</v>
      </c>
      <c r="B47" s="9"/>
      <c r="C47" s="9"/>
      <c r="D47" s="9"/>
      <c r="E47" s="9"/>
    </row>
    <row r="48" spans="1:5" x14ac:dyDescent="0.25">
      <c r="A48" s="13" t="s">
        <v>226</v>
      </c>
      <c r="B48" s="8"/>
      <c r="C48" s="8"/>
      <c r="D48" s="8"/>
      <c r="E48" s="9"/>
    </row>
    <row r="49" spans="1:5" x14ac:dyDescent="0.25">
      <c r="A49" s="5" t="s">
        <v>227</v>
      </c>
      <c r="B49" s="9"/>
      <c r="C49" s="9"/>
      <c r="D49" s="9"/>
      <c r="E49" s="8"/>
    </row>
    <row r="50" spans="1:5" x14ac:dyDescent="0.25">
      <c r="A50" s="13" t="s">
        <v>230</v>
      </c>
      <c r="B50" s="13"/>
      <c r="C50" s="13"/>
      <c r="D50" s="13"/>
      <c r="E50" s="9"/>
    </row>
    <row r="51" spans="1:5" x14ac:dyDescent="0.25">
      <c r="B51" s="9"/>
      <c r="C51" s="13"/>
      <c r="D51" s="13"/>
      <c r="E51" s="1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F3C73-DEF7-4DAB-9A7B-A4F0328CE23B}">
  <sheetPr codeName="Feuil2"/>
  <dimension ref="A1:F22"/>
  <sheetViews>
    <sheetView zoomScaleNormal="100" workbookViewId="0">
      <selection activeCell="F5" sqref="F5"/>
    </sheetView>
  </sheetViews>
  <sheetFormatPr baseColWidth="10" defaultRowHeight="15" x14ac:dyDescent="0.25"/>
  <cols>
    <col min="1" max="1" width="34.42578125" customWidth="1"/>
  </cols>
  <sheetData>
    <row r="1" spans="1:6" x14ac:dyDescent="0.25">
      <c r="A1" s="14" t="s">
        <v>0</v>
      </c>
      <c r="B1" s="12"/>
      <c r="F1" s="18" t="s">
        <v>269</v>
      </c>
    </row>
    <row r="2" spans="1:6" x14ac:dyDescent="0.25">
      <c r="A2" s="13" t="s">
        <v>251</v>
      </c>
      <c r="B2" s="10"/>
      <c r="F2" s="18" t="s">
        <v>270</v>
      </c>
    </row>
    <row r="3" spans="1:6" x14ac:dyDescent="0.25">
      <c r="A3" s="13" t="s">
        <v>252</v>
      </c>
      <c r="B3" s="10"/>
      <c r="F3" s="18" t="s">
        <v>271</v>
      </c>
    </row>
    <row r="4" spans="1:6" x14ac:dyDescent="0.25">
      <c r="A4" s="13" t="s">
        <v>232</v>
      </c>
      <c r="B4" s="10"/>
      <c r="F4" s="18" t="s">
        <v>272</v>
      </c>
    </row>
    <row r="5" spans="1:6" x14ac:dyDescent="0.25">
      <c r="A5" s="13" t="s">
        <v>233</v>
      </c>
      <c r="B5" s="10"/>
      <c r="F5" s="18" t="s">
        <v>273</v>
      </c>
    </row>
    <row r="6" spans="1:6" x14ac:dyDescent="0.25">
      <c r="A6" s="13" t="s">
        <v>234</v>
      </c>
      <c r="B6" s="10"/>
    </row>
    <row r="7" spans="1:6" x14ac:dyDescent="0.25">
      <c r="A7" s="13" t="s">
        <v>235</v>
      </c>
      <c r="B7" s="11"/>
    </row>
    <row r="8" spans="1:6" x14ac:dyDescent="0.25">
      <c r="A8" s="13" t="s">
        <v>236</v>
      </c>
    </row>
    <row r="9" spans="1:6" x14ac:dyDescent="0.25">
      <c r="A9" s="13" t="s">
        <v>237</v>
      </c>
    </row>
    <row r="10" spans="1:6" x14ac:dyDescent="0.25">
      <c r="A10" t="s">
        <v>238</v>
      </c>
    </row>
    <row r="11" spans="1:6" x14ac:dyDescent="0.25">
      <c r="A11" t="s">
        <v>239</v>
      </c>
    </row>
    <row r="12" spans="1:6" x14ac:dyDescent="0.25">
      <c r="A12" t="s">
        <v>240</v>
      </c>
    </row>
    <row r="13" spans="1:6" x14ac:dyDescent="0.25">
      <c r="A13" t="s">
        <v>241</v>
      </c>
    </row>
    <row r="14" spans="1:6" x14ac:dyDescent="0.25">
      <c r="A14" t="s">
        <v>242</v>
      </c>
    </row>
    <row r="15" spans="1:6" x14ac:dyDescent="0.25">
      <c r="A15" t="s">
        <v>243</v>
      </c>
    </row>
    <row r="16" spans="1:6" x14ac:dyDescent="0.25">
      <c r="A16" t="s">
        <v>244</v>
      </c>
    </row>
    <row r="17" spans="1:1" x14ac:dyDescent="0.25">
      <c r="A17" t="s">
        <v>245</v>
      </c>
    </row>
    <row r="18" spans="1:1" x14ac:dyDescent="0.25">
      <c r="A18" t="s">
        <v>246</v>
      </c>
    </row>
    <row r="19" spans="1:1" x14ac:dyDescent="0.25">
      <c r="A19" t="s">
        <v>247</v>
      </c>
    </row>
    <row r="20" spans="1:1" x14ac:dyDescent="0.25">
      <c r="A20" t="s">
        <v>248</v>
      </c>
    </row>
    <row r="21" spans="1:1" x14ac:dyDescent="0.25">
      <c r="A21" t="s">
        <v>249</v>
      </c>
    </row>
    <row r="22" spans="1:1" x14ac:dyDescent="0.25">
      <c r="A22" t="s">
        <v>250</v>
      </c>
    </row>
  </sheetData>
  <sortState xmlns:xlrd2="http://schemas.microsoft.com/office/spreadsheetml/2017/richdata2" ref="A2:A24">
    <sortCondition ref="A2:A104857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3FA6F-7267-41B0-891D-2EEBA33BCB82}">
  <sheetPr codeName="Feuil3"/>
  <dimension ref="A1:W57"/>
  <sheetViews>
    <sheetView topLeftCell="B1" zoomScale="55" zoomScaleNormal="55" workbookViewId="0">
      <selection activeCell="W1" sqref="K1:W1048576"/>
    </sheetView>
  </sheetViews>
  <sheetFormatPr baseColWidth="10" defaultRowHeight="15" x14ac:dyDescent="0.25"/>
  <cols>
    <col min="1" max="1" width="53.5703125" bestFit="1" customWidth="1"/>
    <col min="2" max="2" width="17.85546875" bestFit="1" customWidth="1"/>
    <col min="3" max="3" width="39.28515625" bestFit="1" customWidth="1"/>
    <col min="4" max="4" width="124.42578125" bestFit="1" customWidth="1"/>
    <col min="11" max="19" width="11.42578125" hidden="1" customWidth="1"/>
    <col min="20" max="20" width="10.85546875" hidden="1" customWidth="1"/>
    <col min="21" max="21" width="13.85546875" hidden="1" customWidth="1"/>
    <col min="22" max="22" width="6.85546875" hidden="1" customWidth="1"/>
    <col min="23" max="23" width="24" hidden="1" customWidth="1"/>
  </cols>
  <sheetData>
    <row r="1" spans="1:23" x14ac:dyDescent="0.25">
      <c r="A1" s="2" t="s">
        <v>1</v>
      </c>
      <c r="B1" s="2" t="s">
        <v>2</v>
      </c>
      <c r="C1" s="2" t="s">
        <v>3</v>
      </c>
      <c r="D1" s="2" t="s">
        <v>4</v>
      </c>
      <c r="K1" s="2" t="s">
        <v>1</v>
      </c>
      <c r="L1" s="2" t="s">
        <v>2</v>
      </c>
      <c r="M1" s="2" t="s">
        <v>3</v>
      </c>
      <c r="N1" s="2" t="s">
        <v>4</v>
      </c>
      <c r="T1" s="2" t="s">
        <v>1</v>
      </c>
      <c r="U1" s="2" t="s">
        <v>2</v>
      </c>
      <c r="V1" s="2" t="s">
        <v>3</v>
      </c>
      <c r="W1" s="2" t="s">
        <v>4</v>
      </c>
    </row>
    <row r="2" spans="1:23" x14ac:dyDescent="0.25">
      <c r="A2" t="s">
        <v>5</v>
      </c>
      <c r="B2" t="s">
        <v>6</v>
      </c>
      <c r="C2" s="3" t="s">
        <v>7</v>
      </c>
      <c r="D2" t="s">
        <v>8</v>
      </c>
      <c r="K2" t="s">
        <v>274</v>
      </c>
      <c r="L2" s="13" t="s">
        <v>261</v>
      </c>
      <c r="M2" s="3" t="s">
        <v>261</v>
      </c>
      <c r="N2" s="13" t="s">
        <v>261</v>
      </c>
      <c r="T2" s="13"/>
      <c r="U2" s="13"/>
      <c r="V2" s="13"/>
      <c r="W2" s="13"/>
    </row>
    <row r="3" spans="1:23" x14ac:dyDescent="0.25">
      <c r="A3" t="s">
        <v>9</v>
      </c>
      <c r="D3" t="s">
        <v>10</v>
      </c>
      <c r="T3" s="13"/>
      <c r="U3" s="13"/>
      <c r="V3" s="3"/>
      <c r="W3" s="13"/>
    </row>
    <row r="4" spans="1:23" x14ac:dyDescent="0.25">
      <c r="A4" t="s">
        <v>11</v>
      </c>
      <c r="B4" t="s">
        <v>12</v>
      </c>
      <c r="C4" s="3" t="s">
        <v>13</v>
      </c>
      <c r="D4" t="s">
        <v>14</v>
      </c>
      <c r="T4" s="13"/>
      <c r="U4" s="13"/>
      <c r="V4" s="3"/>
      <c r="W4" s="13"/>
    </row>
    <row r="5" spans="1:23" x14ac:dyDescent="0.25">
      <c r="A5" t="s">
        <v>15</v>
      </c>
      <c r="B5" t="s">
        <v>16</v>
      </c>
      <c r="C5" s="3" t="s">
        <v>17</v>
      </c>
      <c r="D5" t="s">
        <v>18</v>
      </c>
      <c r="T5" s="4"/>
      <c r="U5" s="13"/>
      <c r="V5" s="3"/>
      <c r="W5" s="13"/>
    </row>
    <row r="6" spans="1:23" x14ac:dyDescent="0.25">
      <c r="A6" t="s">
        <v>19</v>
      </c>
      <c r="D6" t="s">
        <v>20</v>
      </c>
      <c r="T6" s="13"/>
      <c r="U6" s="13"/>
      <c r="V6" s="3"/>
      <c r="W6" s="13"/>
    </row>
    <row r="7" spans="1:23" x14ac:dyDescent="0.25">
      <c r="A7" t="s">
        <v>21</v>
      </c>
      <c r="D7" t="s">
        <v>22</v>
      </c>
      <c r="T7" s="13"/>
      <c r="U7" s="13"/>
      <c r="V7" s="3"/>
      <c r="W7" s="13"/>
    </row>
    <row r="8" spans="1:23" x14ac:dyDescent="0.25">
      <c r="A8" t="s">
        <v>23</v>
      </c>
      <c r="C8" s="3" t="s">
        <v>24</v>
      </c>
      <c r="D8" t="s">
        <v>25</v>
      </c>
      <c r="T8" s="13"/>
      <c r="U8" s="13"/>
      <c r="V8" s="3"/>
      <c r="W8" s="13"/>
    </row>
    <row r="9" spans="1:23" x14ac:dyDescent="0.25">
      <c r="A9" t="s">
        <v>26</v>
      </c>
      <c r="B9" t="s">
        <v>27</v>
      </c>
      <c r="C9" s="3" t="s">
        <v>28</v>
      </c>
      <c r="D9" t="s">
        <v>29</v>
      </c>
      <c r="T9" s="13"/>
      <c r="U9" s="13"/>
      <c r="V9" s="3"/>
      <c r="W9" s="13"/>
    </row>
    <row r="10" spans="1:23" x14ac:dyDescent="0.25">
      <c r="A10" t="s">
        <v>30</v>
      </c>
      <c r="B10" t="s">
        <v>31</v>
      </c>
      <c r="C10" s="3" t="s">
        <v>32</v>
      </c>
      <c r="D10" t="s">
        <v>33</v>
      </c>
      <c r="T10" s="13"/>
      <c r="U10" s="13"/>
      <c r="V10" s="3"/>
      <c r="W10" s="13"/>
    </row>
    <row r="11" spans="1:23" x14ac:dyDescent="0.25">
      <c r="A11" t="s">
        <v>34</v>
      </c>
      <c r="B11" t="s">
        <v>35</v>
      </c>
      <c r="C11" s="3" t="s">
        <v>36</v>
      </c>
      <c r="D11" t="s">
        <v>37</v>
      </c>
      <c r="T11" s="13"/>
      <c r="U11" s="13"/>
      <c r="V11" s="3"/>
      <c r="W11" s="13"/>
    </row>
    <row r="12" spans="1:23" x14ac:dyDescent="0.25">
      <c r="A12" t="s">
        <v>38</v>
      </c>
      <c r="D12" t="s">
        <v>39</v>
      </c>
      <c r="T12" s="13"/>
      <c r="U12" s="13"/>
      <c r="V12" s="13"/>
      <c r="W12" s="13"/>
    </row>
    <row r="13" spans="1:23" x14ac:dyDescent="0.25">
      <c r="A13" t="s">
        <v>40</v>
      </c>
      <c r="B13" t="s">
        <v>41</v>
      </c>
      <c r="D13" t="s">
        <v>42</v>
      </c>
      <c r="T13" s="13"/>
      <c r="U13" s="13"/>
      <c r="V13" s="3"/>
      <c r="W13" s="13"/>
    </row>
    <row r="14" spans="1:23" x14ac:dyDescent="0.25">
      <c r="A14" t="s">
        <v>43</v>
      </c>
      <c r="C14" s="3" t="s">
        <v>44</v>
      </c>
      <c r="D14" t="s">
        <v>45</v>
      </c>
      <c r="T14" s="13"/>
      <c r="U14" s="13"/>
      <c r="V14" s="3"/>
      <c r="W14" s="13"/>
    </row>
    <row r="15" spans="1:23" x14ac:dyDescent="0.25">
      <c r="A15" s="4" t="s">
        <v>46</v>
      </c>
      <c r="B15" t="s">
        <v>47</v>
      </c>
      <c r="C15" s="3" t="s">
        <v>48</v>
      </c>
      <c r="D15" t="s">
        <v>49</v>
      </c>
      <c r="T15" s="13"/>
      <c r="U15" s="13"/>
      <c r="V15" s="3"/>
      <c r="W15" s="13"/>
    </row>
    <row r="16" spans="1:23" x14ac:dyDescent="0.25">
      <c r="A16" t="s">
        <v>50</v>
      </c>
      <c r="B16" t="s">
        <v>51</v>
      </c>
      <c r="D16" t="s">
        <v>52</v>
      </c>
      <c r="T16" s="13"/>
      <c r="U16" s="13"/>
      <c r="V16" s="3"/>
      <c r="W16" s="13"/>
    </row>
    <row r="17" spans="1:23" x14ac:dyDescent="0.25">
      <c r="A17" t="s">
        <v>53</v>
      </c>
      <c r="B17" t="s">
        <v>54</v>
      </c>
      <c r="C17" s="3" t="s">
        <v>55</v>
      </c>
      <c r="D17" t="s">
        <v>56</v>
      </c>
      <c r="T17" s="13"/>
      <c r="U17" s="13"/>
      <c r="V17" s="3"/>
      <c r="W17" s="13"/>
    </row>
    <row r="18" spans="1:23" x14ac:dyDescent="0.25">
      <c r="A18" t="s">
        <v>57</v>
      </c>
      <c r="D18" t="s">
        <v>58</v>
      </c>
      <c r="T18" s="13"/>
      <c r="U18" s="13"/>
      <c r="V18" s="3"/>
      <c r="W18" s="13"/>
    </row>
    <row r="19" spans="1:23" x14ac:dyDescent="0.25">
      <c r="A19" t="s">
        <v>59</v>
      </c>
      <c r="B19" t="s">
        <v>60</v>
      </c>
      <c r="C19" s="3" t="s">
        <v>61</v>
      </c>
      <c r="D19" t="s">
        <v>62</v>
      </c>
      <c r="T19" s="13"/>
      <c r="U19" s="13"/>
      <c r="V19" s="13"/>
      <c r="W19" s="13"/>
    </row>
    <row r="20" spans="1:23" x14ac:dyDescent="0.25">
      <c r="A20" t="s">
        <v>63</v>
      </c>
      <c r="B20" t="s">
        <v>64</v>
      </c>
      <c r="C20" s="3" t="s">
        <v>65</v>
      </c>
      <c r="D20" t="s">
        <v>66</v>
      </c>
      <c r="T20" s="13"/>
      <c r="U20" s="13"/>
      <c r="V20" s="3"/>
      <c r="W20" s="13"/>
    </row>
    <row r="21" spans="1:23" x14ac:dyDescent="0.25">
      <c r="A21" t="s">
        <v>67</v>
      </c>
      <c r="C21" s="3" t="s">
        <v>68</v>
      </c>
      <c r="D21" t="s">
        <v>69</v>
      </c>
      <c r="T21" s="13"/>
      <c r="U21" s="13"/>
      <c r="V21" s="3"/>
      <c r="W21" s="13"/>
    </row>
    <row r="22" spans="1:23" x14ac:dyDescent="0.25">
      <c r="A22" t="s">
        <v>70</v>
      </c>
      <c r="B22" t="s">
        <v>71</v>
      </c>
      <c r="D22" t="s">
        <v>72</v>
      </c>
      <c r="T22" s="13"/>
      <c r="U22" s="13"/>
      <c r="V22" s="3"/>
      <c r="W22" s="13"/>
    </row>
    <row r="23" spans="1:23" x14ac:dyDescent="0.25">
      <c r="A23" t="s">
        <v>73</v>
      </c>
      <c r="B23" t="s">
        <v>74</v>
      </c>
      <c r="C23" s="3" t="s">
        <v>75</v>
      </c>
      <c r="D23" t="s">
        <v>76</v>
      </c>
      <c r="T23" s="13"/>
      <c r="U23" s="13"/>
      <c r="V23" s="3"/>
      <c r="W23" s="13"/>
    </row>
    <row r="24" spans="1:23" x14ac:dyDescent="0.25">
      <c r="A24" t="s">
        <v>77</v>
      </c>
      <c r="C24" s="3" t="s">
        <v>78</v>
      </c>
      <c r="D24" t="s">
        <v>79</v>
      </c>
      <c r="T24" s="13"/>
      <c r="U24" s="13"/>
      <c r="V24" s="3"/>
      <c r="W24" s="13"/>
    </row>
    <row r="25" spans="1:23" x14ac:dyDescent="0.25">
      <c r="A25" t="s">
        <v>80</v>
      </c>
      <c r="B25" t="s">
        <v>81</v>
      </c>
      <c r="C25" s="3" t="s">
        <v>82</v>
      </c>
      <c r="D25" t="s">
        <v>83</v>
      </c>
      <c r="T25" s="13"/>
      <c r="U25" s="13"/>
      <c r="V25" s="3"/>
      <c r="W25" s="13"/>
    </row>
    <row r="26" spans="1:23" x14ac:dyDescent="0.25">
      <c r="A26" t="s">
        <v>84</v>
      </c>
      <c r="B26" t="s">
        <v>85</v>
      </c>
      <c r="C26" s="3" t="s">
        <v>86</v>
      </c>
      <c r="D26" t="s">
        <v>87</v>
      </c>
      <c r="T26" s="13"/>
      <c r="U26" s="13"/>
      <c r="V26" s="3"/>
      <c r="W26" s="13"/>
    </row>
    <row r="27" spans="1:23" x14ac:dyDescent="0.25">
      <c r="A27" t="s">
        <v>88</v>
      </c>
      <c r="D27" t="s">
        <v>89</v>
      </c>
      <c r="T27" s="13"/>
      <c r="U27" s="13"/>
      <c r="V27" s="13"/>
      <c r="W27" s="13"/>
    </row>
    <row r="28" spans="1:23" x14ac:dyDescent="0.25">
      <c r="A28" t="s">
        <v>90</v>
      </c>
      <c r="B28" t="s">
        <v>91</v>
      </c>
      <c r="C28" s="3" t="s">
        <v>92</v>
      </c>
      <c r="D28" t="s">
        <v>93</v>
      </c>
      <c r="T28" s="13"/>
      <c r="U28" s="13"/>
      <c r="V28" s="3"/>
      <c r="W28" s="13"/>
    </row>
    <row r="29" spans="1:23" x14ac:dyDescent="0.25">
      <c r="A29" t="s">
        <v>94</v>
      </c>
      <c r="B29" t="s">
        <v>95</v>
      </c>
      <c r="D29" t="s">
        <v>96</v>
      </c>
      <c r="T29" s="13"/>
      <c r="U29" s="13"/>
      <c r="V29" s="13"/>
      <c r="W29" s="13"/>
    </row>
    <row r="30" spans="1:23" x14ac:dyDescent="0.25">
      <c r="A30" t="s">
        <v>97</v>
      </c>
      <c r="B30" t="s">
        <v>98</v>
      </c>
      <c r="C30" s="3" t="s">
        <v>99</v>
      </c>
      <c r="D30" t="s">
        <v>100</v>
      </c>
      <c r="T30" s="13"/>
      <c r="U30" s="13"/>
      <c r="V30" s="3"/>
      <c r="W30" s="13"/>
    </row>
    <row r="31" spans="1:23" x14ac:dyDescent="0.25">
      <c r="A31" t="s">
        <v>101</v>
      </c>
      <c r="B31" t="s">
        <v>102</v>
      </c>
      <c r="C31" s="3" t="s">
        <v>103</v>
      </c>
      <c r="D31" t="s">
        <v>104</v>
      </c>
      <c r="T31" s="13"/>
      <c r="U31" s="13"/>
      <c r="V31" s="3"/>
      <c r="W31" s="13"/>
    </row>
    <row r="32" spans="1:23" x14ac:dyDescent="0.25">
      <c r="A32" t="s">
        <v>105</v>
      </c>
      <c r="B32" t="s">
        <v>106</v>
      </c>
      <c r="C32" s="3" t="s">
        <v>107</v>
      </c>
      <c r="D32" t="s">
        <v>108</v>
      </c>
      <c r="T32" s="13"/>
      <c r="U32" s="13"/>
      <c r="V32" s="3"/>
      <c r="W32" s="13"/>
    </row>
    <row r="33" spans="1:23" x14ac:dyDescent="0.25">
      <c r="A33" t="s">
        <v>109</v>
      </c>
      <c r="B33" t="s">
        <v>110</v>
      </c>
      <c r="D33" t="s">
        <v>111</v>
      </c>
      <c r="T33" s="13"/>
      <c r="U33" s="13"/>
      <c r="V33" s="13"/>
      <c r="W33" s="13"/>
    </row>
    <row r="34" spans="1:23" x14ac:dyDescent="0.25">
      <c r="A34" t="s">
        <v>112</v>
      </c>
      <c r="C34" s="13"/>
      <c r="D34" t="s">
        <v>113</v>
      </c>
      <c r="T34" s="13"/>
      <c r="U34" s="13"/>
      <c r="V34" s="13"/>
      <c r="W34" s="13"/>
    </row>
    <row r="35" spans="1:23" x14ac:dyDescent="0.25">
      <c r="A35" t="s">
        <v>114</v>
      </c>
      <c r="B35" t="s">
        <v>115</v>
      </c>
      <c r="C35" s="3" t="s">
        <v>116</v>
      </c>
      <c r="D35" t="s">
        <v>117</v>
      </c>
      <c r="T35" s="13"/>
      <c r="U35" s="13"/>
      <c r="V35" s="13"/>
      <c r="W35" s="13"/>
    </row>
    <row r="36" spans="1:23" x14ac:dyDescent="0.25">
      <c r="A36" t="s">
        <v>118</v>
      </c>
      <c r="C36" s="13"/>
      <c r="D36" t="s">
        <v>119</v>
      </c>
      <c r="T36" s="13"/>
      <c r="U36" s="13"/>
      <c r="V36" s="13"/>
      <c r="W36" s="13"/>
    </row>
    <row r="37" spans="1:23" x14ac:dyDescent="0.25">
      <c r="A37" t="s">
        <v>120</v>
      </c>
      <c r="C37" s="13"/>
      <c r="D37" t="s">
        <v>121</v>
      </c>
      <c r="T37" s="13"/>
      <c r="U37" s="13"/>
      <c r="V37" s="13"/>
      <c r="W37" s="13"/>
    </row>
    <row r="38" spans="1:23" x14ac:dyDescent="0.25">
      <c r="A38" t="s">
        <v>122</v>
      </c>
      <c r="B38" t="s">
        <v>123</v>
      </c>
      <c r="C38" s="13"/>
      <c r="D38" t="s">
        <v>124</v>
      </c>
      <c r="T38" s="13"/>
      <c r="U38" s="13"/>
      <c r="V38" s="13"/>
      <c r="W38" s="13"/>
    </row>
    <row r="39" spans="1:23" x14ac:dyDescent="0.25">
      <c r="A39" t="s">
        <v>125</v>
      </c>
      <c r="C39" s="13"/>
      <c r="D39" t="s">
        <v>126</v>
      </c>
      <c r="T39" s="13"/>
      <c r="U39" s="13"/>
      <c r="V39" s="13"/>
      <c r="W39" s="13"/>
    </row>
    <row r="40" spans="1:23" x14ac:dyDescent="0.25">
      <c r="A40" t="s">
        <v>127</v>
      </c>
      <c r="C40" s="13"/>
      <c r="D40" t="s">
        <v>128</v>
      </c>
      <c r="T40" s="13"/>
      <c r="U40" s="13"/>
      <c r="V40" s="13"/>
      <c r="W40" s="13"/>
    </row>
    <row r="41" spans="1:23" x14ac:dyDescent="0.25">
      <c r="A41" t="s">
        <v>129</v>
      </c>
      <c r="B41" t="s">
        <v>130</v>
      </c>
      <c r="C41" s="13"/>
      <c r="D41" t="s">
        <v>131</v>
      </c>
      <c r="T41" s="13"/>
      <c r="U41" s="13"/>
      <c r="V41" s="13"/>
      <c r="W41" s="13"/>
    </row>
    <row r="42" spans="1:23" x14ac:dyDescent="0.25">
      <c r="A42" t="s">
        <v>132</v>
      </c>
      <c r="C42" s="13"/>
      <c r="D42" t="s">
        <v>133</v>
      </c>
      <c r="T42" s="13"/>
      <c r="U42" s="13"/>
      <c r="V42" s="3"/>
      <c r="W42" s="13"/>
    </row>
    <row r="43" spans="1:23" x14ac:dyDescent="0.25">
      <c r="A43" t="s">
        <v>134</v>
      </c>
      <c r="C43" s="13"/>
      <c r="D43" t="s">
        <v>135</v>
      </c>
      <c r="T43" s="13"/>
      <c r="U43" s="13"/>
      <c r="V43" s="13"/>
      <c r="W43" s="13"/>
    </row>
    <row r="44" spans="1:23" x14ac:dyDescent="0.25">
      <c r="A44" t="s">
        <v>136</v>
      </c>
      <c r="B44" t="s">
        <v>137</v>
      </c>
      <c r="C44" s="3" t="s">
        <v>138</v>
      </c>
      <c r="D44" t="s">
        <v>139</v>
      </c>
      <c r="T44" s="13"/>
      <c r="U44" s="13"/>
      <c r="V44" s="3"/>
      <c r="W44" s="13"/>
    </row>
    <row r="45" spans="1:23" x14ac:dyDescent="0.25">
      <c r="A45" t="s">
        <v>140</v>
      </c>
      <c r="C45" s="13"/>
      <c r="D45" t="s">
        <v>141</v>
      </c>
      <c r="T45" s="13"/>
      <c r="U45" s="13"/>
      <c r="V45" s="13"/>
      <c r="W45" s="13"/>
    </row>
    <row r="46" spans="1:23" x14ac:dyDescent="0.25">
      <c r="A46" t="s">
        <v>142</v>
      </c>
      <c r="C46" s="3" t="s">
        <v>143</v>
      </c>
      <c r="D46" t="s">
        <v>144</v>
      </c>
      <c r="T46" s="13"/>
      <c r="U46" s="13"/>
      <c r="V46" s="3"/>
      <c r="W46" s="13"/>
    </row>
    <row r="47" spans="1:23" x14ac:dyDescent="0.25">
      <c r="A47" t="s">
        <v>145</v>
      </c>
      <c r="C47" s="13"/>
      <c r="D47" t="s">
        <v>37</v>
      </c>
      <c r="T47" s="13"/>
      <c r="U47" s="13"/>
      <c r="V47" s="3"/>
      <c r="W47" s="13"/>
    </row>
    <row r="48" spans="1:23" x14ac:dyDescent="0.25">
      <c r="A48" t="s">
        <v>146</v>
      </c>
      <c r="B48" t="s">
        <v>147</v>
      </c>
      <c r="C48" s="3" t="s">
        <v>148</v>
      </c>
      <c r="D48" t="s">
        <v>149</v>
      </c>
      <c r="T48" s="13"/>
      <c r="U48" s="13"/>
      <c r="V48" s="3"/>
      <c r="W48" s="13"/>
    </row>
    <row r="49" spans="1:23" x14ac:dyDescent="0.25">
      <c r="A49" t="s">
        <v>150</v>
      </c>
      <c r="C49" s="3" t="s">
        <v>151</v>
      </c>
      <c r="D49" t="s">
        <v>152</v>
      </c>
      <c r="T49" s="13"/>
      <c r="U49" s="13"/>
      <c r="V49" s="13"/>
      <c r="W49" s="13"/>
    </row>
    <row r="50" spans="1:23" x14ac:dyDescent="0.25">
      <c r="A50" t="s">
        <v>153</v>
      </c>
      <c r="B50" t="s">
        <v>154</v>
      </c>
      <c r="C50" s="3" t="s">
        <v>155</v>
      </c>
      <c r="D50" t="s">
        <v>156</v>
      </c>
      <c r="T50" s="13"/>
      <c r="U50" s="13"/>
      <c r="V50" s="3"/>
      <c r="W50" s="13"/>
    </row>
    <row r="51" spans="1:23" x14ac:dyDescent="0.25">
      <c r="A51" t="s">
        <v>157</v>
      </c>
      <c r="B51" t="s">
        <v>158</v>
      </c>
      <c r="C51" s="13"/>
      <c r="D51" t="s">
        <v>159</v>
      </c>
      <c r="T51" s="13"/>
      <c r="U51" s="13"/>
      <c r="V51" s="3"/>
      <c r="W51" s="13"/>
    </row>
    <row r="52" spans="1:23" x14ac:dyDescent="0.25">
      <c r="A52" t="s">
        <v>160</v>
      </c>
      <c r="C52" s="3" t="s">
        <v>161</v>
      </c>
      <c r="D52" t="s">
        <v>162</v>
      </c>
      <c r="T52" s="13"/>
      <c r="U52" s="13"/>
      <c r="V52" s="13"/>
      <c r="W52" s="13"/>
    </row>
    <row r="53" spans="1:23" x14ac:dyDescent="0.25">
      <c r="A53" t="s">
        <v>163</v>
      </c>
      <c r="B53" t="s">
        <v>164</v>
      </c>
      <c r="C53" s="3" t="s">
        <v>165</v>
      </c>
      <c r="D53" t="s">
        <v>166</v>
      </c>
      <c r="T53" s="13"/>
      <c r="U53" s="13"/>
      <c r="V53" s="13"/>
      <c r="W53" s="13"/>
    </row>
    <row r="54" spans="1:23" x14ac:dyDescent="0.25">
      <c r="A54" t="s">
        <v>167</v>
      </c>
      <c r="B54" t="s">
        <v>168</v>
      </c>
      <c r="C54" s="13"/>
      <c r="D54" t="s">
        <v>169</v>
      </c>
      <c r="T54" s="13"/>
      <c r="U54" s="13"/>
      <c r="V54" s="3"/>
      <c r="W54" s="13"/>
    </row>
    <row r="55" spans="1:23" x14ac:dyDescent="0.25">
      <c r="A55" t="s">
        <v>170</v>
      </c>
      <c r="B55" t="s">
        <v>171</v>
      </c>
      <c r="C55" s="13"/>
      <c r="D55" t="s">
        <v>172</v>
      </c>
      <c r="T55" s="13"/>
      <c r="U55" s="13"/>
      <c r="V55" s="13"/>
      <c r="W55" s="13"/>
    </row>
    <row r="56" spans="1:23" x14ac:dyDescent="0.25">
      <c r="A56" t="s">
        <v>173</v>
      </c>
      <c r="B56" t="s">
        <v>174</v>
      </c>
      <c r="C56" s="3" t="s">
        <v>175</v>
      </c>
      <c r="D56" t="s">
        <v>176</v>
      </c>
    </row>
    <row r="57" spans="1:23" x14ac:dyDescent="0.25">
      <c r="A57" t="s">
        <v>177</v>
      </c>
      <c r="D57" t="s">
        <v>178</v>
      </c>
    </row>
  </sheetData>
  <sortState xmlns:xlrd2="http://schemas.microsoft.com/office/spreadsheetml/2017/richdata2" ref="A2:D58">
    <sortCondition ref="A2:A58"/>
  </sortState>
  <hyperlinks>
    <hyperlink ref="C4" r:id="rId1" xr:uid="{4EC2FFED-64A0-4396-9D3F-FADDA2EEE37F}"/>
    <hyperlink ref="C5" r:id="rId2" xr:uid="{C15987D9-46DD-4F47-853F-B60A4571874E}"/>
    <hyperlink ref="C2" r:id="rId3" xr:uid="{9C4D6CD0-F423-4A7C-BB52-FE3EE9CA74B3}"/>
    <hyperlink ref="C23" r:id="rId4" xr:uid="{152A4A7B-2F0D-4535-9FE2-C7773A1D6A6A}"/>
    <hyperlink ref="A15" r:id="rId5" display="Comptoir@lectronique" xr:uid="{E8BD3D7E-7DC7-4177-9D0E-A546999787FA}"/>
    <hyperlink ref="C15" r:id="rId6" xr:uid="{BD4BEC29-968A-40F6-B322-34E15370A963}"/>
    <hyperlink ref="C8" r:id="rId7" xr:uid="{1F5A8302-23B1-47EB-912B-0B55DD228B86}"/>
    <hyperlink ref="C9" r:id="rId8" xr:uid="{A829C47D-DA63-43E3-A73F-0A7558DFCAA8}"/>
    <hyperlink ref="C11" r:id="rId9" xr:uid="{27CCF371-3056-4E35-8D58-85AEAF5F51B6}"/>
    <hyperlink ref="C10" r:id="rId10" xr:uid="{99C69598-3262-45A8-A122-166072F7802E}"/>
    <hyperlink ref="C28" r:id="rId11" xr:uid="{72A9098D-CB8D-4CDE-B267-0E6EC052A792}"/>
    <hyperlink ref="C17" r:id="rId12" xr:uid="{BF77FB94-9117-400C-9953-0F6C3CC1D96C}"/>
    <hyperlink ref="C19" r:id="rId13" xr:uid="{2487A2FB-AA5F-4B20-B17D-9875288084CA}"/>
    <hyperlink ref="C20" r:id="rId14" xr:uid="{07C6CD92-E5C8-450D-8CFD-A6AF712FEDB1}"/>
    <hyperlink ref="C21" r:id="rId15" xr:uid="{4A98037C-EBAD-4630-A631-41195DF4F565}"/>
    <hyperlink ref="C52" r:id="rId16" xr:uid="{CD0F755D-8794-428A-89A2-3BD87C57AC2B}"/>
    <hyperlink ref="C14" r:id="rId17" xr:uid="{E12109A6-4AB7-4046-B155-F77355357C04}"/>
    <hyperlink ref="C26" r:id="rId18" xr:uid="{61B54B8F-C44D-4AF3-87C7-E078B818C0A1}"/>
    <hyperlink ref="C24" r:id="rId19" xr:uid="{B6827B78-32D6-4EE3-BFD4-677E2AE2253A}"/>
    <hyperlink ref="C25" r:id="rId20" xr:uid="{1E09D861-25FC-44A7-A739-FCE6ADB1C7B6}"/>
    <hyperlink ref="C31" r:id="rId21" xr:uid="{F233E507-CF14-4279-8519-AEB4269D2FA7}"/>
    <hyperlink ref="C32" r:id="rId22" xr:uid="{C08D073A-2E73-4368-A1ED-95541788ABA8}"/>
    <hyperlink ref="C30" r:id="rId23" xr:uid="{434A1F8C-5F6C-4547-9360-4E60D8D13C7F}"/>
    <hyperlink ref="C35" r:id="rId24" xr:uid="{E0D6748D-1F7F-42AE-A73E-9FA517E3365B}"/>
    <hyperlink ref="C44" r:id="rId25" xr:uid="{33287FC2-389D-41ED-A971-5E0128057508}"/>
    <hyperlink ref="C48" r:id="rId26" xr:uid="{6911DC3C-B92C-477B-97D5-B9243E58BE58}"/>
    <hyperlink ref="C49" r:id="rId27" xr:uid="{4556C0BC-3467-487B-ADFB-B897FD155B4E}"/>
    <hyperlink ref="C50" r:id="rId28" xr:uid="{63BA9201-58F3-455B-B2F1-4884E81D4950}"/>
    <hyperlink ref="C53" r:id="rId29" xr:uid="{A0505C8A-CBE0-4799-816C-6A30960D4C02}"/>
    <hyperlink ref="C46" r:id="rId30" xr:uid="{70BF0C29-AEC3-407B-A0AB-DF3A4ACD840D}"/>
    <hyperlink ref="C56" r:id="rId31" xr:uid="{C5989BE6-0E42-4896-B5B5-CC92DE5A81BD}"/>
  </hyperlinks>
  <pageMargins left="0.7" right="0.7" top="0.75" bottom="0.75" header="0.3" footer="0.3"/>
  <pageSetup paperSize="9" orientation="portrait" r:id="rId3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429F4-64D1-4ED3-8DE9-131587F98224}">
  <sheetPr codeName="Feuil4"/>
  <dimension ref="A1:F50"/>
  <sheetViews>
    <sheetView workbookViewId="0">
      <selection activeCell="E1" sqref="E1:G1048576"/>
    </sheetView>
  </sheetViews>
  <sheetFormatPr baseColWidth="10" defaultRowHeight="15" x14ac:dyDescent="0.25"/>
  <cols>
    <col min="1" max="1" width="64" bestFit="1" customWidth="1"/>
    <col min="5" max="5" width="0" hidden="1" customWidth="1"/>
    <col min="6" max="6" width="64" hidden="1" customWidth="1"/>
    <col min="7" max="7" width="0" hidden="1" customWidth="1"/>
  </cols>
  <sheetData>
    <row r="1" spans="1:6" x14ac:dyDescent="0.25">
      <c r="A1" s="2" t="s">
        <v>179</v>
      </c>
      <c r="F1" s="5" t="s">
        <v>180</v>
      </c>
    </row>
    <row r="2" spans="1:6" x14ac:dyDescent="0.25">
      <c r="A2" s="5" t="s">
        <v>180</v>
      </c>
      <c r="F2" s="5" t="s">
        <v>184</v>
      </c>
    </row>
    <row r="3" spans="1:6" x14ac:dyDescent="0.25">
      <c r="A3" t="s">
        <v>181</v>
      </c>
      <c r="F3" s="5" t="s">
        <v>188</v>
      </c>
    </row>
    <row r="4" spans="1:6" x14ac:dyDescent="0.25">
      <c r="A4" t="s">
        <v>182</v>
      </c>
      <c r="F4" s="5" t="s">
        <v>204</v>
      </c>
    </row>
    <row r="5" spans="1:6" x14ac:dyDescent="0.25">
      <c r="A5" t="s">
        <v>183</v>
      </c>
      <c r="F5" s="5" t="s">
        <v>209</v>
      </c>
    </row>
    <row r="6" spans="1:6" x14ac:dyDescent="0.25">
      <c r="A6" s="5" t="s">
        <v>184</v>
      </c>
      <c r="F6" s="5" t="s">
        <v>219</v>
      </c>
    </row>
    <row r="7" spans="1:6" x14ac:dyDescent="0.25">
      <c r="A7" t="s">
        <v>185</v>
      </c>
      <c r="F7" s="5" t="s">
        <v>227</v>
      </c>
    </row>
    <row r="8" spans="1:6" x14ac:dyDescent="0.25">
      <c r="A8" t="s">
        <v>186</v>
      </c>
    </row>
    <row r="9" spans="1:6" x14ac:dyDescent="0.25">
      <c r="A9" t="s">
        <v>187</v>
      </c>
    </row>
    <row r="10" spans="1:6" x14ac:dyDescent="0.25">
      <c r="A10" s="5" t="s">
        <v>188</v>
      </c>
    </row>
    <row r="11" spans="1:6" x14ac:dyDescent="0.25">
      <c r="A11" t="s">
        <v>189</v>
      </c>
    </row>
    <row r="12" spans="1:6" x14ac:dyDescent="0.25">
      <c r="A12" t="s">
        <v>190</v>
      </c>
    </row>
    <row r="13" spans="1:6" x14ac:dyDescent="0.25">
      <c r="A13" t="s">
        <v>191</v>
      </c>
    </row>
    <row r="14" spans="1:6" x14ac:dyDescent="0.25">
      <c r="A14" t="s">
        <v>192</v>
      </c>
    </row>
    <row r="15" spans="1:6" x14ac:dyDescent="0.25">
      <c r="A15" t="s">
        <v>193</v>
      </c>
    </row>
    <row r="16" spans="1:6" x14ac:dyDescent="0.25">
      <c r="A16" t="s">
        <v>194</v>
      </c>
    </row>
    <row r="17" spans="1:1" x14ac:dyDescent="0.25">
      <c r="A17" t="s">
        <v>195</v>
      </c>
    </row>
    <row r="18" spans="1:1" x14ac:dyDescent="0.25">
      <c r="A18" t="s">
        <v>196</v>
      </c>
    </row>
    <row r="19" spans="1:1" x14ac:dyDescent="0.25">
      <c r="A19" t="s">
        <v>197</v>
      </c>
    </row>
    <row r="20" spans="1:1" x14ac:dyDescent="0.25">
      <c r="A20" t="s">
        <v>198</v>
      </c>
    </row>
    <row r="21" spans="1:1" x14ac:dyDescent="0.25">
      <c r="A21" t="s">
        <v>199</v>
      </c>
    </row>
    <row r="22" spans="1:1" x14ac:dyDescent="0.25">
      <c r="A22" t="s">
        <v>200</v>
      </c>
    </row>
    <row r="23" spans="1:1" x14ac:dyDescent="0.25">
      <c r="A23" t="s">
        <v>201</v>
      </c>
    </row>
    <row r="24" spans="1:1" x14ac:dyDescent="0.25">
      <c r="A24" t="s">
        <v>202</v>
      </c>
    </row>
    <row r="25" spans="1:1" x14ac:dyDescent="0.25">
      <c r="A25" t="s">
        <v>203</v>
      </c>
    </row>
    <row r="26" spans="1:1" x14ac:dyDescent="0.25">
      <c r="A26" s="5" t="s">
        <v>204</v>
      </c>
    </row>
    <row r="27" spans="1:1" x14ac:dyDescent="0.25">
      <c r="A27" t="s">
        <v>205</v>
      </c>
    </row>
    <row r="28" spans="1:1" x14ac:dyDescent="0.25">
      <c r="A28" t="s">
        <v>206</v>
      </c>
    </row>
    <row r="29" spans="1:1" x14ac:dyDescent="0.25">
      <c r="A29" t="s">
        <v>207</v>
      </c>
    </row>
    <row r="30" spans="1:1" x14ac:dyDescent="0.25">
      <c r="A30" t="s">
        <v>208</v>
      </c>
    </row>
    <row r="31" spans="1:1" x14ac:dyDescent="0.25">
      <c r="A31" s="5" t="s">
        <v>209</v>
      </c>
    </row>
    <row r="32" spans="1:1" x14ac:dyDescent="0.25">
      <c r="A32" t="s">
        <v>210</v>
      </c>
    </row>
    <row r="33" spans="1:1" x14ac:dyDescent="0.25">
      <c r="A33" t="s">
        <v>211</v>
      </c>
    </row>
    <row r="34" spans="1:1" x14ac:dyDescent="0.25">
      <c r="A34" t="s">
        <v>212</v>
      </c>
    </row>
    <row r="35" spans="1:1" x14ac:dyDescent="0.25">
      <c r="A35" t="s">
        <v>213</v>
      </c>
    </row>
    <row r="36" spans="1:1" x14ac:dyDescent="0.25">
      <c r="A36" t="s">
        <v>214</v>
      </c>
    </row>
    <row r="37" spans="1:1" x14ac:dyDescent="0.25">
      <c r="A37" t="s">
        <v>215</v>
      </c>
    </row>
    <row r="38" spans="1:1" x14ac:dyDescent="0.25">
      <c r="A38" t="s">
        <v>216</v>
      </c>
    </row>
    <row r="39" spans="1:1" x14ac:dyDescent="0.25">
      <c r="A39" t="s">
        <v>217</v>
      </c>
    </row>
    <row r="40" spans="1:1" x14ac:dyDescent="0.25">
      <c r="A40" t="s">
        <v>218</v>
      </c>
    </row>
    <row r="41" spans="1:1" x14ac:dyDescent="0.25">
      <c r="A41" s="5" t="s">
        <v>219</v>
      </c>
    </row>
    <row r="42" spans="1:1" x14ac:dyDescent="0.25">
      <c r="A42" t="s">
        <v>220</v>
      </c>
    </row>
    <row r="43" spans="1:1" x14ac:dyDescent="0.25">
      <c r="A43" t="s">
        <v>221</v>
      </c>
    </row>
    <row r="44" spans="1:1" x14ac:dyDescent="0.25">
      <c r="A44" t="s">
        <v>222</v>
      </c>
    </row>
    <row r="45" spans="1:1" x14ac:dyDescent="0.25">
      <c r="A45" t="s">
        <v>223</v>
      </c>
    </row>
    <row r="46" spans="1:1" x14ac:dyDescent="0.25">
      <c r="A46" t="s">
        <v>224</v>
      </c>
    </row>
    <row r="47" spans="1:1" x14ac:dyDescent="0.25">
      <c r="A47" t="s">
        <v>225</v>
      </c>
    </row>
    <row r="48" spans="1:1" x14ac:dyDescent="0.25">
      <c r="A48" t="s">
        <v>226</v>
      </c>
    </row>
    <row r="49" spans="1:1" x14ac:dyDescent="0.25">
      <c r="A49" s="5" t="s">
        <v>227</v>
      </c>
    </row>
    <row r="50" spans="1:1" x14ac:dyDescent="0.25">
      <c r="A50" t="s">
        <v>230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F6965-9E49-4819-9B59-EAC72774F84B}">
  <sheetPr codeName="Feuil5"/>
  <dimension ref="A1:L51"/>
  <sheetViews>
    <sheetView zoomScaleNormal="100" workbookViewId="0">
      <selection activeCell="A51" sqref="A51:F51"/>
    </sheetView>
  </sheetViews>
  <sheetFormatPr baseColWidth="10" defaultRowHeight="15" x14ac:dyDescent="0.25"/>
  <cols>
    <col min="1" max="1" width="64" bestFit="1" customWidth="1"/>
    <col min="2" max="2" width="8.5703125" bestFit="1" customWidth="1"/>
    <col min="5" max="5" width="64" bestFit="1" customWidth="1"/>
    <col min="6" max="6" width="8.5703125" bestFit="1" customWidth="1"/>
  </cols>
  <sheetData>
    <row r="1" spans="1:12" x14ac:dyDescent="0.25">
      <c r="A1" s="2" t="s">
        <v>228</v>
      </c>
      <c r="B1" s="6"/>
      <c r="E1" s="2" t="s">
        <v>229</v>
      </c>
      <c r="F1" s="7"/>
      <c r="I1" s="9"/>
      <c r="J1" s="19">
        <f>F2</f>
        <v>1250</v>
      </c>
      <c r="K1" s="20" t="str">
        <f>TEXT(J1,"# ##0,00")</f>
        <v>1 250,00</v>
      </c>
      <c r="L1" s="13"/>
    </row>
    <row r="2" spans="1:12" x14ac:dyDescent="0.25">
      <c r="A2" s="5" t="s">
        <v>180</v>
      </c>
      <c r="B2" s="8">
        <v>1500</v>
      </c>
      <c r="E2" s="5" t="s">
        <v>180</v>
      </c>
      <c r="F2" s="8">
        <f>SUM(F3:F4)</f>
        <v>1250</v>
      </c>
      <c r="I2" s="8"/>
      <c r="J2" s="19">
        <f>F6</f>
        <v>1565</v>
      </c>
      <c r="K2" s="20" t="str">
        <f t="shared" ref="K2:K7" si="0">TEXT(J2,"# ##0,00")</f>
        <v>1 565,00</v>
      </c>
    </row>
    <row r="3" spans="1:12" x14ac:dyDescent="0.25">
      <c r="A3" s="5" t="s">
        <v>184</v>
      </c>
      <c r="B3" s="8">
        <v>2000</v>
      </c>
      <c r="E3" t="s">
        <v>181</v>
      </c>
      <c r="F3" s="9">
        <v>1250</v>
      </c>
      <c r="J3" s="19">
        <f>F10</f>
        <v>5723.54</v>
      </c>
      <c r="K3" s="20" t="str">
        <f t="shared" si="0"/>
        <v>5 723,54</v>
      </c>
    </row>
    <row r="4" spans="1:12" x14ac:dyDescent="0.25">
      <c r="A4" s="5" t="s">
        <v>188</v>
      </c>
      <c r="B4" s="8">
        <v>7500</v>
      </c>
      <c r="E4" t="s">
        <v>182</v>
      </c>
      <c r="F4" s="9"/>
      <c r="J4" s="19">
        <f>F26</f>
        <v>5725</v>
      </c>
      <c r="K4" s="20" t="str">
        <f t="shared" si="0"/>
        <v>5 725,00</v>
      </c>
    </row>
    <row r="5" spans="1:12" x14ac:dyDescent="0.25">
      <c r="A5" s="5" t="s">
        <v>204</v>
      </c>
      <c r="B5" s="8">
        <v>10000</v>
      </c>
      <c r="E5" t="s">
        <v>183</v>
      </c>
      <c r="F5" s="9">
        <v>255</v>
      </c>
      <c r="J5" s="19">
        <f>F31</f>
        <v>5188.9500000000007</v>
      </c>
      <c r="K5" s="20" t="str">
        <f t="shared" si="0"/>
        <v>5 188,95</v>
      </c>
    </row>
    <row r="6" spans="1:12" x14ac:dyDescent="0.25">
      <c r="A6" s="5" t="s">
        <v>209</v>
      </c>
      <c r="B6" s="8">
        <v>5000</v>
      </c>
      <c r="E6" s="5" t="s">
        <v>184</v>
      </c>
      <c r="F6" s="8">
        <f>SUM(F7:F9)</f>
        <v>1565</v>
      </c>
      <c r="J6" s="19">
        <f>F41</f>
        <v>823.42</v>
      </c>
      <c r="K6" s="20" t="str">
        <f t="shared" si="0"/>
        <v xml:space="preserve"> 823,42</v>
      </c>
    </row>
    <row r="7" spans="1:12" x14ac:dyDescent="0.25">
      <c r="A7" s="5" t="s">
        <v>219</v>
      </c>
      <c r="B7" s="8">
        <v>1500</v>
      </c>
      <c r="E7" t="s">
        <v>185</v>
      </c>
      <c r="F7" s="9">
        <v>280</v>
      </c>
      <c r="J7" s="19">
        <f>F49</f>
        <v>80</v>
      </c>
      <c r="K7" s="20" t="str">
        <f t="shared" si="0"/>
        <v xml:space="preserve"> 80,00</v>
      </c>
    </row>
    <row r="8" spans="1:12" x14ac:dyDescent="0.25">
      <c r="A8" s="5" t="s">
        <v>227</v>
      </c>
      <c r="B8" s="8">
        <v>1000</v>
      </c>
      <c r="E8" t="s">
        <v>186</v>
      </c>
      <c r="F8" s="9">
        <v>35</v>
      </c>
    </row>
    <row r="9" spans="1:12" x14ac:dyDescent="0.25">
      <c r="E9" t="s">
        <v>187</v>
      </c>
      <c r="F9" s="9">
        <v>1250</v>
      </c>
    </row>
    <row r="10" spans="1:12" x14ac:dyDescent="0.25">
      <c r="E10" s="5" t="s">
        <v>188</v>
      </c>
      <c r="F10" s="8">
        <f>SUM(F11:F25)</f>
        <v>5723.54</v>
      </c>
    </row>
    <row r="11" spans="1:12" x14ac:dyDescent="0.25">
      <c r="E11" t="s">
        <v>189</v>
      </c>
      <c r="F11" s="9">
        <v>16.66</v>
      </c>
    </row>
    <row r="12" spans="1:12" x14ac:dyDescent="0.25">
      <c r="E12" t="s">
        <v>190</v>
      </c>
      <c r="F12" s="9">
        <v>3210</v>
      </c>
      <c r="J12" s="9"/>
    </row>
    <row r="13" spans="1:12" x14ac:dyDescent="0.25">
      <c r="E13" t="s">
        <v>191</v>
      </c>
      <c r="F13" s="9"/>
    </row>
    <row r="14" spans="1:12" x14ac:dyDescent="0.25">
      <c r="E14" t="s">
        <v>192</v>
      </c>
      <c r="F14" s="9"/>
    </row>
    <row r="15" spans="1:12" x14ac:dyDescent="0.25">
      <c r="E15" t="s">
        <v>193</v>
      </c>
      <c r="F15" s="9"/>
    </row>
    <row r="16" spans="1:12" x14ac:dyDescent="0.25">
      <c r="E16" t="s">
        <v>194</v>
      </c>
      <c r="F16" s="9">
        <v>75.88</v>
      </c>
    </row>
    <row r="17" spans="5:6" x14ac:dyDescent="0.25">
      <c r="E17" t="s">
        <v>195</v>
      </c>
      <c r="F17" s="9"/>
    </row>
    <row r="18" spans="5:6" x14ac:dyDescent="0.25">
      <c r="E18" t="s">
        <v>196</v>
      </c>
      <c r="F18" s="9"/>
    </row>
    <row r="19" spans="5:6" x14ac:dyDescent="0.25">
      <c r="E19" t="s">
        <v>197</v>
      </c>
      <c r="F19" s="9"/>
    </row>
    <row r="20" spans="5:6" x14ac:dyDescent="0.25">
      <c r="E20" t="s">
        <v>198</v>
      </c>
      <c r="F20" s="9">
        <v>300</v>
      </c>
    </row>
    <row r="21" spans="5:6" x14ac:dyDescent="0.25">
      <c r="E21" t="s">
        <v>199</v>
      </c>
      <c r="F21" s="9"/>
    </row>
    <row r="22" spans="5:6" x14ac:dyDescent="0.25">
      <c r="E22" t="s">
        <v>200</v>
      </c>
      <c r="F22" s="9">
        <v>1250</v>
      </c>
    </row>
    <row r="23" spans="5:6" x14ac:dyDescent="0.25">
      <c r="E23" t="s">
        <v>201</v>
      </c>
      <c r="F23" s="9">
        <v>826</v>
      </c>
    </row>
    <row r="24" spans="5:6" x14ac:dyDescent="0.25">
      <c r="E24" t="s">
        <v>202</v>
      </c>
      <c r="F24" s="9">
        <v>45</v>
      </c>
    </row>
    <row r="25" spans="5:6" x14ac:dyDescent="0.25">
      <c r="E25" t="s">
        <v>203</v>
      </c>
      <c r="F25" s="9"/>
    </row>
    <row r="26" spans="5:6" x14ac:dyDescent="0.25">
      <c r="E26" s="5" t="s">
        <v>204</v>
      </c>
      <c r="F26" s="8">
        <f>SUM(F27:F30)</f>
        <v>5725</v>
      </c>
    </row>
    <row r="27" spans="5:6" x14ac:dyDescent="0.25">
      <c r="E27" t="s">
        <v>205</v>
      </c>
      <c r="F27" s="9">
        <v>4350</v>
      </c>
    </row>
    <row r="28" spans="5:6" x14ac:dyDescent="0.25">
      <c r="E28" t="s">
        <v>206</v>
      </c>
      <c r="F28" s="9">
        <v>265</v>
      </c>
    </row>
    <row r="29" spans="5:6" x14ac:dyDescent="0.25">
      <c r="E29" t="s">
        <v>207</v>
      </c>
      <c r="F29" s="9">
        <v>1110</v>
      </c>
    </row>
    <row r="30" spans="5:6" x14ac:dyDescent="0.25">
      <c r="E30" t="s">
        <v>208</v>
      </c>
      <c r="F30" s="9"/>
    </row>
    <row r="31" spans="5:6" x14ac:dyDescent="0.25">
      <c r="E31" s="5" t="s">
        <v>209</v>
      </c>
      <c r="F31" s="8">
        <f>SUM(F32:F40)</f>
        <v>5188.9500000000007</v>
      </c>
    </row>
    <row r="32" spans="5:6" x14ac:dyDescent="0.25">
      <c r="E32" t="s">
        <v>210</v>
      </c>
      <c r="F32" s="9">
        <v>135.99</v>
      </c>
    </row>
    <row r="33" spans="5:6" x14ac:dyDescent="0.25">
      <c r="E33" t="s">
        <v>211</v>
      </c>
      <c r="F33" s="9"/>
    </row>
    <row r="34" spans="5:6" x14ac:dyDescent="0.25">
      <c r="E34" t="s">
        <v>212</v>
      </c>
      <c r="F34" s="9">
        <v>2645.55</v>
      </c>
    </row>
    <row r="35" spans="5:6" x14ac:dyDescent="0.25">
      <c r="E35" t="s">
        <v>213</v>
      </c>
      <c r="F35" s="9">
        <v>142.86000000000001</v>
      </c>
    </row>
    <row r="36" spans="5:6" x14ac:dyDescent="0.25">
      <c r="E36" t="s">
        <v>214</v>
      </c>
      <c r="F36" s="9"/>
    </row>
    <row r="37" spans="5:6" x14ac:dyDescent="0.25">
      <c r="E37" t="s">
        <v>215</v>
      </c>
      <c r="F37" s="9"/>
    </row>
    <row r="38" spans="5:6" x14ac:dyDescent="0.25">
      <c r="E38" t="s">
        <v>216</v>
      </c>
      <c r="F38" s="9">
        <v>2130.5500000000002</v>
      </c>
    </row>
    <row r="39" spans="5:6" x14ac:dyDescent="0.25">
      <c r="E39" t="s">
        <v>217</v>
      </c>
      <c r="F39" s="9"/>
    </row>
    <row r="40" spans="5:6" x14ac:dyDescent="0.25">
      <c r="E40" t="s">
        <v>218</v>
      </c>
      <c r="F40" s="9">
        <v>134</v>
      </c>
    </row>
    <row r="41" spans="5:6" x14ac:dyDescent="0.25">
      <c r="E41" s="5" t="s">
        <v>219</v>
      </c>
      <c r="F41" s="8">
        <f>SUM(F42:F48)</f>
        <v>823.42</v>
      </c>
    </row>
    <row r="42" spans="5:6" x14ac:dyDescent="0.25">
      <c r="E42" t="s">
        <v>220</v>
      </c>
      <c r="F42" s="9">
        <v>125</v>
      </c>
    </row>
    <row r="43" spans="5:6" x14ac:dyDescent="0.25">
      <c r="E43" t="s">
        <v>221</v>
      </c>
      <c r="F43" s="9">
        <v>444.31</v>
      </c>
    </row>
    <row r="44" spans="5:6" x14ac:dyDescent="0.25">
      <c r="E44" t="s">
        <v>222</v>
      </c>
      <c r="F44" s="9"/>
    </row>
    <row r="45" spans="5:6" x14ac:dyDescent="0.25">
      <c r="E45" t="s">
        <v>223</v>
      </c>
      <c r="F45" s="9"/>
    </row>
    <row r="46" spans="5:6" x14ac:dyDescent="0.25">
      <c r="E46" t="s">
        <v>224</v>
      </c>
      <c r="F46" s="9"/>
    </row>
    <row r="47" spans="5:6" x14ac:dyDescent="0.25">
      <c r="E47" t="s">
        <v>225</v>
      </c>
      <c r="F47" s="9"/>
    </row>
    <row r="48" spans="5:6" x14ac:dyDescent="0.25">
      <c r="E48" t="s">
        <v>226</v>
      </c>
      <c r="F48" s="9">
        <v>254.11</v>
      </c>
    </row>
    <row r="49" spans="1:6" x14ac:dyDescent="0.25">
      <c r="E49" s="5" t="s">
        <v>227</v>
      </c>
      <c r="F49" s="8">
        <f>SUM(F50)</f>
        <v>80</v>
      </c>
    </row>
    <row r="50" spans="1:6" x14ac:dyDescent="0.25">
      <c r="E50" t="s">
        <v>230</v>
      </c>
      <c r="F50" s="9">
        <v>80</v>
      </c>
    </row>
    <row r="51" spans="1:6" x14ac:dyDescent="0.25">
      <c r="A51" s="18" t="s">
        <v>275</v>
      </c>
      <c r="B51" s="19">
        <f>SUM(B2:B8)</f>
        <v>28500</v>
      </c>
      <c r="C51" s="18"/>
      <c r="D51" s="18"/>
      <c r="E51" s="18" t="s">
        <v>275</v>
      </c>
      <c r="F51" s="19">
        <f>SUM(F2,F6,F10,F26,F31,F41,F49)</f>
        <v>20355.91</v>
      </c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40B0F-7ECE-402D-B00A-CDD657562DF4}">
  <sheetPr codeName="Feuil7"/>
  <dimension ref="A1:L51"/>
  <sheetViews>
    <sheetView zoomScaleNormal="100" workbookViewId="0">
      <selection activeCell="C54" sqref="C54"/>
    </sheetView>
  </sheetViews>
  <sheetFormatPr baseColWidth="10" defaultRowHeight="15" x14ac:dyDescent="0.25"/>
  <cols>
    <col min="1" max="1" width="64" style="13" bestFit="1" customWidth="1"/>
    <col min="2" max="2" width="8.5703125" style="13" bestFit="1" customWidth="1"/>
    <col min="3" max="4" width="11.42578125" style="13"/>
    <col min="5" max="5" width="64" style="13" bestFit="1" customWidth="1"/>
    <col min="6" max="6" width="9.7109375" style="13" bestFit="1" customWidth="1"/>
    <col min="7" max="16384" width="11.42578125" style="13"/>
  </cols>
  <sheetData>
    <row r="1" spans="1:12" x14ac:dyDescent="0.25">
      <c r="A1" s="2" t="str">
        <f>_xlfn.CONCAT("BUDGET PREVISIONNEL ",L1)</f>
        <v xml:space="preserve">BUDGET PREVISIONNEL </v>
      </c>
      <c r="B1" s="6"/>
      <c r="E1" s="2" t="str">
        <f>_xlfn.CONCAT("TOTAL DES FRAIS EN ",L1)</f>
        <v xml:space="preserve">TOTAL DES FRAIS EN </v>
      </c>
      <c r="F1" s="7"/>
      <c r="L1" s="18"/>
    </row>
    <row r="2" spans="1:12" x14ac:dyDescent="0.25">
      <c r="A2" s="5" t="s">
        <v>180</v>
      </c>
      <c r="B2" s="8"/>
      <c r="E2" s="5" t="s">
        <v>180</v>
      </c>
      <c r="F2" s="8">
        <f>SUM(F3:F4)</f>
        <v>0</v>
      </c>
    </row>
    <row r="3" spans="1:12" x14ac:dyDescent="0.25">
      <c r="A3" s="5" t="s">
        <v>184</v>
      </c>
      <c r="B3" s="8"/>
      <c r="E3" s="13" t="s">
        <v>181</v>
      </c>
      <c r="F3" s="9">
        <f>SUMIFS(FraisProfesseur!$D$6:$D$1048576,FraisProfesseur!$C$6:$C$1048576,FraisBudgetType!$L$1,FraisProfesseur!$G$6:$G$1048576,FraisBudgetType!$E3)</f>
        <v>0</v>
      </c>
    </row>
    <row r="4" spans="1:12" x14ac:dyDescent="0.25">
      <c r="A4" s="5" t="s">
        <v>188</v>
      </c>
      <c r="B4" s="8"/>
      <c r="E4" s="13" t="s">
        <v>182</v>
      </c>
      <c r="F4" s="9">
        <f>SUMIFS(FraisProfesseur!$D$6:$D$1048576,FraisProfesseur!$C$6:$C$1048576,FraisBudgetType!$L$1,FraisProfesseur!$G$6:$G$1048576,FraisBudgetType!$E4)</f>
        <v>0</v>
      </c>
    </row>
    <row r="5" spans="1:12" x14ac:dyDescent="0.25">
      <c r="A5" s="5" t="s">
        <v>204</v>
      </c>
      <c r="B5" s="8"/>
      <c r="E5" s="13" t="s">
        <v>183</v>
      </c>
      <c r="F5" s="9">
        <f>SUMIFS(FraisProfesseur!$D$6:$D$1048576,FraisProfesseur!$C$6:$C$1048576,FraisBudgetType!$L$1,FraisProfesseur!$G$6:$G$1048576,FraisBudgetType!$E5)</f>
        <v>0</v>
      </c>
    </row>
    <row r="6" spans="1:12" x14ac:dyDescent="0.25">
      <c r="A6" s="5" t="s">
        <v>209</v>
      </c>
      <c r="B6" s="8"/>
      <c r="E6" s="5" t="s">
        <v>184</v>
      </c>
      <c r="F6" s="8">
        <f>SUM(F7:F9)</f>
        <v>0</v>
      </c>
    </row>
    <row r="7" spans="1:12" x14ac:dyDescent="0.25">
      <c r="A7" s="5" t="s">
        <v>219</v>
      </c>
      <c r="B7" s="8"/>
      <c r="E7" s="13" t="s">
        <v>185</v>
      </c>
      <c r="F7" s="9">
        <f>SUMIFS(FraisProfesseur!$D$6:$D$1048576,FraisProfesseur!$C$6:$C$1048576,FraisBudgetType!$L$1,FraisProfesseur!$G$6:$G$1048576,FraisBudgetType!$E7)</f>
        <v>0</v>
      </c>
    </row>
    <row r="8" spans="1:12" x14ac:dyDescent="0.25">
      <c r="A8" s="5" t="s">
        <v>227</v>
      </c>
      <c r="B8" s="8"/>
      <c r="E8" s="13" t="s">
        <v>186</v>
      </c>
      <c r="F8" s="9">
        <f>SUMIFS(FraisProfesseur!$D$6:$D$1048576,FraisProfesseur!$C$6:$C$1048576,FraisBudgetType!$L$1,FraisProfesseur!$G$6:$G$1048576,FraisBudgetType!$E8)</f>
        <v>0</v>
      </c>
    </row>
    <row r="9" spans="1:12" x14ac:dyDescent="0.25">
      <c r="E9" s="13" t="s">
        <v>187</v>
      </c>
      <c r="F9" s="9">
        <f>SUMIFS(FraisProfesseur!$D$6:$D$1048576,FraisProfesseur!$C$6:$C$1048576,FraisBudgetType!$L$1,FraisProfesseur!$G$6:$G$1048576,FraisBudgetType!$E9)</f>
        <v>0</v>
      </c>
    </row>
    <row r="10" spans="1:12" x14ac:dyDescent="0.25">
      <c r="E10" s="5" t="s">
        <v>188</v>
      </c>
      <c r="F10" s="8">
        <f>SUM(F11:F25)</f>
        <v>0</v>
      </c>
    </row>
    <row r="11" spans="1:12" x14ac:dyDescent="0.25">
      <c r="E11" s="13" t="s">
        <v>189</v>
      </c>
      <c r="F11" s="9">
        <f>SUMIFS(FraisProfesseur!$D$6:$D$1048576,FraisProfesseur!$C$6:$C$1048576,FraisBudgetType!$L$1,FraisProfesseur!$G$6:$G$1048576,FraisBudgetType!$E11)</f>
        <v>0</v>
      </c>
    </row>
    <row r="12" spans="1:12" x14ac:dyDescent="0.25">
      <c r="E12" s="13" t="s">
        <v>190</v>
      </c>
      <c r="F12" s="9">
        <f>SUMIFS(FraisProfesseur!$D$6:$D$1048576,FraisProfesseur!$C$6:$C$1048576,FraisBudgetType!$L$1,FraisProfesseur!$G$6:$G$1048576,FraisBudgetType!$E12)</f>
        <v>0</v>
      </c>
    </row>
    <row r="13" spans="1:12" x14ac:dyDescent="0.25">
      <c r="E13" s="13" t="s">
        <v>191</v>
      </c>
      <c r="F13" s="9">
        <f>SUMIFS(FraisProfesseur!$D$6:$D$1048576,FraisProfesseur!$C$6:$C$1048576,FraisBudgetType!$L$1,FraisProfesseur!$G$6:$G$1048576,FraisBudgetType!$E13)</f>
        <v>0</v>
      </c>
    </row>
    <row r="14" spans="1:12" x14ac:dyDescent="0.25">
      <c r="E14" s="13" t="s">
        <v>192</v>
      </c>
      <c r="F14" s="9">
        <f>SUMIFS(FraisProfesseur!$D$6:$D$1048576,FraisProfesseur!$C$6:$C$1048576,FraisBudgetType!$L$1,FraisProfesseur!$G$6:$G$1048576,FraisBudgetType!$E14)</f>
        <v>0</v>
      </c>
    </row>
    <row r="15" spans="1:12" x14ac:dyDescent="0.25">
      <c r="E15" s="13" t="s">
        <v>193</v>
      </c>
      <c r="F15" s="9">
        <f>SUMIFS(FraisProfesseur!$D$6:$D$1048576,FraisProfesseur!$C$6:$C$1048576,FraisBudgetType!$L$1,FraisProfesseur!$G$6:$G$1048576,FraisBudgetType!$E15)</f>
        <v>0</v>
      </c>
    </row>
    <row r="16" spans="1:12" x14ac:dyDescent="0.25">
      <c r="E16" s="13" t="s">
        <v>194</v>
      </c>
      <c r="F16" s="9">
        <f>SUMIFS(FraisProfesseur!$D$6:$D$1048576,FraisProfesseur!$C$6:$C$1048576,FraisBudgetType!$L$1,FraisProfesseur!$G$6:$G$1048576,FraisBudgetType!$E16)</f>
        <v>0</v>
      </c>
    </row>
    <row r="17" spans="5:6" x14ac:dyDescent="0.25">
      <c r="E17" s="13" t="s">
        <v>195</v>
      </c>
      <c r="F17" s="9">
        <f>SUMIFS(FraisProfesseur!$D$6:$D$1048576,FraisProfesseur!$C$6:$C$1048576,FraisBudgetType!$L$1,FraisProfesseur!$G$6:$G$1048576,FraisBudgetType!$E17)</f>
        <v>0</v>
      </c>
    </row>
    <row r="18" spans="5:6" x14ac:dyDescent="0.25">
      <c r="E18" s="13" t="s">
        <v>196</v>
      </c>
      <c r="F18" s="9">
        <f>SUMIFS(FraisProfesseur!$D$6:$D$1048576,FraisProfesseur!$C$6:$C$1048576,FraisBudgetType!$L$1,FraisProfesseur!$G$6:$G$1048576,FraisBudgetType!$E18)</f>
        <v>0</v>
      </c>
    </row>
    <row r="19" spans="5:6" x14ac:dyDescent="0.25">
      <c r="E19" s="13" t="s">
        <v>197</v>
      </c>
      <c r="F19" s="9">
        <f>SUMIFS(FraisProfesseur!$D$6:$D$1048576,FraisProfesseur!$C$6:$C$1048576,FraisBudgetType!$L$1,FraisProfesseur!$G$6:$G$1048576,FraisBudgetType!$E19)</f>
        <v>0</v>
      </c>
    </row>
    <row r="20" spans="5:6" x14ac:dyDescent="0.25">
      <c r="E20" s="13" t="s">
        <v>198</v>
      </c>
      <c r="F20" s="9">
        <f>SUMIFS(FraisProfesseur!$D$6:$D$1048576,FraisProfesseur!$C$6:$C$1048576,FraisBudgetType!$L$1,FraisProfesseur!$G$6:$G$1048576,FraisBudgetType!$E20)</f>
        <v>0</v>
      </c>
    </row>
    <row r="21" spans="5:6" x14ac:dyDescent="0.25">
      <c r="E21" s="13" t="s">
        <v>199</v>
      </c>
      <c r="F21" s="9">
        <f>SUMIFS(FraisProfesseur!$D$6:$D$1048576,FraisProfesseur!$C$6:$C$1048576,FraisBudgetType!$L$1,FraisProfesseur!$G$6:$G$1048576,FraisBudgetType!$E21)</f>
        <v>0</v>
      </c>
    </row>
    <row r="22" spans="5:6" x14ac:dyDescent="0.25">
      <c r="E22" s="13" t="s">
        <v>200</v>
      </c>
      <c r="F22" s="9">
        <f>SUMIFS(FraisProfesseur!$D$6:$D$1048576,FraisProfesseur!$C$6:$C$1048576,FraisBudgetType!$L$1,FraisProfesseur!$G$6:$G$1048576,FraisBudgetType!$E22)</f>
        <v>0</v>
      </c>
    </row>
    <row r="23" spans="5:6" x14ac:dyDescent="0.25">
      <c r="E23" s="13" t="s">
        <v>201</v>
      </c>
      <c r="F23" s="9">
        <f>SUMIFS(FraisProfesseur!$D$6:$D$1048576,FraisProfesseur!$C$6:$C$1048576,FraisBudgetType!$L$1,FraisProfesseur!$G$6:$G$1048576,FraisBudgetType!$E23)</f>
        <v>0</v>
      </c>
    </row>
    <row r="24" spans="5:6" x14ac:dyDescent="0.25">
      <c r="E24" s="13" t="s">
        <v>202</v>
      </c>
      <c r="F24" s="9">
        <f>SUMIFS(FraisProfesseur!$D$6:$D$1048576,FraisProfesseur!$C$6:$C$1048576,FraisBudgetType!$L$1,FraisProfesseur!$G$6:$G$1048576,FraisBudgetType!$E24)</f>
        <v>0</v>
      </c>
    </row>
    <row r="25" spans="5:6" x14ac:dyDescent="0.25">
      <c r="E25" s="13" t="s">
        <v>203</v>
      </c>
      <c r="F25" s="9">
        <f>SUMIFS(FraisProfesseur!$D$6:$D$1048576,FraisProfesseur!$C$6:$C$1048576,FraisBudgetType!$L$1,FraisProfesseur!$G$6:$G$1048576,FraisBudgetType!$E25)</f>
        <v>0</v>
      </c>
    </row>
    <row r="26" spans="5:6" x14ac:dyDescent="0.25">
      <c r="E26" s="5" t="s">
        <v>204</v>
      </c>
      <c r="F26" s="8">
        <f>SUM(F27:F30)</f>
        <v>0</v>
      </c>
    </row>
    <row r="27" spans="5:6" x14ac:dyDescent="0.25">
      <c r="E27" s="13" t="s">
        <v>205</v>
      </c>
      <c r="F27" s="9">
        <f>SUMIFS(FraisProfesseur!$D$6:$D$1048576,FraisProfesseur!$C$6:$C$1048576,FraisBudgetType!$L$1,FraisProfesseur!$G$6:$G$1048576,FraisBudgetType!$E27)</f>
        <v>0</v>
      </c>
    </row>
    <row r="28" spans="5:6" x14ac:dyDescent="0.25">
      <c r="E28" s="13" t="s">
        <v>206</v>
      </c>
      <c r="F28" s="9">
        <f>SUMIFS(FraisProfesseur!$D$6:$D$1048576,FraisProfesseur!$C$6:$C$1048576,FraisBudgetType!$L$1,FraisProfesseur!$G$6:$G$1048576,FraisBudgetType!$E28)</f>
        <v>0</v>
      </c>
    </row>
    <row r="29" spans="5:6" x14ac:dyDescent="0.25">
      <c r="E29" s="13" t="s">
        <v>207</v>
      </c>
      <c r="F29" s="9">
        <f>SUMIFS(FraisProfesseur!$D$6:$D$1048576,FraisProfesseur!$C$6:$C$1048576,FraisBudgetType!$L$1,FraisProfesseur!$G$6:$G$1048576,FraisBudgetType!$E29)</f>
        <v>0</v>
      </c>
    </row>
    <row r="30" spans="5:6" x14ac:dyDescent="0.25">
      <c r="E30" s="13" t="s">
        <v>208</v>
      </c>
      <c r="F30" s="9">
        <f>SUMIFS(FraisProfesseur!$D$6:$D$1048576,FraisProfesseur!$C$6:$C$1048576,FraisBudgetType!$L$1,FraisProfesseur!$G$6:$G$1048576,FraisBudgetType!$E30)</f>
        <v>0</v>
      </c>
    </row>
    <row r="31" spans="5:6" x14ac:dyDescent="0.25">
      <c r="E31" s="5" t="s">
        <v>209</v>
      </c>
      <c r="F31" s="8">
        <f>SUM(F32:F40)</f>
        <v>0</v>
      </c>
    </row>
    <row r="32" spans="5:6" x14ac:dyDescent="0.25">
      <c r="E32" s="13" t="s">
        <v>210</v>
      </c>
      <c r="F32" s="9">
        <f>SUMIFS(FraisProfesseur!$D$6:$D$1048576,FraisProfesseur!$C$6:$C$1048576,FraisBudgetType!$L$1,FraisProfesseur!$G$6:$G$1048576,FraisBudgetType!$E32)</f>
        <v>0</v>
      </c>
    </row>
    <row r="33" spans="5:6" x14ac:dyDescent="0.25">
      <c r="E33" s="13" t="s">
        <v>211</v>
      </c>
      <c r="F33" s="9">
        <f>SUMIFS(FraisProfesseur!$D$6:$D$1048576,FraisProfesseur!$C$6:$C$1048576,FraisBudgetType!$L$1,FraisProfesseur!$G$6:$G$1048576,FraisBudgetType!$E33)</f>
        <v>0</v>
      </c>
    </row>
    <row r="34" spans="5:6" x14ac:dyDescent="0.25">
      <c r="E34" s="13" t="s">
        <v>212</v>
      </c>
      <c r="F34" s="9">
        <f>SUMIFS(FraisProfesseur!$D$6:$D$1048576,FraisProfesseur!$C$6:$C$1048576,FraisBudgetType!$L$1,FraisProfesseur!$G$6:$G$1048576,FraisBudgetType!$E34)</f>
        <v>0</v>
      </c>
    </row>
    <row r="35" spans="5:6" x14ac:dyDescent="0.25">
      <c r="E35" s="13" t="s">
        <v>213</v>
      </c>
      <c r="F35" s="9">
        <f>SUMIFS(FraisProfesseur!$D$6:$D$1048576,FraisProfesseur!$C$6:$C$1048576,FraisBudgetType!$L$1,FraisProfesseur!$G$6:$G$1048576,FraisBudgetType!$E35)</f>
        <v>0</v>
      </c>
    </row>
    <row r="36" spans="5:6" x14ac:dyDescent="0.25">
      <c r="E36" s="13" t="s">
        <v>214</v>
      </c>
      <c r="F36" s="9">
        <f>SUMIFS(FraisProfesseur!$D$6:$D$1048576,FraisProfesseur!$C$6:$C$1048576,FraisBudgetType!$L$1,FraisProfesseur!$G$6:$G$1048576,FraisBudgetType!$E36)</f>
        <v>0</v>
      </c>
    </row>
    <row r="37" spans="5:6" x14ac:dyDescent="0.25">
      <c r="E37" s="13" t="s">
        <v>215</v>
      </c>
      <c r="F37" s="9">
        <f>SUMIFS(FraisProfesseur!$D$6:$D$1048576,FraisProfesseur!$C$6:$C$1048576,FraisBudgetType!$L$1,FraisProfesseur!$G$6:$G$1048576,FraisBudgetType!$E37)</f>
        <v>0</v>
      </c>
    </row>
    <row r="38" spans="5:6" x14ac:dyDescent="0.25">
      <c r="E38" s="13" t="s">
        <v>216</v>
      </c>
      <c r="F38" s="9">
        <f>SUMIFS(FraisProfesseur!$D$6:$D$1048576,FraisProfesseur!$C$6:$C$1048576,FraisBudgetType!$L$1,FraisProfesseur!$G$6:$G$1048576,FraisBudgetType!$E38)</f>
        <v>0</v>
      </c>
    </row>
    <row r="39" spans="5:6" x14ac:dyDescent="0.25">
      <c r="E39" s="13" t="s">
        <v>217</v>
      </c>
      <c r="F39" s="9">
        <f>SUMIFS(FraisProfesseur!$D$6:$D$1048576,FraisProfesseur!$C$6:$C$1048576,FraisBudgetType!$L$1,FraisProfesseur!$G$6:$G$1048576,FraisBudgetType!$E39)</f>
        <v>0</v>
      </c>
    </row>
    <row r="40" spans="5:6" x14ac:dyDescent="0.25">
      <c r="E40" s="13" t="s">
        <v>218</v>
      </c>
      <c r="F40" s="9">
        <f>SUMIFS(FraisProfesseur!$D$6:$D$1048576,FraisProfesseur!$C$6:$C$1048576,FraisBudgetType!$L$1,FraisProfesseur!$G$6:$G$1048576,FraisBudgetType!$E40)</f>
        <v>0</v>
      </c>
    </row>
    <row r="41" spans="5:6" x14ac:dyDescent="0.25">
      <c r="E41" s="5" t="s">
        <v>219</v>
      </c>
      <c r="F41" s="8">
        <f>SUM(F42:F48)</f>
        <v>0</v>
      </c>
    </row>
    <row r="42" spans="5:6" x14ac:dyDescent="0.25">
      <c r="E42" s="13" t="s">
        <v>220</v>
      </c>
      <c r="F42" s="9">
        <f>SUMIFS(FraisProfesseur!$D$6:$D$1048576,FraisProfesseur!$C$6:$C$1048576,FraisBudgetType!$L$1,FraisProfesseur!$G$6:$G$1048576,FraisBudgetType!$E42)</f>
        <v>0</v>
      </c>
    </row>
    <row r="43" spans="5:6" x14ac:dyDescent="0.25">
      <c r="E43" s="13" t="s">
        <v>221</v>
      </c>
      <c r="F43" s="9">
        <f>SUMIFS(FraisProfesseur!$D$6:$D$1048576,FraisProfesseur!$C$6:$C$1048576,FraisBudgetType!$L$1,FraisProfesseur!$G$6:$G$1048576,FraisBudgetType!$E43)</f>
        <v>0</v>
      </c>
    </row>
    <row r="44" spans="5:6" x14ac:dyDescent="0.25">
      <c r="E44" s="13" t="s">
        <v>222</v>
      </c>
      <c r="F44" s="9">
        <f>SUMIFS(FraisProfesseur!$D$6:$D$1048576,FraisProfesseur!$C$6:$C$1048576,FraisBudgetType!$L$1,FraisProfesseur!$G$6:$G$1048576,FraisBudgetType!$E44)</f>
        <v>0</v>
      </c>
    </row>
    <row r="45" spans="5:6" x14ac:dyDescent="0.25">
      <c r="E45" s="13" t="s">
        <v>223</v>
      </c>
      <c r="F45" s="9">
        <f>SUMIFS(FraisProfesseur!$D$6:$D$1048576,FraisProfesseur!$C$6:$C$1048576,FraisBudgetType!$L$1,FraisProfesseur!$G$6:$G$1048576,FraisBudgetType!$E45)</f>
        <v>0</v>
      </c>
    </row>
    <row r="46" spans="5:6" x14ac:dyDescent="0.25">
      <c r="E46" s="13" t="s">
        <v>224</v>
      </c>
      <c r="F46" s="9">
        <f>SUMIFS(FraisProfesseur!$D$6:$D$1048576,FraisProfesseur!$C$6:$C$1048576,FraisBudgetType!$L$1,FraisProfesseur!$G$6:$G$1048576,FraisBudgetType!$E46)</f>
        <v>0</v>
      </c>
    </row>
    <row r="47" spans="5:6" x14ac:dyDescent="0.25">
      <c r="E47" s="13" t="s">
        <v>225</v>
      </c>
      <c r="F47" s="9">
        <f>SUMIFS(FraisProfesseur!$D$6:$D$1048576,FraisProfesseur!$C$6:$C$1048576,FraisBudgetType!$L$1,FraisProfesseur!$G$6:$G$1048576,FraisBudgetType!$E47)</f>
        <v>0</v>
      </c>
    </row>
    <row r="48" spans="5:6" x14ac:dyDescent="0.25">
      <c r="E48" s="13" t="s">
        <v>226</v>
      </c>
      <c r="F48" s="9">
        <f>SUMIFS(FraisProfesseur!$D$6:$D$1048576,FraisProfesseur!$C$6:$C$1048576,FraisBudgetType!$L$1,FraisProfesseur!$G$6:$G$1048576,FraisBudgetType!$E48)</f>
        <v>0</v>
      </c>
    </row>
    <row r="49" spans="1:6" x14ac:dyDescent="0.25">
      <c r="E49" s="5" t="s">
        <v>227</v>
      </c>
      <c r="F49" s="8">
        <f>SUM(F50)</f>
        <v>0</v>
      </c>
    </row>
    <row r="50" spans="1:6" x14ac:dyDescent="0.25">
      <c r="E50" s="13" t="s">
        <v>230</v>
      </c>
      <c r="F50" s="9">
        <f>SUMIFS(FraisProfesseur!$D$6:$D$1048576,FraisProfesseur!$C$6:$C$1048576,FraisBudgetType!$L$1,FraisProfesseur!$G$6:$G$1048576,FraisBudgetType!$E50)</f>
        <v>0</v>
      </c>
    </row>
    <row r="51" spans="1:6" x14ac:dyDescent="0.25">
      <c r="A51" s="18" t="s">
        <v>275</v>
      </c>
      <c r="B51" s="19">
        <f>SUM(B2:B8)</f>
        <v>0</v>
      </c>
      <c r="C51" s="18"/>
      <c r="D51" s="18"/>
      <c r="E51" s="18" t="s">
        <v>275</v>
      </c>
      <c r="F51" s="19">
        <f>SUM(F2,F6,F10,F26,F31,F41,F49)</f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FCD23-C795-438E-9E4E-B43FB2FB7FE1}">
  <sheetPr codeName="Feuil6"/>
  <dimension ref="A1:AB22"/>
  <sheetViews>
    <sheetView zoomScale="55" zoomScaleNormal="55" workbookViewId="0">
      <selection activeCell="AB1" sqref="K1:AB1048576"/>
    </sheetView>
  </sheetViews>
  <sheetFormatPr baseColWidth="10" defaultRowHeight="15" x14ac:dyDescent="0.25"/>
  <cols>
    <col min="1" max="1" width="5.42578125" style="17" bestFit="1" customWidth="1"/>
    <col min="2" max="2" width="5.7109375" style="17" bestFit="1" customWidth="1"/>
    <col min="3" max="3" width="7.7109375" style="13" bestFit="1" customWidth="1"/>
    <col min="4" max="4" width="9.5703125" style="9" bestFit="1" customWidth="1"/>
    <col min="5" max="5" width="20.140625" style="13" bestFit="1" customWidth="1"/>
    <col min="6" max="6" width="73.140625" style="13" bestFit="1" customWidth="1"/>
    <col min="7" max="7" width="37.85546875" style="13" bestFit="1" customWidth="1"/>
    <col min="8" max="8" width="16.5703125" style="13" bestFit="1" customWidth="1"/>
    <col min="9" max="10" width="11.42578125" style="13"/>
    <col min="11" max="28" width="11.42578125" style="13" hidden="1" customWidth="1"/>
    <col min="29" max="16384" width="11.42578125" style="13"/>
  </cols>
  <sheetData>
    <row r="1" spans="1:28" x14ac:dyDescent="0.25">
      <c r="A1" s="25" t="s">
        <v>257</v>
      </c>
      <c r="B1" s="25"/>
      <c r="C1" s="25"/>
      <c r="D1" s="25"/>
      <c r="E1" s="25"/>
      <c r="F1" s="25"/>
      <c r="G1" s="25"/>
      <c r="H1" s="25"/>
      <c r="K1" s="22"/>
      <c r="L1" s="22"/>
      <c r="M1" s="22"/>
      <c r="N1" s="22"/>
      <c r="O1" s="22"/>
      <c r="P1" s="22"/>
      <c r="Q1" s="22"/>
      <c r="R1" s="22"/>
      <c r="U1" s="22"/>
      <c r="V1" s="22"/>
      <c r="W1" s="22"/>
      <c r="X1" s="22"/>
      <c r="Y1" s="22"/>
      <c r="Z1" s="22"/>
      <c r="AA1" s="22"/>
      <c r="AB1" s="22" t="s">
        <v>257</v>
      </c>
    </row>
    <row r="2" spans="1:28" x14ac:dyDescent="0.25">
      <c r="A2" s="25" t="s">
        <v>257</v>
      </c>
      <c r="B2" s="25"/>
      <c r="C2" s="25"/>
      <c r="D2" s="25"/>
      <c r="E2" s="25"/>
      <c r="F2" s="25"/>
      <c r="G2" s="25"/>
      <c r="H2" s="25"/>
      <c r="K2" s="22"/>
      <c r="L2" s="22"/>
      <c r="M2" s="22"/>
      <c r="N2" s="22"/>
      <c r="O2" s="22"/>
      <c r="P2" s="22"/>
      <c r="Q2" s="22"/>
      <c r="R2" s="22"/>
      <c r="U2" s="22"/>
      <c r="V2" s="22"/>
      <c r="W2" s="22"/>
      <c r="X2" s="22"/>
      <c r="Y2" s="22"/>
      <c r="Z2" s="22"/>
      <c r="AA2" s="22"/>
      <c r="AB2" s="22" t="s">
        <v>257</v>
      </c>
    </row>
    <row r="3" spans="1:28" x14ac:dyDescent="0.25">
      <c r="A3" s="25" t="s">
        <v>257</v>
      </c>
      <c r="B3" s="25"/>
      <c r="C3" s="25"/>
      <c r="D3" s="25"/>
      <c r="E3" s="25"/>
      <c r="F3" s="25"/>
      <c r="G3" s="25"/>
      <c r="H3" s="25"/>
      <c r="K3" s="22"/>
      <c r="L3" s="22"/>
      <c r="M3" s="22"/>
      <c r="N3" s="22"/>
      <c r="O3" s="22"/>
      <c r="P3" s="22"/>
      <c r="Q3" s="22"/>
      <c r="R3" s="22"/>
      <c r="U3" s="22"/>
      <c r="V3" s="22"/>
      <c r="W3" s="22"/>
      <c r="X3" s="22"/>
      <c r="Y3" s="22"/>
      <c r="Z3" s="22"/>
      <c r="AA3" s="22"/>
      <c r="AB3" s="22" t="s">
        <v>257</v>
      </c>
    </row>
    <row r="4" spans="1:28" x14ac:dyDescent="0.25">
      <c r="A4" s="25" t="s">
        <v>257</v>
      </c>
      <c r="B4" s="25"/>
      <c r="C4" s="25"/>
      <c r="D4" s="25"/>
      <c r="E4" s="25"/>
      <c r="F4" s="25"/>
      <c r="G4" s="25"/>
      <c r="H4" s="25"/>
      <c r="K4" s="22"/>
      <c r="L4" s="22"/>
      <c r="M4" s="22"/>
      <c r="N4" s="22"/>
      <c r="O4" s="22"/>
      <c r="P4" s="22"/>
      <c r="Q4" s="22"/>
      <c r="R4" s="22"/>
      <c r="U4" s="22"/>
      <c r="V4" s="22"/>
      <c r="W4" s="22"/>
      <c r="X4" s="22"/>
      <c r="Y4" s="22"/>
      <c r="Z4" s="22"/>
      <c r="AA4" s="22"/>
      <c r="AB4" s="22" t="s">
        <v>257</v>
      </c>
    </row>
    <row r="5" spans="1:28" x14ac:dyDescent="0.25">
      <c r="A5" s="23" t="s">
        <v>258</v>
      </c>
      <c r="B5" s="23" t="s">
        <v>259</v>
      </c>
      <c r="C5" s="23" t="s">
        <v>260</v>
      </c>
      <c r="D5" s="23" t="s">
        <v>253</v>
      </c>
      <c r="E5" s="23" t="s">
        <v>254</v>
      </c>
      <c r="F5" s="23" t="s">
        <v>255</v>
      </c>
      <c r="G5" s="23" t="s">
        <v>256</v>
      </c>
      <c r="H5" s="23" t="s">
        <v>0</v>
      </c>
      <c r="K5" s="23" t="s">
        <v>258</v>
      </c>
      <c r="L5" s="23" t="s">
        <v>259</v>
      </c>
      <c r="M5" s="23" t="s">
        <v>260</v>
      </c>
      <c r="N5" s="23" t="s">
        <v>253</v>
      </c>
      <c r="O5" s="23" t="s">
        <v>254</v>
      </c>
      <c r="P5" s="23" t="s">
        <v>255</v>
      </c>
      <c r="Q5" s="23" t="s">
        <v>256</v>
      </c>
      <c r="R5" s="23" t="s">
        <v>0</v>
      </c>
      <c r="U5" s="23" t="s">
        <v>258</v>
      </c>
      <c r="V5" s="23" t="s">
        <v>259</v>
      </c>
      <c r="W5" s="23" t="s">
        <v>260</v>
      </c>
      <c r="X5" s="23" t="s">
        <v>253</v>
      </c>
      <c r="Y5" s="23" t="s">
        <v>254</v>
      </c>
      <c r="Z5" s="23" t="s">
        <v>255</v>
      </c>
      <c r="AA5" s="23" t="s">
        <v>256</v>
      </c>
      <c r="AB5" s="23" t="s">
        <v>0</v>
      </c>
    </row>
    <row r="6" spans="1:28" x14ac:dyDescent="0.25">
      <c r="U6" s="17"/>
      <c r="V6" s="17"/>
      <c r="X6" s="9"/>
    </row>
    <row r="7" spans="1:28" x14ac:dyDescent="0.25">
      <c r="U7" s="17"/>
      <c r="V7" s="17"/>
      <c r="X7" s="9"/>
    </row>
    <row r="8" spans="1:28" x14ac:dyDescent="0.25">
      <c r="U8" s="17"/>
      <c r="V8" s="17"/>
      <c r="X8" s="9"/>
    </row>
    <row r="9" spans="1:28" x14ac:dyDescent="0.25">
      <c r="U9" s="17"/>
      <c r="V9" s="17"/>
      <c r="X9" s="9"/>
    </row>
    <row r="10" spans="1:28" x14ac:dyDescent="0.25">
      <c r="U10" s="17"/>
      <c r="V10" s="17"/>
      <c r="X10" s="9"/>
    </row>
    <row r="11" spans="1:28" x14ac:dyDescent="0.25">
      <c r="U11" s="17"/>
      <c r="V11" s="17"/>
      <c r="X11" s="9"/>
    </row>
    <row r="12" spans="1:28" x14ac:dyDescent="0.25">
      <c r="U12" s="17"/>
      <c r="V12" s="17"/>
      <c r="X12" s="9"/>
    </row>
    <row r="13" spans="1:28" x14ac:dyDescent="0.25">
      <c r="U13" s="17"/>
      <c r="V13" s="17"/>
      <c r="X13" s="9"/>
    </row>
    <row r="22" spans="6:6" x14ac:dyDescent="0.25">
      <c r="F22" s="24"/>
    </row>
  </sheetData>
  <sortState xmlns:xlrd2="http://schemas.microsoft.com/office/spreadsheetml/2017/richdata2" ref="A6:H16">
    <sortCondition ref="H6:H16"/>
    <sortCondition ref="C6:C16"/>
    <sortCondition ref="B6:B16"/>
    <sortCondition ref="A6:A16"/>
  </sortState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6D0EF-534E-4A26-AB7E-3B677A6F62DE}">
  <sheetPr codeName="Feuil8"/>
  <dimension ref="A1:K1"/>
  <sheetViews>
    <sheetView zoomScaleNormal="100" workbookViewId="0">
      <selection activeCell="O23" sqref="O23"/>
    </sheetView>
  </sheetViews>
  <sheetFormatPr baseColWidth="10" defaultRowHeight="15" x14ac:dyDescent="0.25"/>
  <cols>
    <col min="1" max="1" width="10.140625" bestFit="1" customWidth="1"/>
    <col min="2" max="2" width="4.7109375" bestFit="1" customWidth="1"/>
    <col min="3" max="3" width="5.28515625" bestFit="1" customWidth="1"/>
    <col min="4" max="4" width="6.85546875" bestFit="1" customWidth="1"/>
    <col min="6" max="6" width="9.5703125" bestFit="1" customWidth="1"/>
    <col min="7" max="7" width="5.28515625" bestFit="1" customWidth="1"/>
    <col min="8" max="8" width="6" bestFit="1" customWidth="1"/>
    <col min="9" max="9" width="17.7109375" bestFit="1" customWidth="1"/>
    <col min="10" max="10" width="10.7109375" bestFit="1" customWidth="1"/>
    <col min="11" max="11" width="27.85546875" bestFit="1" customWidth="1"/>
  </cols>
  <sheetData>
    <row r="1" spans="1:11" x14ac:dyDescent="0.25">
      <c r="A1" s="16" t="s">
        <v>262</v>
      </c>
      <c r="B1" s="16" t="s">
        <v>258</v>
      </c>
      <c r="C1" s="16" t="s">
        <v>259</v>
      </c>
      <c r="D1" s="16" t="s">
        <v>260</v>
      </c>
      <c r="E1" s="16" t="s">
        <v>263</v>
      </c>
      <c r="F1" s="16" t="s">
        <v>264</v>
      </c>
      <c r="G1" s="16" t="s">
        <v>256</v>
      </c>
      <c r="H1" s="16" t="s">
        <v>265</v>
      </c>
      <c r="I1" s="16" t="s">
        <v>266</v>
      </c>
      <c r="J1" s="16" t="s">
        <v>267</v>
      </c>
      <c r="K1" s="16" t="s">
        <v>268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380DD-FF57-4878-BB5C-3E3C984B049A}">
  <sheetPr codeName="Feuil9"/>
  <dimension ref="A1:AJ9"/>
  <sheetViews>
    <sheetView zoomScale="55" zoomScaleNormal="55" workbookViewId="0">
      <selection activeCell="AJ1" sqref="N1:AJ1048576"/>
    </sheetView>
  </sheetViews>
  <sheetFormatPr baseColWidth="10" defaultRowHeight="15" x14ac:dyDescent="0.25"/>
  <cols>
    <col min="1" max="1" width="4.7109375" bestFit="1" customWidth="1"/>
    <col min="2" max="2" width="5.28515625" bestFit="1" customWidth="1"/>
    <col min="3" max="3" width="6.85546875" bestFit="1" customWidth="1"/>
    <col min="4" max="4" width="17.7109375" bestFit="1" customWidth="1"/>
    <col min="5" max="5" width="20.5703125" bestFit="1" customWidth="1"/>
    <col min="6" max="6" width="33.28515625" bestFit="1" customWidth="1"/>
    <col min="7" max="7" width="7.85546875" bestFit="1" customWidth="1"/>
    <col min="8" max="8" width="23" bestFit="1" customWidth="1"/>
    <col min="9" max="9" width="16.5703125" bestFit="1" customWidth="1"/>
    <col min="10" max="10" width="27.85546875" bestFit="1" customWidth="1"/>
    <col min="14" max="36" width="11.42578125" hidden="1" customWidth="1"/>
  </cols>
  <sheetData>
    <row r="1" spans="1:36" x14ac:dyDescent="0.25">
      <c r="A1" s="16" t="s">
        <v>258</v>
      </c>
      <c r="B1" s="16" t="s">
        <v>259</v>
      </c>
      <c r="C1" s="16" t="s">
        <v>260</v>
      </c>
      <c r="D1" s="16" t="s">
        <v>263</v>
      </c>
      <c r="E1" s="16" t="s">
        <v>264</v>
      </c>
      <c r="F1" s="16" t="s">
        <v>256</v>
      </c>
      <c r="G1" s="16" t="s">
        <v>265</v>
      </c>
      <c r="H1" s="16" t="s">
        <v>266</v>
      </c>
      <c r="I1" s="16" t="s">
        <v>267</v>
      </c>
      <c r="J1" s="16" t="s">
        <v>268</v>
      </c>
      <c r="N1" s="16" t="s">
        <v>258</v>
      </c>
      <c r="O1" s="16" t="s">
        <v>259</v>
      </c>
      <c r="P1" s="16" t="s">
        <v>260</v>
      </c>
      <c r="Q1" s="16" t="s">
        <v>263</v>
      </c>
      <c r="R1" s="16" t="s">
        <v>264</v>
      </c>
      <c r="S1" s="16" t="s">
        <v>256</v>
      </c>
      <c r="T1" s="16" t="s">
        <v>265</v>
      </c>
      <c r="U1" s="16" t="s">
        <v>266</v>
      </c>
      <c r="V1" s="16" t="s">
        <v>267</v>
      </c>
      <c r="W1" s="16" t="s">
        <v>268</v>
      </c>
      <c r="AA1" s="16" t="s">
        <v>258</v>
      </c>
      <c r="AB1" s="16" t="s">
        <v>259</v>
      </c>
      <c r="AC1" s="16" t="s">
        <v>260</v>
      </c>
      <c r="AD1" s="16" t="s">
        <v>263</v>
      </c>
      <c r="AE1" s="16" t="s">
        <v>264</v>
      </c>
      <c r="AF1" s="16" t="s">
        <v>256</v>
      </c>
      <c r="AG1" s="16" t="s">
        <v>265</v>
      </c>
      <c r="AH1" s="16" t="s">
        <v>266</v>
      </c>
      <c r="AI1" s="16" t="s">
        <v>267</v>
      </c>
      <c r="AJ1" s="16" t="s">
        <v>268</v>
      </c>
    </row>
    <row r="2" spans="1:36" x14ac:dyDescent="0.25">
      <c r="AA2" s="13"/>
      <c r="AB2" s="13"/>
      <c r="AC2" s="13"/>
      <c r="AD2" s="13"/>
      <c r="AE2" s="13"/>
      <c r="AF2" s="13"/>
      <c r="AG2" s="13"/>
      <c r="AH2" s="13"/>
      <c r="AI2" s="13"/>
      <c r="AJ2" s="13"/>
    </row>
    <row r="3" spans="1:36" x14ac:dyDescent="0.25">
      <c r="AA3" s="13"/>
      <c r="AB3" s="13"/>
      <c r="AC3" s="13"/>
      <c r="AD3" s="13"/>
      <c r="AE3" s="13"/>
      <c r="AF3" s="13"/>
      <c r="AG3" s="13"/>
      <c r="AH3" s="13"/>
      <c r="AI3" s="13"/>
      <c r="AJ3" s="13"/>
    </row>
    <row r="4" spans="1:36" x14ac:dyDescent="0.25">
      <c r="AA4" s="13"/>
      <c r="AB4" s="13"/>
      <c r="AC4" s="13"/>
      <c r="AD4" s="13"/>
      <c r="AE4" s="13"/>
      <c r="AF4" s="13"/>
      <c r="AG4" s="13"/>
      <c r="AH4" s="13"/>
      <c r="AI4" s="13"/>
      <c r="AJ4" s="13"/>
    </row>
    <row r="5" spans="1:36" x14ac:dyDescent="0.25">
      <c r="AA5" s="13"/>
      <c r="AB5" s="13"/>
      <c r="AC5" s="13"/>
      <c r="AD5" s="13"/>
      <c r="AE5" s="13"/>
      <c r="AF5" s="13"/>
      <c r="AG5" s="13"/>
      <c r="AH5" s="13"/>
      <c r="AI5" s="13"/>
      <c r="AJ5" s="13"/>
    </row>
    <row r="6" spans="1:36" x14ac:dyDescent="0.25">
      <c r="AA6" s="13"/>
      <c r="AB6" s="13"/>
      <c r="AC6" s="13"/>
      <c r="AD6" s="13"/>
      <c r="AE6" s="13"/>
      <c r="AF6" s="13"/>
      <c r="AG6" s="13"/>
      <c r="AH6" s="13"/>
      <c r="AI6" s="13"/>
      <c r="AJ6" s="13"/>
    </row>
    <row r="7" spans="1:36" x14ac:dyDescent="0.25">
      <c r="AA7" s="13"/>
      <c r="AB7" s="13"/>
      <c r="AC7" s="13"/>
      <c r="AD7" s="13"/>
      <c r="AE7" s="13"/>
      <c r="AF7" s="13"/>
      <c r="AG7" s="13"/>
      <c r="AH7" s="13"/>
      <c r="AI7" s="13"/>
      <c r="AJ7" s="13"/>
    </row>
    <row r="8" spans="1:36" x14ac:dyDescent="0.25">
      <c r="AA8" s="13"/>
      <c r="AB8" s="13"/>
      <c r="AC8" s="13"/>
      <c r="AD8" s="13"/>
      <c r="AE8" s="13"/>
      <c r="AF8" s="13"/>
      <c r="AG8" s="13"/>
      <c r="AH8" s="13"/>
      <c r="AI8" s="13"/>
      <c r="AJ8" s="13"/>
    </row>
    <row r="9" spans="1:36" x14ac:dyDescent="0.25">
      <c r="AA9" s="13"/>
      <c r="AB9" s="13"/>
      <c r="AC9" s="13"/>
      <c r="AD9" s="13"/>
      <c r="AE9" s="13"/>
      <c r="AF9" s="13"/>
      <c r="AG9" s="13"/>
      <c r="AH9" s="13"/>
      <c r="AI9" s="13"/>
      <c r="AJ9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16</vt:i4>
      </vt:variant>
    </vt:vector>
  </HeadingPairs>
  <TitlesOfParts>
    <vt:vector size="26" baseType="lpstr">
      <vt:lpstr>Général</vt:lpstr>
      <vt:lpstr>ComparaisonAnnée</vt:lpstr>
      <vt:lpstr>ListeEnseignants</vt:lpstr>
      <vt:lpstr>ListeFournisseurs</vt:lpstr>
      <vt:lpstr>ListeFrais</vt:lpstr>
      <vt:lpstr>FraisBudget2020</vt:lpstr>
      <vt:lpstr>FraisBudgetType</vt:lpstr>
      <vt:lpstr>FraisProfesseur</vt:lpstr>
      <vt:lpstr>ListeFactureType</vt:lpstr>
      <vt:lpstr>ListeFactureTout</vt:lpstr>
      <vt:lpstr>Autres</vt:lpstr>
      <vt:lpstr>Categ2</vt:lpstr>
      <vt:lpstr>FraisProfesseur!Criteres</vt:lpstr>
      <vt:lpstr>ListeFactureTout!Criteres</vt:lpstr>
      <vt:lpstr>ListeFournisseurs!Criteres</vt:lpstr>
      <vt:lpstr>DomaineFact</vt:lpstr>
      <vt:lpstr>FraisProfesseur!Extraire</vt:lpstr>
      <vt:lpstr>ListeFactureTout!Extraire</vt:lpstr>
      <vt:lpstr>ListeFournisseurs!Extraire</vt:lpstr>
      <vt:lpstr>NobAnnComp</vt:lpstr>
      <vt:lpstr>TypeAssuetDep</vt:lpstr>
      <vt:lpstr>TypeAutresFournit</vt:lpstr>
      <vt:lpstr>TypeEntreetRep</vt:lpstr>
      <vt:lpstr>TypeInfoPubRec</vt:lpstr>
      <vt:lpstr>TypeRetrib</vt:lpstr>
      <vt:lpstr>TypeTeletFrais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Mathias</dc:creator>
  <cp:lastModifiedBy>Mathias</cp:lastModifiedBy>
  <cp:lastPrinted>2021-04-24T20:57:07Z</cp:lastPrinted>
  <dcterms:created xsi:type="dcterms:W3CDTF">2021-03-22T13:28:47Z</dcterms:created>
  <dcterms:modified xsi:type="dcterms:W3CDTF">2021-04-24T21:17:48Z</dcterms:modified>
</cp:coreProperties>
</file>