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Materi\Kuliah\Skripsi-Rina\Bahan\BAB 3\"/>
    </mc:Choice>
  </mc:AlternateContent>
  <bookViews>
    <workbookView xWindow="0" yWindow="0" windowWidth="33600" windowHeight="21000" tabRatio="500"/>
  </bookViews>
  <sheets>
    <sheet name="Kriteria" sheetId="1" r:id="rId1"/>
    <sheet name="Alternatif" sheetId="2" r:id="rId2"/>
    <sheet name="Manual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4" i="2" l="1"/>
  <c r="M21" i="2"/>
  <c r="I24" i="2"/>
  <c r="N21" i="2"/>
  <c r="J24" i="2"/>
  <c r="O21" i="2"/>
  <c r="P21" i="2"/>
  <c r="W11" i="2"/>
  <c r="M22" i="2"/>
  <c r="N22" i="2"/>
  <c r="O22" i="2"/>
  <c r="P22" i="2"/>
  <c r="W12" i="2"/>
  <c r="M23" i="2"/>
  <c r="N23" i="2"/>
  <c r="O23" i="2"/>
  <c r="P23" i="2"/>
  <c r="W13" i="2"/>
  <c r="H6" i="2"/>
  <c r="M4" i="2"/>
  <c r="I6" i="2"/>
  <c r="N4" i="2"/>
  <c r="J6" i="2"/>
  <c r="O4" i="2"/>
  <c r="P4" i="2"/>
  <c r="S12" i="2"/>
  <c r="M3" i="2"/>
  <c r="N3" i="2"/>
  <c r="O3" i="2"/>
  <c r="P3" i="2"/>
  <c r="S11" i="2"/>
  <c r="M5" i="2"/>
  <c r="N5" i="2"/>
  <c r="O5" i="2"/>
  <c r="P5" i="2"/>
  <c r="S13" i="2"/>
  <c r="S15" i="2"/>
  <c r="S19" i="2"/>
  <c r="H12" i="2"/>
  <c r="M10" i="2"/>
  <c r="I12" i="2"/>
  <c r="N10" i="2"/>
  <c r="J12" i="2"/>
  <c r="O10" i="2"/>
  <c r="P10" i="2"/>
  <c r="T12" i="2"/>
  <c r="M9" i="2"/>
  <c r="N9" i="2"/>
  <c r="O9" i="2"/>
  <c r="P9" i="2"/>
  <c r="T11" i="2"/>
  <c r="M11" i="2"/>
  <c r="N11" i="2"/>
  <c r="O11" i="2"/>
  <c r="P11" i="2"/>
  <c r="T13" i="2"/>
  <c r="T15" i="2"/>
  <c r="T19" i="2"/>
  <c r="H18" i="2"/>
  <c r="M16" i="2"/>
  <c r="I18" i="2"/>
  <c r="N16" i="2"/>
  <c r="J18" i="2"/>
  <c r="O16" i="2"/>
  <c r="P16" i="2"/>
  <c r="U12" i="2"/>
  <c r="M15" i="2"/>
  <c r="N15" i="2"/>
  <c r="O15" i="2"/>
  <c r="P15" i="2"/>
  <c r="U11" i="2"/>
  <c r="M17" i="2"/>
  <c r="N17" i="2"/>
  <c r="O17" i="2"/>
  <c r="P17" i="2"/>
  <c r="U13" i="2"/>
  <c r="U15" i="2"/>
  <c r="U19" i="2"/>
  <c r="Y6" i="2"/>
  <c r="AD4" i="2"/>
  <c r="Z6" i="2"/>
  <c r="AE4" i="2"/>
  <c r="AA6" i="2"/>
  <c r="AF4" i="2"/>
  <c r="AG4" i="2"/>
  <c r="V12" i="2"/>
  <c r="AD3" i="2"/>
  <c r="AE3" i="2"/>
  <c r="AF3" i="2"/>
  <c r="AG3" i="2"/>
  <c r="V11" i="2"/>
  <c r="AD5" i="2"/>
  <c r="AE5" i="2"/>
  <c r="AF5" i="2"/>
  <c r="AG5" i="2"/>
  <c r="V13" i="2"/>
  <c r="V15" i="2"/>
  <c r="V19" i="2"/>
  <c r="X15" i="2"/>
  <c r="W19" i="2"/>
  <c r="Y19" i="2"/>
  <c r="S20" i="2"/>
  <c r="T20" i="2"/>
  <c r="U20" i="2"/>
  <c r="V20" i="2"/>
  <c r="W20" i="2"/>
  <c r="Y20" i="2"/>
  <c r="S21" i="2"/>
  <c r="T21" i="2"/>
  <c r="U21" i="2"/>
  <c r="V21" i="2"/>
  <c r="W21" i="2"/>
  <c r="Y21" i="2"/>
  <c r="S22" i="2"/>
  <c r="T22" i="2"/>
  <c r="U22" i="2"/>
  <c r="V22" i="2"/>
  <c r="W22" i="2"/>
  <c r="Y22" i="2"/>
  <c r="S18" i="2"/>
  <c r="T18" i="2"/>
  <c r="U18" i="2"/>
  <c r="V18" i="2"/>
  <c r="W18" i="2"/>
  <c r="Y18" i="2"/>
  <c r="AN4" i="2"/>
  <c r="AN5" i="2"/>
  <c r="AN3" i="2"/>
  <c r="AK3" i="2"/>
  <c r="AL3" i="2"/>
  <c r="AM3" i="2"/>
  <c r="AK4" i="2"/>
  <c r="AL4" i="2"/>
  <c r="AM4" i="2"/>
  <c r="AK5" i="2"/>
  <c r="AL5" i="2"/>
  <c r="AM5" i="2"/>
  <c r="AJ4" i="2"/>
  <c r="AJ5" i="2"/>
  <c r="AJ3" i="2"/>
  <c r="N12" i="2"/>
  <c r="O12" i="2"/>
  <c r="M12" i="2"/>
  <c r="P12" i="2"/>
  <c r="P14" i="3"/>
  <c r="P12" i="3"/>
  <c r="O16" i="3"/>
  <c r="N16" i="3"/>
  <c r="O14" i="3"/>
  <c r="N14" i="3"/>
  <c r="O12" i="3"/>
  <c r="N12" i="3"/>
  <c r="M6" i="2"/>
  <c r="P4" i="3"/>
  <c r="P6" i="3"/>
  <c r="P8" i="3"/>
  <c r="P16" i="3"/>
  <c r="O20" i="3"/>
  <c r="N20" i="3"/>
  <c r="P20" i="3"/>
  <c r="O22" i="3"/>
  <c r="N22" i="3"/>
  <c r="P22" i="3"/>
  <c r="O24" i="3"/>
  <c r="N24" i="3"/>
  <c r="P24" i="3"/>
  <c r="O28" i="3"/>
  <c r="N28" i="3"/>
  <c r="P28" i="3"/>
  <c r="O30" i="3"/>
  <c r="N30" i="3"/>
  <c r="P30" i="3"/>
  <c r="O32" i="3"/>
  <c r="N32" i="3"/>
  <c r="P32" i="3"/>
  <c r="O36" i="3"/>
  <c r="N36" i="3"/>
  <c r="P36" i="3"/>
  <c r="O38" i="3"/>
  <c r="N38" i="3"/>
  <c r="P38" i="3"/>
  <c r="N40" i="3"/>
  <c r="O40" i="3"/>
  <c r="P40" i="3"/>
  <c r="AD6" i="2"/>
  <c r="AE6" i="2"/>
  <c r="AF6" i="2"/>
  <c r="AG6" i="2"/>
  <c r="M24" i="2"/>
  <c r="N24" i="2"/>
  <c r="O24" i="2"/>
  <c r="P24" i="2"/>
  <c r="M18" i="2"/>
  <c r="N18" i="2"/>
  <c r="O18" i="2"/>
  <c r="P18" i="2"/>
  <c r="N6" i="2"/>
  <c r="O6" i="2"/>
  <c r="P6" i="2"/>
  <c r="K14" i="1"/>
  <c r="K13" i="1"/>
  <c r="K12" i="1"/>
  <c r="K11" i="1"/>
  <c r="K10" i="1"/>
  <c r="K9" i="1"/>
  <c r="Q9" i="1"/>
  <c r="J14" i="1"/>
  <c r="B14" i="1"/>
  <c r="B17" i="1"/>
  <c r="C14" i="1"/>
  <c r="C17" i="1"/>
  <c r="D14" i="1"/>
  <c r="D17" i="1"/>
  <c r="E14" i="1"/>
  <c r="E17" i="1"/>
  <c r="F14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G22" i="1"/>
  <c r="C22" i="1"/>
  <c r="D22" i="1"/>
  <c r="E22" i="1"/>
  <c r="F22" i="1"/>
  <c r="B22" i="1"/>
</calcChain>
</file>

<file path=xl/sharedStrings.xml><?xml version="1.0" encoding="utf-8"?>
<sst xmlns="http://schemas.openxmlformats.org/spreadsheetml/2006/main" count="379" uniqueCount="63">
  <si>
    <t>Absen</t>
  </si>
  <si>
    <t>Kinerja</t>
  </si>
  <si>
    <t>Attitude</t>
  </si>
  <si>
    <t>Tanggung Jawab</t>
  </si>
  <si>
    <t>1/1</t>
  </si>
  <si>
    <t>1/6</t>
  </si>
  <si>
    <t>1/2</t>
  </si>
  <si>
    <t>1/3</t>
  </si>
  <si>
    <t>1/4</t>
  </si>
  <si>
    <t>Kerapihan</t>
  </si>
  <si>
    <t>1/5</t>
  </si>
  <si>
    <t>2/1</t>
  </si>
  <si>
    <t>3/1</t>
  </si>
  <si>
    <t>4/1</t>
  </si>
  <si>
    <t>5/1</t>
  </si>
  <si>
    <t>6/1</t>
  </si>
  <si>
    <t>Total</t>
  </si>
  <si>
    <t>Bobot</t>
  </si>
  <si>
    <t>Result</t>
  </si>
  <si>
    <t>:</t>
  </si>
  <si>
    <t>=</t>
  </si>
  <si>
    <t>+</t>
  </si>
  <si>
    <t>Aziz</t>
  </si>
  <si>
    <t>Rina</t>
  </si>
  <si>
    <t>Wawa</t>
  </si>
  <si>
    <t>Kriteria 1</t>
  </si>
  <si>
    <t>Kriteria 2</t>
  </si>
  <si>
    <t>Kriteria 3</t>
  </si>
  <si>
    <t>Kriteria 4</t>
  </si>
  <si>
    <t>Kriteria 5</t>
  </si>
  <si>
    <t>Hasil</t>
  </si>
  <si>
    <t>Rumus</t>
  </si>
  <si>
    <t>1. Apabila Nilai 1 sama dengan Nilai 2 = 1</t>
  </si>
  <si>
    <t>2. Apabila Niali 1 lebih besar dari Nilai 2 -&gt; (Nilai 1 - Nilai 2) +1</t>
  </si>
  <si>
    <t xml:space="preserve">3. Apabila Nilai 1 Lebih kecil dari Nilai 2 -&gt; 1 / |(Nilai 1 - Nilai 2) +1| </t>
  </si>
  <si>
    <t>3 Alternatif</t>
  </si>
  <si>
    <t>2 + 1 = 3</t>
  </si>
  <si>
    <t>4 Alternatif</t>
  </si>
  <si>
    <t>3 + 2 + 1 = 6</t>
  </si>
  <si>
    <t>5 Alternatif</t>
  </si>
  <si>
    <t>4 + 3 + 2 + 1 = 10</t>
  </si>
  <si>
    <t>Menentukan Jumlah input = Penjumlahan dari Turunan Jumlah Data, Contoh :</t>
  </si>
  <si>
    <t xml:space="preserve">Aziz </t>
  </si>
  <si>
    <t>20 = 9</t>
  </si>
  <si>
    <t>17 = 8</t>
  </si>
  <si>
    <t>16 -&gt; 15</t>
  </si>
  <si>
    <t>14 -&gt; 13</t>
  </si>
  <si>
    <t>12 -&gt; 11</t>
  </si>
  <si>
    <t>10 -&gt; 9</t>
  </si>
  <si>
    <t>8 -&gt; 7</t>
  </si>
  <si>
    <t>6 -&gt; 5</t>
  </si>
  <si>
    <t>20 -&gt; 19</t>
  </si>
  <si>
    <t>18 -&gt; 17</t>
  </si>
  <si>
    <t>16 = 7</t>
  </si>
  <si>
    <t>5 - &gt; 1</t>
  </si>
  <si>
    <t>Hasil Pilih</t>
  </si>
  <si>
    <t xml:space="preserve"> </t>
  </si>
  <si>
    <t>Altenatif</t>
  </si>
  <si>
    <t>X</t>
  </si>
  <si>
    <t>Alternatif</t>
  </si>
  <si>
    <t>Jumlah</t>
  </si>
  <si>
    <t>Normalisasi</t>
  </si>
  <si>
    <t>Kriteria/Kriteria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</si>
</sst>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00"/>
    <numFmt numFmtId="166" formatCode="0.0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2" xfId="0" applyFill="1" applyBorder="1"/>
    <xf numFmtId="2" fontId="0" fillId="0" borderId="0" xfId="0" applyNumberFormat="1"/>
    <xf numFmtId="2" fontId="0" fillId="0" borderId="1" xfId="0" applyNumberFormat="1" applyBorder="1"/>
    <xf numFmtId="165" fontId="0" fillId="0" borderId="0" xfId="0" applyNumberFormat="1"/>
    <xf numFmtId="165" fontId="0" fillId="0" borderId="1" xfId="0" applyNumberFormat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/>
    <xf numFmtId="165" fontId="0" fillId="0" borderId="5" xfId="0" applyNumberFormat="1" applyBorder="1"/>
    <xf numFmtId="164" fontId="0" fillId="0" borderId="1" xfId="0" applyNumberFormat="1" applyFill="1" applyBorder="1"/>
    <xf numFmtId="166" fontId="0" fillId="0" borderId="0" xfId="0" applyNumberFormat="1"/>
    <xf numFmtId="0" fontId="0" fillId="0" borderId="0" xfId="0" applyBorder="1"/>
    <xf numFmtId="49" fontId="0" fillId="0" borderId="0" xfId="0" applyNumberFormat="1" applyBorder="1"/>
    <xf numFmtId="2" fontId="0" fillId="0" borderId="0" xfId="0" applyNumberFormat="1" applyBorder="1"/>
    <xf numFmtId="2" fontId="0" fillId="0" borderId="1" xfId="0" applyNumberFormat="1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 applyFill="1" applyBorder="1"/>
    <xf numFmtId="0" fontId="0" fillId="0" borderId="12" xfId="0" applyBorder="1" applyAlignment="1">
      <alignment horizontal="center" vertical="center"/>
    </xf>
    <xf numFmtId="164" fontId="0" fillId="0" borderId="0" xfId="0" applyNumberFormat="1" applyFill="1" applyBorder="1"/>
    <xf numFmtId="165" fontId="0" fillId="0" borderId="0" xfId="0" applyNumberFormat="1" applyBorder="1"/>
    <xf numFmtId="165" fontId="0" fillId="3" borderId="0" xfId="0" applyNumberFormat="1" applyFill="1" applyBorder="1"/>
    <xf numFmtId="0" fontId="0" fillId="3" borderId="0" xfId="0" applyFill="1"/>
    <xf numFmtId="2" fontId="0" fillId="3" borderId="0" xfId="0" applyNumberFormat="1" applyFill="1" applyBorder="1"/>
    <xf numFmtId="165" fontId="0" fillId="0" borderId="3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2" borderId="1" xfId="0" applyFill="1" applyBorder="1"/>
    <xf numFmtId="165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workbookViewId="0">
      <selection activeCell="A16" sqref="A16:F22"/>
    </sheetView>
  </sheetViews>
  <sheetFormatPr defaultColWidth="11" defaultRowHeight="15.6" x14ac:dyDescent="0.3"/>
  <cols>
    <col min="1" max="1" width="15.5" customWidth="1"/>
    <col min="5" max="5" width="15.59765625" customWidth="1"/>
    <col min="12" max="12" width="11" customWidth="1"/>
    <col min="13" max="13" width="6.09765625" customWidth="1"/>
    <col min="14" max="14" width="1.8984375" customWidth="1"/>
    <col min="15" max="15" width="5.59765625" customWidth="1"/>
    <col min="16" max="16" width="1.8984375" customWidth="1"/>
    <col min="17" max="17" width="6.69921875" customWidth="1"/>
    <col min="18" max="18" width="2.19921875" customWidth="1"/>
    <col min="19" max="19" width="5.59765625" customWidth="1"/>
    <col min="20" max="20" width="2.19921875" customWidth="1"/>
    <col min="21" max="21" width="6" customWidth="1"/>
    <col min="22" max="22" width="4.19921875" customWidth="1"/>
    <col min="23" max="23" width="6.19921875" customWidth="1"/>
  </cols>
  <sheetData>
    <row r="1" spans="1:2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I1" s="1"/>
      <c r="J1" s="1" t="s">
        <v>0</v>
      </c>
      <c r="K1" s="1" t="s">
        <v>18</v>
      </c>
    </row>
    <row r="2" spans="1:23" x14ac:dyDescent="0.3">
      <c r="A2" s="1" t="s">
        <v>0</v>
      </c>
      <c r="B2" s="2" t="s">
        <v>4</v>
      </c>
      <c r="C2" s="2" t="s">
        <v>11</v>
      </c>
      <c r="D2" s="2" t="s">
        <v>12</v>
      </c>
      <c r="E2" s="2" t="s">
        <v>13</v>
      </c>
      <c r="F2" s="2" t="s">
        <v>14</v>
      </c>
      <c r="I2" s="1" t="s">
        <v>0</v>
      </c>
      <c r="J2" s="2" t="s">
        <v>4</v>
      </c>
      <c r="K2" s="6">
        <v>1</v>
      </c>
    </row>
    <row r="3" spans="1:23" x14ac:dyDescent="0.3">
      <c r="A3" s="1" t="s">
        <v>1</v>
      </c>
      <c r="B3" s="2" t="s">
        <v>6</v>
      </c>
      <c r="C3" s="2" t="s">
        <v>4</v>
      </c>
      <c r="D3" s="2" t="s">
        <v>13</v>
      </c>
      <c r="E3" s="2" t="s">
        <v>12</v>
      </c>
      <c r="F3" s="2" t="s">
        <v>14</v>
      </c>
      <c r="I3" s="1" t="s">
        <v>1</v>
      </c>
      <c r="J3" s="2" t="s">
        <v>6</v>
      </c>
      <c r="K3" s="6">
        <v>0.5</v>
      </c>
    </row>
    <row r="4" spans="1:23" x14ac:dyDescent="0.3">
      <c r="A4" s="1" t="s">
        <v>2</v>
      </c>
      <c r="B4" s="2" t="s">
        <v>7</v>
      </c>
      <c r="C4" s="2" t="s">
        <v>8</v>
      </c>
      <c r="D4" s="2" t="s">
        <v>4</v>
      </c>
      <c r="E4" s="2" t="s">
        <v>4</v>
      </c>
      <c r="F4" s="2" t="s">
        <v>14</v>
      </c>
      <c r="I4" s="1" t="s">
        <v>2</v>
      </c>
      <c r="J4" s="2" t="s">
        <v>7</v>
      </c>
      <c r="K4" s="6">
        <v>0.33333333333333331</v>
      </c>
    </row>
    <row r="5" spans="1:23" x14ac:dyDescent="0.3">
      <c r="A5" s="1" t="s">
        <v>3</v>
      </c>
      <c r="B5" s="2" t="s">
        <v>8</v>
      </c>
      <c r="C5" s="2" t="s">
        <v>7</v>
      </c>
      <c r="D5" s="2" t="s">
        <v>4</v>
      </c>
      <c r="E5" s="2" t="s">
        <v>4</v>
      </c>
      <c r="F5" s="2" t="s">
        <v>15</v>
      </c>
      <c r="I5" s="1" t="s">
        <v>3</v>
      </c>
      <c r="J5" s="2" t="s">
        <v>8</v>
      </c>
      <c r="K5" s="6">
        <v>0.25</v>
      </c>
    </row>
    <row r="6" spans="1:23" x14ac:dyDescent="0.3">
      <c r="A6" s="1" t="s">
        <v>9</v>
      </c>
      <c r="B6" s="2" t="s">
        <v>10</v>
      </c>
      <c r="C6" s="2" t="s">
        <v>10</v>
      </c>
      <c r="D6" s="2" t="s">
        <v>10</v>
      </c>
      <c r="E6" s="2" t="s">
        <v>5</v>
      </c>
      <c r="F6" s="2" t="s">
        <v>4</v>
      </c>
      <c r="I6" s="1" t="s">
        <v>9</v>
      </c>
      <c r="J6" s="2" t="s">
        <v>10</v>
      </c>
      <c r="K6" s="6">
        <v>0.2</v>
      </c>
    </row>
    <row r="8" spans="1:23" x14ac:dyDescent="0.3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9</v>
      </c>
      <c r="I8" s="1"/>
      <c r="J8" s="1" t="s">
        <v>0</v>
      </c>
      <c r="K8" s="1" t="s">
        <v>18</v>
      </c>
    </row>
    <row r="9" spans="1:23" x14ac:dyDescent="0.3">
      <c r="A9" s="1" t="s">
        <v>0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I9" s="1" t="s">
        <v>0</v>
      </c>
      <c r="J9" s="3">
        <v>1</v>
      </c>
      <c r="K9" s="8">
        <f>J9/J14</f>
        <v>0.43795620437956206</v>
      </c>
      <c r="M9" s="10">
        <v>1</v>
      </c>
      <c r="N9" s="11" t="s">
        <v>19</v>
      </c>
      <c r="O9" s="12">
        <v>2.2829999999999999</v>
      </c>
      <c r="P9" s="11" t="s">
        <v>20</v>
      </c>
      <c r="Q9" s="13">
        <f>M9/O9</f>
        <v>0.43802014892685065</v>
      </c>
    </row>
    <row r="10" spans="1:23" x14ac:dyDescent="0.3">
      <c r="A10" s="1" t="s">
        <v>1</v>
      </c>
      <c r="B10" s="3">
        <v>0.5</v>
      </c>
      <c r="C10" s="3">
        <v>1</v>
      </c>
      <c r="D10" s="3">
        <v>4</v>
      </c>
      <c r="E10" s="3">
        <v>3</v>
      </c>
      <c r="F10" s="3">
        <v>5</v>
      </c>
      <c r="I10" s="1" t="s">
        <v>1</v>
      </c>
      <c r="J10" s="3">
        <v>0.5</v>
      </c>
      <c r="K10" s="8">
        <f>J10/J14</f>
        <v>0.21897810218978103</v>
      </c>
    </row>
    <row r="11" spans="1:23" x14ac:dyDescent="0.3">
      <c r="A11" s="1" t="s">
        <v>2</v>
      </c>
      <c r="B11" s="3">
        <v>0.33333333333333331</v>
      </c>
      <c r="C11" s="3">
        <v>0.25</v>
      </c>
      <c r="D11" s="3">
        <v>1</v>
      </c>
      <c r="E11" s="3">
        <v>1</v>
      </c>
      <c r="F11" s="3">
        <v>5</v>
      </c>
      <c r="I11" s="1" t="s">
        <v>2</v>
      </c>
      <c r="J11" s="3">
        <v>0.33333333333333331</v>
      </c>
      <c r="K11" s="8">
        <f>J11/J14</f>
        <v>0.145985401459854</v>
      </c>
    </row>
    <row r="12" spans="1:23" x14ac:dyDescent="0.3">
      <c r="A12" s="1" t="s">
        <v>3</v>
      </c>
      <c r="B12" s="3">
        <v>0.25</v>
      </c>
      <c r="C12" s="3">
        <v>0.33333333333333331</v>
      </c>
      <c r="D12" s="3">
        <v>1</v>
      </c>
      <c r="E12" s="3">
        <v>1</v>
      </c>
      <c r="F12" s="3">
        <v>6</v>
      </c>
      <c r="I12" s="1" t="s">
        <v>3</v>
      </c>
      <c r="J12" s="3">
        <v>0.25</v>
      </c>
      <c r="K12" s="8">
        <f>J12/J14</f>
        <v>0.10948905109489052</v>
      </c>
    </row>
    <row r="13" spans="1:23" x14ac:dyDescent="0.3">
      <c r="A13" s="1" t="s">
        <v>9</v>
      </c>
      <c r="B13" s="3">
        <v>0.2</v>
      </c>
      <c r="C13" s="3">
        <v>0.2</v>
      </c>
      <c r="D13" s="3">
        <v>0.2</v>
      </c>
      <c r="E13" s="3">
        <v>0.16666666666666666</v>
      </c>
      <c r="F13" s="3">
        <v>1</v>
      </c>
      <c r="I13" s="1" t="s">
        <v>9</v>
      </c>
      <c r="J13" s="3">
        <v>0.2</v>
      </c>
      <c r="K13" s="8">
        <f>J13/J14</f>
        <v>8.7591240875912413E-2</v>
      </c>
    </row>
    <row r="14" spans="1:23" x14ac:dyDescent="0.3">
      <c r="A14" s="9" t="s">
        <v>16</v>
      </c>
      <c r="B14" s="3">
        <f>SUM(B9:B13)</f>
        <v>2.2833333333333332</v>
      </c>
      <c r="C14" s="3">
        <f t="shared" ref="C14:F14" si="0">SUM(C9:C13)</f>
        <v>3.7833333333333337</v>
      </c>
      <c r="D14" s="3">
        <f t="shared" si="0"/>
        <v>9.1999999999999993</v>
      </c>
      <c r="E14" s="3">
        <f t="shared" si="0"/>
        <v>9.1666666666666661</v>
      </c>
      <c r="F14" s="3">
        <f t="shared" si="0"/>
        <v>22</v>
      </c>
      <c r="I14" s="9" t="s">
        <v>16</v>
      </c>
      <c r="J14" s="3">
        <f>SUM(J9:J13)</f>
        <v>2.2833333333333332</v>
      </c>
      <c r="K14" s="8">
        <f>J14/J14</f>
        <v>1</v>
      </c>
    </row>
    <row r="16" spans="1:23" x14ac:dyDescent="0.3">
      <c r="A16" s="1" t="s">
        <v>62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9</v>
      </c>
      <c r="G16" s="9" t="s">
        <v>17</v>
      </c>
      <c r="M16" s="48">
        <v>0.438</v>
      </c>
      <c r="N16" s="48" t="s">
        <v>21</v>
      </c>
      <c r="O16" s="48">
        <v>0.52900000000000003</v>
      </c>
      <c r="P16" s="48" t="s">
        <v>21</v>
      </c>
      <c r="Q16" s="48">
        <v>0.32600000000000001</v>
      </c>
      <c r="R16" s="48" t="s">
        <v>21</v>
      </c>
      <c r="S16" s="48">
        <v>0.436</v>
      </c>
      <c r="T16" s="48" t="s">
        <v>21</v>
      </c>
      <c r="U16" s="48">
        <v>0.22700000000000001</v>
      </c>
      <c r="V16" s="24" t="s">
        <v>20</v>
      </c>
      <c r="W16" s="24">
        <v>0.39100000000000001</v>
      </c>
    </row>
    <row r="17" spans="1:23" x14ac:dyDescent="0.3">
      <c r="A17" s="1" t="s">
        <v>0</v>
      </c>
      <c r="B17" s="3">
        <f>B9/B14</f>
        <v>0.43795620437956206</v>
      </c>
      <c r="C17" s="3">
        <f>C9/C14</f>
        <v>0.52863436123348018</v>
      </c>
      <c r="D17" s="3">
        <f t="shared" ref="D17:F17" si="1">D9/D14</f>
        <v>0.32608695652173914</v>
      </c>
      <c r="E17" s="3">
        <f t="shared" si="1"/>
        <v>0.4363636363636364</v>
      </c>
      <c r="F17" s="3">
        <f t="shared" si="1"/>
        <v>0.22727272727272727</v>
      </c>
      <c r="G17" s="14">
        <f>AVERAGE(B17:F17)</f>
        <v>0.39126277715422908</v>
      </c>
      <c r="M17" s="23">
        <v>5</v>
      </c>
      <c r="N17" s="23"/>
      <c r="O17" s="23"/>
      <c r="P17" s="23"/>
      <c r="Q17" s="23"/>
      <c r="R17" s="23"/>
      <c r="S17" s="23"/>
      <c r="T17" s="23"/>
      <c r="U17" s="23"/>
      <c r="V17" s="24"/>
      <c r="W17" s="24"/>
    </row>
    <row r="18" spans="1:23" x14ac:dyDescent="0.3">
      <c r="A18" s="1" t="s">
        <v>1</v>
      </c>
      <c r="B18" s="3">
        <f>B10/B14</f>
        <v>0.21897810218978103</v>
      </c>
      <c r="C18" s="3">
        <f>C10/C14</f>
        <v>0.26431718061674009</v>
      </c>
      <c r="D18" s="3">
        <f t="shared" ref="D18:F18" si="2">D10/D14</f>
        <v>0.43478260869565222</v>
      </c>
      <c r="E18" s="3">
        <f t="shared" si="2"/>
        <v>0.32727272727272727</v>
      </c>
      <c r="F18" s="3">
        <f t="shared" si="2"/>
        <v>0.22727272727272727</v>
      </c>
      <c r="G18" s="14">
        <f t="shared" ref="G18:I23" si="3">AVERAGE(B18:F18)</f>
        <v>0.29452466920952558</v>
      </c>
    </row>
    <row r="19" spans="1:23" x14ac:dyDescent="0.3">
      <c r="A19" s="1" t="s">
        <v>2</v>
      </c>
      <c r="B19" s="3">
        <f>B11/B14</f>
        <v>0.145985401459854</v>
      </c>
      <c r="C19" s="3">
        <f t="shared" ref="C19:F19" si="4">C11/C14</f>
        <v>6.6079295154185022E-2</v>
      </c>
      <c r="D19" s="3">
        <f t="shared" si="4"/>
        <v>0.10869565217391305</v>
      </c>
      <c r="E19" s="3">
        <f t="shared" si="4"/>
        <v>0.1090909090909091</v>
      </c>
      <c r="F19" s="3">
        <f t="shared" si="4"/>
        <v>0.22727272727272727</v>
      </c>
      <c r="G19" s="14">
        <f t="shared" si="3"/>
        <v>0.1314247970303177</v>
      </c>
    </row>
    <row r="20" spans="1:23" x14ac:dyDescent="0.3">
      <c r="A20" s="1" t="s">
        <v>3</v>
      </c>
      <c r="B20" s="3">
        <f>B12/B14</f>
        <v>0.10948905109489052</v>
      </c>
      <c r="C20" s="3">
        <f t="shared" ref="C20:F20" si="5">C12/C14</f>
        <v>8.8105726872246687E-2</v>
      </c>
      <c r="D20" s="3">
        <f t="shared" si="5"/>
        <v>0.10869565217391305</v>
      </c>
      <c r="E20" s="3">
        <f t="shared" si="5"/>
        <v>0.1090909090909091</v>
      </c>
      <c r="F20" s="3">
        <f t="shared" si="5"/>
        <v>0.27272727272727271</v>
      </c>
      <c r="G20" s="14">
        <f t="shared" si="3"/>
        <v>0.13762172239184642</v>
      </c>
    </row>
    <row r="21" spans="1:23" x14ac:dyDescent="0.3">
      <c r="A21" s="1" t="s">
        <v>9</v>
      </c>
      <c r="B21" s="3">
        <f>B13/B14</f>
        <v>8.7591240875912413E-2</v>
      </c>
      <c r="C21" s="3">
        <f t="shared" ref="C21:F21" si="6">C13/C14</f>
        <v>5.2863436123348019E-2</v>
      </c>
      <c r="D21" s="3">
        <f t="shared" si="6"/>
        <v>2.1739130434782612E-2</v>
      </c>
      <c r="E21" s="3">
        <f t="shared" si="6"/>
        <v>1.8181818181818181E-2</v>
      </c>
      <c r="F21" s="3">
        <f t="shared" si="6"/>
        <v>4.5454545454545456E-2</v>
      </c>
      <c r="G21" s="14">
        <f t="shared" si="3"/>
        <v>4.5166034214081344E-2</v>
      </c>
    </row>
    <row r="22" spans="1:23" x14ac:dyDescent="0.3">
      <c r="A22" s="9" t="s">
        <v>60</v>
      </c>
      <c r="B22" s="3">
        <f>SUM(B17:B21)</f>
        <v>1</v>
      </c>
      <c r="C22" s="3">
        <f t="shared" ref="C22:F22" si="7">SUM(C17:C21)</f>
        <v>0.99999999999999989</v>
      </c>
      <c r="D22" s="3">
        <f t="shared" si="7"/>
        <v>1.0000000000000002</v>
      </c>
      <c r="E22" s="3">
        <f t="shared" si="7"/>
        <v>1</v>
      </c>
      <c r="F22" s="3">
        <f t="shared" si="7"/>
        <v>0.99999999999999989</v>
      </c>
      <c r="G22" s="14">
        <f>SUM(G17:G21)</f>
        <v>1.0000000000000002</v>
      </c>
    </row>
    <row r="25" spans="1:23" x14ac:dyDescent="0.3">
      <c r="I25" t="s">
        <v>56</v>
      </c>
    </row>
  </sheetData>
  <mergeCells count="3">
    <mergeCell ref="M17:U17"/>
    <mergeCell ref="V16:V17"/>
    <mergeCell ref="W16:W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4"/>
  <sheetViews>
    <sheetView showGridLines="0" topLeftCell="D1" zoomScale="98" zoomScaleNormal="98" workbookViewId="0">
      <selection activeCell="AM20" sqref="E19:AM20"/>
    </sheetView>
  </sheetViews>
  <sheetFormatPr defaultRowHeight="15.6" x14ac:dyDescent="0.3"/>
  <cols>
    <col min="2" max="2" width="9.69921875" customWidth="1"/>
    <col min="6" max="6" width="2.69921875" customWidth="1"/>
    <col min="7" max="7" width="9.59765625" customWidth="1"/>
    <col min="11" max="11" width="3.5" customWidth="1"/>
    <col min="12" max="12" width="9.59765625" bestFit="1" customWidth="1"/>
    <col min="18" max="18" width="10.8984375" bestFit="1" customWidth="1"/>
    <col min="19" max="19" width="8.3984375" customWidth="1"/>
    <col min="22" max="22" width="14.8984375" bestFit="1" customWidth="1"/>
    <col min="23" max="23" width="0.8984375" customWidth="1"/>
    <col min="24" max="24" width="8.796875" customWidth="1"/>
    <col min="28" max="28" width="1.69921875" customWidth="1"/>
    <col min="29" max="29" width="14.8984375" bestFit="1" customWidth="1"/>
    <col min="30" max="30" width="9.59765625" customWidth="1"/>
    <col min="34" max="34" width="2.09765625" customWidth="1"/>
    <col min="39" max="39" width="14.8984375" bestFit="1" customWidth="1"/>
    <col min="40" max="40" width="9.59765625" bestFit="1" customWidth="1"/>
    <col min="41" max="41" width="4" customWidth="1"/>
  </cols>
  <sheetData>
    <row r="2" spans="2:42" x14ac:dyDescent="0.3">
      <c r="B2" s="1" t="s">
        <v>0</v>
      </c>
      <c r="C2" s="1" t="s">
        <v>22</v>
      </c>
      <c r="D2" s="1" t="s">
        <v>23</v>
      </c>
      <c r="E2" s="1" t="s">
        <v>24</v>
      </c>
      <c r="G2" s="6" t="s">
        <v>0</v>
      </c>
      <c r="H2" s="6" t="s">
        <v>22</v>
      </c>
      <c r="I2" s="6" t="s">
        <v>23</v>
      </c>
      <c r="J2" s="6" t="s">
        <v>24</v>
      </c>
      <c r="K2" s="18"/>
      <c r="L2" s="6" t="s">
        <v>0</v>
      </c>
      <c r="M2" s="6" t="s">
        <v>22</v>
      </c>
      <c r="N2" s="6" t="s">
        <v>23</v>
      </c>
      <c r="O2" s="6" t="s">
        <v>24</v>
      </c>
      <c r="P2" s="19" t="s">
        <v>17</v>
      </c>
      <c r="Q2" s="38"/>
      <c r="S2" s="1" t="s">
        <v>3</v>
      </c>
      <c r="T2" s="1" t="s">
        <v>22</v>
      </c>
      <c r="U2" s="1" t="s">
        <v>23</v>
      </c>
      <c r="V2" s="1" t="s">
        <v>24</v>
      </c>
      <c r="X2" s="1" t="s">
        <v>3</v>
      </c>
      <c r="Y2" s="1" t="s">
        <v>22</v>
      </c>
      <c r="Z2" s="1" t="s">
        <v>23</v>
      </c>
      <c r="AA2" s="1" t="s">
        <v>24</v>
      </c>
      <c r="AC2" s="6" t="s">
        <v>3</v>
      </c>
      <c r="AD2" s="6" t="s">
        <v>22</v>
      </c>
      <c r="AE2" s="6" t="s">
        <v>23</v>
      </c>
      <c r="AF2" s="6" t="s">
        <v>24</v>
      </c>
      <c r="AG2" s="19" t="s">
        <v>17</v>
      </c>
      <c r="AI2" s="19" t="s">
        <v>57</v>
      </c>
      <c r="AJ2" s="19" t="s">
        <v>0</v>
      </c>
      <c r="AK2" s="1" t="s">
        <v>1</v>
      </c>
      <c r="AL2" s="1" t="s">
        <v>2</v>
      </c>
      <c r="AM2" s="1" t="s">
        <v>3</v>
      </c>
      <c r="AN2" s="1" t="s">
        <v>9</v>
      </c>
      <c r="AP2" s="14">
        <v>0.31900000000000001</v>
      </c>
    </row>
    <row r="3" spans="2:42" x14ac:dyDescent="0.3">
      <c r="B3" s="1" t="s">
        <v>22</v>
      </c>
      <c r="C3" s="2" t="s">
        <v>4</v>
      </c>
      <c r="D3" s="2" t="s">
        <v>6</v>
      </c>
      <c r="E3" s="2" t="s">
        <v>7</v>
      </c>
      <c r="G3" s="6" t="s">
        <v>22</v>
      </c>
      <c r="H3" s="8">
        <v>1</v>
      </c>
      <c r="I3" s="8">
        <v>0.5</v>
      </c>
      <c r="J3" s="8">
        <v>0.33333333333333331</v>
      </c>
      <c r="K3" s="18"/>
      <c r="L3" s="6" t="s">
        <v>22</v>
      </c>
      <c r="M3" s="8">
        <f>H3/H6</f>
        <v>0.16666666666666666</v>
      </c>
      <c r="N3" s="8">
        <f>I3/I6</f>
        <v>0.14285714285714285</v>
      </c>
      <c r="O3" s="8">
        <f t="shared" ref="O3" si="0">J3/J6</f>
        <v>0.18181818181818182</v>
      </c>
      <c r="P3" s="20">
        <f>AVERAGE(M3:O3)</f>
        <v>0.16378066378066378</v>
      </c>
      <c r="Q3" s="42"/>
      <c r="S3" s="1" t="s">
        <v>22</v>
      </c>
      <c r="T3" s="2" t="s">
        <v>4</v>
      </c>
      <c r="U3" s="2" t="s">
        <v>4</v>
      </c>
      <c r="V3" s="2" t="s">
        <v>4</v>
      </c>
      <c r="X3" s="1" t="s">
        <v>22</v>
      </c>
      <c r="Y3" s="6">
        <v>1</v>
      </c>
      <c r="Z3" s="6">
        <v>1</v>
      </c>
      <c r="AA3" s="6">
        <v>1</v>
      </c>
      <c r="AC3" s="6" t="s">
        <v>22</v>
      </c>
      <c r="AD3" s="8">
        <f>Y3/Y6</f>
        <v>0.33333333333333331</v>
      </c>
      <c r="AE3" s="8">
        <f t="shared" ref="AE3" si="1">Z3/Z6</f>
        <v>0.33333333333333331</v>
      </c>
      <c r="AF3" s="8">
        <f t="shared" ref="AF3" si="2">AA3/AA6</f>
        <v>0.33333333333333331</v>
      </c>
      <c r="AG3" s="20">
        <f>AVERAGE(AD3:AF3)</f>
        <v>0.33333333333333331</v>
      </c>
      <c r="AI3" s="1" t="s">
        <v>22</v>
      </c>
      <c r="AJ3" s="8">
        <f>S11</f>
        <v>0.16378066378066378</v>
      </c>
      <c r="AK3" s="8">
        <f t="shared" ref="AK3:AM5" si="3">T11</f>
        <v>0.5</v>
      </c>
      <c r="AL3" s="8">
        <f t="shared" si="3"/>
        <v>0.1111111111111111</v>
      </c>
      <c r="AM3" s="8">
        <f t="shared" si="3"/>
        <v>0.33333333333333331</v>
      </c>
      <c r="AN3" s="8">
        <f>W11</f>
        <v>0.12261904761904761</v>
      </c>
      <c r="AO3" s="39" t="s">
        <v>58</v>
      </c>
      <c r="AP3" s="14">
        <v>0.29499999999999998</v>
      </c>
    </row>
    <row r="4" spans="2:42" x14ac:dyDescent="0.3">
      <c r="B4" s="1" t="s">
        <v>23</v>
      </c>
      <c r="C4" s="2" t="s">
        <v>11</v>
      </c>
      <c r="D4" s="2" t="s">
        <v>4</v>
      </c>
      <c r="E4" s="2" t="s">
        <v>6</v>
      </c>
      <c r="G4" s="6" t="s">
        <v>23</v>
      </c>
      <c r="H4" s="8">
        <v>2</v>
      </c>
      <c r="I4" s="8">
        <v>1</v>
      </c>
      <c r="J4" s="8">
        <v>0.5</v>
      </c>
      <c r="K4" s="18"/>
      <c r="L4" s="6" t="s">
        <v>23</v>
      </c>
      <c r="M4" s="8">
        <f>H4/H6</f>
        <v>0.33333333333333331</v>
      </c>
      <c r="N4" s="8">
        <f t="shared" ref="N4:O4" si="4">I4/I6</f>
        <v>0.2857142857142857</v>
      </c>
      <c r="O4" s="8">
        <f t="shared" si="4"/>
        <v>0.27272727272727276</v>
      </c>
      <c r="P4" s="20">
        <f>AVERAGE(M4:O4)</f>
        <v>0.29725829725829728</v>
      </c>
      <c r="Q4" s="42"/>
      <c r="S4" s="1" t="s">
        <v>23</v>
      </c>
      <c r="T4" s="2" t="s">
        <v>4</v>
      </c>
      <c r="U4" s="2" t="s">
        <v>4</v>
      </c>
      <c r="V4" s="2" t="s">
        <v>4</v>
      </c>
      <c r="X4" s="1" t="s">
        <v>23</v>
      </c>
      <c r="Y4" s="6">
        <v>1</v>
      </c>
      <c r="Z4" s="6">
        <v>1</v>
      </c>
      <c r="AA4" s="6">
        <v>1</v>
      </c>
      <c r="AC4" s="6" t="s">
        <v>23</v>
      </c>
      <c r="AD4" s="8">
        <f>Y4/Y6</f>
        <v>0.33333333333333331</v>
      </c>
      <c r="AE4" s="8">
        <f t="shared" ref="AE4" si="5">Z4/Z6</f>
        <v>0.33333333333333331</v>
      </c>
      <c r="AF4" s="8">
        <f t="shared" ref="AF4" si="6">AA4/AA6</f>
        <v>0.33333333333333331</v>
      </c>
      <c r="AG4" s="20">
        <f t="shared" ref="AG4:AG6" si="7">AVERAGE(AD4:AF4)</f>
        <v>0.33333333333333331</v>
      </c>
      <c r="AI4" s="1" t="s">
        <v>23</v>
      </c>
      <c r="AJ4" s="8">
        <f t="shared" ref="AJ4:AJ5" si="8">S12</f>
        <v>0.29725829725829728</v>
      </c>
      <c r="AK4" s="8">
        <f t="shared" si="3"/>
        <v>0.25</v>
      </c>
      <c r="AL4" s="8">
        <f t="shared" si="3"/>
        <v>0.44444444444444442</v>
      </c>
      <c r="AM4" s="8">
        <f t="shared" si="3"/>
        <v>0.33333333333333331</v>
      </c>
      <c r="AN4" s="8">
        <f>W12</f>
        <v>0.55714285714285705</v>
      </c>
      <c r="AO4" s="39"/>
      <c r="AP4" s="14">
        <v>0.13100000000000001</v>
      </c>
    </row>
    <row r="5" spans="2:42" x14ac:dyDescent="0.3">
      <c r="B5" s="1" t="s">
        <v>24</v>
      </c>
      <c r="C5" s="2" t="s">
        <v>12</v>
      </c>
      <c r="D5" s="2" t="s">
        <v>11</v>
      </c>
      <c r="E5" s="2" t="s">
        <v>4</v>
      </c>
      <c r="G5" s="6" t="s">
        <v>24</v>
      </c>
      <c r="H5" s="8">
        <v>3</v>
      </c>
      <c r="I5" s="8">
        <v>2</v>
      </c>
      <c r="J5" s="8">
        <v>1</v>
      </c>
      <c r="K5" s="18"/>
      <c r="L5" s="6" t="s">
        <v>24</v>
      </c>
      <c r="M5" s="8">
        <f>H5/H6</f>
        <v>0.5</v>
      </c>
      <c r="N5" s="8">
        <f t="shared" ref="N5:O5" si="9">I5/I6</f>
        <v>0.5714285714285714</v>
      </c>
      <c r="O5" s="8">
        <f t="shared" si="9"/>
        <v>0.54545454545454553</v>
      </c>
      <c r="P5" s="20">
        <f t="shared" ref="P5:P6" si="10">AVERAGE(M5:O5)</f>
        <v>0.53896103896103897</v>
      </c>
      <c r="Q5" s="42"/>
      <c r="S5" s="1" t="s">
        <v>24</v>
      </c>
      <c r="T5" s="2" t="s">
        <v>4</v>
      </c>
      <c r="U5" s="2" t="s">
        <v>4</v>
      </c>
      <c r="V5" s="2" t="s">
        <v>4</v>
      </c>
      <c r="X5" s="1" t="s">
        <v>24</v>
      </c>
      <c r="Y5" s="6">
        <v>1</v>
      </c>
      <c r="Z5" s="6">
        <v>1</v>
      </c>
      <c r="AA5" s="6">
        <v>1</v>
      </c>
      <c r="AC5" s="6" t="s">
        <v>24</v>
      </c>
      <c r="AD5" s="8">
        <f>Y5/Y6</f>
        <v>0.33333333333333331</v>
      </c>
      <c r="AE5" s="8">
        <f t="shared" ref="AE5" si="11">Z5/Z6</f>
        <v>0.33333333333333331</v>
      </c>
      <c r="AF5" s="8">
        <f t="shared" ref="AF5" si="12">AA5/AA6</f>
        <v>0.33333333333333331</v>
      </c>
      <c r="AG5" s="20">
        <f t="shared" si="7"/>
        <v>0.33333333333333331</v>
      </c>
      <c r="AI5" s="1" t="s">
        <v>24</v>
      </c>
      <c r="AJ5" s="8">
        <f t="shared" si="8"/>
        <v>0.53896103896103897</v>
      </c>
      <c r="AK5" s="8">
        <f t="shared" si="3"/>
        <v>0.25</v>
      </c>
      <c r="AL5" s="8">
        <f t="shared" si="3"/>
        <v>0.44444444444444442</v>
      </c>
      <c r="AM5" s="8">
        <f t="shared" si="3"/>
        <v>0.33333333333333331</v>
      </c>
      <c r="AN5" s="8">
        <f>W13</f>
        <v>0.32023809523809521</v>
      </c>
      <c r="AP5" s="14">
        <v>0.13800000000000001</v>
      </c>
    </row>
    <row r="6" spans="2:42" x14ac:dyDescent="0.3">
      <c r="B6" s="16"/>
      <c r="C6" s="17"/>
      <c r="D6" s="17"/>
      <c r="E6" s="17"/>
      <c r="G6" s="6" t="s">
        <v>16</v>
      </c>
      <c r="H6" s="8">
        <f>SUM(H3:H5)</f>
        <v>6</v>
      </c>
      <c r="I6" s="8">
        <f t="shared" ref="I6:J6" si="13">SUM(I3:I5)</f>
        <v>3.5</v>
      </c>
      <c r="J6" s="8">
        <f t="shared" si="13"/>
        <v>1.8333333333333333</v>
      </c>
      <c r="K6" s="18"/>
      <c r="L6" s="6" t="s">
        <v>16</v>
      </c>
      <c r="M6" s="8">
        <f>H6/H6</f>
        <v>1</v>
      </c>
      <c r="N6" s="8">
        <f t="shared" ref="N6:O6" si="14">I6/I6</f>
        <v>1</v>
      </c>
      <c r="O6" s="8">
        <f t="shared" si="14"/>
        <v>1</v>
      </c>
      <c r="P6" s="8">
        <f t="shared" si="10"/>
        <v>1</v>
      </c>
      <c r="Q6" s="42"/>
      <c r="S6" s="16"/>
      <c r="T6" s="17"/>
      <c r="U6" s="17"/>
      <c r="V6" s="17"/>
      <c r="X6" s="9" t="s">
        <v>16</v>
      </c>
      <c r="Y6" s="6">
        <f>SUM(Y3:Y5)</f>
        <v>3</v>
      </c>
      <c r="Z6" s="6">
        <f t="shared" ref="Z6:AA6" si="15">SUM(Z3:Z5)</f>
        <v>3</v>
      </c>
      <c r="AA6" s="6">
        <f t="shared" si="15"/>
        <v>3</v>
      </c>
      <c r="AC6" s="6" t="s">
        <v>16</v>
      </c>
      <c r="AD6" s="8">
        <f>Y6/Y6</f>
        <v>1</v>
      </c>
      <c r="AE6" s="8">
        <f t="shared" ref="AE6" si="16">Z6/Z6</f>
        <v>1</v>
      </c>
      <c r="AF6" s="8">
        <f t="shared" ref="AF6" si="17">AA6/AA6</f>
        <v>1</v>
      </c>
      <c r="AG6" s="8">
        <f t="shared" si="7"/>
        <v>1</v>
      </c>
      <c r="AP6" s="14">
        <v>4.4999999999999998E-2</v>
      </c>
    </row>
    <row r="7" spans="2:42" x14ac:dyDescent="0.3">
      <c r="G7" s="5"/>
      <c r="H7" s="7"/>
      <c r="I7" s="7"/>
      <c r="J7" s="7"/>
      <c r="K7" s="5"/>
      <c r="L7" s="5"/>
      <c r="M7" s="5"/>
      <c r="N7" s="5"/>
      <c r="O7" s="5"/>
      <c r="Q7" s="43"/>
      <c r="AC7" s="5"/>
      <c r="AP7" s="40"/>
    </row>
    <row r="8" spans="2:42" x14ac:dyDescent="0.3">
      <c r="B8" s="1" t="s">
        <v>1</v>
      </c>
      <c r="C8" s="1" t="s">
        <v>22</v>
      </c>
      <c r="D8" s="1" t="s">
        <v>23</v>
      </c>
      <c r="E8" s="1" t="s">
        <v>24</v>
      </c>
      <c r="G8" s="6" t="s">
        <v>1</v>
      </c>
      <c r="H8" s="8" t="s">
        <v>22</v>
      </c>
      <c r="I8" s="8" t="s">
        <v>23</v>
      </c>
      <c r="J8" s="8" t="s">
        <v>24</v>
      </c>
      <c r="K8" s="18"/>
      <c r="L8" s="6" t="s">
        <v>1</v>
      </c>
      <c r="M8" s="6" t="s">
        <v>22</v>
      </c>
      <c r="N8" s="6" t="s">
        <v>23</v>
      </c>
      <c r="O8" s="6" t="s">
        <v>24</v>
      </c>
      <c r="P8" s="19" t="s">
        <v>17</v>
      </c>
      <c r="Q8" s="44"/>
      <c r="AC8" s="5"/>
    </row>
    <row r="9" spans="2:42" x14ac:dyDescent="0.3">
      <c r="B9" s="1" t="s">
        <v>22</v>
      </c>
      <c r="C9" s="2" t="s">
        <v>4</v>
      </c>
      <c r="D9" s="2" t="s">
        <v>11</v>
      </c>
      <c r="E9" s="2" t="s">
        <v>11</v>
      </c>
      <c r="G9" s="6" t="s">
        <v>22</v>
      </c>
      <c r="H9" s="8">
        <v>1</v>
      </c>
      <c r="I9" s="8">
        <v>2</v>
      </c>
      <c r="J9" s="8">
        <v>2</v>
      </c>
      <c r="K9" s="18"/>
      <c r="L9" s="6" t="s">
        <v>22</v>
      </c>
      <c r="M9" s="8">
        <f>H9/H12</f>
        <v>0.5</v>
      </c>
      <c r="N9" s="8">
        <f t="shared" ref="N9" si="18">I9/I12</f>
        <v>0.5</v>
      </c>
      <c r="O9" s="8">
        <f t="shared" ref="O9" si="19">J9/J12</f>
        <v>0.5</v>
      </c>
      <c r="P9" s="20">
        <f>AVERAGE(M9:O9)</f>
        <v>0.5</v>
      </c>
      <c r="Q9" s="42"/>
      <c r="Y9" s="16"/>
    </row>
    <row r="10" spans="2:42" x14ac:dyDescent="0.3">
      <c r="B10" s="1" t="s">
        <v>23</v>
      </c>
      <c r="C10" s="2" t="s">
        <v>6</v>
      </c>
      <c r="D10" s="2" t="s">
        <v>4</v>
      </c>
      <c r="E10" s="2" t="s">
        <v>4</v>
      </c>
      <c r="G10" s="6" t="s">
        <v>23</v>
      </c>
      <c r="H10" s="8">
        <v>0.5</v>
      </c>
      <c r="I10" s="8">
        <v>1</v>
      </c>
      <c r="J10" s="8">
        <v>1</v>
      </c>
      <c r="K10" s="18"/>
      <c r="L10" s="6" t="s">
        <v>23</v>
      </c>
      <c r="M10" s="8">
        <f>H10/H12</f>
        <v>0.25</v>
      </c>
      <c r="N10" s="8">
        <f t="shared" ref="N10" si="20">I10/I12</f>
        <v>0.25</v>
      </c>
      <c r="O10" s="8">
        <f t="shared" ref="O10" si="21">J10/J12</f>
        <v>0.25</v>
      </c>
      <c r="P10" s="20">
        <f>AVERAGE(M10:O10)</f>
        <v>0.25</v>
      </c>
      <c r="Q10" s="42"/>
      <c r="R10" s="1" t="s">
        <v>59</v>
      </c>
      <c r="S10" s="1" t="s">
        <v>25</v>
      </c>
      <c r="T10" s="1" t="s">
        <v>26</v>
      </c>
      <c r="U10" s="1" t="s">
        <v>27</v>
      </c>
      <c r="V10" s="1" t="s">
        <v>28</v>
      </c>
      <c r="W10" s="35" t="s">
        <v>29</v>
      </c>
      <c r="X10" s="37"/>
      <c r="Y10" s="16"/>
      <c r="AC10" s="15"/>
    </row>
    <row r="11" spans="2:42" x14ac:dyDescent="0.3">
      <c r="B11" s="1" t="s">
        <v>24</v>
      </c>
      <c r="C11" s="2" t="s">
        <v>6</v>
      </c>
      <c r="D11" s="2" t="s">
        <v>4</v>
      </c>
      <c r="E11" s="2" t="s">
        <v>4</v>
      </c>
      <c r="G11" s="6" t="s">
        <v>24</v>
      </c>
      <c r="H11" s="8">
        <v>0.5</v>
      </c>
      <c r="I11" s="8">
        <v>1</v>
      </c>
      <c r="J11" s="8">
        <v>1</v>
      </c>
      <c r="K11" s="18"/>
      <c r="L11" s="6" t="s">
        <v>24</v>
      </c>
      <c r="M11" s="8">
        <f>H11/H12</f>
        <v>0.25</v>
      </c>
      <c r="N11" s="8">
        <f t="shared" ref="N11" si="22">I11/I12</f>
        <v>0.25</v>
      </c>
      <c r="O11" s="8">
        <f t="shared" ref="O11" si="23">J11/J12</f>
        <v>0.25</v>
      </c>
      <c r="P11" s="20">
        <f>AVERAGE(M11:O11)</f>
        <v>0.25</v>
      </c>
      <c r="Q11" s="42"/>
      <c r="R11" s="1" t="s">
        <v>22</v>
      </c>
      <c r="S11" s="8">
        <f>P3</f>
        <v>0.16378066378066378</v>
      </c>
      <c r="T11" s="8">
        <f>P9</f>
        <v>0.5</v>
      </c>
      <c r="U11" s="8">
        <f>P15</f>
        <v>0.1111111111111111</v>
      </c>
      <c r="V11" s="8">
        <f>AG3</f>
        <v>0.33333333333333331</v>
      </c>
      <c r="W11" s="45">
        <f>P21</f>
        <v>0.12261904761904761</v>
      </c>
      <c r="X11" s="46"/>
      <c r="Y11" s="41"/>
      <c r="AC11" s="15"/>
    </row>
    <row r="12" spans="2:42" x14ac:dyDescent="0.3">
      <c r="B12" s="16"/>
      <c r="C12" s="17"/>
      <c r="D12" s="17"/>
      <c r="E12" s="17"/>
      <c r="G12" s="6" t="s">
        <v>16</v>
      </c>
      <c r="H12" s="8">
        <f>SUM(H9:H11)</f>
        <v>2</v>
      </c>
      <c r="I12" s="8">
        <f t="shared" ref="I12:J12" si="24">SUM(I9:I11)</f>
        <v>4</v>
      </c>
      <c r="J12" s="8">
        <f t="shared" si="24"/>
        <v>4</v>
      </c>
      <c r="K12" s="18"/>
      <c r="L12" s="6" t="s">
        <v>16</v>
      </c>
      <c r="M12" s="8">
        <f>H12/H12</f>
        <v>1</v>
      </c>
      <c r="N12" s="8">
        <f t="shared" ref="N12" si="25">I12/I12</f>
        <v>1</v>
      </c>
      <c r="O12" s="8">
        <f>J12/J12</f>
        <v>1</v>
      </c>
      <c r="P12" s="8">
        <f>AVERAGE(M12:O12)</f>
        <v>1</v>
      </c>
      <c r="Q12" s="42"/>
      <c r="R12" s="1" t="s">
        <v>23</v>
      </c>
      <c r="S12" s="8">
        <f>P4</f>
        <v>0.29725829725829728</v>
      </c>
      <c r="T12" s="8">
        <f>P10</f>
        <v>0.25</v>
      </c>
      <c r="U12" s="8">
        <f>P16</f>
        <v>0.44444444444444442</v>
      </c>
      <c r="V12" s="8">
        <f>AG4</f>
        <v>0.33333333333333331</v>
      </c>
      <c r="W12" s="45">
        <f>P22</f>
        <v>0.55714285714285705</v>
      </c>
      <c r="X12" s="46"/>
      <c r="Y12" s="41"/>
      <c r="AC12" s="15"/>
    </row>
    <row r="13" spans="2:42" x14ac:dyDescent="0.3">
      <c r="G13" s="5"/>
      <c r="H13" s="7"/>
      <c r="I13" s="7"/>
      <c r="J13" s="7"/>
      <c r="K13" s="5"/>
      <c r="L13" s="5"/>
      <c r="M13" s="5"/>
      <c r="N13" s="5"/>
      <c r="O13" s="5"/>
      <c r="Q13" s="43"/>
      <c r="R13" s="1" t="s">
        <v>24</v>
      </c>
      <c r="S13" s="8">
        <f>P5</f>
        <v>0.53896103896103897</v>
      </c>
      <c r="T13" s="8">
        <f>P11</f>
        <v>0.25</v>
      </c>
      <c r="U13" s="8">
        <f>P17</f>
        <v>0.44444444444444442</v>
      </c>
      <c r="V13" s="8">
        <f>AG5</f>
        <v>0.33333333333333331</v>
      </c>
      <c r="W13" s="45">
        <f>P23</f>
        <v>0.32023809523809521</v>
      </c>
      <c r="X13" s="46"/>
      <c r="Y13" s="41"/>
      <c r="AC13" s="15"/>
    </row>
    <row r="14" spans="2:42" x14ac:dyDescent="0.3">
      <c r="B14" s="1" t="s">
        <v>2</v>
      </c>
      <c r="C14" s="1" t="s">
        <v>22</v>
      </c>
      <c r="D14" s="1" t="s">
        <v>23</v>
      </c>
      <c r="E14" s="1" t="s">
        <v>24</v>
      </c>
      <c r="G14" s="6" t="s">
        <v>2</v>
      </c>
      <c r="H14" s="8" t="s">
        <v>22</v>
      </c>
      <c r="I14" s="8" t="s">
        <v>23</v>
      </c>
      <c r="J14" s="8" t="s">
        <v>24</v>
      </c>
      <c r="K14" s="18"/>
      <c r="L14" s="6" t="s">
        <v>2</v>
      </c>
      <c r="M14" s="6" t="s">
        <v>22</v>
      </c>
      <c r="N14" s="6" t="s">
        <v>23</v>
      </c>
      <c r="O14" s="6" t="s">
        <v>24</v>
      </c>
      <c r="P14" s="19" t="s">
        <v>17</v>
      </c>
      <c r="Q14" s="44"/>
      <c r="R14" s="1" t="s">
        <v>17</v>
      </c>
      <c r="S14" s="1">
        <v>0.39100000000000001</v>
      </c>
      <c r="T14" s="1">
        <v>0.29399999999999998</v>
      </c>
      <c r="U14" s="1">
        <v>0.13100000000000001</v>
      </c>
      <c r="V14" s="1">
        <v>0.13800000000000001</v>
      </c>
      <c r="W14" s="35">
        <v>4.4999999999999998E-2</v>
      </c>
      <c r="X14" s="37"/>
      <c r="AC14" s="15"/>
    </row>
    <row r="15" spans="2:42" x14ac:dyDescent="0.3">
      <c r="B15" s="1" t="s">
        <v>22</v>
      </c>
      <c r="C15" s="2" t="s">
        <v>4</v>
      </c>
      <c r="D15" s="2" t="s">
        <v>8</v>
      </c>
      <c r="E15" s="2" t="s">
        <v>8</v>
      </c>
      <c r="G15" s="6" t="s">
        <v>22</v>
      </c>
      <c r="H15" s="8">
        <v>1</v>
      </c>
      <c r="I15" s="8">
        <v>0.25</v>
      </c>
      <c r="J15" s="8">
        <v>0.25</v>
      </c>
      <c r="K15" s="18"/>
      <c r="L15" s="6" t="s">
        <v>22</v>
      </c>
      <c r="M15" s="8">
        <f>H15/H18</f>
        <v>0.1111111111111111</v>
      </c>
      <c r="N15" s="8">
        <f t="shared" ref="N15" si="26">I15/I18</f>
        <v>0.1111111111111111</v>
      </c>
      <c r="O15" s="8">
        <f t="shared" ref="O15" si="27">J15/J18</f>
        <v>0.1111111111111111</v>
      </c>
      <c r="P15" s="20">
        <f>AVERAGE(M15:O15)</f>
        <v>0.1111111111111111</v>
      </c>
      <c r="Q15" s="42"/>
      <c r="R15" s="4" t="s">
        <v>60</v>
      </c>
      <c r="S15" s="7">
        <f>SUM(S11:S14)</f>
        <v>1.391</v>
      </c>
      <c r="T15" s="7">
        <f t="shared" ref="T15:V15" si="28">SUM(T11:T14)</f>
        <v>1.294</v>
      </c>
      <c r="U15" s="7">
        <f t="shared" si="28"/>
        <v>1.131</v>
      </c>
      <c r="V15" s="7">
        <f t="shared" si="28"/>
        <v>1.1379999999999999</v>
      </c>
      <c r="W15" s="7"/>
      <c r="X15" s="7">
        <f>SUM(W11:X14)</f>
        <v>1.0449999999999999</v>
      </c>
    </row>
    <row r="16" spans="2:42" x14ac:dyDescent="0.3">
      <c r="B16" s="1" t="s">
        <v>23</v>
      </c>
      <c r="C16" s="2" t="s">
        <v>13</v>
      </c>
      <c r="D16" s="2" t="s">
        <v>4</v>
      </c>
      <c r="E16" s="2" t="s">
        <v>4</v>
      </c>
      <c r="G16" s="6" t="s">
        <v>23</v>
      </c>
      <c r="H16" s="8">
        <v>4</v>
      </c>
      <c r="I16" s="8">
        <v>1</v>
      </c>
      <c r="J16" s="8">
        <v>1</v>
      </c>
      <c r="K16" s="18"/>
      <c r="L16" s="6" t="s">
        <v>23</v>
      </c>
      <c r="M16" s="8">
        <f>H16/H18</f>
        <v>0.44444444444444442</v>
      </c>
      <c r="N16" s="8">
        <f t="shared" ref="N16" si="29">I16/I18</f>
        <v>0.44444444444444442</v>
      </c>
      <c r="O16" s="8">
        <f t="shared" ref="O16" si="30">J16/J18</f>
        <v>0.44444444444444442</v>
      </c>
      <c r="P16" s="20">
        <f t="shared" ref="P16:P18" si="31">AVERAGE(M16:O16)</f>
        <v>0.44444444444444442</v>
      </c>
      <c r="Q16" s="42"/>
    </row>
    <row r="17" spans="2:25" x14ac:dyDescent="0.3">
      <c r="B17" s="1" t="s">
        <v>24</v>
      </c>
      <c r="C17" s="2" t="s">
        <v>13</v>
      </c>
      <c r="D17" s="2" t="s">
        <v>4</v>
      </c>
      <c r="E17" s="2" t="s">
        <v>4</v>
      </c>
      <c r="G17" s="6" t="s">
        <v>24</v>
      </c>
      <c r="H17" s="8">
        <v>4</v>
      </c>
      <c r="I17" s="8">
        <v>1</v>
      </c>
      <c r="J17" s="8">
        <v>1</v>
      </c>
      <c r="K17" s="18"/>
      <c r="L17" s="6" t="s">
        <v>24</v>
      </c>
      <c r="M17" s="8">
        <f>H17/H18</f>
        <v>0.44444444444444442</v>
      </c>
      <c r="N17" s="8">
        <f t="shared" ref="N17" si="32">I17/I18</f>
        <v>0.44444444444444442</v>
      </c>
      <c r="O17" s="8">
        <f t="shared" ref="O17" si="33">J17/J18</f>
        <v>0.44444444444444442</v>
      </c>
      <c r="P17" s="20">
        <f t="shared" si="31"/>
        <v>0.44444444444444442</v>
      </c>
      <c r="Q17" s="42"/>
      <c r="R17" s="1" t="s">
        <v>61</v>
      </c>
      <c r="S17" s="1" t="s">
        <v>0</v>
      </c>
      <c r="T17" s="1" t="s">
        <v>1</v>
      </c>
      <c r="U17" s="1" t="s">
        <v>2</v>
      </c>
      <c r="V17" s="1" t="s">
        <v>3</v>
      </c>
      <c r="W17" s="35" t="s">
        <v>9</v>
      </c>
      <c r="X17" s="37"/>
      <c r="Y17" s="9" t="s">
        <v>30</v>
      </c>
    </row>
    <row r="18" spans="2:25" x14ac:dyDescent="0.3">
      <c r="B18" s="16"/>
      <c r="C18" s="17"/>
      <c r="D18" s="17"/>
      <c r="E18" s="17"/>
      <c r="G18" s="6" t="s">
        <v>16</v>
      </c>
      <c r="H18" s="8">
        <f>SUM(H15:H17)</f>
        <v>9</v>
      </c>
      <c r="I18" s="8">
        <f t="shared" ref="I18:J18" si="34">SUM(I15:I17)</f>
        <v>2.25</v>
      </c>
      <c r="J18" s="8">
        <f t="shared" si="34"/>
        <v>2.25</v>
      </c>
      <c r="K18" s="18"/>
      <c r="L18" s="6" t="s">
        <v>16</v>
      </c>
      <c r="M18" s="8">
        <f>H18/H18</f>
        <v>1</v>
      </c>
      <c r="N18" s="8">
        <f t="shared" ref="N18" si="35">I18/I18</f>
        <v>1</v>
      </c>
      <c r="O18" s="8">
        <f t="shared" ref="O18" si="36">J18/J18</f>
        <v>1</v>
      </c>
      <c r="P18" s="8">
        <f t="shared" si="31"/>
        <v>1</v>
      </c>
      <c r="Q18" s="42"/>
      <c r="R18" s="1" t="s">
        <v>22</v>
      </c>
      <c r="S18" s="1">
        <f>S11/S15</f>
        <v>0.117743108397314</v>
      </c>
      <c r="T18" s="1">
        <f t="shared" ref="T18:V18" si="37">T11/T15</f>
        <v>0.38639876352395669</v>
      </c>
      <c r="U18" s="1">
        <f t="shared" si="37"/>
        <v>9.8241477551822373E-2</v>
      </c>
      <c r="V18" s="1">
        <f t="shared" si="37"/>
        <v>0.29291154071470415</v>
      </c>
      <c r="W18" s="35">
        <f>W11/X15</f>
        <v>0.11733880154932787</v>
      </c>
      <c r="X18" s="37"/>
      <c r="Y18" s="47">
        <f>AVERAGE(S18:W18)</f>
        <v>0.20252673834742502</v>
      </c>
    </row>
    <row r="19" spans="2:25" x14ac:dyDescent="0.3">
      <c r="G19" s="5"/>
      <c r="H19" s="7"/>
      <c r="I19" s="7"/>
      <c r="J19" s="7"/>
      <c r="K19" s="5"/>
      <c r="L19" s="5"/>
      <c r="M19" s="5"/>
      <c r="N19" s="5"/>
      <c r="O19" s="5"/>
      <c r="Q19" s="43"/>
      <c r="R19" s="1" t="s">
        <v>23</v>
      </c>
      <c r="S19" s="1">
        <f>S12/S15</f>
        <v>0.21370114828058753</v>
      </c>
      <c r="T19" s="1">
        <f t="shared" ref="T19:V19" si="38">T12/T15</f>
        <v>0.19319938176197834</v>
      </c>
      <c r="U19" s="1">
        <f t="shared" si="38"/>
        <v>0.39296591020728949</v>
      </c>
      <c r="V19" s="1">
        <f t="shared" si="38"/>
        <v>0.29291154071470415</v>
      </c>
      <c r="W19" s="35">
        <f>W12/X15</f>
        <v>0.53315105946684893</v>
      </c>
      <c r="X19" s="37"/>
      <c r="Y19" s="47">
        <f>AVERAGE(S19:W19)</f>
        <v>0.32518580808628172</v>
      </c>
    </row>
    <row r="20" spans="2:25" x14ac:dyDescent="0.3">
      <c r="B20" s="1" t="s">
        <v>9</v>
      </c>
      <c r="C20" s="1" t="s">
        <v>22</v>
      </c>
      <c r="D20" s="1" t="s">
        <v>23</v>
      </c>
      <c r="E20" s="1" t="s">
        <v>24</v>
      </c>
      <c r="G20" s="6" t="s">
        <v>9</v>
      </c>
      <c r="H20" s="8" t="s">
        <v>22</v>
      </c>
      <c r="I20" s="8" t="s">
        <v>23</v>
      </c>
      <c r="J20" s="8" t="s">
        <v>24</v>
      </c>
      <c r="K20" s="18"/>
      <c r="L20" s="6" t="s">
        <v>9</v>
      </c>
      <c r="M20" s="6" t="s">
        <v>22</v>
      </c>
      <c r="N20" s="6" t="s">
        <v>23</v>
      </c>
      <c r="O20" s="6" t="s">
        <v>24</v>
      </c>
      <c r="P20" s="19" t="s">
        <v>17</v>
      </c>
      <c r="Q20" s="44"/>
      <c r="R20" s="1" t="s">
        <v>24</v>
      </c>
      <c r="S20" s="1">
        <f>S13/S15</f>
        <v>0.38746300428543418</v>
      </c>
      <c r="T20" s="1">
        <f t="shared" ref="T20:V20" si="39">T13/T15</f>
        <v>0.19319938176197834</v>
      </c>
      <c r="U20" s="1">
        <f t="shared" si="39"/>
        <v>0.39296591020728949</v>
      </c>
      <c r="V20" s="1">
        <f t="shared" si="39"/>
        <v>0.29291154071470415</v>
      </c>
      <c r="W20" s="35">
        <f>W13/X15</f>
        <v>0.30644793802688541</v>
      </c>
      <c r="X20" s="37"/>
      <c r="Y20" s="47">
        <f>AVERAGE(S20:W20)</f>
        <v>0.31459755499925829</v>
      </c>
    </row>
    <row r="21" spans="2:25" x14ac:dyDescent="0.3">
      <c r="B21" s="1" t="s">
        <v>22</v>
      </c>
      <c r="C21" s="2" t="s">
        <v>4</v>
      </c>
      <c r="D21" s="2" t="s">
        <v>8</v>
      </c>
      <c r="E21" s="2" t="s">
        <v>7</v>
      </c>
      <c r="G21" s="6" t="s">
        <v>22</v>
      </c>
      <c r="H21" s="8">
        <v>1</v>
      </c>
      <c r="I21" s="8">
        <v>0.25</v>
      </c>
      <c r="J21" s="8">
        <v>0.33333333333333331</v>
      </c>
      <c r="K21" s="18"/>
      <c r="L21" s="6" t="s">
        <v>22</v>
      </c>
      <c r="M21" s="8">
        <f>H21/H24</f>
        <v>0.125</v>
      </c>
      <c r="N21" s="8">
        <f t="shared" ref="N21" si="40">I21/I24</f>
        <v>0.14285714285714285</v>
      </c>
      <c r="O21" s="8">
        <f t="shared" ref="O21" si="41">J21/J24</f>
        <v>9.9999999999999992E-2</v>
      </c>
      <c r="P21" s="20">
        <f>AVERAGE(M21:O21)</f>
        <v>0.12261904761904761</v>
      </c>
      <c r="Q21" s="42"/>
      <c r="R21" s="1" t="s">
        <v>17</v>
      </c>
      <c r="S21" s="1">
        <f>S14/S15</f>
        <v>0.28109273903666426</v>
      </c>
      <c r="T21" s="1">
        <f t="shared" ref="T21:V21" si="42">T14/T15</f>
        <v>0.22720247295208654</v>
      </c>
      <c r="U21" s="1">
        <f t="shared" si="42"/>
        <v>0.11582670203359859</v>
      </c>
      <c r="V21" s="1">
        <f t="shared" si="42"/>
        <v>0.12126537785588755</v>
      </c>
      <c r="W21" s="35">
        <f>W14/X15</f>
        <v>4.3062200956937802E-2</v>
      </c>
      <c r="X21" s="37"/>
      <c r="Y21" s="47">
        <f>AVERAGE(S21:W21)</f>
        <v>0.15768989856703494</v>
      </c>
    </row>
    <row r="22" spans="2:25" x14ac:dyDescent="0.3">
      <c r="B22" s="1" t="s">
        <v>23</v>
      </c>
      <c r="C22" s="2" t="s">
        <v>13</v>
      </c>
      <c r="D22" s="2" t="s">
        <v>4</v>
      </c>
      <c r="E22" s="2" t="s">
        <v>11</v>
      </c>
      <c r="G22" s="6" t="s">
        <v>23</v>
      </c>
      <c r="H22" s="8">
        <v>4</v>
      </c>
      <c r="I22" s="8">
        <v>1</v>
      </c>
      <c r="J22" s="8">
        <v>2</v>
      </c>
      <c r="K22" s="18"/>
      <c r="L22" s="6" t="s">
        <v>23</v>
      </c>
      <c r="M22" s="8">
        <f>H22/H24</f>
        <v>0.5</v>
      </c>
      <c r="N22" s="8">
        <f t="shared" ref="N22" si="43">I22/I24</f>
        <v>0.5714285714285714</v>
      </c>
      <c r="O22" s="8">
        <f t="shared" ref="O22" si="44">J22/J24</f>
        <v>0.6</v>
      </c>
      <c r="P22" s="20">
        <f t="shared" ref="P22:P24" si="45">AVERAGE(M22:O22)</f>
        <v>0.55714285714285705</v>
      </c>
      <c r="Q22" s="42"/>
      <c r="R22" s="9" t="s">
        <v>60</v>
      </c>
      <c r="S22" s="1">
        <f>S15/S15</f>
        <v>1</v>
      </c>
      <c r="T22" s="1">
        <f t="shared" ref="T22:V22" si="46">T15/T15</f>
        <v>1</v>
      </c>
      <c r="U22" s="1">
        <f t="shared" si="46"/>
        <v>1</v>
      </c>
      <c r="V22" s="1">
        <f t="shared" si="46"/>
        <v>1</v>
      </c>
      <c r="W22" s="35">
        <f>X15/X15</f>
        <v>1</v>
      </c>
      <c r="X22" s="37"/>
      <c r="Y22" s="1">
        <f>AVERAGE(S22:W22)</f>
        <v>1</v>
      </c>
    </row>
    <row r="23" spans="2:25" x14ac:dyDescent="0.3">
      <c r="B23" s="1" t="s">
        <v>24</v>
      </c>
      <c r="C23" s="2" t="s">
        <v>12</v>
      </c>
      <c r="D23" s="2" t="s">
        <v>6</v>
      </c>
      <c r="E23" s="2" t="s">
        <v>4</v>
      </c>
      <c r="G23" s="6" t="s">
        <v>24</v>
      </c>
      <c r="H23" s="8">
        <v>3</v>
      </c>
      <c r="I23" s="8">
        <v>0.5</v>
      </c>
      <c r="J23" s="8">
        <v>1</v>
      </c>
      <c r="K23" s="18"/>
      <c r="L23" s="6" t="s">
        <v>24</v>
      </c>
      <c r="M23" s="8">
        <f>H23/H24</f>
        <v>0.375</v>
      </c>
      <c r="N23" s="8">
        <f t="shared" ref="N23" si="47">I23/I24</f>
        <v>0.2857142857142857</v>
      </c>
      <c r="O23" s="8">
        <f t="shared" ref="O23" si="48">J23/J24</f>
        <v>0.3</v>
      </c>
      <c r="P23" s="20">
        <f t="shared" si="45"/>
        <v>0.32023809523809521</v>
      </c>
      <c r="Q23" s="42"/>
    </row>
    <row r="24" spans="2:25" x14ac:dyDescent="0.3">
      <c r="G24" s="19" t="s">
        <v>16</v>
      </c>
      <c r="H24" s="8">
        <f>SUM(H21:H23)</f>
        <v>8</v>
      </c>
      <c r="I24" s="8">
        <f t="shared" ref="I24:J24" si="49">SUM(I21:I23)</f>
        <v>1.75</v>
      </c>
      <c r="J24" s="8">
        <f t="shared" si="49"/>
        <v>3.3333333333333335</v>
      </c>
      <c r="L24" s="6" t="s">
        <v>16</v>
      </c>
      <c r="M24" s="8">
        <f>H24/H24</f>
        <v>1</v>
      </c>
      <c r="N24" s="8">
        <f t="shared" ref="N24" si="50">I24/I24</f>
        <v>1</v>
      </c>
      <c r="O24" s="8">
        <f t="shared" ref="O24" si="51">J24/J24</f>
        <v>1</v>
      </c>
      <c r="P24" s="8">
        <f t="shared" si="45"/>
        <v>1</v>
      </c>
      <c r="Q24" s="41"/>
    </row>
  </sheetData>
  <mergeCells count="12">
    <mergeCell ref="W18:X18"/>
    <mergeCell ref="W19:X19"/>
    <mergeCell ref="W20:X20"/>
    <mergeCell ref="W21:X21"/>
    <mergeCell ref="W22:X22"/>
    <mergeCell ref="W17:X17"/>
    <mergeCell ref="W14:X14"/>
    <mergeCell ref="W13:X13"/>
    <mergeCell ref="W12:X12"/>
    <mergeCell ref="W11:X11"/>
    <mergeCell ref="W10:X10"/>
    <mergeCell ref="AO3:A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GridLines="0" zoomScale="70" zoomScaleNormal="70" workbookViewId="0">
      <selection activeCell="I21" sqref="I21:I22"/>
    </sheetView>
  </sheetViews>
  <sheetFormatPr defaultRowHeight="15.6" x14ac:dyDescent="0.3"/>
  <cols>
    <col min="1" max="1" width="3" customWidth="1"/>
    <col min="4" max="4" width="6.69921875" bestFit="1" customWidth="1"/>
    <col min="5" max="5" width="7.8984375" bestFit="1" customWidth="1"/>
    <col min="6" max="6" width="14.59765625" bestFit="1" customWidth="1"/>
    <col min="7" max="7" width="9.3984375" bestFit="1" customWidth="1"/>
    <col min="8" max="8" width="2.5" customWidth="1"/>
    <col min="9" max="9" width="58.69921875" bestFit="1" customWidth="1"/>
    <col min="13" max="13" width="3.8984375" customWidth="1"/>
    <col min="14" max="15" width="8.796875" style="26"/>
  </cols>
  <sheetData>
    <row r="1" spans="1:16" x14ac:dyDescent="0.3">
      <c r="A1" s="16"/>
      <c r="B1" s="16"/>
      <c r="C1" s="16"/>
      <c r="D1" s="16"/>
      <c r="E1" s="16"/>
      <c r="F1" s="16"/>
      <c r="G1" s="16"/>
      <c r="H1" s="16"/>
      <c r="I1" s="16"/>
    </row>
    <row r="2" spans="1:16" x14ac:dyDescent="0.3">
      <c r="A2" s="16"/>
      <c r="B2" s="16"/>
      <c r="C2" s="16"/>
      <c r="D2" s="16"/>
      <c r="E2" s="16"/>
      <c r="F2" s="16"/>
      <c r="G2" s="16"/>
      <c r="H2" s="16"/>
      <c r="I2" s="16"/>
      <c r="K2" s="35" t="s">
        <v>0</v>
      </c>
      <c r="L2" s="36"/>
      <c r="M2" s="36"/>
      <c r="N2" s="36"/>
      <c r="O2" s="36"/>
      <c r="P2" s="37"/>
    </row>
    <row r="3" spans="1:16" x14ac:dyDescent="0.3">
      <c r="A3" s="16"/>
      <c r="B3" s="25" t="s">
        <v>0</v>
      </c>
      <c r="C3" s="25"/>
      <c r="D3" s="1" t="s">
        <v>1</v>
      </c>
      <c r="E3" s="1" t="s">
        <v>2</v>
      </c>
      <c r="F3" s="1" t="s">
        <v>3</v>
      </c>
      <c r="G3" s="1" t="s">
        <v>9</v>
      </c>
      <c r="H3" s="16"/>
      <c r="I3" s="21" t="s">
        <v>31</v>
      </c>
      <c r="K3" s="1" t="s">
        <v>22</v>
      </c>
      <c r="L3" s="1" t="s">
        <v>53</v>
      </c>
      <c r="M3" s="27">
        <v>1</v>
      </c>
      <c r="N3" s="22" t="s">
        <v>22</v>
      </c>
      <c r="O3" s="22" t="s">
        <v>23</v>
      </c>
      <c r="P3" s="1" t="s">
        <v>55</v>
      </c>
    </row>
    <row r="4" spans="1:16" x14ac:dyDescent="0.3">
      <c r="A4" s="16"/>
      <c r="B4" s="1" t="s">
        <v>51</v>
      </c>
      <c r="C4" s="1">
        <v>9</v>
      </c>
      <c r="D4" s="1">
        <v>9</v>
      </c>
      <c r="E4" s="1">
        <v>9</v>
      </c>
      <c r="F4" s="1">
        <v>9</v>
      </c>
      <c r="G4" s="1">
        <v>9</v>
      </c>
      <c r="H4" s="16"/>
      <c r="I4" s="16" t="s">
        <v>32</v>
      </c>
      <c r="K4" s="1" t="s">
        <v>23</v>
      </c>
      <c r="L4" s="1" t="s">
        <v>44</v>
      </c>
      <c r="M4" s="28"/>
      <c r="N4" s="22">
        <v>7</v>
      </c>
      <c r="O4" s="22">
        <v>8</v>
      </c>
      <c r="P4" s="1">
        <f>1/((O4-N4) + 1)</f>
        <v>0.5</v>
      </c>
    </row>
    <row r="5" spans="1:16" x14ac:dyDescent="0.3">
      <c r="A5" s="16"/>
      <c r="B5" s="1" t="s">
        <v>52</v>
      </c>
      <c r="C5" s="1">
        <v>8</v>
      </c>
      <c r="D5" s="1">
        <v>8</v>
      </c>
      <c r="E5" s="1">
        <v>8</v>
      </c>
      <c r="F5" s="1">
        <v>8</v>
      </c>
      <c r="G5" s="1">
        <v>8</v>
      </c>
      <c r="H5" s="16"/>
      <c r="I5" s="16" t="s">
        <v>33</v>
      </c>
      <c r="K5" s="1" t="s">
        <v>24</v>
      </c>
      <c r="L5" s="1" t="s">
        <v>43</v>
      </c>
      <c r="M5" s="27">
        <v>2</v>
      </c>
      <c r="N5" s="22" t="s">
        <v>42</v>
      </c>
      <c r="O5" s="22" t="s">
        <v>24</v>
      </c>
      <c r="P5" s="1" t="s">
        <v>55</v>
      </c>
    </row>
    <row r="6" spans="1:16" x14ac:dyDescent="0.3">
      <c r="A6" s="16"/>
      <c r="B6" s="1" t="s">
        <v>45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6"/>
      <c r="I6" s="21" t="s">
        <v>34</v>
      </c>
      <c r="K6" s="29"/>
      <c r="L6" s="30"/>
      <c r="M6" s="28"/>
      <c r="N6" s="22">
        <v>7</v>
      </c>
      <c r="O6" s="22">
        <v>9</v>
      </c>
      <c r="P6" s="1">
        <f>1/((O6-N6) + 1)</f>
        <v>0.33333333333333331</v>
      </c>
    </row>
    <row r="7" spans="1:16" x14ac:dyDescent="0.3">
      <c r="A7" s="16"/>
      <c r="B7" s="1" t="s">
        <v>46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6"/>
      <c r="I7" s="16"/>
      <c r="K7" s="31"/>
      <c r="L7" s="32"/>
      <c r="M7" s="27">
        <v>3</v>
      </c>
      <c r="N7" s="22" t="s">
        <v>23</v>
      </c>
      <c r="O7" s="22" t="s">
        <v>24</v>
      </c>
      <c r="P7" s="1" t="s">
        <v>55</v>
      </c>
    </row>
    <row r="8" spans="1:16" x14ac:dyDescent="0.3">
      <c r="A8" s="16"/>
      <c r="B8" s="1" t="s">
        <v>47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6"/>
      <c r="I8" s="21" t="s">
        <v>41</v>
      </c>
      <c r="K8" s="33"/>
      <c r="L8" s="34"/>
      <c r="M8" s="28"/>
      <c r="N8" s="22">
        <v>8</v>
      </c>
      <c r="O8" s="22">
        <v>9</v>
      </c>
      <c r="P8" s="1">
        <f>1/((O8-N8) + 1)</f>
        <v>0.5</v>
      </c>
    </row>
    <row r="9" spans="1:16" x14ac:dyDescent="0.3">
      <c r="A9" s="16"/>
      <c r="B9" s="1" t="s">
        <v>48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6"/>
      <c r="I9" s="21" t="s">
        <v>35</v>
      </c>
    </row>
    <row r="10" spans="1:16" x14ac:dyDescent="0.3">
      <c r="A10" s="16"/>
      <c r="B10" s="1" t="s">
        <v>49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6"/>
      <c r="I10" s="21" t="s">
        <v>36</v>
      </c>
      <c r="K10" s="35" t="s">
        <v>1</v>
      </c>
      <c r="L10" s="36"/>
      <c r="M10" s="36"/>
      <c r="N10" s="36"/>
      <c r="O10" s="36"/>
      <c r="P10" s="37"/>
    </row>
    <row r="11" spans="1:16" x14ac:dyDescent="0.3">
      <c r="A11" s="16"/>
      <c r="B11" s="1" t="s">
        <v>50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6"/>
      <c r="I11" s="21" t="s">
        <v>37</v>
      </c>
      <c r="K11" s="1" t="s">
        <v>22</v>
      </c>
      <c r="L11" s="1">
        <v>9</v>
      </c>
      <c r="M11" s="27">
        <v>1</v>
      </c>
      <c r="N11" s="22" t="s">
        <v>22</v>
      </c>
      <c r="O11" s="22" t="s">
        <v>23</v>
      </c>
      <c r="P11" s="1" t="s">
        <v>55</v>
      </c>
    </row>
    <row r="12" spans="1:16" x14ac:dyDescent="0.3">
      <c r="B12" s="1" t="s">
        <v>54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I12" s="21" t="s">
        <v>38</v>
      </c>
      <c r="K12" s="1" t="s">
        <v>23</v>
      </c>
      <c r="L12" s="1">
        <v>8</v>
      </c>
      <c r="M12" s="28"/>
      <c r="N12" s="22">
        <f>L11</f>
        <v>9</v>
      </c>
      <c r="O12" s="22">
        <f>L12</f>
        <v>8</v>
      </c>
      <c r="P12" s="1">
        <f>(N12-O12)+1</f>
        <v>2</v>
      </c>
    </row>
    <row r="13" spans="1:16" x14ac:dyDescent="0.3">
      <c r="I13" s="21" t="s">
        <v>39</v>
      </c>
      <c r="K13" s="1" t="s">
        <v>24</v>
      </c>
      <c r="L13" s="1">
        <v>8</v>
      </c>
      <c r="M13" s="27">
        <v>2</v>
      </c>
      <c r="N13" s="22" t="s">
        <v>42</v>
      </c>
      <c r="O13" s="22" t="s">
        <v>24</v>
      </c>
      <c r="P13" s="1" t="s">
        <v>55</v>
      </c>
    </row>
    <row r="14" spans="1:16" x14ac:dyDescent="0.3">
      <c r="I14" s="21" t="s">
        <v>40</v>
      </c>
      <c r="K14" s="29"/>
      <c r="L14" s="30"/>
      <c r="M14" s="28"/>
      <c r="N14" s="22">
        <f>L11</f>
        <v>9</v>
      </c>
      <c r="O14" s="22">
        <f>L13</f>
        <v>8</v>
      </c>
      <c r="P14" s="1">
        <f t="shared" ref="P13:P14" si="0">(N14-O14)+1</f>
        <v>2</v>
      </c>
    </row>
    <row r="15" spans="1:16" x14ac:dyDescent="0.3">
      <c r="K15" s="31"/>
      <c r="L15" s="32"/>
      <c r="M15" s="27">
        <v>3</v>
      </c>
      <c r="N15" s="22" t="s">
        <v>23</v>
      </c>
      <c r="O15" s="22" t="s">
        <v>24</v>
      </c>
      <c r="P15" s="1" t="s">
        <v>55</v>
      </c>
    </row>
    <row r="16" spans="1:16" x14ac:dyDescent="0.3">
      <c r="K16" s="33"/>
      <c r="L16" s="34"/>
      <c r="M16" s="28"/>
      <c r="N16" s="22">
        <f>L12</f>
        <v>8</v>
      </c>
      <c r="O16" s="22">
        <f>L13</f>
        <v>8</v>
      </c>
      <c r="P16" s="1">
        <f>1/((O16-N16) + 1)</f>
        <v>1</v>
      </c>
    </row>
    <row r="17" spans="2:16" x14ac:dyDescent="0.3">
      <c r="I17" t="s">
        <v>56</v>
      </c>
    </row>
    <row r="18" spans="2:16" x14ac:dyDescent="0.3">
      <c r="K18" s="35" t="s">
        <v>2</v>
      </c>
      <c r="L18" s="36"/>
      <c r="M18" s="36"/>
      <c r="N18" s="36"/>
      <c r="O18" s="36"/>
      <c r="P18" s="37"/>
    </row>
    <row r="19" spans="2:16" x14ac:dyDescent="0.3">
      <c r="K19" s="1" t="s">
        <v>22</v>
      </c>
      <c r="L19" s="1">
        <v>6</v>
      </c>
      <c r="M19" s="27">
        <v>1</v>
      </c>
      <c r="N19" s="22" t="s">
        <v>22</v>
      </c>
      <c r="O19" s="22" t="s">
        <v>23</v>
      </c>
      <c r="P19" s="1" t="s">
        <v>55</v>
      </c>
    </row>
    <row r="20" spans="2:16" x14ac:dyDescent="0.3">
      <c r="B20" s="16"/>
      <c r="C20" s="16"/>
      <c r="D20" s="16"/>
      <c r="E20" s="16"/>
      <c r="K20" s="1" t="s">
        <v>23</v>
      </c>
      <c r="L20" s="1">
        <v>9</v>
      </c>
      <c r="M20" s="28"/>
      <c r="N20" s="22">
        <f>L19</f>
        <v>6</v>
      </c>
      <c r="O20" s="22">
        <f>L20</f>
        <v>9</v>
      </c>
      <c r="P20" s="1">
        <f>1/((O20-N20) + 1)</f>
        <v>0.25</v>
      </c>
    </row>
    <row r="21" spans="2:16" x14ac:dyDescent="0.3">
      <c r="B21" s="16"/>
      <c r="C21" s="16"/>
      <c r="D21" s="16"/>
      <c r="E21" s="16"/>
      <c r="K21" s="1" t="s">
        <v>24</v>
      </c>
      <c r="L21" s="1">
        <v>9</v>
      </c>
      <c r="M21" s="27">
        <v>2</v>
      </c>
      <c r="N21" s="22" t="s">
        <v>42</v>
      </c>
      <c r="O21" s="22" t="s">
        <v>24</v>
      </c>
      <c r="P21" s="1" t="s">
        <v>55</v>
      </c>
    </row>
    <row r="22" spans="2:16" x14ac:dyDescent="0.3">
      <c r="B22" s="16"/>
      <c r="C22" s="16"/>
      <c r="D22" s="16"/>
      <c r="E22" s="16"/>
      <c r="K22" s="29"/>
      <c r="L22" s="30"/>
      <c r="M22" s="28"/>
      <c r="N22" s="22">
        <f>L19</f>
        <v>6</v>
      </c>
      <c r="O22" s="22">
        <f>L21</f>
        <v>9</v>
      </c>
      <c r="P22" s="1">
        <f>1/((O22-N22) + 1)</f>
        <v>0.25</v>
      </c>
    </row>
    <row r="23" spans="2:16" x14ac:dyDescent="0.3">
      <c r="B23" s="16"/>
      <c r="C23" s="16"/>
      <c r="D23" s="16"/>
      <c r="E23" s="16"/>
      <c r="K23" s="31"/>
      <c r="L23" s="32"/>
      <c r="M23" s="27">
        <v>3</v>
      </c>
      <c r="N23" s="22" t="s">
        <v>23</v>
      </c>
      <c r="O23" s="22" t="s">
        <v>24</v>
      </c>
      <c r="P23" s="1" t="s">
        <v>55</v>
      </c>
    </row>
    <row r="24" spans="2:16" x14ac:dyDescent="0.3">
      <c r="K24" s="33"/>
      <c r="L24" s="34"/>
      <c r="M24" s="28"/>
      <c r="N24" s="22">
        <f>L21</f>
        <v>9</v>
      </c>
      <c r="O24" s="22">
        <f>L21</f>
        <v>9</v>
      </c>
      <c r="P24" s="1">
        <f>((O24-N24) + 1)</f>
        <v>1</v>
      </c>
    </row>
    <row r="26" spans="2:16" x14ac:dyDescent="0.3">
      <c r="K26" s="35" t="s">
        <v>3</v>
      </c>
      <c r="L26" s="36"/>
      <c r="M26" s="36"/>
      <c r="N26" s="36"/>
      <c r="O26" s="36"/>
      <c r="P26" s="37"/>
    </row>
    <row r="27" spans="2:16" x14ac:dyDescent="0.3">
      <c r="K27" s="1" t="s">
        <v>22</v>
      </c>
      <c r="L27" s="1">
        <v>9</v>
      </c>
      <c r="M27" s="27">
        <v>1</v>
      </c>
      <c r="N27" s="22" t="s">
        <v>22</v>
      </c>
      <c r="O27" s="22" t="s">
        <v>23</v>
      </c>
      <c r="P27" s="1" t="s">
        <v>55</v>
      </c>
    </row>
    <row r="28" spans="2:16" x14ac:dyDescent="0.3">
      <c r="K28" s="1" t="s">
        <v>23</v>
      </c>
      <c r="L28" s="1">
        <v>9</v>
      </c>
      <c r="M28" s="28"/>
      <c r="N28" s="22">
        <f>L27</f>
        <v>9</v>
      </c>
      <c r="O28" s="22">
        <f>L28</f>
        <v>9</v>
      </c>
      <c r="P28" s="1">
        <f>((O28-N28) + 1)</f>
        <v>1</v>
      </c>
    </row>
    <row r="29" spans="2:16" x14ac:dyDescent="0.3">
      <c r="K29" s="1" t="s">
        <v>24</v>
      </c>
      <c r="L29" s="1">
        <v>9</v>
      </c>
      <c r="M29" s="27">
        <v>2</v>
      </c>
      <c r="N29" s="22" t="s">
        <v>42</v>
      </c>
      <c r="O29" s="22" t="s">
        <v>24</v>
      </c>
      <c r="P29" s="1" t="s">
        <v>55</v>
      </c>
    </row>
    <row r="30" spans="2:16" x14ac:dyDescent="0.3">
      <c r="K30" s="29"/>
      <c r="L30" s="30"/>
      <c r="M30" s="28"/>
      <c r="N30" s="22">
        <f>L27</f>
        <v>9</v>
      </c>
      <c r="O30" s="22">
        <f>L29</f>
        <v>9</v>
      </c>
      <c r="P30" s="1">
        <f>((O30-N30) + 1)</f>
        <v>1</v>
      </c>
    </row>
    <row r="31" spans="2:16" x14ac:dyDescent="0.3">
      <c r="K31" s="31"/>
      <c r="L31" s="32"/>
      <c r="M31" s="27">
        <v>3</v>
      </c>
      <c r="N31" s="22" t="s">
        <v>23</v>
      </c>
      <c r="O31" s="22" t="s">
        <v>24</v>
      </c>
      <c r="P31" s="1" t="s">
        <v>55</v>
      </c>
    </row>
    <row r="32" spans="2:16" x14ac:dyDescent="0.3">
      <c r="K32" s="33"/>
      <c r="L32" s="34"/>
      <c r="M32" s="28"/>
      <c r="N32" s="22">
        <f>L28</f>
        <v>9</v>
      </c>
      <c r="O32" s="22">
        <f>L29</f>
        <v>9</v>
      </c>
      <c r="P32" s="1">
        <f>((O32-N32) + 1)</f>
        <v>1</v>
      </c>
    </row>
    <row r="34" spans="11:16" x14ac:dyDescent="0.3">
      <c r="K34" s="35" t="s">
        <v>9</v>
      </c>
      <c r="L34" s="36"/>
      <c r="M34" s="36"/>
      <c r="N34" s="36"/>
      <c r="O34" s="36"/>
      <c r="P34" s="37"/>
    </row>
    <row r="35" spans="11:16" x14ac:dyDescent="0.3">
      <c r="K35" s="1" t="s">
        <v>22</v>
      </c>
      <c r="L35" s="1">
        <v>6</v>
      </c>
      <c r="M35" s="27">
        <v>1</v>
      </c>
      <c r="N35" s="22" t="s">
        <v>22</v>
      </c>
      <c r="O35" s="22" t="s">
        <v>23</v>
      </c>
      <c r="P35" s="1" t="s">
        <v>55</v>
      </c>
    </row>
    <row r="36" spans="11:16" x14ac:dyDescent="0.3">
      <c r="K36" s="1" t="s">
        <v>23</v>
      </c>
      <c r="L36" s="1">
        <v>9</v>
      </c>
      <c r="M36" s="28"/>
      <c r="N36" s="22">
        <f>L35</f>
        <v>6</v>
      </c>
      <c r="O36" s="22">
        <f>L36</f>
        <v>9</v>
      </c>
      <c r="P36" s="1">
        <f>1/((O36-N36) + 1)</f>
        <v>0.25</v>
      </c>
    </row>
    <row r="37" spans="11:16" x14ac:dyDescent="0.3">
      <c r="K37" s="1" t="s">
        <v>24</v>
      </c>
      <c r="L37" s="1">
        <v>8</v>
      </c>
      <c r="M37" s="27">
        <v>2</v>
      </c>
      <c r="N37" s="22" t="s">
        <v>42</v>
      </c>
      <c r="O37" s="22" t="s">
        <v>24</v>
      </c>
      <c r="P37" s="1" t="s">
        <v>55</v>
      </c>
    </row>
    <row r="38" spans="11:16" x14ac:dyDescent="0.3">
      <c r="K38" s="29"/>
      <c r="L38" s="30"/>
      <c r="M38" s="28"/>
      <c r="N38" s="22">
        <f>L35</f>
        <v>6</v>
      </c>
      <c r="O38" s="22">
        <f>L37</f>
        <v>8</v>
      </c>
      <c r="P38" s="1">
        <f>1/((O38-N38) + 1)</f>
        <v>0.33333333333333331</v>
      </c>
    </row>
    <row r="39" spans="11:16" x14ac:dyDescent="0.3">
      <c r="K39" s="31"/>
      <c r="L39" s="32"/>
      <c r="M39" s="27">
        <v>3</v>
      </c>
      <c r="N39" s="22" t="s">
        <v>23</v>
      </c>
      <c r="O39" s="22" t="s">
        <v>24</v>
      </c>
      <c r="P39" s="1" t="s">
        <v>55</v>
      </c>
    </row>
    <row r="40" spans="11:16" x14ac:dyDescent="0.3">
      <c r="K40" s="33"/>
      <c r="L40" s="34"/>
      <c r="M40" s="28"/>
      <c r="N40" s="22">
        <f>L36</f>
        <v>9</v>
      </c>
      <c r="O40" s="22">
        <f>L37</f>
        <v>8</v>
      </c>
      <c r="P40" s="1">
        <f>(N40-O40) + 1</f>
        <v>2</v>
      </c>
    </row>
  </sheetData>
  <mergeCells count="26">
    <mergeCell ref="M35:M36"/>
    <mergeCell ref="M37:M38"/>
    <mergeCell ref="K38:L40"/>
    <mergeCell ref="M39:M40"/>
    <mergeCell ref="K34:P34"/>
    <mergeCell ref="M27:M28"/>
    <mergeCell ref="M29:M30"/>
    <mergeCell ref="K30:L32"/>
    <mergeCell ref="M31:M32"/>
    <mergeCell ref="K26:P26"/>
    <mergeCell ref="M19:M20"/>
    <mergeCell ref="M21:M22"/>
    <mergeCell ref="K22:L24"/>
    <mergeCell ref="M23:M24"/>
    <mergeCell ref="K18:P18"/>
    <mergeCell ref="M11:M12"/>
    <mergeCell ref="M13:M14"/>
    <mergeCell ref="K14:L16"/>
    <mergeCell ref="M15:M16"/>
    <mergeCell ref="K2:P2"/>
    <mergeCell ref="K10:P10"/>
    <mergeCell ref="B3:C3"/>
    <mergeCell ref="M3:M4"/>
    <mergeCell ref="M5:M6"/>
    <mergeCell ref="M7:M8"/>
    <mergeCell ref="K6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Kriteria</vt:lpstr>
      <vt:lpstr>Alternatif</vt:lpstr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Emerio</cp:lastModifiedBy>
  <dcterms:created xsi:type="dcterms:W3CDTF">2018-08-25T09:01:35Z</dcterms:created>
  <dcterms:modified xsi:type="dcterms:W3CDTF">2018-10-16T14:52:22Z</dcterms:modified>
</cp:coreProperties>
</file>