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teri\Kuliah\Skripsi-Rina\Bahan\BAB 3\"/>
    </mc:Choice>
  </mc:AlternateContent>
  <bookViews>
    <workbookView xWindow="0" yWindow="0" windowWidth="33600" windowHeight="21000" tabRatio="500" activeTab="1"/>
  </bookViews>
  <sheets>
    <sheet name="Kriteria" sheetId="1" r:id="rId1"/>
    <sheet name="Alternatif" sheetId="2" r:id="rId2"/>
    <sheet name="Sheet3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" i="2" l="1"/>
  <c r="X12" i="2"/>
  <c r="X11" i="2"/>
  <c r="W12" i="2"/>
  <c r="W13" i="2"/>
  <c r="W11" i="2"/>
  <c r="U12" i="2"/>
  <c r="U13" i="2"/>
  <c r="U11" i="2"/>
  <c r="T12" i="2"/>
  <c r="T13" i="2"/>
  <c r="T11" i="2"/>
  <c r="S12" i="2"/>
  <c r="S13" i="2"/>
  <c r="S11" i="2"/>
  <c r="R12" i="2"/>
  <c r="R13" i="2"/>
  <c r="R11" i="2"/>
  <c r="Y6" i="2"/>
  <c r="Z6" i="2"/>
  <c r="X6" i="2"/>
  <c r="AC6" i="2"/>
  <c r="AD6" i="2"/>
  <c r="AE6" i="2"/>
  <c r="AF6" i="2"/>
  <c r="AC5" i="2"/>
  <c r="AD5" i="2"/>
  <c r="AE5" i="2"/>
  <c r="AF5" i="2"/>
  <c r="AC4" i="2"/>
  <c r="AD4" i="2"/>
  <c r="AE4" i="2"/>
  <c r="AF4" i="2"/>
  <c r="AC3" i="2"/>
  <c r="AD3" i="2"/>
  <c r="AE3" i="2"/>
  <c r="AF3" i="2"/>
  <c r="M24" i="2"/>
  <c r="N24" i="2"/>
  <c r="O24" i="2"/>
  <c r="P24" i="2"/>
  <c r="M23" i="2"/>
  <c r="N23" i="2"/>
  <c r="O23" i="2"/>
  <c r="P23" i="2"/>
  <c r="M22" i="2"/>
  <c r="N22" i="2"/>
  <c r="O22" i="2"/>
  <c r="P22" i="2"/>
  <c r="M21" i="2"/>
  <c r="N21" i="2"/>
  <c r="O21" i="2"/>
  <c r="P21" i="2"/>
  <c r="M18" i="2"/>
  <c r="N18" i="2"/>
  <c r="O18" i="2"/>
  <c r="P18" i="2"/>
  <c r="M17" i="2"/>
  <c r="N17" i="2"/>
  <c r="O17" i="2"/>
  <c r="P17" i="2"/>
  <c r="M16" i="2"/>
  <c r="N16" i="2"/>
  <c r="O16" i="2"/>
  <c r="P16" i="2"/>
  <c r="M15" i="2"/>
  <c r="N15" i="2"/>
  <c r="O15" i="2"/>
  <c r="P15" i="2"/>
  <c r="M12" i="2"/>
  <c r="N12" i="2"/>
  <c r="O12" i="2"/>
  <c r="P12" i="2"/>
  <c r="M11" i="2"/>
  <c r="N11" i="2"/>
  <c r="O11" i="2"/>
  <c r="P11" i="2"/>
  <c r="M10" i="2"/>
  <c r="N10" i="2"/>
  <c r="O10" i="2"/>
  <c r="P10" i="2"/>
  <c r="M9" i="2"/>
  <c r="N9" i="2"/>
  <c r="O9" i="2"/>
  <c r="P9" i="2"/>
  <c r="P4" i="2"/>
  <c r="P5" i="2"/>
  <c r="P6" i="2"/>
  <c r="P3" i="2"/>
  <c r="N3" i="2"/>
  <c r="O3" i="2"/>
  <c r="N4" i="2"/>
  <c r="O4" i="2"/>
  <c r="N5" i="2"/>
  <c r="O5" i="2"/>
  <c r="N6" i="2"/>
  <c r="O6" i="2"/>
  <c r="M6" i="2"/>
  <c r="M5" i="2"/>
  <c r="M4" i="2"/>
  <c r="M3" i="2"/>
  <c r="I24" i="2"/>
  <c r="J24" i="2"/>
  <c r="H24" i="2"/>
  <c r="I18" i="2"/>
  <c r="J18" i="2"/>
  <c r="H18" i="2"/>
  <c r="I12" i="2"/>
  <c r="J12" i="2"/>
  <c r="H12" i="2"/>
  <c r="I6" i="2"/>
  <c r="J6" i="2"/>
  <c r="H6" i="2"/>
  <c r="K14" i="1"/>
  <c r="K13" i="1"/>
  <c r="K12" i="1"/>
  <c r="K11" i="1"/>
  <c r="K10" i="1"/>
  <c r="K9" i="1"/>
  <c r="Q9" i="1"/>
  <c r="J14" i="1"/>
  <c r="B14" i="1"/>
  <c r="B17" i="1"/>
  <c r="C14" i="1"/>
  <c r="C17" i="1"/>
  <c r="D14" i="1"/>
  <c r="D17" i="1"/>
  <c r="E14" i="1"/>
  <c r="E17" i="1"/>
  <c r="F14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G22" i="1"/>
  <c r="C22" i="1"/>
  <c r="D22" i="1"/>
  <c r="E22" i="1"/>
  <c r="F22" i="1"/>
  <c r="B22" i="1"/>
</calcChain>
</file>

<file path=xl/sharedStrings.xml><?xml version="1.0" encoding="utf-8"?>
<sst xmlns="http://schemas.openxmlformats.org/spreadsheetml/2006/main" count="258" uniqueCount="37">
  <si>
    <t>Absen</t>
  </si>
  <si>
    <t>Kinerja</t>
  </si>
  <si>
    <t>Attitude</t>
  </si>
  <si>
    <t>Tanggung Jawab</t>
  </si>
  <si>
    <t>1/1</t>
  </si>
  <si>
    <t>1/6</t>
  </si>
  <si>
    <t>1/2</t>
  </si>
  <si>
    <t>1/3</t>
  </si>
  <si>
    <t>1/4</t>
  </si>
  <si>
    <t>Kerapihan</t>
  </si>
  <si>
    <t>1/5</t>
  </si>
  <si>
    <t>2/1</t>
  </si>
  <si>
    <t>3/1</t>
  </si>
  <si>
    <t>4/1</t>
  </si>
  <si>
    <t>5/1</t>
  </si>
  <si>
    <t>6/1</t>
  </si>
  <si>
    <t>Total</t>
  </si>
  <si>
    <t>Bobot</t>
  </si>
  <si>
    <t>Result</t>
  </si>
  <si>
    <t>:</t>
  </si>
  <si>
    <t>=</t>
  </si>
  <si>
    <t>+</t>
  </si>
  <si>
    <t>Aziz</t>
  </si>
  <si>
    <t>Rina</t>
  </si>
  <si>
    <t>Wawa</t>
  </si>
  <si>
    <t>9/1</t>
  </si>
  <si>
    <t>8/1</t>
  </si>
  <si>
    <t>1/9</t>
  </si>
  <si>
    <t>1/8</t>
  </si>
  <si>
    <t>7/1</t>
  </si>
  <si>
    <t>1/7</t>
  </si>
  <si>
    <t>Kriteria 1</t>
  </si>
  <si>
    <t>Kriteria 2</t>
  </si>
  <si>
    <t>Kriteria 3</t>
  </si>
  <si>
    <t>Kriteria 4</t>
  </si>
  <si>
    <t>Kriteria 5</t>
  </si>
  <si>
    <t>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</si>
</sst>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0.000"/>
    <numFmt numFmtId="170" formatCode="0.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49" fontId="0" fillId="0" borderId="1" xfId="0" applyNumberFormat="1" applyBorder="1"/>
    <xf numFmtId="164" fontId="0" fillId="0" borderId="1" xfId="0" applyNumberFormat="1" applyBorder="1"/>
    <xf numFmtId="0" fontId="0" fillId="0" borderId="2" xfId="0" applyFill="1" applyBorder="1"/>
    <xf numFmtId="164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/>
    <xf numFmtId="165" fontId="0" fillId="0" borderId="5" xfId="0" applyNumberFormat="1" applyBorder="1"/>
    <xf numFmtId="164" fontId="0" fillId="0" borderId="1" xfId="0" applyNumberFormat="1" applyFill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170" fontId="0" fillId="0" borderId="0" xfId="0" applyNumberFormat="1"/>
    <xf numFmtId="0" fontId="0" fillId="0" borderId="0" xfId="0" applyBorder="1"/>
    <xf numFmtId="49" fontId="0" fillId="0" borderId="0" xfId="0" applyNumberFormat="1" applyBorder="1"/>
    <xf numFmtId="2" fontId="0" fillId="0" borderId="0" xfId="0" applyNumberFormat="1" applyBorder="1"/>
    <xf numFmtId="2" fontId="0" fillId="0" borderId="1" xfId="0" applyNumberFormat="1" applyFill="1" applyBorder="1"/>
    <xf numFmtId="165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showGridLines="0" workbookViewId="0">
      <selection activeCell="G21" sqref="G21"/>
    </sheetView>
  </sheetViews>
  <sheetFormatPr defaultColWidth="11" defaultRowHeight="15.75" x14ac:dyDescent="0.25"/>
  <cols>
    <col min="1" max="1" width="15.5" customWidth="1"/>
    <col min="5" max="5" width="15.625" customWidth="1"/>
    <col min="12" max="12" width="11" customWidth="1"/>
    <col min="13" max="13" width="6.125" customWidth="1"/>
    <col min="14" max="14" width="1.875" customWidth="1"/>
    <col min="15" max="15" width="5.625" customWidth="1"/>
    <col min="16" max="16" width="1.875" customWidth="1"/>
    <col min="17" max="17" width="6.75" customWidth="1"/>
    <col min="18" max="18" width="2.25" customWidth="1"/>
    <col min="19" max="19" width="5.625" customWidth="1"/>
    <col min="20" max="20" width="2.25" customWidth="1"/>
    <col min="21" max="21" width="6" customWidth="1"/>
    <col min="22" max="22" width="4.25" customWidth="1"/>
    <col min="23" max="23" width="6.25" customWidth="1"/>
  </cols>
  <sheetData>
    <row r="1" spans="1:23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I1" s="1"/>
      <c r="J1" s="1" t="s">
        <v>0</v>
      </c>
      <c r="K1" s="1" t="s">
        <v>18</v>
      </c>
    </row>
    <row r="2" spans="1:23" x14ac:dyDescent="0.25">
      <c r="A2" s="1" t="s">
        <v>0</v>
      </c>
      <c r="B2" s="2" t="s">
        <v>4</v>
      </c>
      <c r="C2" s="2" t="s">
        <v>11</v>
      </c>
      <c r="D2" s="2" t="s">
        <v>12</v>
      </c>
      <c r="E2" s="2" t="s">
        <v>13</v>
      </c>
      <c r="F2" s="2" t="s">
        <v>14</v>
      </c>
      <c r="I2" s="1" t="s">
        <v>0</v>
      </c>
      <c r="J2" s="2" t="s">
        <v>4</v>
      </c>
      <c r="K2" s="7">
        <v>1</v>
      </c>
    </row>
    <row r="3" spans="1:23" x14ac:dyDescent="0.25">
      <c r="A3" s="1" t="s">
        <v>1</v>
      </c>
      <c r="B3" s="2" t="s">
        <v>6</v>
      </c>
      <c r="C3" s="2" t="s">
        <v>4</v>
      </c>
      <c r="D3" s="2" t="s">
        <v>13</v>
      </c>
      <c r="E3" s="2" t="s">
        <v>12</v>
      </c>
      <c r="F3" s="2" t="s">
        <v>14</v>
      </c>
      <c r="I3" s="1" t="s">
        <v>1</v>
      </c>
      <c r="J3" s="2" t="s">
        <v>6</v>
      </c>
      <c r="K3" s="7">
        <v>0.5</v>
      </c>
    </row>
    <row r="4" spans="1:23" x14ac:dyDescent="0.25">
      <c r="A4" s="1" t="s">
        <v>2</v>
      </c>
      <c r="B4" s="2" t="s">
        <v>7</v>
      </c>
      <c r="C4" s="2" t="s">
        <v>8</v>
      </c>
      <c r="D4" s="2" t="s">
        <v>4</v>
      </c>
      <c r="E4" s="2" t="s">
        <v>4</v>
      </c>
      <c r="F4" s="2" t="s">
        <v>14</v>
      </c>
      <c r="I4" s="1" t="s">
        <v>2</v>
      </c>
      <c r="J4" s="2" t="s">
        <v>7</v>
      </c>
      <c r="K4" s="7">
        <v>0.33333333333333331</v>
      </c>
    </row>
    <row r="5" spans="1:23" x14ac:dyDescent="0.25">
      <c r="A5" s="1" t="s">
        <v>3</v>
      </c>
      <c r="B5" s="2" t="s">
        <v>8</v>
      </c>
      <c r="C5" s="2" t="s">
        <v>7</v>
      </c>
      <c r="D5" s="2" t="s">
        <v>4</v>
      </c>
      <c r="E5" s="2" t="s">
        <v>4</v>
      </c>
      <c r="F5" s="2" t="s">
        <v>15</v>
      </c>
      <c r="I5" s="1" t="s">
        <v>3</v>
      </c>
      <c r="J5" s="2" t="s">
        <v>8</v>
      </c>
      <c r="K5" s="7">
        <v>0.25</v>
      </c>
    </row>
    <row r="6" spans="1:23" x14ac:dyDescent="0.25">
      <c r="A6" s="1" t="s">
        <v>9</v>
      </c>
      <c r="B6" s="2" t="s">
        <v>10</v>
      </c>
      <c r="C6" s="2" t="s">
        <v>10</v>
      </c>
      <c r="D6" s="2" t="s">
        <v>10</v>
      </c>
      <c r="E6" s="2" t="s">
        <v>5</v>
      </c>
      <c r="F6" s="2" t="s">
        <v>4</v>
      </c>
      <c r="I6" s="1" t="s">
        <v>9</v>
      </c>
      <c r="J6" s="2" t="s">
        <v>10</v>
      </c>
      <c r="K6" s="7">
        <v>0.2</v>
      </c>
    </row>
    <row r="8" spans="1:23" x14ac:dyDescent="0.25">
      <c r="A8" s="1"/>
      <c r="B8" s="1" t="s">
        <v>0</v>
      </c>
      <c r="C8" s="1" t="s">
        <v>1</v>
      </c>
      <c r="D8" s="1" t="s">
        <v>2</v>
      </c>
      <c r="E8" s="1" t="s">
        <v>3</v>
      </c>
      <c r="F8" s="1" t="s">
        <v>9</v>
      </c>
      <c r="I8" s="1"/>
      <c r="J8" s="1" t="s">
        <v>0</v>
      </c>
      <c r="K8" s="1" t="s">
        <v>18</v>
      </c>
    </row>
    <row r="9" spans="1:23" x14ac:dyDescent="0.25">
      <c r="A9" s="1" t="s">
        <v>0</v>
      </c>
      <c r="B9" s="3">
        <v>1</v>
      </c>
      <c r="C9" s="3">
        <v>2</v>
      </c>
      <c r="D9" s="3">
        <v>3</v>
      </c>
      <c r="E9" s="3">
        <v>4</v>
      </c>
      <c r="F9" s="3">
        <v>5</v>
      </c>
      <c r="I9" s="1" t="s">
        <v>0</v>
      </c>
      <c r="J9" s="3">
        <v>1</v>
      </c>
      <c r="K9" s="9">
        <f>J9/J14</f>
        <v>0.43795620437956206</v>
      </c>
      <c r="M9" s="11">
        <v>1</v>
      </c>
      <c r="N9" s="12" t="s">
        <v>19</v>
      </c>
      <c r="O9" s="13">
        <v>2.2829999999999999</v>
      </c>
      <c r="P9" s="12" t="s">
        <v>20</v>
      </c>
      <c r="Q9" s="14">
        <f>M9/O9</f>
        <v>0.43802014892685065</v>
      </c>
    </row>
    <row r="10" spans="1:23" x14ac:dyDescent="0.25">
      <c r="A10" s="1" t="s">
        <v>1</v>
      </c>
      <c r="B10" s="3">
        <v>0.5</v>
      </c>
      <c r="C10" s="3">
        <v>1</v>
      </c>
      <c r="D10" s="3">
        <v>4</v>
      </c>
      <c r="E10" s="3">
        <v>3</v>
      </c>
      <c r="F10" s="3">
        <v>5</v>
      </c>
      <c r="I10" s="1" t="s">
        <v>1</v>
      </c>
      <c r="J10" s="3">
        <v>0.5</v>
      </c>
      <c r="K10" s="9">
        <f>J10/J14</f>
        <v>0.21897810218978103</v>
      </c>
    </row>
    <row r="11" spans="1:23" x14ac:dyDescent="0.25">
      <c r="A11" s="1" t="s">
        <v>2</v>
      </c>
      <c r="B11" s="3">
        <v>0.33333333333333331</v>
      </c>
      <c r="C11" s="3">
        <v>0.25</v>
      </c>
      <c r="D11" s="3">
        <v>1</v>
      </c>
      <c r="E11" s="3">
        <v>1</v>
      </c>
      <c r="F11" s="3">
        <v>5</v>
      </c>
      <c r="I11" s="1" t="s">
        <v>2</v>
      </c>
      <c r="J11" s="3">
        <v>0.33333333333333331</v>
      </c>
      <c r="K11" s="9">
        <f>J11/J14</f>
        <v>0.145985401459854</v>
      </c>
    </row>
    <row r="12" spans="1:23" x14ac:dyDescent="0.25">
      <c r="A12" s="1" t="s">
        <v>3</v>
      </c>
      <c r="B12" s="3">
        <v>0.25</v>
      </c>
      <c r="C12" s="3">
        <v>0.33333333333333331</v>
      </c>
      <c r="D12" s="3">
        <v>1</v>
      </c>
      <c r="E12" s="3">
        <v>1</v>
      </c>
      <c r="F12" s="3">
        <v>6</v>
      </c>
      <c r="I12" s="1" t="s">
        <v>3</v>
      </c>
      <c r="J12" s="3">
        <v>0.25</v>
      </c>
      <c r="K12" s="9">
        <f>J12/J14</f>
        <v>0.10948905109489052</v>
      </c>
    </row>
    <row r="13" spans="1:23" x14ac:dyDescent="0.25">
      <c r="A13" s="1" t="s">
        <v>9</v>
      </c>
      <c r="B13" s="3">
        <v>0.2</v>
      </c>
      <c r="C13" s="3">
        <v>0.2</v>
      </c>
      <c r="D13" s="3">
        <v>0.2</v>
      </c>
      <c r="E13" s="3">
        <v>6</v>
      </c>
      <c r="F13" s="3">
        <v>6</v>
      </c>
      <c r="I13" s="1" t="s">
        <v>9</v>
      </c>
      <c r="J13" s="3">
        <v>0.2</v>
      </c>
      <c r="K13" s="9">
        <f>J13/J14</f>
        <v>8.7591240875912413E-2</v>
      </c>
    </row>
    <row r="14" spans="1:23" x14ac:dyDescent="0.25">
      <c r="A14" s="4" t="s">
        <v>16</v>
      </c>
      <c r="B14" s="5">
        <f>SUM(B9:B13)</f>
        <v>2.2833333333333332</v>
      </c>
      <c r="C14" s="5">
        <f t="shared" ref="C14:F14" si="0">SUM(C9:C13)</f>
        <v>3.7833333333333337</v>
      </c>
      <c r="D14" s="5">
        <f t="shared" si="0"/>
        <v>9.1999999999999993</v>
      </c>
      <c r="E14" s="5">
        <f t="shared" si="0"/>
        <v>15</v>
      </c>
      <c r="F14" s="5">
        <f t="shared" si="0"/>
        <v>27</v>
      </c>
      <c r="I14" s="10" t="s">
        <v>16</v>
      </c>
      <c r="J14" s="3">
        <f>SUM(J9:J13)</f>
        <v>2.2833333333333332</v>
      </c>
      <c r="K14" s="9">
        <f>J14/J14</f>
        <v>1</v>
      </c>
    </row>
    <row r="16" spans="1:23" x14ac:dyDescent="0.25">
      <c r="A16" s="1"/>
      <c r="B16" s="1" t="s">
        <v>0</v>
      </c>
      <c r="C16" s="1" t="s">
        <v>1</v>
      </c>
      <c r="D16" s="1" t="s">
        <v>2</v>
      </c>
      <c r="E16" s="1" t="s">
        <v>3</v>
      </c>
      <c r="F16" s="1" t="s">
        <v>9</v>
      </c>
      <c r="G16" s="10" t="s">
        <v>17</v>
      </c>
      <c r="M16" s="16">
        <v>0.438</v>
      </c>
      <c r="N16" s="16" t="s">
        <v>21</v>
      </c>
      <c r="O16" s="16">
        <v>0.52900000000000003</v>
      </c>
      <c r="P16" s="16" t="s">
        <v>21</v>
      </c>
      <c r="Q16" s="16">
        <v>0.32600000000000001</v>
      </c>
      <c r="R16" s="16" t="s">
        <v>21</v>
      </c>
      <c r="S16" s="16">
        <v>0.26700000000000002</v>
      </c>
      <c r="T16" s="16" t="s">
        <v>21</v>
      </c>
      <c r="U16" s="16">
        <v>0.185</v>
      </c>
      <c r="V16" s="18" t="s">
        <v>20</v>
      </c>
      <c r="W16" s="18">
        <v>0.34899999999999998</v>
      </c>
    </row>
    <row r="17" spans="1:23" x14ac:dyDescent="0.25">
      <c r="A17" s="1" t="s">
        <v>0</v>
      </c>
      <c r="B17" s="3">
        <f>B9/B14</f>
        <v>0.43795620437956206</v>
      </c>
      <c r="C17" s="3">
        <f>C9/C14</f>
        <v>0.52863436123348018</v>
      </c>
      <c r="D17" s="3">
        <f t="shared" ref="D17:F17" si="1">D9/D14</f>
        <v>0.32608695652173914</v>
      </c>
      <c r="E17" s="3">
        <f t="shared" si="1"/>
        <v>0.26666666666666666</v>
      </c>
      <c r="F17" s="3">
        <f t="shared" si="1"/>
        <v>0.18518518518518517</v>
      </c>
      <c r="G17" s="15">
        <f>AVERAGE(B17:F17)</f>
        <v>0.34890587479732665</v>
      </c>
      <c r="M17" s="17">
        <v>5</v>
      </c>
      <c r="N17" s="17"/>
      <c r="O17" s="17"/>
      <c r="P17" s="17"/>
      <c r="Q17" s="17"/>
      <c r="R17" s="17"/>
      <c r="S17" s="17"/>
      <c r="T17" s="17"/>
      <c r="U17" s="17"/>
      <c r="V17" s="18"/>
      <c r="W17" s="18"/>
    </row>
    <row r="18" spans="1:23" x14ac:dyDescent="0.25">
      <c r="A18" s="1" t="s">
        <v>1</v>
      </c>
      <c r="B18" s="3">
        <f>B10/B14</f>
        <v>0.21897810218978103</v>
      </c>
      <c r="C18" s="3">
        <f>C10/C14</f>
        <v>0.26431718061674009</v>
      </c>
      <c r="D18" s="3">
        <f t="shared" ref="D18:F18" si="2">D10/D14</f>
        <v>0.43478260869565222</v>
      </c>
      <c r="E18" s="3">
        <f t="shared" si="2"/>
        <v>0.2</v>
      </c>
      <c r="F18" s="3">
        <f t="shared" si="2"/>
        <v>0.18518518518518517</v>
      </c>
      <c r="G18" s="15">
        <f t="shared" ref="G18:G21" si="3">AVERAGE(B18:F18)</f>
        <v>0.26065261533747169</v>
      </c>
    </row>
    <row r="19" spans="1:23" x14ac:dyDescent="0.25">
      <c r="A19" s="1" t="s">
        <v>2</v>
      </c>
      <c r="B19" s="3">
        <f>B11/B14</f>
        <v>0.145985401459854</v>
      </c>
      <c r="C19" s="3">
        <f t="shared" ref="C19:F19" si="4">C11/C14</f>
        <v>6.6079295154185022E-2</v>
      </c>
      <c r="D19" s="3">
        <f t="shared" si="4"/>
        <v>0.10869565217391305</v>
      </c>
      <c r="E19" s="3">
        <f t="shared" si="4"/>
        <v>6.6666666666666666E-2</v>
      </c>
      <c r="F19" s="3">
        <f t="shared" si="4"/>
        <v>0.18518518518518517</v>
      </c>
      <c r="G19" s="15">
        <f t="shared" si="3"/>
        <v>0.1145224401279608</v>
      </c>
    </row>
    <row r="20" spans="1:23" x14ac:dyDescent="0.25">
      <c r="A20" s="1" t="s">
        <v>3</v>
      </c>
      <c r="B20" s="3">
        <f>B12/B14</f>
        <v>0.10948905109489052</v>
      </c>
      <c r="C20" s="3">
        <f t="shared" ref="C20:F20" si="5">C12/C14</f>
        <v>8.8105726872246687E-2</v>
      </c>
      <c r="D20" s="3">
        <f t="shared" si="5"/>
        <v>0.10869565217391305</v>
      </c>
      <c r="E20" s="3">
        <f t="shared" si="5"/>
        <v>6.6666666666666666E-2</v>
      </c>
      <c r="F20" s="3">
        <f t="shared" si="5"/>
        <v>0.22222222222222221</v>
      </c>
      <c r="G20" s="15">
        <f t="shared" si="3"/>
        <v>0.11903586380598782</v>
      </c>
    </row>
    <row r="21" spans="1:23" x14ac:dyDescent="0.25">
      <c r="A21" s="1" t="s">
        <v>9</v>
      </c>
      <c r="B21" s="3">
        <f>B13/B14</f>
        <v>8.7591240875912413E-2</v>
      </c>
      <c r="C21" s="3">
        <f t="shared" ref="C21:F21" si="6">C13/C14</f>
        <v>5.2863436123348019E-2</v>
      </c>
      <c r="D21" s="3">
        <f t="shared" si="6"/>
        <v>2.1739130434782612E-2</v>
      </c>
      <c r="E21" s="3">
        <f t="shared" si="6"/>
        <v>0.4</v>
      </c>
      <c r="F21" s="3">
        <f t="shared" si="6"/>
        <v>0.22222222222222221</v>
      </c>
      <c r="G21" s="15">
        <f t="shared" si="3"/>
        <v>0.15688320593125307</v>
      </c>
    </row>
    <row r="22" spans="1:23" x14ac:dyDescent="0.25">
      <c r="A22" s="10"/>
      <c r="B22" s="3">
        <f>SUM(B17:B21)</f>
        <v>1</v>
      </c>
      <c r="C22" s="3">
        <f t="shared" ref="C22:F22" si="7">SUM(C17:C21)</f>
        <v>0.99999999999999989</v>
      </c>
      <c r="D22" s="3">
        <f t="shared" si="7"/>
        <v>1.0000000000000002</v>
      </c>
      <c r="E22" s="3">
        <f t="shared" si="7"/>
        <v>1</v>
      </c>
      <c r="F22" s="3">
        <f t="shared" si="7"/>
        <v>1</v>
      </c>
      <c r="G22" s="15">
        <f>SUM(G17:G21)</f>
        <v>1</v>
      </c>
    </row>
  </sheetData>
  <mergeCells count="3">
    <mergeCell ref="M17:U17"/>
    <mergeCell ref="V16:V17"/>
    <mergeCell ref="W16:W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4"/>
  <sheetViews>
    <sheetView showGridLines="0" tabSelected="1" topLeftCell="G1" zoomScale="98" zoomScaleNormal="98" workbookViewId="0">
      <selection activeCell="Y13" sqref="Y13"/>
    </sheetView>
  </sheetViews>
  <sheetFormatPr defaultRowHeight="15.75" x14ac:dyDescent="0.25"/>
  <cols>
    <col min="2" max="2" width="9.75" customWidth="1"/>
    <col min="6" max="6" width="2.75" customWidth="1"/>
    <col min="7" max="7" width="9.625" customWidth="1"/>
    <col min="11" max="11" width="3.5" customWidth="1"/>
    <col min="18" max="18" width="14.75" customWidth="1"/>
    <col min="22" max="22" width="3.125" customWidth="1"/>
    <col min="23" max="23" width="14.5" customWidth="1"/>
    <col min="27" max="27" width="5" customWidth="1"/>
    <col min="28" max="28" width="13.875" customWidth="1"/>
    <col min="29" max="29" width="9.625" customWidth="1"/>
  </cols>
  <sheetData>
    <row r="2" spans="2:32" x14ac:dyDescent="0.25">
      <c r="B2" s="1" t="s">
        <v>0</v>
      </c>
      <c r="C2" s="1" t="s">
        <v>22</v>
      </c>
      <c r="D2" s="1" t="s">
        <v>23</v>
      </c>
      <c r="E2" s="1" t="s">
        <v>24</v>
      </c>
      <c r="G2" s="7" t="s">
        <v>0</v>
      </c>
      <c r="H2" s="7" t="s">
        <v>22</v>
      </c>
      <c r="I2" s="7" t="s">
        <v>23</v>
      </c>
      <c r="J2" s="7" t="s">
        <v>24</v>
      </c>
      <c r="K2" s="22"/>
      <c r="L2" s="7" t="s">
        <v>0</v>
      </c>
      <c r="M2" s="7" t="s">
        <v>22</v>
      </c>
      <c r="N2" s="7" t="s">
        <v>23</v>
      </c>
      <c r="O2" s="7" t="s">
        <v>24</v>
      </c>
      <c r="P2" s="23" t="s">
        <v>17</v>
      </c>
      <c r="R2" s="1" t="s">
        <v>3</v>
      </c>
      <c r="S2" s="1" t="s">
        <v>22</v>
      </c>
      <c r="T2" s="1" t="s">
        <v>23</v>
      </c>
      <c r="U2" s="1" t="s">
        <v>24</v>
      </c>
      <c r="W2" s="1" t="s">
        <v>3</v>
      </c>
      <c r="X2" s="1" t="s">
        <v>22</v>
      </c>
      <c r="Y2" s="1" t="s">
        <v>23</v>
      </c>
      <c r="Z2" s="1" t="s">
        <v>24</v>
      </c>
      <c r="AB2" s="7" t="s">
        <v>3</v>
      </c>
      <c r="AC2" s="7" t="s">
        <v>22</v>
      </c>
      <c r="AD2" s="7" t="s">
        <v>23</v>
      </c>
      <c r="AE2" s="7" t="s">
        <v>24</v>
      </c>
      <c r="AF2" s="23" t="s">
        <v>17</v>
      </c>
    </row>
    <row r="3" spans="2:32" x14ac:dyDescent="0.25">
      <c r="B3" s="1" t="s">
        <v>22</v>
      </c>
      <c r="C3" s="2" t="s">
        <v>4</v>
      </c>
      <c r="D3" s="2" t="s">
        <v>25</v>
      </c>
      <c r="E3" s="2" t="s">
        <v>26</v>
      </c>
      <c r="G3" s="7" t="s">
        <v>22</v>
      </c>
      <c r="H3" s="9">
        <v>1</v>
      </c>
      <c r="I3" s="9">
        <v>9</v>
      </c>
      <c r="J3" s="9">
        <v>8</v>
      </c>
      <c r="K3" s="22"/>
      <c r="L3" s="7" t="s">
        <v>22</v>
      </c>
      <c r="M3" s="9">
        <f>H3/H6</f>
        <v>0.8089887640449438</v>
      </c>
      <c r="N3" s="9">
        <f t="shared" ref="N3:O3" si="0">I3/I6</f>
        <v>0.88235294117647067</v>
      </c>
      <c r="O3" s="9">
        <f t="shared" si="0"/>
        <v>0.5714285714285714</v>
      </c>
      <c r="P3" s="24">
        <f>AVERAGE(M3:O3)</f>
        <v>0.75425675888332877</v>
      </c>
      <c r="R3" s="1" t="s">
        <v>22</v>
      </c>
      <c r="S3" s="2" t="s">
        <v>4</v>
      </c>
      <c r="T3" s="2" t="s">
        <v>12</v>
      </c>
      <c r="U3" s="2" t="s">
        <v>13</v>
      </c>
      <c r="W3" s="1" t="s">
        <v>22</v>
      </c>
      <c r="X3" s="7">
        <v>1</v>
      </c>
      <c r="Y3" s="7">
        <v>3</v>
      </c>
      <c r="Z3" s="7">
        <v>4</v>
      </c>
      <c r="AB3" s="7" t="s">
        <v>22</v>
      </c>
      <c r="AC3" s="9">
        <f>X3/X6</f>
        <v>0.63157894736842113</v>
      </c>
      <c r="AD3" s="9">
        <f t="shared" ref="AD3" si="1">Y3/Y6</f>
        <v>0.72</v>
      </c>
      <c r="AE3" s="9">
        <f t="shared" ref="AE3" si="2">Z3/Z6</f>
        <v>0.36363636363636365</v>
      </c>
      <c r="AF3" s="24">
        <f>AVERAGE(AC3:AE3)</f>
        <v>0.57173843700159488</v>
      </c>
    </row>
    <row r="4" spans="2:32" x14ac:dyDescent="0.25">
      <c r="B4" s="1" t="s">
        <v>23</v>
      </c>
      <c r="C4" s="2" t="s">
        <v>27</v>
      </c>
      <c r="D4" s="2" t="s">
        <v>4</v>
      </c>
      <c r="E4" s="2" t="s">
        <v>14</v>
      </c>
      <c r="G4" s="7" t="s">
        <v>23</v>
      </c>
      <c r="H4" s="9">
        <v>0.1111111111111111</v>
      </c>
      <c r="I4" s="9">
        <v>1</v>
      </c>
      <c r="J4" s="9">
        <v>5</v>
      </c>
      <c r="K4" s="22"/>
      <c r="L4" s="7" t="s">
        <v>23</v>
      </c>
      <c r="M4" s="9">
        <f>H4/H6</f>
        <v>8.98876404494382E-2</v>
      </c>
      <c r="N4" s="9">
        <f t="shared" ref="N4:O4" si="3">I4/I6</f>
        <v>9.8039215686274522E-2</v>
      </c>
      <c r="O4" s="9">
        <f t="shared" si="3"/>
        <v>0.35714285714285715</v>
      </c>
      <c r="P4" s="24">
        <f t="shared" ref="P4:P6" si="4">AVERAGE(M4:O4)</f>
        <v>0.18168990442618996</v>
      </c>
      <c r="R4" s="1" t="s">
        <v>23</v>
      </c>
      <c r="S4" s="2" t="s">
        <v>7</v>
      </c>
      <c r="T4" s="2" t="s">
        <v>4</v>
      </c>
      <c r="U4" s="2" t="s">
        <v>15</v>
      </c>
      <c r="W4" s="1" t="s">
        <v>23</v>
      </c>
      <c r="X4" s="7">
        <v>0.33333333333333331</v>
      </c>
      <c r="Y4" s="7">
        <v>1</v>
      </c>
      <c r="Z4" s="7">
        <v>6</v>
      </c>
      <c r="AB4" s="7" t="s">
        <v>23</v>
      </c>
      <c r="AC4" s="9">
        <f>X4/X6</f>
        <v>0.21052631578947367</v>
      </c>
      <c r="AD4" s="9">
        <f t="shared" ref="AD4" si="5">Y4/Y6</f>
        <v>0.24</v>
      </c>
      <c r="AE4" s="9">
        <f t="shared" ref="AE4" si="6">Z4/Z6</f>
        <v>0.54545454545454541</v>
      </c>
      <c r="AF4" s="24">
        <f t="shared" ref="AF4:AF6" si="7">AVERAGE(AC4:AE4)</f>
        <v>0.33199362041467301</v>
      </c>
    </row>
    <row r="5" spans="2:32" x14ac:dyDescent="0.25">
      <c r="B5" s="1" t="s">
        <v>24</v>
      </c>
      <c r="C5" s="2" t="s">
        <v>28</v>
      </c>
      <c r="D5" s="2" t="s">
        <v>10</v>
      </c>
      <c r="E5" s="2" t="s">
        <v>4</v>
      </c>
      <c r="G5" s="7" t="s">
        <v>24</v>
      </c>
      <c r="H5" s="9">
        <v>0.125</v>
      </c>
      <c r="I5" s="9">
        <v>0.2</v>
      </c>
      <c r="J5" s="9">
        <v>1</v>
      </c>
      <c r="K5" s="22"/>
      <c r="L5" s="7" t="s">
        <v>24</v>
      </c>
      <c r="M5" s="9">
        <f>H5/H6</f>
        <v>0.10112359550561797</v>
      </c>
      <c r="N5" s="9">
        <f t="shared" ref="N5:O5" si="8">I5/I6</f>
        <v>1.9607843137254905E-2</v>
      </c>
      <c r="O5" s="9">
        <f t="shared" si="8"/>
        <v>7.1428571428571425E-2</v>
      </c>
      <c r="P5" s="24">
        <f t="shared" si="4"/>
        <v>6.4053336690481424E-2</v>
      </c>
      <c r="R5" s="1" t="s">
        <v>24</v>
      </c>
      <c r="S5" s="2" t="s">
        <v>8</v>
      </c>
      <c r="T5" s="2" t="s">
        <v>5</v>
      </c>
      <c r="U5" s="2" t="s">
        <v>4</v>
      </c>
      <c r="W5" s="1" t="s">
        <v>24</v>
      </c>
      <c r="X5" s="7">
        <v>0.25</v>
      </c>
      <c r="Y5" s="7">
        <v>0.16666666666666666</v>
      </c>
      <c r="Z5" s="7">
        <v>1</v>
      </c>
      <c r="AB5" s="7" t="s">
        <v>24</v>
      </c>
      <c r="AC5" s="9">
        <f>X5/X6</f>
        <v>0.15789473684210528</v>
      </c>
      <c r="AD5" s="9">
        <f t="shared" ref="AD5" si="9">Y5/Y6</f>
        <v>3.9999999999999994E-2</v>
      </c>
      <c r="AE5" s="9">
        <f t="shared" ref="AE5" si="10">Z5/Z6</f>
        <v>9.0909090909090912E-2</v>
      </c>
      <c r="AF5" s="24">
        <f t="shared" si="7"/>
        <v>9.6267942583732058E-2</v>
      </c>
    </row>
    <row r="6" spans="2:32" x14ac:dyDescent="0.25">
      <c r="B6" s="20"/>
      <c r="C6" s="21"/>
      <c r="D6" s="21"/>
      <c r="E6" s="21"/>
      <c r="G6" s="7" t="s">
        <v>16</v>
      </c>
      <c r="H6" s="9">
        <f>SUM(H3:H5)</f>
        <v>1.2361111111111112</v>
      </c>
      <c r="I6" s="9">
        <f t="shared" ref="I6:J6" si="11">SUM(I3:I5)</f>
        <v>10.199999999999999</v>
      </c>
      <c r="J6" s="9">
        <f t="shared" si="11"/>
        <v>14</v>
      </c>
      <c r="K6" s="22"/>
      <c r="L6" s="7" t="s">
        <v>16</v>
      </c>
      <c r="M6" s="9">
        <f>H6/H6</f>
        <v>1</v>
      </c>
      <c r="N6" s="9">
        <f t="shared" ref="N6:O6" si="12">I6/I6</f>
        <v>1</v>
      </c>
      <c r="O6" s="9">
        <f t="shared" si="12"/>
        <v>1</v>
      </c>
      <c r="P6" s="9">
        <f t="shared" si="4"/>
        <v>1</v>
      </c>
      <c r="R6" s="20"/>
      <c r="S6" s="21"/>
      <c r="T6" s="21"/>
      <c r="U6" s="21"/>
      <c r="W6" s="10" t="s">
        <v>16</v>
      </c>
      <c r="X6" s="7">
        <f>SUM(X3:X5)</f>
        <v>1.5833333333333333</v>
      </c>
      <c r="Y6" s="7">
        <f t="shared" ref="Y6:Z6" si="13">SUM(Y3:Y5)</f>
        <v>4.166666666666667</v>
      </c>
      <c r="Z6" s="7">
        <f t="shared" si="13"/>
        <v>11</v>
      </c>
      <c r="AB6" s="7" t="s">
        <v>16</v>
      </c>
      <c r="AC6" s="9">
        <f>X6/X6</f>
        <v>1</v>
      </c>
      <c r="AD6" s="9">
        <f t="shared" ref="AD6" si="14">Y6/Y6</f>
        <v>1</v>
      </c>
      <c r="AE6" s="9">
        <f t="shared" ref="AE6" si="15">Z6/Z6</f>
        <v>1</v>
      </c>
      <c r="AF6" s="9">
        <f t="shared" si="7"/>
        <v>1</v>
      </c>
    </row>
    <row r="7" spans="2:32" x14ac:dyDescent="0.25">
      <c r="G7" s="6"/>
      <c r="H7" s="8"/>
      <c r="I7" s="8"/>
      <c r="J7" s="8"/>
      <c r="K7" s="6"/>
      <c r="L7" s="6"/>
      <c r="M7" s="6"/>
      <c r="N7" s="6"/>
      <c r="O7" s="6"/>
      <c r="AB7" s="6"/>
    </row>
    <row r="8" spans="2:32" x14ac:dyDescent="0.25">
      <c r="B8" s="1" t="s">
        <v>1</v>
      </c>
      <c r="C8" s="1" t="s">
        <v>22</v>
      </c>
      <c r="D8" s="1" t="s">
        <v>23</v>
      </c>
      <c r="E8" s="1" t="s">
        <v>24</v>
      </c>
      <c r="G8" s="7" t="s">
        <v>1</v>
      </c>
      <c r="H8" s="9" t="s">
        <v>22</v>
      </c>
      <c r="I8" s="9" t="s">
        <v>23</v>
      </c>
      <c r="J8" s="9" t="s">
        <v>24</v>
      </c>
      <c r="K8" s="22"/>
      <c r="L8" s="7" t="s">
        <v>1</v>
      </c>
      <c r="M8" s="7" t="s">
        <v>22</v>
      </c>
      <c r="N8" s="7" t="s">
        <v>23</v>
      </c>
      <c r="O8" s="7" t="s">
        <v>24</v>
      </c>
      <c r="P8" s="23" t="s">
        <v>17</v>
      </c>
      <c r="AB8" s="6"/>
    </row>
    <row r="9" spans="2:32" x14ac:dyDescent="0.25">
      <c r="B9" s="1" t="s">
        <v>22</v>
      </c>
      <c r="C9" s="2" t="s">
        <v>4</v>
      </c>
      <c r="D9" s="2" t="s">
        <v>25</v>
      </c>
      <c r="E9" s="2" t="s">
        <v>29</v>
      </c>
      <c r="G9" s="7" t="s">
        <v>22</v>
      </c>
      <c r="H9" s="9">
        <v>1</v>
      </c>
      <c r="I9" s="9">
        <v>9</v>
      </c>
      <c r="J9" s="9">
        <v>7</v>
      </c>
      <c r="K9" s="22"/>
      <c r="L9" s="7" t="s">
        <v>22</v>
      </c>
      <c r="M9" s="9">
        <f>H9/H12</f>
        <v>0.79746835443037978</v>
      </c>
      <c r="N9" s="9">
        <f t="shared" ref="N9" si="16">I9/I12</f>
        <v>0.88524590163934436</v>
      </c>
      <c r="O9" s="9">
        <f t="shared" ref="O9" si="17">J9/J12</f>
        <v>0.5</v>
      </c>
      <c r="P9" s="24">
        <f>AVERAGE(M9:O9)</f>
        <v>0.72757141868990816</v>
      </c>
      <c r="R9">
        <v>0.34899999999999998</v>
      </c>
      <c r="S9">
        <v>0.26100000000000001</v>
      </c>
      <c r="T9">
        <v>0.115</v>
      </c>
      <c r="U9">
        <v>0.11899999999999999</v>
      </c>
      <c r="W9">
        <v>0.157</v>
      </c>
    </row>
    <row r="10" spans="2:32" x14ac:dyDescent="0.25">
      <c r="B10" s="1" t="s">
        <v>23</v>
      </c>
      <c r="C10" s="2" t="s">
        <v>27</v>
      </c>
      <c r="D10" s="2" t="s">
        <v>4</v>
      </c>
      <c r="E10" s="2" t="s">
        <v>15</v>
      </c>
      <c r="G10" s="7" t="s">
        <v>23</v>
      </c>
      <c r="H10" s="9">
        <v>0.1111111111111111</v>
      </c>
      <c r="I10" s="9">
        <v>1</v>
      </c>
      <c r="J10" s="9">
        <v>6</v>
      </c>
      <c r="K10" s="22"/>
      <c r="L10" s="7" t="s">
        <v>23</v>
      </c>
      <c r="M10" s="9">
        <f>H10/H12</f>
        <v>8.8607594936708861E-2</v>
      </c>
      <c r="N10" s="9">
        <f t="shared" ref="N10" si="18">I10/I12</f>
        <v>9.836065573770493E-2</v>
      </c>
      <c r="O10" s="9">
        <f t="shared" ref="O10" si="19">J10/J12</f>
        <v>0.42857142857142855</v>
      </c>
      <c r="P10" s="24">
        <f t="shared" ref="P10:P12" si="20">AVERAGE(M10:O10)</f>
        <v>0.20517989308194742</v>
      </c>
      <c r="R10" t="s">
        <v>31</v>
      </c>
      <c r="S10" t="s">
        <v>32</v>
      </c>
      <c r="T10" t="s">
        <v>33</v>
      </c>
      <c r="U10" t="s">
        <v>34</v>
      </c>
      <c r="W10" t="s">
        <v>35</v>
      </c>
      <c r="X10" t="s">
        <v>36</v>
      </c>
      <c r="AB10" s="19"/>
    </row>
    <row r="11" spans="2:32" x14ac:dyDescent="0.25">
      <c r="B11" s="1" t="s">
        <v>24</v>
      </c>
      <c r="C11" s="2" t="s">
        <v>30</v>
      </c>
      <c r="D11" s="2" t="s">
        <v>5</v>
      </c>
      <c r="E11" s="2" t="s">
        <v>4</v>
      </c>
      <c r="G11" s="7" t="s">
        <v>24</v>
      </c>
      <c r="H11" s="9">
        <v>0.14285714285714285</v>
      </c>
      <c r="I11" s="9">
        <v>0.16666666666666666</v>
      </c>
      <c r="J11" s="9">
        <v>1</v>
      </c>
      <c r="K11" s="22"/>
      <c r="L11" s="7" t="s">
        <v>24</v>
      </c>
      <c r="M11" s="9">
        <f>H11/H12</f>
        <v>0.11392405063291139</v>
      </c>
      <c r="N11" s="9">
        <f t="shared" ref="N11" si="21">I11/I12</f>
        <v>1.6393442622950821E-2</v>
      </c>
      <c r="O11" s="9">
        <f t="shared" ref="O11" si="22">J11/J12</f>
        <v>7.1428571428571425E-2</v>
      </c>
      <c r="P11" s="24">
        <f t="shared" si="20"/>
        <v>6.7248688228144546E-2</v>
      </c>
      <c r="R11" s="8">
        <f>P3</f>
        <v>0.75425675888332877</v>
      </c>
      <c r="S11" s="8">
        <f>P9</f>
        <v>0.72757141868990816</v>
      </c>
      <c r="T11" s="8">
        <f>P15</f>
        <v>0.65144195578978192</v>
      </c>
      <c r="U11" s="8">
        <f>AF3</f>
        <v>0.57173843700159488</v>
      </c>
      <c r="W11" s="8">
        <f>P21</f>
        <v>0.73537067386484134</v>
      </c>
      <c r="X11" s="8">
        <f>(R11*R9)+(S11*S9)+(T11*T9)+(U11*U9)+(W11*W9)</f>
        <v>0.71153764384414253</v>
      </c>
      <c r="Y11" t="s">
        <v>22</v>
      </c>
      <c r="AB11" s="19"/>
    </row>
    <row r="12" spans="2:32" x14ac:dyDescent="0.25">
      <c r="B12" s="20"/>
      <c r="C12" s="21"/>
      <c r="D12" s="21"/>
      <c r="E12" s="21"/>
      <c r="G12" s="7" t="s">
        <v>16</v>
      </c>
      <c r="H12" s="9">
        <f>SUM(H9:H11)</f>
        <v>1.253968253968254</v>
      </c>
      <c r="I12" s="9">
        <f t="shared" ref="I12:J12" si="23">SUM(I9:I11)</f>
        <v>10.166666666666666</v>
      </c>
      <c r="J12" s="9">
        <f t="shared" si="23"/>
        <v>14</v>
      </c>
      <c r="K12" s="22"/>
      <c r="L12" s="7" t="s">
        <v>16</v>
      </c>
      <c r="M12" s="9">
        <f>H12/H12</f>
        <v>1</v>
      </c>
      <c r="N12" s="9">
        <f t="shared" ref="N12" si="24">I12/I12</f>
        <v>1</v>
      </c>
      <c r="O12" s="9">
        <f t="shared" ref="O12" si="25">J12/J12</f>
        <v>1</v>
      </c>
      <c r="P12" s="9">
        <f t="shared" si="20"/>
        <v>1</v>
      </c>
      <c r="R12" s="8">
        <f t="shared" ref="R12:R13" si="26">P4</f>
        <v>0.18168990442618996</v>
      </c>
      <c r="S12" s="8">
        <f t="shared" ref="S12:S13" si="27">P10</f>
        <v>0.20517989308194742</v>
      </c>
      <c r="T12" s="8">
        <f t="shared" ref="T12:T13" si="28">P16</f>
        <v>0.29249011857707513</v>
      </c>
      <c r="U12" s="8">
        <f t="shared" ref="U12:U13" si="29">AF4</f>
        <v>0.33199362041467301</v>
      </c>
      <c r="W12" s="8">
        <f t="shared" ref="W12:W13" si="30">P22</f>
        <v>0.18271795366175003</v>
      </c>
      <c r="X12" s="8">
        <f>(R12*R9)+(S12*S9)+(T12*T9)+(U12*U9)+(W12*W9)</f>
        <v>0.21879205192973306</v>
      </c>
      <c r="Y12" t="s">
        <v>23</v>
      </c>
      <c r="AB12" s="19"/>
    </row>
    <row r="13" spans="2:32" x14ac:dyDescent="0.25">
      <c r="G13" s="6"/>
      <c r="H13" s="8"/>
      <c r="I13" s="8"/>
      <c r="J13" s="8"/>
      <c r="K13" s="6"/>
      <c r="L13" s="6"/>
      <c r="M13" s="6"/>
      <c r="N13" s="6"/>
      <c r="O13" s="6"/>
      <c r="R13" s="8">
        <f t="shared" si="26"/>
        <v>6.4053336690481424E-2</v>
      </c>
      <c r="S13" s="8">
        <f t="shared" si="27"/>
        <v>6.7248688228144546E-2</v>
      </c>
      <c r="T13" s="8">
        <f t="shared" si="28"/>
        <v>5.6067925633143022E-2</v>
      </c>
      <c r="U13" s="8">
        <f t="shared" si="29"/>
        <v>9.6267942583732058E-2</v>
      </c>
      <c r="W13" s="8">
        <f t="shared" si="30"/>
        <v>8.1911372473408517E-2</v>
      </c>
      <c r="X13" s="8">
        <f>(R13*R9)+(S13*S9)+(T13*T9)+(U13*U9)+(W13*W9)</f>
        <v>7.0670304226124442E-2</v>
      </c>
      <c r="Y13" t="s">
        <v>24</v>
      </c>
      <c r="AB13" s="19"/>
    </row>
    <row r="14" spans="2:32" x14ac:dyDescent="0.25">
      <c r="B14" s="1" t="s">
        <v>2</v>
      </c>
      <c r="C14" s="1" t="s">
        <v>22</v>
      </c>
      <c r="D14" s="1" t="s">
        <v>23</v>
      </c>
      <c r="E14" s="1" t="s">
        <v>24</v>
      </c>
      <c r="G14" s="7" t="s">
        <v>2</v>
      </c>
      <c r="H14" s="9" t="s">
        <v>22</v>
      </c>
      <c r="I14" s="9" t="s">
        <v>23</v>
      </c>
      <c r="J14" s="9" t="s">
        <v>24</v>
      </c>
      <c r="K14" s="22"/>
      <c r="L14" s="7" t="s">
        <v>2</v>
      </c>
      <c r="M14" s="7" t="s">
        <v>22</v>
      </c>
      <c r="N14" s="7" t="s">
        <v>23</v>
      </c>
      <c r="O14" s="7" t="s">
        <v>24</v>
      </c>
      <c r="P14" s="23" t="s">
        <v>17</v>
      </c>
      <c r="AB14" s="19"/>
    </row>
    <row r="15" spans="2:32" x14ac:dyDescent="0.25">
      <c r="B15" s="1" t="s">
        <v>22</v>
      </c>
      <c r="C15" s="2" t="s">
        <v>4</v>
      </c>
      <c r="D15" s="2" t="s">
        <v>13</v>
      </c>
      <c r="E15" s="2" t="s">
        <v>26</v>
      </c>
      <c r="G15" s="7" t="s">
        <v>22</v>
      </c>
      <c r="H15" s="9">
        <v>1</v>
      </c>
      <c r="I15" s="9">
        <v>4</v>
      </c>
      <c r="J15" s="9">
        <v>8</v>
      </c>
      <c r="K15" s="22"/>
      <c r="L15" s="7" t="s">
        <v>22</v>
      </c>
      <c r="M15" s="9">
        <f>H15/H18</f>
        <v>0.72727272727272729</v>
      </c>
      <c r="N15" s="9">
        <f t="shared" ref="N15" si="31">I15/I18</f>
        <v>0.78260869565217395</v>
      </c>
      <c r="O15" s="9">
        <f t="shared" ref="O15" si="32">J15/J18</f>
        <v>0.44444444444444442</v>
      </c>
      <c r="P15" s="24">
        <f>AVERAGE(M15:O15)</f>
        <v>0.65144195578978192</v>
      </c>
    </row>
    <row r="16" spans="2:32" x14ac:dyDescent="0.25">
      <c r="B16" s="1" t="s">
        <v>23</v>
      </c>
      <c r="C16" s="2" t="s">
        <v>8</v>
      </c>
      <c r="D16" s="2" t="s">
        <v>4</v>
      </c>
      <c r="E16" s="2" t="s">
        <v>25</v>
      </c>
      <c r="G16" s="7" t="s">
        <v>23</v>
      </c>
      <c r="H16" s="9">
        <v>0.25</v>
      </c>
      <c r="I16" s="9">
        <v>1</v>
      </c>
      <c r="J16" s="9">
        <v>9</v>
      </c>
      <c r="K16" s="22"/>
      <c r="L16" s="7" t="s">
        <v>23</v>
      </c>
      <c r="M16" s="9">
        <f>H16/H18</f>
        <v>0.18181818181818182</v>
      </c>
      <c r="N16" s="9">
        <f t="shared" ref="N16" si="33">I16/I18</f>
        <v>0.19565217391304349</v>
      </c>
      <c r="O16" s="9">
        <f t="shared" ref="O16" si="34">J16/J18</f>
        <v>0.5</v>
      </c>
      <c r="P16" s="24">
        <f t="shared" ref="P16:P18" si="35">AVERAGE(M16:O16)</f>
        <v>0.29249011857707513</v>
      </c>
    </row>
    <row r="17" spans="2:16" x14ac:dyDescent="0.25">
      <c r="B17" s="1" t="s">
        <v>24</v>
      </c>
      <c r="C17" s="2" t="s">
        <v>28</v>
      </c>
      <c r="D17" s="2" t="s">
        <v>27</v>
      </c>
      <c r="E17" s="2" t="s">
        <v>4</v>
      </c>
      <c r="G17" s="7" t="s">
        <v>24</v>
      </c>
      <c r="H17" s="9">
        <v>0.125</v>
      </c>
      <c r="I17" s="9">
        <v>0.1111111111111111</v>
      </c>
      <c r="J17" s="9">
        <v>1</v>
      </c>
      <c r="K17" s="22"/>
      <c r="L17" s="7" t="s">
        <v>24</v>
      </c>
      <c r="M17" s="9">
        <f>H17/H18</f>
        <v>9.0909090909090912E-2</v>
      </c>
      <c r="N17" s="9">
        <f t="shared" ref="N17" si="36">I17/I18</f>
        <v>2.1739130434782608E-2</v>
      </c>
      <c r="O17" s="9">
        <f t="shared" ref="O17" si="37">J17/J18</f>
        <v>5.5555555555555552E-2</v>
      </c>
      <c r="P17" s="24">
        <f t="shared" si="35"/>
        <v>5.6067925633143022E-2</v>
      </c>
    </row>
    <row r="18" spans="2:16" x14ac:dyDescent="0.25">
      <c r="B18" s="20"/>
      <c r="C18" s="21"/>
      <c r="D18" s="21"/>
      <c r="E18" s="21"/>
      <c r="G18" s="7" t="s">
        <v>16</v>
      </c>
      <c r="H18" s="9">
        <f>SUM(H15:H17)</f>
        <v>1.375</v>
      </c>
      <c r="I18" s="9">
        <f t="shared" ref="I18:J18" si="38">SUM(I15:I17)</f>
        <v>5.1111111111111107</v>
      </c>
      <c r="J18" s="9">
        <f t="shared" si="38"/>
        <v>18</v>
      </c>
      <c r="K18" s="22"/>
      <c r="L18" s="7" t="s">
        <v>16</v>
      </c>
      <c r="M18" s="9">
        <f>H18/H18</f>
        <v>1</v>
      </c>
      <c r="N18" s="9">
        <f t="shared" ref="N18" si="39">I18/I18</f>
        <v>1</v>
      </c>
      <c r="O18" s="9">
        <f t="shared" ref="O18" si="40">J18/J18</f>
        <v>1</v>
      </c>
      <c r="P18" s="9">
        <f t="shared" si="35"/>
        <v>1</v>
      </c>
    </row>
    <row r="19" spans="2:16" x14ac:dyDescent="0.25">
      <c r="G19" s="6"/>
      <c r="H19" s="8"/>
      <c r="I19" s="8"/>
      <c r="J19" s="8"/>
      <c r="K19" s="6"/>
      <c r="L19" s="6"/>
      <c r="M19" s="6"/>
      <c r="N19" s="6"/>
      <c r="O19" s="6"/>
    </row>
    <row r="20" spans="2:16" x14ac:dyDescent="0.25">
      <c r="B20" s="1" t="s">
        <v>9</v>
      </c>
      <c r="C20" s="1" t="s">
        <v>22</v>
      </c>
      <c r="D20" s="1" t="s">
        <v>23</v>
      </c>
      <c r="E20" s="1" t="s">
        <v>24</v>
      </c>
      <c r="G20" s="7" t="s">
        <v>9</v>
      </c>
      <c r="H20" s="9" t="s">
        <v>22</v>
      </c>
      <c r="I20" s="9" t="s">
        <v>23</v>
      </c>
      <c r="J20" s="9" t="s">
        <v>24</v>
      </c>
      <c r="K20" s="22"/>
      <c r="L20" s="7" t="s">
        <v>9</v>
      </c>
      <c r="M20" s="7" t="s">
        <v>22</v>
      </c>
      <c r="N20" s="7" t="s">
        <v>23</v>
      </c>
      <c r="O20" s="7" t="s">
        <v>24</v>
      </c>
      <c r="P20" s="23" t="s">
        <v>17</v>
      </c>
    </row>
    <row r="21" spans="2:16" x14ac:dyDescent="0.25">
      <c r="B21" s="1" t="s">
        <v>22</v>
      </c>
      <c r="C21" s="2" t="s">
        <v>4</v>
      </c>
      <c r="D21" s="2" t="s">
        <v>25</v>
      </c>
      <c r="E21" s="2" t="s">
        <v>15</v>
      </c>
      <c r="G21" s="7" t="s">
        <v>22</v>
      </c>
      <c r="H21" s="9">
        <v>1</v>
      </c>
      <c r="I21" s="9">
        <v>9</v>
      </c>
      <c r="J21" s="9">
        <v>6</v>
      </c>
      <c r="K21" s="22"/>
      <c r="L21" s="7" t="s">
        <v>22</v>
      </c>
      <c r="M21" s="9">
        <f>H21/H24</f>
        <v>0.78260869565217384</v>
      </c>
      <c r="N21" s="9">
        <f t="shared" ref="N21" si="41">I21/I24</f>
        <v>0.87804878048780488</v>
      </c>
      <c r="O21" s="9">
        <f t="shared" ref="O21" si="42">J21/J24</f>
        <v>0.54545454545454541</v>
      </c>
      <c r="P21" s="24">
        <f>AVERAGE(M21:O21)</f>
        <v>0.73537067386484134</v>
      </c>
    </row>
    <row r="22" spans="2:16" x14ac:dyDescent="0.25">
      <c r="B22" s="1" t="s">
        <v>23</v>
      </c>
      <c r="C22" s="2" t="s">
        <v>27</v>
      </c>
      <c r="D22" s="2" t="s">
        <v>4</v>
      </c>
      <c r="E22" s="2" t="s">
        <v>13</v>
      </c>
      <c r="G22" s="7" t="s">
        <v>23</v>
      </c>
      <c r="H22" s="9">
        <v>0.1111111111111111</v>
      </c>
      <c r="I22" s="9">
        <v>1</v>
      </c>
      <c r="J22" s="9">
        <v>4</v>
      </c>
      <c r="K22" s="22"/>
      <c r="L22" s="7" t="s">
        <v>23</v>
      </c>
      <c r="M22" s="9">
        <f>H22/H24</f>
        <v>8.6956521739130418E-2</v>
      </c>
      <c r="N22" s="9">
        <f t="shared" ref="N22" si="43">I22/I24</f>
        <v>9.7560975609756101E-2</v>
      </c>
      <c r="O22" s="9">
        <f t="shared" ref="O22" si="44">J22/J24</f>
        <v>0.36363636363636365</v>
      </c>
      <c r="P22" s="24">
        <f t="shared" ref="P22:P24" si="45">AVERAGE(M22:O22)</f>
        <v>0.18271795366175003</v>
      </c>
    </row>
    <row r="23" spans="2:16" x14ac:dyDescent="0.25">
      <c r="B23" s="1" t="s">
        <v>24</v>
      </c>
      <c r="C23" s="2" t="s">
        <v>5</v>
      </c>
      <c r="D23" s="2" t="s">
        <v>8</v>
      </c>
      <c r="E23" s="2" t="s">
        <v>4</v>
      </c>
      <c r="G23" s="7" t="s">
        <v>24</v>
      </c>
      <c r="H23" s="9">
        <v>0.16666666666666666</v>
      </c>
      <c r="I23" s="9">
        <v>0.25</v>
      </c>
      <c r="J23" s="9">
        <v>1</v>
      </c>
      <c r="K23" s="22"/>
      <c r="L23" s="7" t="s">
        <v>24</v>
      </c>
      <c r="M23" s="9">
        <f>H23/H24</f>
        <v>0.13043478260869562</v>
      </c>
      <c r="N23" s="9">
        <f t="shared" ref="N23" si="46">I23/I24</f>
        <v>2.4390243902439025E-2</v>
      </c>
      <c r="O23" s="9">
        <f t="shared" ref="O23" si="47">J23/J24</f>
        <v>9.0909090909090912E-2</v>
      </c>
      <c r="P23" s="24">
        <f t="shared" si="45"/>
        <v>8.1911372473408517E-2</v>
      </c>
    </row>
    <row r="24" spans="2:16" x14ac:dyDescent="0.25">
      <c r="G24" s="23" t="s">
        <v>16</v>
      </c>
      <c r="H24" s="9">
        <f>SUM(H21:H23)</f>
        <v>1.2777777777777779</v>
      </c>
      <c r="I24" s="9">
        <f t="shared" ref="I24:J24" si="48">SUM(I21:I23)</f>
        <v>10.25</v>
      </c>
      <c r="J24" s="9">
        <f t="shared" si="48"/>
        <v>11</v>
      </c>
      <c r="L24" s="7" t="s">
        <v>16</v>
      </c>
      <c r="M24" s="9">
        <f>H24/H24</f>
        <v>1</v>
      </c>
      <c r="N24" s="9">
        <f t="shared" ref="N24" si="49">I24/I24</f>
        <v>1</v>
      </c>
      <c r="O24" s="9">
        <f t="shared" ref="O24" si="50">J24/J24</f>
        <v>1</v>
      </c>
      <c r="P24" s="9">
        <f t="shared" si="4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Kriteria</vt:lpstr>
      <vt:lpstr>Alternatif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EMERIO-Aziz</cp:lastModifiedBy>
  <dcterms:created xsi:type="dcterms:W3CDTF">2018-08-25T09:01:35Z</dcterms:created>
  <dcterms:modified xsi:type="dcterms:W3CDTF">2018-08-27T15:13:56Z</dcterms:modified>
</cp:coreProperties>
</file>