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ACER\Downloads\"/>
    </mc:Choice>
  </mc:AlternateContent>
  <xr:revisionPtr revIDLastSave="0" documentId="13_ncr:1_{CF78D4E7-FF85-4A21-AF51-866461720114}" xr6:coauthVersionLast="47" xr6:coauthVersionMax="47" xr10:uidLastSave="{00000000-0000-0000-0000-000000000000}"/>
  <bookViews>
    <workbookView xWindow="10140" yWindow="0" windowWidth="10455" windowHeight="11625" activeTab="2" xr2:uid="{3A7CD57A-17DE-4D52-B875-17BF0E92837D}"/>
  </bookViews>
  <sheets>
    <sheet name="Analisis Pivot" sheetId="3" r:id="rId1"/>
    <sheet name="Sheet1 (2)" sheetId="2" r:id="rId2"/>
    <sheet name="Dashboard" sheetId="1" r:id="rId3"/>
  </sheets>
  <definedNames>
    <definedName name="ExternalData_1" localSheetId="1" hidden="1">'Sheet1 (2)'!$A$1:$Q$1001</definedName>
    <definedName name="NativeTimeline_Date">#N/A</definedName>
    <definedName name="Slicer_City">#N/A</definedName>
    <definedName name="Slicer_Customer_type">#N/A</definedName>
    <definedName name="Slicer_Payment">#N/A</definedName>
    <definedName name="Slicer_Product_lin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1" l="1"/>
  <c r="P6" i="1"/>
  <c r="N6" i="1"/>
  <c r="L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3AC56F-54E7-4190-B819-4A5993D572C8}"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<sst xmlns="http://schemas.openxmlformats.org/spreadsheetml/2006/main" count="7063" uniqueCount="1061">
  <si>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</si>
  <si>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</si>
  <si>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</si>
  <si>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</si>
  <si>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</si>
  <si>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</si>
  <si>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</si>
  <si>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</si>
  <si>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</si>
  <si>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</si>
  <si>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</si>
  <si>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</si>
  <si>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</si>
  <si>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</si>
  <si>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</si>
  <si>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</si>
  <si>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</si>
  <si>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</si>
  <si>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</si>
  <si>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</si>
  <si>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</si>
  <si>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</si>
  <si>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</si>
  <si>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</si>
  <si>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</si>
  <si>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</si>
  <si>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</si>
  <si>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</si>
  <si>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</si>
  <si>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</si>
  <si>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</si>
  <si>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</si>
  <si>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</si>
  <si>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</si>
  <si>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</si>
  <si>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</si>
  <si>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</si>
  <si>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</si>
  <si>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</si>
  <si>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</si>
  <si>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</si>
  <si>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</si>
  <si>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</si>
  <si>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</si>
  <si>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</si>
  <si>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</si>
  <si>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</si>
  <si>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</si>
  <si>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</si>
  <si>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</si>
  <si>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</si>
  <si>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</si>
  <si>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</si>
  <si>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</si>
  <si>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</si>
  <si>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</si>
  <si>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</si>
  <si>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</si>
  <si>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</si>
  <si>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</si>
  <si>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</si>
  <si>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</si>
  <si>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</si>
  <si>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</si>
  <si>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</si>
  <si>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</si>
  <si>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</si>
  <si>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</si>
  <si>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</si>
  <si>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</si>
  <si>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</si>
  <si>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</si>
  <si>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</si>
  <si>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</si>
  <si>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</si>
  <si>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</si>
  <si>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</si>
  <si>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</si>
  <si>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</si>
  <si>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</si>
  <si>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</si>
  <si>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</si>
  <si>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</si>
  <si>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</si>
  <si>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</si>
  <si>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</si>
  <si>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</si>
  <si>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</si>
  <si>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</si>
  <si>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</si>
  <si>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</si>
  <si>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</si>
  <si>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</si>
  <si>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</si>
  <si>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</si>
  <si>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</si>
  <si>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</si>
  <si>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</si>
  <si>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</si>
  <si>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</si>
  <si>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</si>
  <si>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</si>
  <si>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</si>
  <si>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</si>
  <si>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</si>
  <si>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</si>
  <si>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</si>
  <si>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</si>
  <si>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</si>
  <si>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</si>
  <si>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</si>
  <si>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</si>
  <si>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</si>
  <si>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</si>
  <si>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</si>
  <si>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</si>
  <si>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</si>
  <si>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</si>
  <si>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</si>
  <si>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</si>
  <si>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</si>
  <si>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</si>
  <si>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</si>
  <si>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</si>
  <si>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</si>
  <si>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</si>
  <si>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</si>
  <si>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</si>
  <si>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</si>
  <si>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</si>
  <si>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</si>
  <si>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</si>
  <si>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</si>
  <si>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</si>
  <si>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</si>
  <si>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</si>
  <si>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</si>
  <si>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</si>
  <si>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</si>
  <si>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</si>
  <si>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</si>
  <si>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</si>
  <si>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</si>
  <si>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</si>
  <si>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</si>
  <si>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</si>
  <si>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</si>
  <si>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</si>
  <si>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</si>
  <si>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</si>
  <si>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</si>
  <si>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</si>
  <si>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</si>
  <si>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</si>
  <si>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</si>
  <si>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</si>
  <si>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</si>
  <si>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</si>
  <si>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</si>
  <si>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</si>
  <si>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</si>
  <si>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</si>
  <si>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</si>
  <si>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</si>
  <si>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</si>
  <si>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</si>
  <si>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</si>
  <si>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</si>
  <si>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</si>
  <si>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</si>
  <si>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</si>
  <si>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</si>
  <si>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</si>
  <si>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</si>
  <si>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</si>
  <si>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</si>
  <si>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</si>
  <si>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</si>
  <si>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</si>
  <si>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</si>
  <si>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</si>
  <si>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</si>
  <si>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</si>
  <si>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</si>
  <si>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</si>
  <si>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</si>
  <si>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</si>
  <si>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</si>
  <si>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</si>
  <si>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</si>
  <si>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</si>
  <si>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</si>
  <si>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</si>
  <si>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</si>
  <si>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</si>
  <si>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</si>
  <si>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</si>
  <si>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</si>
  <si>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</si>
  <si>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</si>
  <si>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</si>
  <si>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</si>
  <si>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</si>
  <si>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</si>
  <si>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</si>
  <si>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</si>
  <si>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</si>
  <si>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</si>
  <si>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</si>
  <si>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</si>
  <si>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</si>
  <si>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</si>
  <si>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</si>
  <si>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</si>
  <si>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</si>
  <si>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</si>
  <si>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</si>
  <si>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</si>
  <si>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</si>
  <si>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</si>
  <si>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</si>
  <si>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</si>
  <si>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</si>
  <si>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</si>
  <si>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</si>
  <si>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</si>
  <si>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</si>
  <si>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</si>
  <si>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</si>
  <si>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</si>
  <si>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</si>
  <si>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</si>
  <si>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</si>
  <si>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</si>
  <si>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</si>
  <si>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</si>
  <si>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</si>
  <si>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</si>
  <si>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</si>
  <si>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</si>
  <si>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</si>
  <si>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</si>
  <si>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</si>
  <si>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</si>
  <si>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</si>
  <si>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</si>
  <si>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</si>
  <si>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</si>
  <si>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</si>
  <si>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</si>
  <si>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</si>
  <si>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</si>
  <si>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</si>
  <si>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</si>
  <si>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</si>
  <si>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</si>
  <si>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</si>
  <si>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</si>
  <si>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</si>
  <si>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</si>
  <si>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</si>
  <si>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</si>
  <si>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</si>
  <si>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</si>
  <si>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</si>
  <si>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</si>
  <si>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</si>
  <si>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</si>
  <si>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</si>
  <si>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</si>
  <si>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</si>
  <si>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</si>
  <si>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</si>
  <si>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</si>
  <si>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</si>
  <si>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</si>
  <si>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</si>
  <si>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</si>
  <si>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</si>
  <si>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</si>
  <si>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</si>
  <si>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</si>
  <si>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</si>
  <si>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</si>
  <si>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</si>
  <si>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</si>
  <si>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</si>
  <si>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</si>
  <si>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</si>
  <si>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</si>
  <si>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</si>
  <si>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</si>
  <si>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</si>
  <si>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</si>
  <si>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</si>
  <si>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</si>
  <si>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</si>
  <si>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</si>
  <si>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</si>
  <si>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</si>
  <si>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</si>
  <si>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</si>
  <si>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</si>
  <si>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</si>
  <si>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</si>
  <si>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</si>
  <si>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</si>
  <si>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</si>
  <si>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</si>
  <si>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</si>
  <si>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</si>
  <si>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</si>
  <si>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</si>
  <si>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</si>
  <si>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</si>
  <si>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</si>
  <si>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</si>
  <si>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</si>
  <si>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</si>
  <si>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</si>
  <si>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</si>
  <si>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</si>
  <si>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</si>
  <si>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</si>
  <si>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</si>
  <si>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</si>
  <si>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</si>
  <si>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</si>
  <si>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</si>
  <si>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</si>
  <si>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</si>
  <si>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</si>
  <si>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</si>
  <si>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</si>
  <si>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</si>
  <si>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</si>
  <si>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</si>
  <si>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</si>
  <si>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</si>
  <si>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</si>
  <si>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</si>
  <si>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</si>
  <si>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</si>
  <si>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</si>
  <si>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</si>
  <si>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</si>
  <si>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</si>
  <si>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</si>
  <si>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</si>
  <si>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</si>
  <si>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</si>
  <si>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</si>
  <si>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</si>
  <si>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</si>
  <si>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</si>
  <si>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</si>
  <si>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</si>
  <si>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</si>
  <si>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</si>
  <si>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</si>
  <si>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</si>
  <si>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</si>
  <si>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</si>
  <si>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</si>
  <si>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</si>
  <si>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</si>
  <si>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</si>
  <si>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</si>
  <si>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</si>
  <si>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</si>
  <si>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</si>
  <si>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</si>
  <si>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</si>
  <si>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</si>
  <si>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</si>
  <si>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</si>
  <si>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</si>
  <si>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</si>
  <si>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</si>
  <si>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</si>
  <si>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</si>
  <si>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</si>
  <si>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</si>
  <si>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</si>
  <si>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</si>
  <si>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</si>
  <si>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</si>
  <si>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</si>
  <si>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</si>
  <si>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</si>
  <si>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</si>
  <si>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</si>
  <si>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</si>
  <si>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</si>
  <si>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</si>
  <si>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</si>
  <si>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</si>
  <si>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</si>
  <si>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</si>
  <si>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</si>
  <si>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</si>
  <si>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</si>
  <si>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</si>
  <si>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</si>
  <si>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</si>
  <si>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</si>
  <si>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</si>
  <si>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</si>
  <si>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</si>
  <si>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</si>
  <si>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</si>
  <si>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</si>
  <si>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</si>
  <si>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</si>
  <si>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</si>
  <si>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</si>
  <si>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</si>
  <si>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</si>
  <si>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</si>
  <si>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</si>
  <si>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</si>
  <si>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</si>
  <si>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</si>
  <si>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</si>
  <si>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</si>
  <si>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</si>
  <si>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</si>
  <si>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</si>
  <si>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</si>
  <si>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</si>
  <si>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</si>
  <si>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</si>
  <si>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</si>
  <si>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</si>
  <si>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</si>
  <si>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</si>
  <si>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</si>
  <si>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</si>
  <si>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</si>
  <si>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</si>
  <si>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</si>
  <si>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</si>
  <si>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</si>
  <si>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</si>
  <si>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</si>
  <si>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</si>
  <si>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</si>
  <si>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</si>
  <si>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</si>
  <si>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</si>
  <si>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</si>
  <si>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</si>
  <si>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</si>
  <si>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</si>
  <si>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</si>
  <si>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</si>
  <si>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</si>
  <si>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</si>
  <si>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</si>
  <si>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</si>
  <si>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</si>
  <si>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</si>
  <si>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</si>
  <si>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</si>
  <si>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</si>
  <si>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</si>
  <si>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</si>
  <si>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</si>
  <si>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</si>
  <si>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</si>
  <si>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</si>
  <si>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</si>
  <si>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</si>
  <si>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</si>
  <si>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</si>
  <si>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</si>
  <si>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</si>
  <si>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</si>
  <si>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</si>
  <si>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</si>
  <si>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</si>
  <si>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</si>
  <si>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</si>
  <si>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</si>
  <si>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</si>
  <si>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</si>
  <si>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</si>
  <si>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</si>
  <si>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</si>
  <si>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</si>
  <si>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</si>
  <si>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</si>
  <si>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</si>
  <si>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</si>
  <si>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</si>
  <si>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</si>
  <si>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</si>
  <si>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</si>
  <si>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</si>
  <si>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</si>
  <si>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</si>
  <si>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</si>
  <si>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</si>
  <si>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</si>
  <si>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</si>
  <si>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</si>
  <si>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</si>
  <si>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</si>
  <si>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</si>
  <si>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</si>
  <si>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</si>
  <si>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</si>
  <si>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</si>
  <si>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</si>
  <si>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</si>
  <si>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</si>
  <si>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</si>
  <si>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</si>
  <si>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</si>
  <si>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</si>
  <si>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</si>
  <si>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</si>
  <si>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</si>
  <si>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</si>
  <si>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</si>
  <si>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</si>
  <si>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</si>
  <si>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</si>
  <si>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</si>
  <si>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</si>
  <si>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</si>
  <si>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</si>
  <si>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</si>
  <si>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</si>
  <si>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</si>
  <si>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</si>
  <si>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</si>
  <si>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</si>
  <si>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</si>
  <si>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</si>
  <si>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</si>
  <si>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</si>
  <si>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</si>
  <si>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</si>
  <si>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</si>
  <si>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</si>
  <si>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</si>
  <si>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</si>
  <si>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</si>
  <si>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</si>
  <si>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</si>
  <si>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</si>
  <si>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</si>
  <si>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</si>
  <si>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</si>
  <si>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</si>
  <si>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</si>
  <si>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</si>
  <si>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</si>
  <si>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</si>
  <si>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</si>
  <si>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</si>
  <si>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</si>
  <si>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</si>
  <si>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</si>
  <si>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</si>
  <si>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</si>
  <si>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</si>
  <si>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</si>
  <si>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</si>
  <si>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</si>
  <si>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</si>
  <si>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</si>
  <si>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</si>
  <si>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</si>
  <si>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</si>
  <si>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</si>
  <si>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</si>
  <si>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</si>
  <si>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</si>
  <si>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</si>
  <si>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</si>
  <si>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</si>
  <si>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</si>
  <si>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</si>
  <si>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</si>
  <si>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</si>
  <si>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</si>
  <si>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</si>
  <si>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</si>
  <si>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</si>
  <si>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</si>
  <si>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</si>
  <si>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</si>
  <si>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</si>
  <si>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</si>
  <si>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</si>
  <si>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</si>
  <si>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</si>
  <si>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</si>
  <si>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</si>
  <si>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</si>
  <si>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</si>
  <si>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</si>
  <si>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</si>
  <si>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</si>
  <si>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</si>
  <si>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</si>
  <si>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</si>
  <si>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</si>
  <si>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</si>
  <si>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</si>
  <si>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</si>
  <si>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</si>
  <si>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</si>
  <si>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</si>
  <si>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</si>
  <si>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</si>
  <si>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</si>
  <si>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</si>
  <si>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</si>
  <si>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</si>
  <si>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</si>
  <si>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</si>
  <si>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</si>
  <si>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</si>
  <si>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</si>
  <si>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</si>
  <si>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</si>
  <si>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</si>
  <si>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</si>
  <si>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</si>
  <si>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</si>
  <si>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</si>
  <si>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</si>
  <si>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</si>
  <si>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</si>
  <si>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</si>
  <si>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</si>
  <si>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</si>
  <si>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</si>
  <si>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</si>
  <si>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</si>
  <si>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</si>
  <si>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</si>
  <si>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</si>
  <si>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</si>
  <si>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</si>
  <si>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</si>
  <si>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</si>
  <si>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</si>
  <si>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</si>
  <si>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</si>
  <si>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</si>
  <si>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</si>
  <si>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</si>
  <si>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</si>
  <si>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</si>
  <si>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</si>
  <si>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</si>
  <si>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</si>
  <si>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</si>
  <si>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</si>
  <si>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</si>
  <si>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</si>
  <si>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</si>
  <si>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</si>
  <si>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</si>
  <si>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</si>
  <si>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</si>
  <si>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</si>
  <si>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</si>
  <si>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</si>
  <si>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</si>
  <si>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</si>
  <si>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</si>
  <si>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</si>
  <si>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</si>
  <si>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</si>
  <si>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</si>
  <si>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</si>
  <si>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</si>
  <si>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</si>
  <si>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</si>
  <si>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</si>
  <si>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</si>
  <si>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</si>
  <si>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</si>
  <si>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</si>
  <si>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</si>
  <si>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</si>
  <si>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</si>
  <si>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</si>
  <si>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</si>
  <si>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</si>
  <si>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</si>
  <si>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</si>
  <si>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</si>
  <si>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</si>
  <si>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</si>
  <si>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</si>
  <si>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</si>
  <si>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</si>
  <si>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</si>
  <si>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</si>
  <si>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</si>
  <si>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</si>
  <si>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</si>
  <si>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</si>
  <si>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</si>
  <si>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</si>
  <si>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</si>
  <si>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</si>
  <si>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</si>
  <si>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</si>
  <si>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</si>
  <si>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</si>
  <si>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</si>
  <si>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</si>
  <si>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</si>
  <si>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</si>
  <si>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</si>
  <si>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</si>
  <si>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</si>
  <si>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</si>
  <si>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</si>
  <si>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</si>
  <si>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</si>
  <si>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</si>
  <si>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</si>
  <si>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</si>
  <si>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</si>
  <si>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</si>
  <si>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</si>
  <si>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</si>
  <si>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</si>
  <si>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</si>
  <si>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</si>
  <si>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</si>
  <si>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</si>
  <si>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</si>
  <si>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</si>
  <si>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</si>
  <si>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</si>
  <si>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</si>
  <si>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</si>
  <si>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</si>
  <si>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</si>
  <si>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</si>
  <si>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</si>
  <si>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</si>
  <si>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</si>
  <si>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</si>
  <si>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</si>
  <si>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</si>
  <si>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</si>
  <si>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</si>
  <si>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</si>
  <si>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</si>
  <si>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</si>
  <si>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</si>
  <si>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</si>
  <si>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</si>
  <si>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</si>
  <si>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</si>
  <si>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</si>
  <si>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</si>
  <si>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</si>
  <si>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</si>
  <si>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</si>
  <si>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</si>
  <si>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</si>
  <si>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</si>
  <si>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</si>
  <si>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</si>
  <si>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</si>
  <si>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</si>
  <si>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</si>
  <si>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</si>
  <si>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</si>
  <si>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</si>
  <si>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</si>
  <si>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</si>
  <si>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</si>
  <si>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</si>
  <si>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</si>
  <si>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</si>
  <si>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</si>
  <si>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</si>
  <si>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</si>
  <si>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</si>
  <si>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</si>
  <si>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</si>
  <si>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</si>
  <si>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</si>
  <si>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</si>
  <si>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</si>
  <si>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</si>
  <si>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</si>
  <si>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</si>
  <si>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</si>
  <si>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</si>
  <si>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</si>
  <si>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</si>
  <si>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</si>
  <si>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</si>
  <si>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</si>
  <si>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</si>
  <si>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</si>
  <si>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</si>
  <si>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</si>
  <si>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</si>
  <si>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</si>
  <si>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</si>
  <si>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</si>
  <si>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</si>
  <si>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</si>
  <si>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</si>
  <si>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</si>
  <si>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</si>
  <si>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</si>
  <si>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</si>
  <si>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</si>
  <si>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</si>
  <si>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</si>
  <si>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</si>
  <si>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</si>
  <si>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</si>
  <si>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</si>
  <si>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</si>
  <si>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</si>
  <si>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</si>
  <si>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</si>
  <si>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</si>
  <si>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</si>
  <si>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</si>
  <si>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</si>
  <si>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</si>
  <si>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</si>
  <si>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</si>
  <si>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</si>
  <si>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</si>
  <si>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</si>
  <si>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</si>
  <si>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</si>
  <si>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</si>
  <si>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</si>
  <si>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</si>
  <si>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</si>
  <si>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</si>
  <si>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</si>
  <si>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</si>
  <si>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</si>
  <si>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</si>
  <si>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</si>
  <si>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</si>
  <si>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</si>
  <si>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</si>
  <si>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</si>
  <si>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</si>
  <si>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</si>
  <si>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</si>
  <si>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</si>
  <si>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</si>
  <si>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</si>
  <si>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</si>
  <si>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</si>
  <si>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</si>
  <si>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</si>
  <si>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</si>
  <si>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</si>
  <si>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</si>
  <si>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</si>
  <si>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</si>
  <si>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</si>
  <si>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</si>
  <si>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</si>
  <si>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</si>
  <si>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</si>
  <si>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</si>
  <si>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</si>
  <si>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</si>
  <si>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</si>
  <si>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</si>
  <si>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</si>
  <si>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</si>
  <si>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</si>
  <si>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</si>
  <si>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</si>
  <si>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</si>
  <si>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</si>
  <si>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</si>
  <si>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</si>
  <si>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</si>
  <si>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</si>
  <si>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</si>
  <si>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</si>
  <si>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</si>
  <si>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</si>
  <si>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</si>
  <si>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</si>
  <si>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</si>
  <si>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</si>
  <si>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</si>
  <si>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</si>
  <si>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</si>
  <si>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</si>
  <si>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</si>
  <si>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</si>
  <si>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</si>
  <si>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</si>
  <si>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</si>
  <si>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</si>
  <si>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</si>
  <si>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</si>
  <si>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</si>
  <si>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</si>
  <si>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</si>
  <si>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</si>
  <si>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</si>
  <si>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</si>
  <si>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</si>
  <si>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</si>
  <si>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</si>
  <si>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</si>
  <si>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</si>
  <si>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</si>
  <si>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</si>
  <si>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</si>
  <si>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</si>
  <si>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</si>
  <si>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</si>
  <si>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</si>
  <si>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</si>
  <si>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</si>
  <si>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</si>
  <si>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</si>
  <si>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</si>
  <si>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</si>
  <si>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</si>
  <si>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</si>
  <si>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</si>
  <si>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</si>
  <si>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</si>
  <si>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</si>
  <si>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</si>
  <si>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</si>
  <si>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</si>
  <si>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</si>
  <si>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</si>
  <si>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</si>
  <si>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</si>
  <si>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</si>
  <si>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</si>
  <si>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</si>
  <si>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</si>
  <si>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</si>
  <si>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</si>
  <si>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</si>
  <si>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</si>
  <si>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</si>
  <si>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</si>
  <si>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</si>
  <si>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</si>
  <si>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</si>
  <si>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</si>
  <si>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</si>
  <si>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</si>
  <si>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</si>
  <si>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</si>
  <si>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</si>
  <si>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</si>
  <si>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</si>
  <si>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</si>
  <si>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</si>
  <si>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</si>
  <si>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</si>
  <si>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</si>
  <si>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</si>
  <si>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</si>
  <si>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</si>
  <si>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</si>
  <si>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</si>
  <si>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</si>
  <si>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</si>
  <si>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</si>
  <si>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</si>
  <si>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</si>
  <si>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</si>
  <si>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</si>
  <si>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</si>
  <si>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</si>
  <si>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</si>
  <si>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</si>
  <si>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</si>
  <si>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</si>
  <si>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</si>
  <si>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</si>
  <si>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</si>
  <si>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</si>
  <si>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</si>
  <si>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</si>
  <si>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</si>
  <si>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</si>
  <si>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</si>
  <si>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</si>
  <si>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</si>
  <si>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</si>
  <si>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</si>
  <si>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</si>
  <si>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</si>
  <si>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</si>
  <si>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</si>
  <si>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</si>
  <si>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</si>
  <si>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</si>
  <si>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</si>
  <si>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</si>
  <si>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</si>
  <si>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</si>
  <si>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</si>
  <si>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</si>
  <si>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</si>
  <si>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</si>
  <si>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</si>
  <si>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</si>
  <si>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</si>
  <si>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</si>
  <si>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</si>
  <si>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</si>
  <si>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</si>
  <si>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</si>
  <si>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</si>
  <si>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</si>
  <si>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</si>
  <si>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</si>
  <si>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Performance Sales Dashboard Template, Daily Report Responsive and Interactive in Excel</t>
  </si>
  <si>
    <t xml:space="preserve">   SALES DASHBOARD</t>
  </si>
  <si>
    <t>Sum of Total</t>
  </si>
  <si>
    <t>Sum of Quantity</t>
  </si>
  <si>
    <t>Sum of cogs</t>
  </si>
  <si>
    <t>Average of Rating</t>
  </si>
  <si>
    <t>Row Labels</t>
  </si>
  <si>
    <t>Grand Total</t>
  </si>
  <si>
    <t>Jan</t>
  </si>
  <si>
    <t>Feb</t>
  </si>
  <si>
    <t>Mar</t>
  </si>
  <si>
    <t>Apr</t>
  </si>
  <si>
    <t>May</t>
  </si>
  <si>
    <t>Jun</t>
  </si>
  <si>
    <t>Jul</t>
  </si>
  <si>
    <t>Aug</t>
  </si>
  <si>
    <t>Sep</t>
  </si>
  <si>
    <t>Oct</t>
  </si>
  <si>
    <t>Nov</t>
  </si>
  <si>
    <t>Dec</t>
  </si>
  <si>
    <t>Count of Payment</t>
  </si>
  <si>
    <t>Total Sales</t>
  </si>
  <si>
    <t>Number Of Products Sold</t>
  </si>
  <si>
    <t>Total Sales Minus Tax</t>
  </si>
  <si>
    <t>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</si>
</sst>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8"/>
      <color theme="1"/>
      <name val="Adobe Gothic Std B"/>
      <family val="2"/>
      <charset val="128"/>
    </font>
    <font>
      <sz val="11"/>
      <color theme="1"/>
      <name val="Aptos Display"/>
      <family val="2"/>
    </font>
    <font>
      <b/>
      <sz val="13"/>
      <color theme="1"/>
      <name val="Calibri"/>
      <family val="2"/>
      <scheme val="minor"/>
    </font>
  </fonts>
  <fills count="6">
    <fill>
      <patternFill patternType="none"/>
    </fill>
    <fill>
      <patternFill patternType="gray125"/>
    </fill>
    <fill>
      <patternFill patternType="solid">
        <fgColor theme="6" tint="0.59999389629810485"/>
        <bgColor indexed="65"/>
      </patternFill>
    </fill>
    <fill>
      <patternFill patternType="solid">
        <fgColor theme="5"/>
        <bgColor indexed="64"/>
      </patternFill>
    </fill>
    <fill>
      <patternFill patternType="solid">
        <fgColor theme="5" tint="0.59999389629810485"/>
        <bgColor indexed="64"/>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30">
    <xf numFmtId="0" fontId="0" fillId="0" borderId="0" xfId="0"/>
    <xf numFmtId="14" fontId="0" fillId="0" borderId="0" xfId="0" applyNumberFormat="1"/>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1" applyFill="1"/>
    <xf numFmtId="0" fontId="0" fillId="3" borderId="3" xfId="0" applyFill="1" applyBorder="1"/>
    <xf numFmtId="0" fontId="0" fillId="3" borderId="4" xfId="0" applyFill="1" applyBorder="1"/>
    <xf numFmtId="0" fontId="0" fillId="3" borderId="5" xfId="0"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4" borderId="0" xfId="1" applyFill="1" applyBorder="1"/>
    <xf numFmtId="0" fontId="1" fillId="4" borderId="7" xfId="1" applyFill="1" applyBorder="1"/>
    <xf numFmtId="0" fontId="2" fillId="4" borderId="7" xfId="1" applyFont="1" applyFill="1" applyBorder="1"/>
    <xf numFmtId="0" fontId="3" fillId="4" borderId="6" xfId="1" applyFont="1" applyFill="1" applyBorder="1" applyAlignment="1">
      <alignment vertical="center"/>
    </xf>
    <xf numFmtId="0" fontId="4" fillId="4" borderId="0" xfId="1" applyFont="1" applyFill="1" applyBorder="1"/>
    <xf numFmtId="0" fontId="3" fillId="4" borderId="0" xfId="1" applyFont="1" applyFill="1" applyBorder="1" applyAlignment="1">
      <alignment vertical="center"/>
    </xf>
    <xf numFmtId="164" fontId="5" fillId="4" borderId="2" xfId="1" applyNumberFormat="1" applyFont="1" applyFill="1" applyBorder="1" applyAlignment="1">
      <alignment horizontal="center"/>
    </xf>
    <xf numFmtId="0" fontId="5" fillId="4" borderId="2" xfId="1" applyFont="1" applyFill="1" applyBorder="1" applyAlignment="1">
      <alignment horizontal="center"/>
    </xf>
    <xf numFmtId="0" fontId="1" fillId="4" borderId="6" xfId="1" applyFill="1" applyBorder="1"/>
    <xf numFmtId="0" fontId="2" fillId="5" borderId="1" xfId="1" applyFont="1" applyFill="1" applyBorder="1" applyAlignment="1">
      <alignment horizontal="center" vertical="top"/>
    </xf>
    <xf numFmtId="0" fontId="2" fillId="5" borderId="1" xfId="1" applyFont="1" applyFill="1" applyBorder="1" applyAlignment="1">
      <alignment horizontal="center" vertical="top" wrapText="1"/>
    </xf>
    <xf numFmtId="0" fontId="2" fillId="5" borderId="1" xfId="1" applyFont="1" applyFill="1" applyBorder="1" applyAlignment="1">
      <alignment horizontal="center" vertical="center" wrapText="1"/>
    </xf>
    <xf numFmtId="0" fontId="3" fillId="4" borderId="6" xfId="1" applyFont="1" applyFill="1" applyBorder="1" applyAlignment="1">
      <alignment horizontal="center" vertical="center"/>
    </xf>
    <xf numFmtId="0" fontId="3" fillId="4" borderId="0" xfId="1" applyFont="1" applyFill="1" applyBorder="1" applyAlignment="1">
      <alignment horizontal="center" vertical="center"/>
    </xf>
    <xf numFmtId="0" fontId="0" fillId="0" borderId="0" xfId="0" applyNumberFormat="1"/>
  </cellXfs>
  <cellStyles count="2">
    <cellStyle name="40% - Accent3" xfId="1" builtinId="39"/>
    <cellStyle name="Normal" xfId="0" builtinId="0"/>
  </cellStyles>
  <dxfs count="21">
    <dxf>
      <numFmt numFmtId="164" formatCode="[$$-1009]#,##0"/>
    </dxf>
    <dxf>
      <numFmt numFmtId="164" formatCode="[$$-1009]#,##0"/>
    </dxf>
    <dxf>
      <numFmt numFmtId="164" formatCode="[$$-1009]#,##0"/>
    </dxf>
    <dxf>
      <numFmt numFmtId="164" formatCode="[$$-1009]#,##0"/>
    </dxf>
    <dxf>
      <numFmt numFmtId="164" formatCode="[$$-1009]#,##0"/>
    </dxf>
    <dxf>
      <numFmt numFmtId="164" formatCode="[$$-1009]#,##0"/>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1009]#,##0"/>
    </dxf>
    <dxf>
      <numFmt numFmtId="164" formatCode="[$$-1009]#,##0"/>
    </dxf>
    <dxf>
      <numFmt numFmtId="164" formatCode="[$$-1009]#,##0"/>
    </dxf>
    <dxf>
      <numFmt numFmtId="164" formatCode="[$$-1009]#,##0"/>
    </dxf>
    <dxf>
      <numFmt numFmtId="164" formatCode="[$$-1009]#,##0"/>
    </dxf>
    <dxf>
      <numFmt numFmtId="164" formatCode="[$$-10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Tabel - Sales Dashboard.xlsx]Analisis Pivot!PivotTable6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Pivot'!$B$21</c:f>
              <c:strCache>
                <c:ptCount val="1"/>
                <c:pt idx="0">
                  <c:v>Total</c:v>
                </c:pt>
              </c:strCache>
            </c:strRef>
          </c:tx>
          <c:spPr>
            <a:ln w="28575" cap="rnd">
              <a:solidFill>
                <a:schemeClr val="accent2"/>
              </a:solidFill>
              <a:round/>
            </a:ln>
            <a:effectLst/>
          </c:spPr>
          <c:marker>
            <c:symbol val="none"/>
          </c:marker>
          <c:cat>
            <c:strRef>
              <c:f>'Analisis Pivot'!$A$22:$A$34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'Analisis Pivot'!$B$22:$B$34</c:f>
              <c:numCache>
                <c:formatCode>[$$-1009]#,##0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E33E-4E89-9DC0-D2BF190325FC}"/>
            </c:ext>
          </c:extLst>
        </c:ser>
        <c:dLbls>
          <c:showLegendKey val="0"/>
          <c:showVal val="0"/>
          <c:showCatName val="0"/>
          <c:showSerName val="0"/>
          <c:showPercent val="0"/>
          <c:showBubbleSize val="0"/>
        </c:dLbls>
        <c:smooth val="0"/>
        <c:axId val="1326236975"/>
        <c:axId val="1326232655"/>
      </c:lineChart>
      <c:catAx>
        <c:axId val="13262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2655"/>
        <c:crosses val="autoZero"/>
        <c:auto val="1"/>
        <c:lblAlgn val="ctr"/>
        <c:lblOffset val="100"/>
        <c:noMultiLvlLbl val="0"/>
      </c:catAx>
      <c:valAx>
        <c:axId val="1326232655"/>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Tabel - Sales Dashboard.xlsx]Analisis 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Pivot'!$B$40</c:f>
              <c:strCache>
                <c:ptCount val="1"/>
                <c:pt idx="0">
                  <c:v>Total</c:v>
                </c:pt>
              </c:strCache>
            </c:strRef>
          </c:tx>
          <c:spPr>
            <a:solidFill>
              <a:schemeClr val="accent2"/>
            </a:solidFill>
            <a:ln>
              <a:noFill/>
            </a:ln>
            <a:effectLst/>
          </c:spPr>
          <c:invertIfNegative val="0"/>
          <c:cat>
            <c:strRef>
              <c:f>'Analisis Pivot'!$A$41:$A$47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'Analisis Pivot'!$B$41:$B$47</c:f>
              <c:numCache>
                <c:formatCode>[$$-1009]#,##0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6927-4BD1-9205-8E98B34DD4A5}"/>
            </c:ext>
          </c:extLst>
        </c:ser>
        <c:dLbls>
          <c:showLegendKey val="0"/>
          <c:showVal val="0"/>
          <c:showCatName val="0"/>
          <c:showSerName val="0"/>
          <c:showPercent val="0"/>
          <c:showBubbleSize val="0"/>
        </c:dLbls>
        <c:gapWidth val="219"/>
        <c:overlap val="-27"/>
        <c:axId val="1324163039"/>
        <c:axId val="1324143839"/>
      </c:barChart>
      <c:catAx>
        <c:axId val="132416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43839"/>
        <c:crosses val="autoZero"/>
        <c:auto val="1"/>
        <c:lblAlgn val="ctr"/>
        <c:lblOffset val="100"/>
        <c:noMultiLvlLbl val="0"/>
      </c:catAx>
      <c:valAx>
        <c:axId val="1324143839"/>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6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Tabel - Sales Dashboard.xlsx]Analisis Pivot!PivotTable8</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Metode</a:t>
            </a:r>
            <a:r>
              <a:rPr lang="en-US" baseline="0"/>
              <a:t> pembayaran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2"/>
            </a:solidFill>
          </a:ln>
          <a:effectLst/>
        </c:spPr>
      </c:pivotFmt>
      <c:pivotFmt>
        <c:idx val="2"/>
        <c:spPr>
          <a:solidFill>
            <a:schemeClr val="lt1"/>
          </a:solidFill>
          <a:ln w="19050">
            <a:solidFill>
              <a:schemeClr val="accent2"/>
            </a:solidFill>
          </a:ln>
          <a:effectLst/>
        </c:spPr>
      </c:pivotFmt>
      <c:pivotFmt>
        <c:idx val="3"/>
        <c:spPr>
          <a:solidFill>
            <a:schemeClr val="lt1"/>
          </a:solidFill>
          <a:ln w="19050">
            <a:solidFill>
              <a:schemeClr val="accent2"/>
            </a:solidFill>
          </a:ln>
          <a:effectLst/>
        </c:spPr>
      </c:pivotFmt>
    </c:pivotFmts>
    <c:plotArea>
      <c:layout/>
      <c:pieChart>
        <c:varyColors val="1"/>
        <c:ser>
          <c:idx val="0"/>
          <c:order val="0"/>
          <c:tx>
            <c:strRef>
              <c:f>'Analisis Pivot'!$C$52</c:f>
              <c:strCache>
                <c:ptCount val="1"/>
                <c:pt idx="0">
                  <c:v>Total</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c:ext xmlns:c16="http://schemas.microsoft.com/office/drawing/2014/chart" uri="{C3380CC4-5D6E-409C-BE32-E72D297353CC}">
                <c16:uniqueId val="{00000001-7C77-42D4-BE0C-E4D76B425739}"/>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3-7C77-42D4-BE0C-E4D76B425739}"/>
              </c:ext>
            </c:extLst>
          </c:dPt>
          <c:dPt>
            <c:idx val="2"/>
            <c:bubble3D val="0"/>
            <c:spPr>
              <a:solidFill>
                <a:schemeClr val="lt1"/>
              </a:solidFill>
              <a:ln w="19050">
                <a:solidFill>
                  <a:schemeClr val="accent2"/>
                </a:solidFill>
              </a:ln>
              <a:effectLst/>
            </c:spPr>
            <c:extLst>
              <c:ext xmlns:c16="http://schemas.microsoft.com/office/drawing/2014/chart" uri="{C3380CC4-5D6E-409C-BE32-E72D297353CC}">
                <c16:uniqueId val="{00000005-7C77-42D4-BE0C-E4D76B42573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'Analisis Pivot'!$B$53:$B$56</c:f>
              <c:strCache>
                <c:ptCount val="3"/>
                <c:pt idx="0">
                  <c:v>Cash</c:v>
                </c:pt>
                <c:pt idx="1">
                  <c:v>Credit card</c:v>
                </c:pt>
                <c:pt idx="2">
                  <c:v>Ewallet</c:v>
                </c:pt>
              </c:strCache>
            </c:strRef>
          </c:cat>
          <c:val>
            <c:numRef>
              <c:f>'Analisis Pivot'!$C$53:$C$56</c:f>
              <c:numCache>
                <c:formatCode>General</c:formatCode>
                <c:ptCount val="3"/>
                <c:pt idx="0">
                  <c:v>344</c:v>
                </c:pt>
                <c:pt idx="1">
                  <c:v>311</c:v>
                </c:pt>
                <c:pt idx="2">
                  <c:v>345</c:v>
                </c:pt>
              </c:numCache>
            </c:numRef>
          </c:val>
          <c:extLst>
            <c:ext xmlns:c16="http://schemas.microsoft.com/office/drawing/2014/chart" uri="{C3380CC4-5D6E-409C-BE32-E72D297353CC}">
              <c16:uniqueId val="{00000000-82B9-4BFB-B6BF-AADB2C5EC790}"/>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Tabel - Sales Dashboard.xlsx]Analisis 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Pivot'!$D$67</c:f>
              <c:strCache>
                <c:ptCount val="1"/>
                <c:pt idx="0">
                  <c:v>Total</c:v>
                </c:pt>
              </c:strCache>
            </c:strRef>
          </c:tx>
          <c:spPr>
            <a:solidFill>
              <a:schemeClr val="accent2"/>
            </a:solidFill>
            <a:ln>
              <a:noFill/>
            </a:ln>
            <a:effectLst/>
          </c:spPr>
          <c:invertIfNegative val="0"/>
          <c:cat>
            <c:strRef>
              <c:f>'Analisis Pivot'!$C$68:$C$71</c:f>
              <c:strCache>
                <c:ptCount val="3"/>
                <c:pt idx="0">
                  <c:v>Mandalay</c:v>
                </c:pt>
                <c:pt idx="1">
                  <c:v>Naypyitaw</c:v>
                </c:pt>
                <c:pt idx="2">
                  <c:v>Yangon</c:v>
                </c:pt>
              </c:strCache>
            </c:strRef>
          </c:cat>
          <c:val>
            <c:numRef>
              <c:f>'Analisis Pivot'!$D$68:$D$71</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AD0A-4882-8777-79EF2A5A2946}"/>
            </c:ext>
          </c:extLst>
        </c:ser>
        <c:dLbls>
          <c:showLegendKey val="0"/>
          <c:showVal val="0"/>
          <c:showCatName val="0"/>
          <c:showSerName val="0"/>
          <c:showPercent val="0"/>
          <c:showBubbleSize val="0"/>
        </c:dLbls>
        <c:gapWidth val="182"/>
        <c:axId val="1326259535"/>
        <c:axId val="1326260975"/>
      </c:barChart>
      <c:catAx>
        <c:axId val="132625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60975"/>
        <c:crosses val="autoZero"/>
        <c:auto val="1"/>
        <c:lblAlgn val="ctr"/>
        <c:lblOffset val="100"/>
        <c:noMultiLvlLbl val="0"/>
      </c:catAx>
      <c:valAx>
        <c:axId val="1326260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5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Tabel - Sales Dashboard.xlsx]Analisis 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Pivot'!$B$21</c:f>
              <c:strCache>
                <c:ptCount val="1"/>
                <c:pt idx="0">
                  <c:v>Total</c:v>
                </c:pt>
              </c:strCache>
            </c:strRef>
          </c:tx>
          <c:spPr>
            <a:ln w="28575" cap="rnd">
              <a:solidFill>
                <a:schemeClr val="accent2"/>
              </a:solidFill>
              <a:round/>
            </a:ln>
            <a:effectLst/>
          </c:spPr>
          <c:marker>
            <c:symbol val="none"/>
          </c:marker>
          <c:cat>
            <c:strRef>
              <c:f>'Analisis Pivot'!$A$22:$A$34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'Analisis Pivot'!$B$22:$B$34</c:f>
              <c:numCache>
                <c:formatCode>[$$-1009]#,##0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929C-43ED-9EAE-0F2A0F54F12F}"/>
            </c:ext>
          </c:extLst>
        </c:ser>
        <c:dLbls>
          <c:showLegendKey val="0"/>
          <c:showVal val="0"/>
          <c:showCatName val="0"/>
          <c:showSerName val="0"/>
          <c:showPercent val="0"/>
          <c:showBubbleSize val="0"/>
        </c:dLbls>
        <c:smooth val="0"/>
        <c:axId val="1326236975"/>
        <c:axId val="1326232655"/>
      </c:lineChart>
      <c:catAx>
        <c:axId val="13262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2655"/>
        <c:crosses val="autoZero"/>
        <c:auto val="1"/>
        <c:lblAlgn val="ctr"/>
        <c:lblOffset val="100"/>
        <c:noMultiLvlLbl val="0"/>
      </c:catAx>
      <c:valAx>
        <c:axId val="1326232655"/>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Tabel - Sales Dashboard.xlsx]Analisis 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Pivot'!$B$40</c:f>
              <c:strCache>
                <c:ptCount val="1"/>
                <c:pt idx="0">
                  <c:v>Total</c:v>
                </c:pt>
              </c:strCache>
            </c:strRef>
          </c:tx>
          <c:spPr>
            <a:solidFill>
              <a:schemeClr val="accent2"/>
            </a:solidFill>
            <a:ln>
              <a:noFill/>
            </a:ln>
            <a:effectLst/>
          </c:spPr>
          <c:invertIfNegative val="0"/>
          <c:cat>
            <c:strRef>
              <c:f>'Analisis Pivot'!$A$41:$A$47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'Analisis Pivot'!$B$41:$B$47</c:f>
              <c:numCache>
                <c:formatCode>[$$-1009]#,##0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FE5D-4282-A099-6593638C7D0E}"/>
            </c:ext>
          </c:extLst>
        </c:ser>
        <c:dLbls>
          <c:showLegendKey val="0"/>
          <c:showVal val="0"/>
          <c:showCatName val="0"/>
          <c:showSerName val="0"/>
          <c:showPercent val="0"/>
          <c:showBubbleSize val="0"/>
        </c:dLbls>
        <c:gapWidth val="60"/>
        <c:overlap val="-27"/>
        <c:axId val="1324163039"/>
        <c:axId val="1324143839"/>
      </c:barChart>
      <c:catAx>
        <c:axId val="132416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43839"/>
        <c:crosses val="autoZero"/>
        <c:auto val="1"/>
        <c:lblAlgn val="ctr"/>
        <c:lblOffset val="100"/>
        <c:noMultiLvlLbl val="0"/>
      </c:catAx>
      <c:valAx>
        <c:axId val="1324143839"/>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6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Tabel - Sales Dashboard.xlsx]Analisis Pivot!PivotTable8</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2"/>
            </a:solidFill>
          </a:ln>
          <a:effectLst/>
        </c:spPr>
      </c:pivotFmt>
      <c:pivotFmt>
        <c:idx val="3"/>
        <c:spPr>
          <a:solidFill>
            <a:schemeClr val="lt1"/>
          </a:solidFill>
          <a:ln w="19050">
            <a:solidFill>
              <a:schemeClr val="accent2"/>
            </a:solidFill>
          </a:ln>
          <a:effectLst/>
        </c:spPr>
      </c:pivotFmt>
      <c:pivotFmt>
        <c:idx val="4"/>
        <c:spPr>
          <a:solidFill>
            <a:schemeClr val="lt1"/>
          </a:solidFill>
          <a:ln w="19050">
            <a:solidFill>
              <a:schemeClr val="accent2"/>
            </a:solidFill>
          </a:ln>
          <a:effectLst/>
        </c:spPr>
      </c:pivotFmt>
      <c:pivotFmt>
        <c:idx val="5"/>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2"/>
            </a:solidFill>
          </a:ln>
          <a:effectLst/>
        </c:spPr>
      </c:pivotFmt>
      <c:pivotFmt>
        <c:idx val="7"/>
        <c:spPr>
          <a:solidFill>
            <a:schemeClr val="lt1"/>
          </a:solidFill>
          <a:ln w="19050">
            <a:solidFill>
              <a:schemeClr val="accent2"/>
            </a:solidFill>
          </a:ln>
          <a:effectLst/>
        </c:spPr>
      </c:pivotFmt>
      <c:pivotFmt>
        <c:idx val="8"/>
        <c:spPr>
          <a:solidFill>
            <a:schemeClr val="lt1"/>
          </a:solidFill>
          <a:ln w="19050">
            <a:solidFill>
              <a:schemeClr val="accent2"/>
            </a:solidFill>
          </a:ln>
          <a:effectLst/>
        </c:spPr>
      </c:pivotFmt>
    </c:pivotFmts>
    <c:plotArea>
      <c:layout/>
      <c:pieChart>
        <c:varyColors val="1"/>
        <c:ser>
          <c:idx val="0"/>
          <c:order val="0"/>
          <c:tx>
            <c:strRef>
              <c:f>'Analisis Pivot'!$C$52</c:f>
              <c:strCache>
                <c:ptCount val="1"/>
                <c:pt idx="0">
                  <c:v>Total</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c:ext xmlns:c16="http://schemas.microsoft.com/office/drawing/2014/chart" uri="{C3380CC4-5D6E-409C-BE32-E72D297353CC}">
                <c16:uniqueId val="{00000001-4CF2-4DEA-8DBD-AC57F0B02BF5}"/>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3-4CF2-4DEA-8DBD-AC57F0B02BF5}"/>
              </c:ext>
            </c:extLst>
          </c:dPt>
          <c:dPt>
            <c:idx val="2"/>
            <c:bubble3D val="0"/>
            <c:spPr>
              <a:solidFill>
                <a:schemeClr val="lt1"/>
              </a:solidFill>
              <a:ln w="19050">
                <a:solidFill>
                  <a:schemeClr val="accent2"/>
                </a:solidFill>
              </a:ln>
              <a:effectLst/>
            </c:spPr>
            <c:extLst>
              <c:ext xmlns:c16="http://schemas.microsoft.com/office/drawing/2014/chart" uri="{C3380CC4-5D6E-409C-BE32-E72D297353CC}">
                <c16:uniqueId val="{00000005-4CF2-4DEA-8DBD-AC57F0B02B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'Analisis Pivot'!$B$53:$B$56</c:f>
              <c:strCache>
                <c:ptCount val="3"/>
                <c:pt idx="0">
                  <c:v>Cash</c:v>
                </c:pt>
                <c:pt idx="1">
                  <c:v>Credit card</c:v>
                </c:pt>
                <c:pt idx="2">
                  <c:v>Ewallet</c:v>
                </c:pt>
              </c:strCache>
            </c:strRef>
          </c:cat>
          <c:val>
            <c:numRef>
              <c:f>'Analisis Pivot'!$C$53:$C$56</c:f>
              <c:numCache>
                <c:formatCode>General</c:formatCode>
                <c:ptCount val="3"/>
                <c:pt idx="0">
                  <c:v>344</c:v>
                </c:pt>
                <c:pt idx="1">
                  <c:v>311</c:v>
                </c:pt>
                <c:pt idx="2">
                  <c:v>345</c:v>
                </c:pt>
              </c:numCache>
            </c:numRef>
          </c:val>
          <c:extLst>
            <c:ext xmlns:c16="http://schemas.microsoft.com/office/drawing/2014/chart" uri="{C3380CC4-5D6E-409C-BE32-E72D297353CC}">
              <c16:uniqueId val="{00000006-4CF2-4DEA-8DBD-AC57F0B02BF5}"/>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Tabel - Sales Dashboard.xlsx]Analisis Pivot!PivotTable10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Pivot'!$D$67</c:f>
              <c:strCache>
                <c:ptCount val="1"/>
                <c:pt idx="0">
                  <c:v>Total</c:v>
                </c:pt>
              </c:strCache>
            </c:strRef>
          </c:tx>
          <c:spPr>
            <a:solidFill>
              <a:schemeClr val="accent2"/>
            </a:solidFill>
            <a:ln>
              <a:noFill/>
            </a:ln>
            <a:effectLst/>
          </c:spPr>
          <c:invertIfNegative val="0"/>
          <c:cat>
            <c:strRef>
              <c:f>'Analisis Pivot'!$C$68:$C$71</c:f>
              <c:strCache>
                <c:ptCount val="3"/>
                <c:pt idx="0">
                  <c:v>Mandalay</c:v>
                </c:pt>
                <c:pt idx="1">
                  <c:v>Naypyitaw</c:v>
                </c:pt>
                <c:pt idx="2">
                  <c:v>Yangon</c:v>
                </c:pt>
              </c:strCache>
            </c:strRef>
          </c:cat>
          <c:val>
            <c:numRef>
              <c:f>'Analisis Pivot'!$D$68:$D$71</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0628-4470-98F3-C4EB754EA0F7}"/>
            </c:ext>
          </c:extLst>
        </c:ser>
        <c:dLbls>
          <c:showLegendKey val="0"/>
          <c:showVal val="0"/>
          <c:showCatName val="0"/>
          <c:showSerName val="0"/>
          <c:showPercent val="0"/>
          <c:showBubbleSize val="0"/>
        </c:dLbls>
        <c:gapWidth val="60"/>
        <c:axId val="1326259535"/>
        <c:axId val="1326260975"/>
      </c:barChart>
      <c:catAx>
        <c:axId val="132625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60975"/>
        <c:crosses val="autoZero"/>
        <c:auto val="1"/>
        <c:lblAlgn val="ctr"/>
        <c:lblOffset val="100"/>
        <c:noMultiLvlLbl val="0"/>
      </c:catAx>
      <c:valAx>
        <c:axId val="1326260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595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76200</xdr:colOff>
      <xdr:row>16</xdr:row>
      <xdr:rowOff>28575</xdr:rowOff>
    </xdr:from>
    <xdr:to>
      <xdr:col>10</xdr:col>
      <xdr:colOff>381000</xdr:colOff>
      <xdr:row>30</xdr:row>
      <xdr:rowOff>104775</xdr:rowOff>
    </xdr:to>
    <xdr:graphicFrame macro="">
      <xdr:nvGraphicFramePr>
        <xdr:cNvPr id="3" name="Chart 2">
          <a:extLst>
            <a:ext uri="{FF2B5EF4-FFF2-40B4-BE49-F238E27FC236}">
              <a16:creationId xmlns:a16="http://schemas.microsoft.com/office/drawing/2014/main" id="{B964E1FB-9BAE-91C6-E182-B3FEB83B3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34</xdr:row>
      <xdr:rowOff>133350</xdr:rowOff>
    </xdr:from>
    <xdr:to>
      <xdr:col>10</xdr:col>
      <xdr:colOff>314325</xdr:colOff>
      <xdr:row>49</xdr:row>
      <xdr:rowOff>19050</xdr:rowOff>
    </xdr:to>
    <xdr:graphicFrame macro="">
      <xdr:nvGraphicFramePr>
        <xdr:cNvPr id="4" name="Chart 3">
          <a:extLst>
            <a:ext uri="{FF2B5EF4-FFF2-40B4-BE49-F238E27FC236}">
              <a16:creationId xmlns:a16="http://schemas.microsoft.com/office/drawing/2014/main" id="{E20C6025-455A-A0EA-9B5B-31844CCD5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858694</xdr:colOff>
      <xdr:row>50</xdr:row>
      <xdr:rowOff>143940</xdr:rowOff>
    </xdr:from>
    <xdr:to>
      <xdr:col>10</xdr:col>
      <xdr:colOff>162876</xdr:colOff>
      <xdr:row>62</xdr:row>
      <xdr:rowOff>156354</xdr:rowOff>
    </xdr:to>
    <xdr:graphicFrame macro="">
      <xdr:nvGraphicFramePr>
        <xdr:cNvPr id="5" name="Chart 4">
          <a:extLst>
            <a:ext uri="{FF2B5EF4-FFF2-40B4-BE49-F238E27FC236}">
              <a16:creationId xmlns:a16="http://schemas.microsoft.com/office/drawing/2014/main" id="{2E753562-534C-4C04-3D41-985BD0371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492310</xdr:colOff>
      <xdr:row>64</xdr:row>
      <xdr:rowOff>148119</xdr:rowOff>
    </xdr:from>
    <xdr:to>
      <xdr:col>12</xdr:col>
      <xdr:colOff>184086</xdr:colOff>
      <xdr:row>79</xdr:row>
      <xdr:rowOff>1712</xdr:rowOff>
    </xdr:to>
    <xdr:graphicFrame macro="">
      <xdr:nvGraphicFramePr>
        <xdr:cNvPr id="6" name="Chart 5">
          <a:extLst>
            <a:ext uri="{FF2B5EF4-FFF2-40B4-BE49-F238E27FC236}">
              <a16:creationId xmlns:a16="http://schemas.microsoft.com/office/drawing/2014/main" id="{8FC63B1B-111B-102D-4D31-23B729857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391913</xdr:colOff>
      <xdr:row>16</xdr:row>
      <xdr:rowOff>63514</xdr:rowOff>
    </xdr:from>
    <xdr:to>
      <xdr:col>13</xdr:col>
      <xdr:colOff>38614</xdr:colOff>
      <xdr:row>28</xdr:row>
      <xdr:rowOff>16477</xdr:rowOff>
    </xdr:to>
    <xdr:graphicFrame macro="">
      <xdr:nvGraphicFramePr>
        <xdr:cNvPr id="2" name="Chart 1">
          <a:extLst>
            <a:ext uri="{FF2B5EF4-FFF2-40B4-BE49-F238E27FC236}">
              <a16:creationId xmlns:a16="http://schemas.microsoft.com/office/drawing/2014/main" id="{3DFAB0F2-172F-48B9-95F8-447E8A498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391750</xdr:colOff>
      <xdr:row>8</xdr:row>
      <xdr:rowOff>138932</xdr:rowOff>
    </xdr:from>
    <xdr:to>
      <xdr:col>13</xdr:col>
      <xdr:colOff>38614</xdr:colOff>
      <xdr:row>14</xdr:row>
      <xdr:rowOff>142803</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3851EF01-26A7-3A22-C565-126DA7529E9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44764" y="1926500"/>
              <a:ext cx="5701110" cy="117818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4</xdr:col>
      <xdr:colOff>385022</xdr:colOff>
      <xdr:row>29</xdr:row>
      <xdr:rowOff>113920</xdr:rowOff>
    </xdr:from>
    <xdr:to>
      <xdr:col>13</xdr:col>
      <xdr:colOff>38613</xdr:colOff>
      <xdr:row>41</xdr:row>
      <xdr:rowOff>147568</xdr:rowOff>
    </xdr:to>
    <xdr:graphicFrame macro="">
      <xdr:nvGraphicFramePr>
        <xdr:cNvPr id="4" name="Chart 3">
          <a:extLst>
            <a:ext uri="{FF2B5EF4-FFF2-40B4-BE49-F238E27FC236}">
              <a16:creationId xmlns:a16="http://schemas.microsoft.com/office/drawing/2014/main" id="{6C1D15FC-97B1-4E58-8807-0745D6C7A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571882</xdr:colOff>
      <xdr:row>8</xdr:row>
      <xdr:rowOff>103491</xdr:rowOff>
    </xdr:from>
    <xdr:to>
      <xdr:col>18</xdr:col>
      <xdr:colOff>310300</xdr:colOff>
      <xdr:row>23</xdr:row>
      <xdr:rowOff>151916</xdr:rowOff>
    </xdr:to>
    <xdr:graphicFrame macro="">
      <xdr:nvGraphicFramePr>
        <xdr:cNvPr id="5" name="Chart 4">
          <a:extLst>
            <a:ext uri="{FF2B5EF4-FFF2-40B4-BE49-F238E27FC236}">
              <a16:creationId xmlns:a16="http://schemas.microsoft.com/office/drawing/2014/main" id="{02D1462C-1992-4C85-B355-8CD215FD9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604004</xdr:colOff>
      <xdr:row>25</xdr:row>
      <xdr:rowOff>65977</xdr:rowOff>
    </xdr:from>
    <xdr:to>
      <xdr:col>18</xdr:col>
      <xdr:colOff>303118</xdr:colOff>
      <xdr:row>41</xdr:row>
      <xdr:rowOff>136072</xdr:rowOff>
    </xdr:to>
    <xdr:graphicFrame macro="">
      <xdr:nvGraphicFramePr>
        <xdr:cNvPr id="6" name="Chart 5">
          <a:extLst>
            <a:ext uri="{FF2B5EF4-FFF2-40B4-BE49-F238E27FC236}">
              <a16:creationId xmlns:a16="http://schemas.microsoft.com/office/drawing/2014/main" id="{0E83D60B-D9DE-4D91-92AB-05AB8AC0E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47626</xdr:colOff>
      <xdr:row>9</xdr:row>
      <xdr:rowOff>39886</xdr:rowOff>
    </xdr:from>
    <xdr:to>
      <xdr:col>4</xdr:col>
      <xdr:colOff>45840</xdr:colOff>
      <xdr:row>15</xdr:row>
      <xdr:rowOff>104179</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D3CFF72D-B142-DF7E-66B8-6111745C53B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60879" y="2023174"/>
              <a:ext cx="1837975" cy="123860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xdr:colOff>
      <xdr:row>16</xdr:row>
      <xdr:rowOff>69653</xdr:rowOff>
    </xdr:from>
    <xdr:to>
      <xdr:col>4</xdr:col>
      <xdr:colOff>45839</xdr:colOff>
      <xdr:row>22</xdr:row>
      <xdr:rowOff>74415</xdr:rowOff>
    </xdr:to>
    <mc:AlternateContent xmlns:mc="http://schemas.openxmlformats.org/markup-compatibility/2006" xmlns:a14="http://schemas.microsoft.com/office/drawing/2010/main">
      <mc:Choice Requires="a14">
        <xdr:graphicFrame macro="">
          <xdr:nvGraphicFramePr>
            <xdr:cNvPr id="8" name="Customer type">
              <a:extLst>
                <a:ext uri="{FF2B5EF4-FFF2-40B4-BE49-F238E27FC236}">
                  <a16:creationId xmlns:a16="http://schemas.microsoft.com/office/drawing/2014/main" id="{CE8975F1-7080-4C7A-B747-899E092164A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60878" y="3422975"/>
              <a:ext cx="1837975" cy="117907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32743</xdr:colOff>
      <xdr:row>23</xdr:row>
      <xdr:rowOff>84535</xdr:rowOff>
    </xdr:from>
    <xdr:to>
      <xdr:col>4</xdr:col>
      <xdr:colOff>30957</xdr:colOff>
      <xdr:row>34</xdr:row>
      <xdr:rowOff>59532</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6ECABAF9-BB6D-F756-D0D4-CD7C3B8D1FD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45996" y="4807891"/>
              <a:ext cx="1837975" cy="212790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32743</xdr:colOff>
      <xdr:row>35</xdr:row>
      <xdr:rowOff>25003</xdr:rowOff>
    </xdr:from>
    <xdr:to>
      <xdr:col>4</xdr:col>
      <xdr:colOff>30957</xdr:colOff>
      <xdr:row>41</xdr:row>
      <xdr:rowOff>119064</xdr:rowOff>
    </xdr:to>
    <mc:AlternateContent xmlns:mc="http://schemas.openxmlformats.org/markup-compatibility/2006" xmlns:a14="http://schemas.microsoft.com/office/drawing/2010/main">
      <mc:Choice Requires="a14">
        <xdr:graphicFrame macro="">
          <xdr:nvGraphicFramePr>
            <xdr:cNvPr id="10" name="Payment">
              <a:extLst>
                <a:ext uri="{FF2B5EF4-FFF2-40B4-BE49-F238E27FC236}">
                  <a16:creationId xmlns:a16="http://schemas.microsoft.com/office/drawing/2014/main" id="{6087216C-7180-7985-5225-7E82ABC3BE5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45996" y="7096989"/>
              <a:ext cx="1837975" cy="12683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62.598436689812" createdVersion="8" refreshedVersion="8" minRefreshableVersion="3" recordCount="1000" xr:uid="{67EEB372-E35E-4FD3-AA5A-615CE6A0E8FF}">
  <cacheSource type="worksheet">
    <worksheetSource name="Sheet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22">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644431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6AB7EB-82F0-4728-A19B-F09534A92BD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2"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filters count="1">
    <filter fld="10" type="dateBetween" evalOrder="-1" id="30"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3CADA-7F63-4E58-8FC6-B4BF986BC0D7}"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C67:D71"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2" showAll="0"/>
    <pivotField showAll="0">
      <items count="4">
        <item x="1"/>
        <item x="2"/>
        <item x="0"/>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C303F-ADB8-416A-9028-7B529C11E20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A12"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2" showAll="0"/>
    <pivotField showAll="0">
      <items count="4">
        <item x="1"/>
        <item x="2"/>
        <item x="0"/>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0" baseItem="0" numFmtId="164"/>
  </dataFields>
  <formats count="1">
    <format dxfId="15">
      <pivotArea outline="0" collapsedLevelsAreSubtotals="1" fieldPosition="0"/>
    </format>
  </formats>
  <pivotTableStyleInfo name="PivotStyleLight16" showRowHeaders="1" showColHeaders="1" showRowStripes="0" showColStripes="0" showLastColumn="1"/>
  <filters count="1">
    <filter fld="10" type="dateBetween" evalOrder="-1" id="2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2633BA-771E-430C-B4BF-09DED9C7684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2"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numFmtId="164"/>
  </dataFields>
  <formats count="1">
    <format dxfId="16">
      <pivotArea outline="0" collapsedLevelsAreSubtotals="1" fieldPosition="0"/>
    </format>
  </formats>
  <pivotTableStyleInfo name="PivotStyleLight16" showRowHeaders="1" showColHeaders="1" showRowStripes="0" showColStripes="0" showLastColumn="1"/>
  <filters count="1">
    <filter fld="10" type="dateBetween" evalOrder="-1" id="33"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D2E52E-39C5-42C7-AE1B-581CD23114B3}"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21:B34"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2" showAll="0"/>
    <pivotField showAll="0">
      <items count="4">
        <item x="1"/>
        <item x="2"/>
        <item x="0"/>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13">
    <i>
      <x v="1"/>
    </i>
    <i>
      <x v="2"/>
    </i>
    <i>
      <x v="3"/>
    </i>
    <i>
      <x v="4"/>
    </i>
    <i>
      <x v="5"/>
    </i>
    <i>
      <x v="6"/>
    </i>
    <i>
      <x v="7"/>
    </i>
    <i>
      <x v="8"/>
    </i>
    <i>
      <x v="9"/>
    </i>
    <i>
      <x v="10"/>
    </i>
    <i>
      <x v="11"/>
    </i>
    <i>
      <x v="12"/>
    </i>
    <i t="grand">
      <x/>
    </i>
  </rowItems>
  <colItems count="1">
    <i/>
  </colItems>
  <dataFields count="1">
    <dataField name="Sum of cogs" fld="13" baseField="0" baseItem="0" numFmtId="164"/>
  </dataFields>
  <formats count="2">
    <format dxfId="18">
      <pivotArea outline="0" collapsedLevelsAreSubtotals="1" fieldPosition="0"/>
    </format>
    <format dxfId="1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35"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52A7E3-9778-4F16-B6F1-84806A157E8C}"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40:B47"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2" showAll="0"/>
    <pivotField showAll="0">
      <items count="4">
        <item x="1"/>
        <item x="2"/>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cogs" fld="13" baseField="0" baseItem="0" numFmtId="164"/>
  </dataFields>
  <formats count="2">
    <format dxfId="20">
      <pivotArea outline="0" collapsedLevelsAreSubtotals="1"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21"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623696-0876-4972-B33C-FA2D1151270B}"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B52:C56"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2" showAll="0"/>
    <pivotField axis="axisRow" dataField="1"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16">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2" count="1" selected="0">
            <x v="0"/>
          </reference>
        </references>
      </pivotArea>
    </chartFormat>
    <chartFormat chart="4" format="3">
      <pivotArea type="data" outline="0" fieldPosition="0">
        <references count="2">
          <reference field="4294967294" count="1" selected="0">
            <x v="0"/>
          </reference>
          <reference field="12" count="1" selected="0">
            <x v="1"/>
          </reference>
        </references>
      </pivotArea>
    </chartFormat>
    <chartFormat chart="4" format="4">
      <pivotArea type="data" outline="0" fieldPosition="0">
        <references count="2">
          <reference field="4294967294" count="1" selected="0">
            <x v="0"/>
          </reference>
          <reference field="12"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 chart="5" format="8">
      <pivotArea type="data" outline="0" fieldPosition="0">
        <references count="2">
          <reference field="4294967294" count="1" selected="0">
            <x v="0"/>
          </reference>
          <reference field="12"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2" count="1" selected="0">
            <x v="0"/>
          </reference>
        </references>
      </pivotArea>
    </chartFormat>
    <chartFormat chart="6" format="7">
      <pivotArea type="data" outline="0" fieldPosition="0">
        <references count="2">
          <reference field="4294967294" count="1" selected="0">
            <x v="0"/>
          </reference>
          <reference field="12" count="1" selected="0">
            <x v="1"/>
          </reference>
        </references>
      </pivotArea>
    </chartFormat>
    <chartFormat chart="6" format="8">
      <pivotArea type="data" outline="0" fieldPosition="0">
        <references count="2">
          <reference field="4294967294" count="1" selected="0">
            <x v="0"/>
          </reference>
          <reference field="12" count="1" selected="0">
            <x v="2"/>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filters count="1">
    <filter fld="10" type="dateBetween" evalOrder="-1" id="15"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DE66A5-7BDD-4ED4-87BE-28A22AEA0E5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9">
    <pivotField showAll="0"/>
    <pivotField showAll="0"/>
    <pivotField showAll="0"/>
    <pivotField showAll="0"/>
    <pivotField showAll="0"/>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2"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D3B8D4-1418-4275-AA31-C7F49755683D}"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0B0CAAD-4ABC-4B0F-B925-1F1FCF6FBFAE}" sourceName="City">
  <pivotTables>
    <pivotTable tabId="3" name="PivotTable6"/>
    <pivotTable tabId="3" name="PivotTable1"/>
    <pivotTable tabId="3" name="PivotTable2"/>
    <pivotTable tabId="3" name="PivotTable3"/>
    <pivotTable tabId="3" name="PivotTable7"/>
    <pivotTable tabId="3" name="PivotTable8"/>
    <pivotTable tabId="3" name="PivotTable10"/>
  </pivotTables>
  <data>
    <tabular pivotCacheId="64443171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AC81747-F82D-4CBD-BA5E-16CC47296DB4}" sourceName="Customer type">
  <pivotTables>
    <pivotTable tabId="3" name="PivotTable6"/>
    <pivotTable tabId="3" name="PivotTable1"/>
    <pivotTable tabId="3" name="PivotTable2"/>
    <pivotTable tabId="3" name="PivotTable3"/>
    <pivotTable tabId="3" name="PivotTable7"/>
    <pivotTable tabId="3" name="PivotTable8"/>
    <pivotTable tabId="3" name="PivotTable10"/>
  </pivotTables>
  <data>
    <tabular pivotCacheId="6444317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777CD1C-DEC5-4B17-A762-E3158D76A2E1}" sourceName="Product line">
  <pivotTables>
    <pivotTable tabId="3" name="PivotTable6"/>
    <pivotTable tabId="3" name="PivotTable1"/>
    <pivotTable tabId="3" name="PivotTable2"/>
    <pivotTable tabId="3" name="PivotTable3"/>
    <pivotTable tabId="3" name="PivotTable7"/>
    <pivotTable tabId="3" name="PivotTable8"/>
    <pivotTable tabId="3" name="PivotTable10"/>
  </pivotTables>
  <data>
    <tabular pivotCacheId="644431715">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C057426-760B-49C5-94FB-AD2F242A2C36}" sourceName="Payment">
  <pivotTables>
    <pivotTable tabId="3" name="PivotTable6"/>
    <pivotTable tabId="3" name="PivotTable1"/>
    <pivotTable tabId="3" name="PivotTable2"/>
    <pivotTable tabId="3" name="PivotTable3"/>
    <pivotTable tabId="3" name="PivotTable7"/>
    <pivotTable tabId="3" name="PivotTable8"/>
    <pivotTable tabId="3" name="PivotTable10"/>
  </pivotTables>
  <data>
    <tabular pivotCacheId="64443171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71FAEB0-19D7-49BC-90E7-FFA96C805246}" cache="Slicer_City" caption="City" style="SlicerStyleDark2" rowHeight="241300"/>
  <slicer name="Customer type" xr10:uid="{6411D436-F49A-4845-9D76-68BAF35437EB}" cache="Slicer_Customer_type" caption="Customer type" style="SlicerStyleDark2" rowHeight="241300"/>
  <slicer name="Product line" xr10:uid="{561B43B5-5D24-4167-89D6-8C70FB8B282A}" cache="Slicer_Product_line" caption="Product line" style="SlicerStyleDark2" rowHeight="241300"/>
  <slicer name="Payment" xr10:uid="{8A974903-1AC7-4C7E-A405-C120BF0C1181}" cache="Slicer_Payment" caption="Payment"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1BF15D-D5A6-4075-ACB3-08BF6A9015FA}" name="Sheet1" displayName="Sheet1" ref="A1:Q1001" tableType="queryTable" totalsRowShown="0">
  <autoFilter ref="A1:Q1001" xr:uid="{5D1BF15D-D5A6-4075-ACB3-08BF6A9015FA}"/>
  <tableColumns count="17">
    <tableColumn id="1" xr3:uid="{B0B67C3F-5BAE-4C7A-984A-49D51CC9B132}" uniqueName="1" name="Invoice ID" queryTableFieldId="1" dataDxfId="14"/>
    <tableColumn id="2" xr3:uid="{1C571AFB-C3DE-4875-9C90-70A2B25785AC}" uniqueName="2" name="Branch" queryTableFieldId="2" dataDxfId="13"/>
    <tableColumn id="3" xr3:uid="{94E0CD5D-4C00-4C31-B1DF-A23F58954B15}" uniqueName="3" name="City" queryTableFieldId="3" dataDxfId="12"/>
    <tableColumn id="4" xr3:uid="{288AE278-87B3-4B6F-8814-1DC7C0323F8F}" uniqueName="4" name="Customer type" queryTableFieldId="4" dataDxfId="11"/>
    <tableColumn id="5" xr3:uid="{B7477838-E359-499F-A032-0FBB7C0D7840}" uniqueName="5" name="Gender" queryTableFieldId="5" dataDxfId="10"/>
    <tableColumn id="6" xr3:uid="{465BE19B-735B-4A00-8374-6D57BFCCC968}" uniqueName="6" name="Product line" queryTableFieldId="6" dataDxfId="9"/>
    <tableColumn id="7" xr3:uid="{5E73C5EC-870F-4330-8A87-EBD5308EC408}" uniqueName="7" name="Unit price" queryTableFieldId="7"/>
    <tableColumn id="8" xr3:uid="{62298E72-096C-4E0F-8E1D-2A654372F1BA}" uniqueName="8" name="Quantity" queryTableFieldId="8"/>
    <tableColumn id="9" xr3:uid="{DBCFF063-D642-4134-B9F3-FEB0DB7782BE}" uniqueName="9" name="Tax 5%" queryTableFieldId="9"/>
    <tableColumn id="10" xr3:uid="{AB59B7F9-3F33-43A6-B297-FE0B6040171F}" uniqueName="10" name="Total" queryTableFieldId="10"/>
    <tableColumn id="11" xr3:uid="{8CB57AEC-5FB2-49AA-8054-74343C431BDC}" uniqueName="11" name="Date" queryTableFieldId="11" dataDxfId="8"/>
    <tableColumn id="12" xr3:uid="{90051083-7C4F-48C3-9ACA-AAF8764BEE55}" uniqueName="12" name="Time" queryTableFieldId="12" dataDxfId="7"/>
    <tableColumn id="13" xr3:uid="{33F0D7F4-FAB9-4CD9-AEDA-DCCF8628BE21}" uniqueName="13" name="Payment" queryTableFieldId="13" dataDxfId="6"/>
    <tableColumn id="14" xr3:uid="{B232C09F-1A76-466B-B3C8-6BA14600E2F8}" uniqueName="14" name="cogs" queryTableFieldId="14"/>
    <tableColumn id="15" xr3:uid="{05FB9222-2FA8-4981-A63F-8A247E4CD88F}" uniqueName="15" name="gross margin percentage" queryTableFieldId="15"/>
    <tableColumn id="16" xr3:uid="{696A79B2-B807-43A1-9EC3-0AD24AC22D2C}" uniqueName="16" name="gross income" queryTableFieldId="16"/>
    <tableColumn id="17" xr3:uid="{6F67C7E2-34E4-4D0D-BF9E-37CFDC972BAF}"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68DE2F2-9F70-4090-B7BB-B219BAF2020B}" sourceName="Date">
  <pivotTables>
    <pivotTable tabId="3" name="PivotTable6"/>
    <pivotTable tabId="3" name="PivotTable1"/>
    <pivotTable tabId="3" name="PivotTable2"/>
    <pivotTable tabId="3" name="PivotTable3"/>
    <pivotTable tabId="3" name="PivotTable7"/>
    <pivotTable tabId="3" name="PivotTable8"/>
    <pivotTable tabId="3" name="PivotTable10"/>
  </pivotTables>
  <state minimalRefreshVersion="6" lastRefreshVersion="6" pivotCacheId="644431715" filterType="dateBetween">
    <selection startDate="2019-01-01T00:00:00" endDate="2019-12-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B336637-D53E-4DB0-B207-663A69A095E3}" cache="NativeTimeline_Date" caption="Sales Periode" level="2" selectionLevel="0" scrollPosition="2019-02-12T00:00:00" style="TimeSlicerStyleLight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E135-00D6-4E39-AEEA-47B8FD66D63C}">
  <dimension ref="A3:D71"/>
  <sheetViews>
    <sheetView zoomScale="30" workbookViewId="0">
      <selection activeCell="Q28" sqref="Q28"/>
    </sheetView>
  </sheetViews>
  <sheetFormatPr defaultRowHeight="15" x14ac:dyDescent="0.25"/>
  <cols>
    <col min="1" max="3" width="24.42578125" bestFit="1" customWidth="1"/>
    <col min="4" max="4" width="27.7109375" bestFit="1" customWidth="1"/>
  </cols>
  <sheetData>
    <row r="3" spans="1:1" x14ac:dyDescent="0.25">
      <c r="A3" t="s">
        <v>1038</v>
      </c>
    </row>
    <row r="4" spans="1:1" x14ac:dyDescent="0.25">
      <c r="A4" s="3">
        <v>322966.74900000007</v>
      </c>
    </row>
    <row r="7" spans="1:1" x14ac:dyDescent="0.25">
      <c r="A7" t="s">
        <v>1039</v>
      </c>
    </row>
    <row r="8" spans="1:1" x14ac:dyDescent="0.25">
      <c r="A8" s="29">
        <v>5510</v>
      </c>
    </row>
    <row r="11" spans="1:1" x14ac:dyDescent="0.25">
      <c r="A11" t="s">
        <v>1040</v>
      </c>
    </row>
    <row r="12" spans="1:1" x14ac:dyDescent="0.25">
      <c r="A12" s="3">
        <v>307587.38000000035</v>
      </c>
    </row>
    <row r="15" spans="1:1" x14ac:dyDescent="0.25">
      <c r="A15" t="s">
        <v>1041</v>
      </c>
    </row>
    <row r="16" spans="1:1" x14ac:dyDescent="0.25">
      <c r="A16">
        <v>6.9727000000000032</v>
      </c>
    </row>
    <row r="21" spans="1:2" x14ac:dyDescent="0.25">
      <c r="A21" s="4" t="s">
        <v>1042</v>
      </c>
      <c r="B21" s="3" t="s">
        <v>1040</v>
      </c>
    </row>
    <row r="22" spans="1:2" x14ac:dyDescent="0.25">
      <c r="A22" s="5" t="s">
        <v>1044</v>
      </c>
      <c r="B22" s="3">
        <v>82440.540000000095</v>
      </c>
    </row>
    <row r="23" spans="1:2" x14ac:dyDescent="0.25">
      <c r="A23" s="5" t="s">
        <v>1045</v>
      </c>
      <c r="B23" s="3">
        <v>60161.659999999982</v>
      </c>
    </row>
    <row r="24" spans="1:2" x14ac:dyDescent="0.25">
      <c r="A24" s="5" t="s">
        <v>1046</v>
      </c>
      <c r="B24" s="3">
        <v>69285</v>
      </c>
    </row>
    <row r="25" spans="1:2" x14ac:dyDescent="0.25">
      <c r="A25" s="5" t="s">
        <v>1047</v>
      </c>
      <c r="B25" s="3">
        <v>7578.6900000000005</v>
      </c>
    </row>
    <row r="26" spans="1:2" x14ac:dyDescent="0.25">
      <c r="A26" s="5" t="s">
        <v>1048</v>
      </c>
      <c r="B26" s="3">
        <v>12189.230000000001</v>
      </c>
    </row>
    <row r="27" spans="1:2" x14ac:dyDescent="0.25">
      <c r="A27" s="5" t="s">
        <v>1049</v>
      </c>
      <c r="B27" s="3">
        <v>9154.5</v>
      </c>
    </row>
    <row r="28" spans="1:2" x14ac:dyDescent="0.25">
      <c r="A28" s="5" t="s">
        <v>1050</v>
      </c>
      <c r="B28" s="3">
        <v>10953.060000000001</v>
      </c>
    </row>
    <row r="29" spans="1:2" x14ac:dyDescent="0.25">
      <c r="A29" s="5" t="s">
        <v>1051</v>
      </c>
      <c r="B29" s="3">
        <v>12860.740000000003</v>
      </c>
    </row>
    <row r="30" spans="1:2" x14ac:dyDescent="0.25">
      <c r="A30" s="5" t="s">
        <v>1052</v>
      </c>
      <c r="B30" s="3">
        <v>13111.699999999999</v>
      </c>
    </row>
    <row r="31" spans="1:2" x14ac:dyDescent="0.25">
      <c r="A31" s="5" t="s">
        <v>1053</v>
      </c>
      <c r="B31" s="3">
        <v>9395.4300000000021</v>
      </c>
    </row>
    <row r="32" spans="1:2" x14ac:dyDescent="0.25">
      <c r="A32" s="5" t="s">
        <v>1054</v>
      </c>
      <c r="B32" s="3">
        <v>9160.35</v>
      </c>
    </row>
    <row r="33" spans="1:2" x14ac:dyDescent="0.25">
      <c r="A33" s="5" t="s">
        <v>1055</v>
      </c>
      <c r="B33" s="3">
        <v>11296.480000000001</v>
      </c>
    </row>
    <row r="34" spans="1:2" x14ac:dyDescent="0.25">
      <c r="A34" s="5" t="s">
        <v>1043</v>
      </c>
      <c r="B34" s="3">
        <v>307587.38000000006</v>
      </c>
    </row>
    <row r="40" spans="1:2" x14ac:dyDescent="0.25">
      <c r="A40" s="4" t="s">
        <v>1042</v>
      </c>
      <c r="B40" s="3" t="s">
        <v>1040</v>
      </c>
    </row>
    <row r="41" spans="1:2" x14ac:dyDescent="0.25">
      <c r="A41" s="5" t="s">
        <v>28</v>
      </c>
      <c r="B41" s="3">
        <v>51750.029999999984</v>
      </c>
    </row>
    <row r="42" spans="1:2" x14ac:dyDescent="0.25">
      <c r="A42" s="5" t="s">
        <v>46</v>
      </c>
      <c r="B42" s="3">
        <v>51719.899999999972</v>
      </c>
    </row>
    <row r="43" spans="1:2" x14ac:dyDescent="0.25">
      <c r="A43" s="5" t="s">
        <v>44</v>
      </c>
      <c r="B43" s="3">
        <v>53471.280000000057</v>
      </c>
    </row>
    <row r="44" spans="1:2" x14ac:dyDescent="0.25">
      <c r="A44" s="5" t="s">
        <v>22</v>
      </c>
      <c r="B44" s="3">
        <v>46851.179999999978</v>
      </c>
    </row>
    <row r="45" spans="1:2" x14ac:dyDescent="0.25">
      <c r="A45" s="5" t="s">
        <v>32</v>
      </c>
      <c r="B45" s="3">
        <v>51297.059999999983</v>
      </c>
    </row>
    <row r="46" spans="1:2" x14ac:dyDescent="0.25">
      <c r="A46" s="5" t="s">
        <v>36</v>
      </c>
      <c r="B46" s="3">
        <v>52497.930000000022</v>
      </c>
    </row>
    <row r="47" spans="1:2" x14ac:dyDescent="0.25">
      <c r="A47" s="5" t="s">
        <v>1043</v>
      </c>
      <c r="B47" s="3">
        <v>307587.38</v>
      </c>
    </row>
    <row r="52" spans="2:3" x14ac:dyDescent="0.25">
      <c r="B52" s="4" t="s">
        <v>1042</v>
      </c>
      <c r="C52" t="s">
        <v>1056</v>
      </c>
    </row>
    <row r="53" spans="2:3" x14ac:dyDescent="0.25">
      <c r="B53" s="5" t="s">
        <v>29</v>
      </c>
      <c r="C53" s="29">
        <v>344</v>
      </c>
    </row>
    <row r="54" spans="2:3" x14ac:dyDescent="0.25">
      <c r="B54" s="5" t="s">
        <v>33</v>
      </c>
      <c r="C54" s="29">
        <v>311</v>
      </c>
    </row>
    <row r="55" spans="2:3" x14ac:dyDescent="0.25">
      <c r="B55" s="5" t="s">
        <v>23</v>
      </c>
      <c r="C55" s="29">
        <v>345</v>
      </c>
    </row>
    <row r="56" spans="2:3" x14ac:dyDescent="0.25">
      <c r="B56" s="5" t="s">
        <v>1043</v>
      </c>
      <c r="C56" s="29">
        <v>1000</v>
      </c>
    </row>
    <row r="67" spans="3:4" x14ac:dyDescent="0.25">
      <c r="C67" s="4" t="s">
        <v>1042</v>
      </c>
      <c r="D67" t="s">
        <v>1041</v>
      </c>
    </row>
    <row r="68" spans="3:4" x14ac:dyDescent="0.25">
      <c r="C68" s="5" t="s">
        <v>43</v>
      </c>
      <c r="D68" s="29">
        <v>6.8180722891566266</v>
      </c>
    </row>
    <row r="69" spans="3:4" x14ac:dyDescent="0.25">
      <c r="C69" s="5" t="s">
        <v>26</v>
      </c>
      <c r="D69" s="29">
        <v>7.0728658536585378</v>
      </c>
    </row>
    <row r="70" spans="3:4" x14ac:dyDescent="0.25">
      <c r="C70" s="5" t="s">
        <v>19</v>
      </c>
      <c r="D70" s="29">
        <v>7.0270588235294129</v>
      </c>
    </row>
    <row r="71" spans="3:4" x14ac:dyDescent="0.25">
      <c r="C71" s="5" t="s">
        <v>1043</v>
      </c>
      <c r="D71" s="29">
        <v>6.9727000000000023</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74236-F47F-4223-BAAE-2FE9FB6ABD90}">
  <dimension ref="A1:Q1001"/>
  <sheetViews>
    <sheetView topLeftCell="A51" zoomScale="66" workbookViewId="0">
      <selection sqref="A1:Q1001"/>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10.7109375" bestFit="1" customWidth="1"/>
    <col min="12" max="12" width="15.85546875"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0.43680555555555545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0.5576388888888888</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43679</v>
      </c>
      <c r="L6" s="2">
        <v>0.4423611111111112</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0.77083333333333326</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0.60833333333333339</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0.48472222222222228</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0.56041666666666656</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43618</v>
      </c>
      <c r="L12" s="2">
        <v>0.7548611111111112</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43801</v>
      </c>
      <c r="L14" s="2">
        <v>0.43402777777777768</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43648</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0.80624999999999991</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0.67986111111111103</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0.44375000000000009</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43772</v>
      </c>
      <c r="L21" s="2">
        <v>0.64583333333333326</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0.47500000000000009</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43741</v>
      </c>
      <c r="L29" s="2">
        <v>0.51180555555555562</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0.64999999999999991</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0.81875000000000009</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43739</v>
      </c>
      <c r="L34" s="2">
        <v>0.61736111111111103</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0.42500000000000004</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43618</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43647</v>
      </c>
      <c r="L37" s="2">
        <v>0.51944444444444438</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43741</v>
      </c>
      <c r="L38" s="2">
        <v>0.80208333333333326</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0.42430555555555549</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43679</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0.72500000000000009</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0.7138888888888888</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43526</v>
      </c>
      <c r="L52" s="2">
        <v>0.42986111111111103</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0.65694444444444455</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43649</v>
      </c>
      <c r="L56" s="2">
        <v>0.49236111111111103</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0.47638888888888897</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43648</v>
      </c>
      <c r="L59" s="2">
        <v>0.47777777777777786</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0.74097222222222214</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0.45486111111111116</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43619</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43647</v>
      </c>
      <c r="L69" s="2">
        <v>0.62569444444444455</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0.41944444444444451</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0.78472222222222232</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43617</v>
      </c>
      <c r="L72" s="2">
        <v>0.53194444444444455</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43771</v>
      </c>
      <c r="L73" s="2">
        <v>0.67986111111111103</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0.45486111111111116</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0.71111111111111103</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43709</v>
      </c>
      <c r="L78" s="2">
        <v>0.59722222222222232</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43800</v>
      </c>
      <c r="L79" s="2">
        <v>0.65833333333333344</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43588</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0.78888888888888897</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0.83055555555555549</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43711</v>
      </c>
      <c r="L86" s="2">
        <v>0.42847222222222214</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0.74652777777777768</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0.43402777777777768</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43802</v>
      </c>
      <c r="L95" s="2">
        <v>0.50625000000000009</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0.43402777777777768</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43710</v>
      </c>
      <c r="L99" s="2">
        <v>0.54930555555555549</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0.76319444444444451</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0.44652777777777786</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0.60416666666666674</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43587</v>
      </c>
      <c r="L112" s="2">
        <v>0.48055555555555562</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43587</v>
      </c>
      <c r="L113" s="2">
        <v>0.44513888888888897</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0.53055555555555545</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43499</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0.64305555555555549</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43711</v>
      </c>
      <c r="L124" s="2">
        <v>0.72638888888888897</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43711</v>
      </c>
      <c r="L126" s="2">
        <v>0.62291666666666656</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43741</v>
      </c>
      <c r="L127" s="2">
        <v>0.78055555555555545</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43678</v>
      </c>
      <c r="L129" s="2">
        <v>0.67847222222222214</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43619</v>
      </c>
      <c r="L133" s="2">
        <v>0.85694444444444451</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43740</v>
      </c>
      <c r="L134" s="2">
        <v>0.77499999999999991</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43680</v>
      </c>
      <c r="L136" s="2">
        <v>0.69652777777777786</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0.81875000000000009</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0.87430555555555545</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0.51458333333333339</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0.80902777777777768</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0.54166666666666674</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0.6923611111111112</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43740</v>
      </c>
      <c r="L148" s="2">
        <v>0.51944444444444438</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0.53194444444444455</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43619</v>
      </c>
      <c r="L150" s="2">
        <v>0.6298611111111112</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43772</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43648</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43649</v>
      </c>
      <c r="L159" s="2">
        <v>0.58194444444444438</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0.61319444444444438</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0.81875000000000009</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0.68124999999999991</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0.64166666666666661</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0.59166666666666656</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43679</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0.68819444444444455</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43525</v>
      </c>
      <c r="L172" s="2">
        <v>0.48333333333333339</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0.80347222222222214</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0.73194444444444451</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0.68124999999999991</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0.45138888888888884</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43710</v>
      </c>
      <c r="L182" s="2">
        <v>0.41666666666666674</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0.49374999999999991</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0.45486111111111116</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0.79166666666666674</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43679</v>
      </c>
      <c r="L189" s="2">
        <v>0.45347222222222228</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43740</v>
      </c>
      <c r="L190" s="2">
        <v>0.53472222222222232</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43771</v>
      </c>
      <c r="L192" s="2">
        <v>0.44375000000000009</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0.57013888888888897</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0.47916666666666674</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0.75208333333333344</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0.42569444444444438</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0.41736111111111107</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0.49791666666666656</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0.41805555555555562</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43618</v>
      </c>
      <c r="L205" s="2">
        <v>0.61874999999999991</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0.52916666666666656</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43556</v>
      </c>
      <c r="L208" s="2">
        <v>0.76319444444444451</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0.57013888888888897</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0.85000000000000009</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0.80347222222222214</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0.62847222222222232</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43801</v>
      </c>
      <c r="L220" s="2">
        <v>0.54027777777777786</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0.5263888888888888</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0.66388888888888897</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0.45277777777777772</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43771</v>
      </c>
      <c r="L234" s="2">
        <v>0.45416666666666661</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0.75625000000000009</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43588</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43770</v>
      </c>
      <c r="L241" s="2">
        <v>0.47222222222222232</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43770</v>
      </c>
      <c r="L242" s="2">
        <v>0.70069444444444451</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43772</v>
      </c>
      <c r="L243" s="2">
        <v>0.50069444444444455</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0.77916666666666656</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0.61597222222222214</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43710</v>
      </c>
      <c r="L248" s="2">
        <v>0.82152777777777786</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0.58611111111111103</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43647</v>
      </c>
      <c r="L250" s="2">
        <v>0.67430555555555549</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0.64861111111111103</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0.4736111111111112</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0.59166666666666656</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0.44861111111111107</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0.5263888888888888</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0.55902777777777768</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43649</v>
      </c>
      <c r="L263" s="2">
        <v>0.6201388888888888</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43710</v>
      </c>
      <c r="L265" s="2">
        <v>0.45833333333333326</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0.7236111111111112</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43678</v>
      </c>
      <c r="L269" s="2">
        <v>0.87152777777777768</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43619</v>
      </c>
      <c r="L272" s="2">
        <v>0.75902777777777786</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43525</v>
      </c>
      <c r="L273" s="2">
        <v>0.80347222222222214</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43647</v>
      </c>
      <c r="L274" s="2">
        <v>0.48888888888888893</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0.5576388888888888</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43619</v>
      </c>
      <c r="L283" s="2">
        <v>0.56180555555555545</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0.75069444444444455</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0.61736111111111103</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0.72222222222222232</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0.41666666666666674</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43739</v>
      </c>
      <c r="L299" s="2">
        <v>0.59444444444444455</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0.66250000000000009</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0.43124999999999991</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43497</v>
      </c>
      <c r="L302" s="2">
        <v>0.75625000000000009</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0.84305555555555545</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0.58611111111111103</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43467</v>
      </c>
      <c r="L314" s="2">
        <v>0.42222222222222228</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43740</v>
      </c>
      <c r="L316" s="2">
        <v>0.86874999999999991</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43710</v>
      </c>
      <c r="L318" s="2">
        <v>0.43402777777777768</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43739</v>
      </c>
      <c r="L319" s="2">
        <v>0.48194444444444451</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43772</v>
      </c>
      <c r="L320" s="2">
        <v>0.79027777777777786</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0.85138888888888897</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0.75208333333333344</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43680</v>
      </c>
      <c r="L325" s="2">
        <v>0.55624999999999991</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0.53333333333333344</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43802</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0.42430555555555549</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43648</v>
      </c>
      <c r="L332" s="2">
        <v>0.78333333333333344</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0.42847222222222214</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0.54305555555555562</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0.54027777777777786</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43587</v>
      </c>
      <c r="L341" s="2">
        <v>0.64305555555555549</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0.42569444444444438</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0.46249999999999991</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0.6201388888888888</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43499</v>
      </c>
      <c r="L355" s="2">
        <v>0.59444444444444455</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43558</v>
      </c>
      <c r="L356" s="2">
        <v>0.65555555555555545</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43709</v>
      </c>
      <c r="L359" s="2">
        <v>0.57291666666666674</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43468</v>
      </c>
      <c r="L360" s="2">
        <v>0.65277777777777768</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0.46666666666666656</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0.6826388888888888</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0.81458333333333344</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0.43680555555555545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0.60277777777777786</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43619</v>
      </c>
      <c r="L371" s="2">
        <v>0.53194444444444455</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0.81875000000000009</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0.5361111111111112</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43618</v>
      </c>
      <c r="L380" s="2">
        <v>0.72222222222222232</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43770</v>
      </c>
      <c r="L382" s="2">
        <v>0.4423611111111112</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0.50625000000000009</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43468</v>
      </c>
      <c r="L385" s="2">
        <v>0.64722222222222214</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43617</v>
      </c>
      <c r="L386" s="2">
        <v>0.58194444444444438</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0.55486111111111103</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43772</v>
      </c>
      <c r="L388" s="2">
        <v>0.5673611111111112</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0.70069444444444451</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0.62152777777777768</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43741</v>
      </c>
      <c r="L391" s="2">
        <v>0.58611111111111103</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0.61874999999999991</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43711</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0.59444444444444455</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0.84583333333333344</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43802</v>
      </c>
      <c r="L403" s="2">
        <v>0.83611111111111103</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0.44652777777777786</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0.72916666666666674</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0.64444444444444438</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43497</v>
      </c>
      <c r="L412" s="2">
        <v>0.54166666666666674</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43556</v>
      </c>
      <c r="L414" s="2">
        <v>0.55624999999999991</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0.45625000000000004</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43557</v>
      </c>
      <c r="L421" s="2">
        <v>0.4326388888888888</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0.56180555555555545</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43679</v>
      </c>
      <c r="L424" s="2">
        <v>0.54166666666666674</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43711</v>
      </c>
      <c r="L426" s="2">
        <v>0.64999999999999991</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0.75069444444444455</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43680</v>
      </c>
      <c r="L431" s="2">
        <v>0.45347222222222228</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43680</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43711</v>
      </c>
      <c r="L435" s="2">
        <v>0.60833333333333339</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0.76319444444444451</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0.80902777777777768</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0.81597222222222232</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0.65416666666666656</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0.44652777777777786</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0.47638888888888897</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0.45972222222222214</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43497</v>
      </c>
      <c r="L453" s="2">
        <v>0.78472222222222232</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0.63125000000000009</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0.57430555555555562</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43648</v>
      </c>
      <c r="L459" s="2">
        <v>0.85000000000000009</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0.58194444444444438</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43526</v>
      </c>
      <c r="L462" s="2">
        <v>0.63819444444444451</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43526</v>
      </c>
      <c r="L464" s="2">
        <v>0.41805555555555562</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0.79027777777777786</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43499</v>
      </c>
      <c r="L467" s="2">
        <v>0.4736111111111112</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43710</v>
      </c>
      <c r="L470" s="2">
        <v>0.41805555555555562</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0.48611111111111116</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0.71111111111111103</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0.42430555555555549</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0.47638888888888897</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43801</v>
      </c>
      <c r="L485" s="2">
        <v>0.67986111111111103</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0.86597222222222214</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43557</v>
      </c>
      <c r="L491" s="2">
        <v>0.55624999999999991</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43588</v>
      </c>
      <c r="L494" s="2">
        <v>0.85000000000000009</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0.59305555555555545</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43586</v>
      </c>
      <c r="L503" s="2">
        <v>0.52777777777777768</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0.7451388888888888</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43678</v>
      </c>
      <c r="L508" s="2">
        <v>0.53472222222222232</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0.44999999999999996</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0.60277777777777786</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0.75208333333333344</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0.75347222222222232</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0.5048611111111112</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0.82569444444444451</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0.6611111111111112</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0.62847222222222232</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0.48819444444444438</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0.60833333333333339</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0.62152777777777768</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43648</v>
      </c>
      <c r="L530" s="2">
        <v>0.47777777777777786</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0.82013888888888897</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43648</v>
      </c>
      <c r="L537" s="2">
        <v>0.48333333333333339</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43586</v>
      </c>
      <c r="L538" s="2">
        <v>0.48055555555555562</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43649</v>
      </c>
      <c r="L539" s="2">
        <v>0.48888888888888893</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0.71944444444444455</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0.45833333333333326</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0.69652777777777786</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43800</v>
      </c>
      <c r="L548" s="2">
        <v>0.6826388888888888</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0.73958333333333326</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0.45069444444444451</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43587</v>
      </c>
      <c r="L554" s="2">
        <v>0.52361111111111103</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43649</v>
      </c>
      <c r="L555" s="2">
        <v>0.4326388888888888</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0.57291666666666674</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43497</v>
      </c>
      <c r="L560" s="2">
        <v>0.64166666666666661</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0.52222222222222214</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43771</v>
      </c>
      <c r="L563" s="2">
        <v>0.65416666666666656</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0.58194444444444438</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0.54305555555555562</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43739</v>
      </c>
      <c r="L570" s="2">
        <v>0.43958333333333344</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0.71944444444444455</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43741</v>
      </c>
      <c r="L574" s="2">
        <v>0.81597222222222232</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43468</v>
      </c>
      <c r="L577" s="2">
        <v>0.82569444444444451</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0.61319444444444438</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0.57916666666666661</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43468</v>
      </c>
      <c r="L581" s="2">
        <v>0.51041666666666674</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0.75208333333333344</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0.66527777777777786</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0.45416666666666661</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43587</v>
      </c>
      <c r="L595" s="2">
        <v>0.49374999999999991</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43468</v>
      </c>
      <c r="L597" s="2">
        <v>0.47916666666666674</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0.79930555555555549</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0.5986111111111112</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0.71944444444444455</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0.42083333333333339</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0.57916666666666661</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43678</v>
      </c>
      <c r="L606" s="2">
        <v>0.8388888888888888</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43679</v>
      </c>
      <c r="L607" s="2">
        <v>0.64305555555555549</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43740</v>
      </c>
      <c r="L608" s="2">
        <v>0.53888888888888897</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0.4423611111111112</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0.48958333333333326</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0.51666666666666661</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0.4736111111111112</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43648</v>
      </c>
      <c r="L621" s="2">
        <v>0.74652777777777768</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0.64583333333333326</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0.65416666666666656</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0.66944444444444451</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0.61180555555555549</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0.76319444444444451</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0.5888888888888888</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0.45416666666666661</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0.62569444444444455</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0.83333333333333326</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43526</v>
      </c>
      <c r="L654" s="2">
        <v>0.72500000000000009</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0.42430555555555549</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0.65833333333333344</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0.5048611111111112</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43801</v>
      </c>
      <c r="L665" s="2">
        <v>0.61458333333333326</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0.48541666666666661</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43557</v>
      </c>
      <c r="L667" s="2">
        <v>0.65555555555555545</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0.54583333333333339</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0.41736111111111107</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0.71527777777777768</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0.81180555555555545</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0.77083333333333326</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43770</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43801</v>
      </c>
      <c r="L682" s="2">
        <v>0.82152777777777786</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0.42430555555555549</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43678</v>
      </c>
      <c r="L687" s="2">
        <v>0.54027777777777786</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43678</v>
      </c>
      <c r="L688" s="2">
        <v>0.49930555555555545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0.74930555555555545</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43802</v>
      </c>
      <c r="L693" s="2">
        <v>0.81875000000000009</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43558</v>
      </c>
      <c r="L694" s="2">
        <v>0.53055555555555545</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43740</v>
      </c>
      <c r="L695" s="2">
        <v>0.58055555555555549</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0.82291666666666674</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0.85138888888888897</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0.79930555555555549</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43617</v>
      </c>
      <c r="L705" s="2">
        <v>0.47083333333333344</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43499</v>
      </c>
      <c r="L706" s="2">
        <v>0.52777777777777768</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0.58749999999999991</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0.74930555555555545</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0.84583333333333344</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0.6611111111111112</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43557</v>
      </c>
      <c r="L715" s="2">
        <v>0.53472222222222232</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0.64444444444444438</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0.57291666666666674</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43770</v>
      </c>
      <c r="L725" s="2">
        <v>0.84027777777777768</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43618</v>
      </c>
      <c r="L727" s="2">
        <v>0.60000000000000009</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43678</v>
      </c>
      <c r="L728" s="2">
        <v>0.48750000000000004</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43588</v>
      </c>
      <c r="L729" s="2">
        <v>0.74236111111111103</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43711</v>
      </c>
      <c r="L731" s="2">
        <v>0.45416666666666661</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43468</v>
      </c>
      <c r="L732" s="2">
        <v>0.6826388888888888</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0.81458333333333344</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43679</v>
      </c>
      <c r="L734" s="2">
        <v>0.48541666666666661</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0.60138888888888897</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0.48055555555555562</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43497</v>
      </c>
      <c r="L746" s="2">
        <v>0.67986111111111103</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0.68958333333333344</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0.61319444444444438</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43526</v>
      </c>
      <c r="L753" s="2">
        <v>0.43819444444444455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0.52083333333333326</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0.62847222222222232</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0.77083333333333326</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0.64444444444444438</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0.63819444444444451</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43771</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0.65833333333333344</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43586</v>
      </c>
      <c r="L768" s="2">
        <v>0.85416666666666674</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0.72500000000000009</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43587</v>
      </c>
      <c r="L784" s="2">
        <v>0.59305555555555545</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0.48124999999999996</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0.45486111111111116</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0.63541666666666674</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0.83749999999999991</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0.5361111111111112</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0.51944444444444438</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0.63541666666666674</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0.45138888888888884</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43771</v>
      </c>
      <c r="L801" s="2">
        <v>0.7763888888888888</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43800</v>
      </c>
      <c r="L802" s="2">
        <v>0.69791666666666674</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0.5576388888888888</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0.46666666666666656</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43678</v>
      </c>
      <c r="L809" s="2">
        <v>0.71666666666666656</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0.43958333333333344</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43679</v>
      </c>
      <c r="L814" s="2">
        <v>0.5361111111111112</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0.58333333333333326</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0.45625000000000004</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0.69791666666666674</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43526</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0.42361111111111116</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43558</v>
      </c>
      <c r="L825" s="2">
        <v>0.42013888888888884</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0.48333333333333339</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0.76041666666666674</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43497</v>
      </c>
      <c r="L839" s="2">
        <v>0.8388888888888888</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0.62569444444444455</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0.48611111111111116</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0.63958333333333339</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0.76041666666666674</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0.48055555555555562</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0.7138888888888888</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0.54930555555555549</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0.42500000000000004</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0.65416666666666656</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0.45277777777777772</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0.81319444444444455</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0.57708333333333339</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43678</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0.49652777777777768</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43800</v>
      </c>
      <c r="L865" s="2">
        <v>0.48750000000000004</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43678</v>
      </c>
      <c r="L866" s="2">
        <v>0.60416666666666674</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0.63263888888888897</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0.52499999999999991</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43617</v>
      </c>
      <c r="L871" s="2">
        <v>0.56597222222222232</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0.43958333333333344</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0.49374999999999991</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0.72638888888888897</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0.58611111111111103</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43801</v>
      </c>
      <c r="L878" s="2">
        <v>0.74236111111111103</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0.42847222222222214</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0.5673611111111112</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0.41874999999999996</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43499</v>
      </c>
      <c r="L894" s="2">
        <v>0.69097222222222232</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43619</v>
      </c>
      <c r="L895" s="2">
        <v>0.87291666666666656</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0.74097222222222214</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0.6826388888888888</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43587</v>
      </c>
      <c r="L899" s="2">
        <v>0.42847222222222214</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43710</v>
      </c>
      <c r="L901" s="2">
        <v>0.80347222222222214</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0.58333333333333326</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0.52916666666666656</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43710</v>
      </c>
      <c r="L908" s="2">
        <v>0.79027777777777786</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0.5888888888888888</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0.48819444444444438</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43648</v>
      </c>
      <c r="L914" s="2">
        <v>0.42291666666666661</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0.41666666666666674</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0.52777777777777768</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0.64999999999999991</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0.47638888888888897</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43499</v>
      </c>
      <c r="L921" s="2">
        <v>0.52499999999999991</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43679</v>
      </c>
      <c r="L923" s="2">
        <v>0.45694444444444438</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43739</v>
      </c>
      <c r="L925" s="2">
        <v>0.43819444444444455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0.57569444444444451</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43739</v>
      </c>
      <c r="L927" s="2">
        <v>0.46527777777777768</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0.86874999999999991</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0.56458333333333344</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0.48611111111111116</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43525</v>
      </c>
      <c r="L936" s="2">
        <v>0.85000000000000009</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0.87430555555555545</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0.68541666666666656</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0.71111111111111103</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43499</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0.44652777777777786</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0.6201388888888888</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0.84305555555555545</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43586</v>
      </c>
      <c r="L947" s="2">
        <v>0.49374999999999991</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43618</v>
      </c>
      <c r="L950" s="2">
        <v>0.78055555555555545</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0.60138888888888897</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0.52777777777777768</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0.58194444444444438</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43710</v>
      </c>
      <c r="L956" s="2">
        <v>0.48958333333333326</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43617</v>
      </c>
      <c r="L957" s="2">
        <v>0.49374999999999991</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43739</v>
      </c>
      <c r="L958" s="2">
        <v>0.71944444444444455</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43709</v>
      </c>
      <c r="L960" s="2">
        <v>0.5048611111111112</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0.6298611111111112</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0.61180555555555549</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0.48333333333333339</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43740</v>
      </c>
      <c r="L973" s="2">
        <v>0.57708333333333339</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0.63680555555555562</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43648</v>
      </c>
      <c r="L976" s="2">
        <v>0.74930555555555545</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43619</v>
      </c>
      <c r="L977" s="2">
        <v>0.49652777777777768</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43558</v>
      </c>
      <c r="L978" s="2">
        <v>0.44375000000000009</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0.53194444444444455</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0.43958333333333344</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43709</v>
      </c>
      <c r="L986" s="2">
        <v>0.48611111111111116</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0.65694444444444455</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0.48611111111111116</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43499</v>
      </c>
      <c r="L998" s="2">
        <v>0.71944444444444455</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D1CDC-5D80-4EBC-A050-9B0D4517E569}">
  <dimension ref="B3:W42"/>
  <sheetViews>
    <sheetView showGridLines="0" tabSelected="1" topLeftCell="L1" zoomScale="73" zoomScaleNormal="100" workbookViewId="0">
      <selection activeCell="U9" sqref="U9"/>
    </sheetView>
  </sheetViews>
  <sheetFormatPr defaultRowHeight="15" x14ac:dyDescent="0.25"/>
  <cols>
    <col min="11" max="11" width="11.42578125" customWidth="1"/>
    <col min="12" max="12" width="19.5703125" customWidth="1"/>
    <col min="13" max="13" width="4.7109375" customWidth="1"/>
    <col min="14" max="14" width="19.5703125" customWidth="1"/>
    <col min="15" max="15" width="9.140625" customWidth="1"/>
    <col min="16" max="16" width="19.5703125" customWidth="1"/>
    <col min="17" max="17" width="9.140625" customWidth="1"/>
    <col min="18" max="18" width="19.5703125" customWidth="1"/>
    <col min="19" max="19" width="5.7109375" customWidth="1"/>
  </cols>
  <sheetData>
    <row r="3" spans="2:23" x14ac:dyDescent="0.25">
      <c r="B3" s="7"/>
      <c r="C3" s="8"/>
      <c r="D3" s="8"/>
      <c r="E3" s="8"/>
      <c r="F3" s="8"/>
      <c r="G3" s="8"/>
      <c r="H3" s="8"/>
      <c r="I3" s="8"/>
      <c r="J3" s="8"/>
      <c r="K3" s="8"/>
      <c r="L3" s="8"/>
      <c r="M3" s="8"/>
      <c r="N3" s="8"/>
      <c r="O3" s="8"/>
      <c r="P3" s="8"/>
      <c r="Q3" s="8"/>
      <c r="R3" s="8"/>
      <c r="S3" s="9"/>
    </row>
    <row r="4" spans="2:23" ht="15" customHeight="1" x14ac:dyDescent="0.25">
      <c r="B4" s="27" t="s">
        <v>1037</v>
      </c>
      <c r="C4" s="28"/>
      <c r="D4" s="28"/>
      <c r="E4" s="28"/>
      <c r="F4" s="28"/>
      <c r="G4" s="28"/>
      <c r="H4" s="28"/>
      <c r="I4" s="15"/>
      <c r="J4" s="15"/>
      <c r="K4" s="15"/>
      <c r="L4" s="15"/>
      <c r="M4" s="15"/>
      <c r="N4" s="15"/>
      <c r="O4" s="15"/>
      <c r="P4" s="15"/>
      <c r="Q4" s="15"/>
      <c r="R4" s="15"/>
      <c r="S4" s="16"/>
      <c r="T4" s="6"/>
      <c r="U4" s="6"/>
      <c r="V4" s="6"/>
      <c r="W4" s="6"/>
    </row>
    <row r="5" spans="2:23" ht="30" customHeight="1" x14ac:dyDescent="0.25">
      <c r="B5" s="27"/>
      <c r="C5" s="28"/>
      <c r="D5" s="28"/>
      <c r="E5" s="28"/>
      <c r="F5" s="28"/>
      <c r="G5" s="28"/>
      <c r="H5" s="28"/>
      <c r="I5" s="15"/>
      <c r="J5" s="15"/>
      <c r="K5" s="15"/>
      <c r="L5" s="24" t="s">
        <v>1057</v>
      </c>
      <c r="M5" s="15"/>
      <c r="N5" s="25" t="s">
        <v>1058</v>
      </c>
      <c r="O5" s="15"/>
      <c r="P5" s="26" t="s">
        <v>1059</v>
      </c>
      <c r="Q5" s="15"/>
      <c r="R5" s="25" t="s">
        <v>1060</v>
      </c>
      <c r="S5" s="17"/>
      <c r="T5" s="6"/>
      <c r="U5" s="6"/>
      <c r="V5" s="6"/>
      <c r="W5" s="6"/>
    </row>
    <row r="6" spans="2:23" ht="18.75" customHeight="1" x14ac:dyDescent="0.3">
      <c r="B6" s="18"/>
      <c r="C6" s="19" t="s">
        <v>1036</v>
      </c>
      <c r="D6" s="20"/>
      <c r="E6" s="20"/>
      <c r="F6" s="20"/>
      <c r="G6" s="20"/>
      <c r="H6" s="20"/>
      <c r="I6" s="15"/>
      <c r="J6" s="15"/>
      <c r="K6" s="15"/>
      <c r="L6" s="21">
        <f>GETPIVOTDATA("Total",'Analisis Pivot'!$A$3)</f>
        <v>322966.74900000007</v>
      </c>
      <c r="M6" s="15"/>
      <c r="N6" s="22">
        <f>GETPIVOTDATA("Quantity",'Analisis Pivot'!$A$7)</f>
        <v>5510</v>
      </c>
      <c r="O6" s="15"/>
      <c r="P6" s="21">
        <f>GETPIVOTDATA("cogs",'Analisis Pivot'!$A$11)</f>
        <v>307587.38000000035</v>
      </c>
      <c r="Q6" s="15"/>
      <c r="R6" s="22">
        <f>GETPIVOTDATA("Rating",'Analisis Pivot'!$A$15)</f>
        <v>6.9727000000000032</v>
      </c>
      <c r="S6" s="16"/>
      <c r="T6" s="6"/>
      <c r="U6" s="6"/>
      <c r="V6" s="6"/>
      <c r="W6" s="6"/>
    </row>
    <row r="7" spans="2:23" x14ac:dyDescent="0.25">
      <c r="B7" s="23"/>
      <c r="C7" s="15"/>
      <c r="D7" s="15"/>
      <c r="E7" s="15"/>
      <c r="F7" s="15"/>
      <c r="G7" s="15"/>
      <c r="H7" s="15"/>
      <c r="I7" s="15"/>
      <c r="J7" s="15"/>
      <c r="K7" s="15"/>
      <c r="L7" s="15"/>
      <c r="M7" s="15"/>
      <c r="N7" s="15"/>
      <c r="O7" s="15"/>
      <c r="P7" s="15"/>
      <c r="Q7" s="15"/>
      <c r="R7" s="15"/>
      <c r="S7" s="16"/>
      <c r="T7" s="6"/>
      <c r="U7" s="6"/>
      <c r="V7" s="6"/>
      <c r="W7" s="6"/>
    </row>
    <row r="8" spans="2:23" x14ac:dyDescent="0.25">
      <c r="B8" s="23"/>
      <c r="C8" s="15"/>
      <c r="D8" s="15"/>
      <c r="E8" s="15"/>
      <c r="F8" s="15"/>
      <c r="G8" s="15"/>
      <c r="H8" s="15"/>
      <c r="I8" s="15"/>
      <c r="J8" s="15"/>
      <c r="K8" s="15"/>
      <c r="L8" s="15"/>
      <c r="M8" s="15"/>
      <c r="N8" s="15"/>
      <c r="O8" s="15"/>
      <c r="P8" s="15"/>
      <c r="Q8" s="15"/>
      <c r="R8" s="15"/>
      <c r="S8" s="16"/>
      <c r="T8" s="6"/>
      <c r="U8" s="6"/>
      <c r="V8" s="6"/>
      <c r="W8" s="6"/>
    </row>
    <row r="9" spans="2:23" x14ac:dyDescent="0.25">
      <c r="B9" s="10"/>
      <c r="S9" s="11"/>
    </row>
    <row r="10" spans="2:23" x14ac:dyDescent="0.25">
      <c r="B10" s="10"/>
      <c r="S10" s="11"/>
    </row>
    <row r="11" spans="2:23" x14ac:dyDescent="0.25">
      <c r="B11" s="10"/>
      <c r="S11" s="11"/>
    </row>
    <row r="12" spans="2:23" x14ac:dyDescent="0.25">
      <c r="B12" s="10"/>
      <c r="S12" s="11"/>
    </row>
    <row r="13" spans="2:23" x14ac:dyDescent="0.25">
      <c r="B13" s="10"/>
      <c r="S13" s="11"/>
    </row>
    <row r="14" spans="2:23" x14ac:dyDescent="0.25">
      <c r="B14" s="10"/>
      <c r="S14" s="11"/>
    </row>
    <row r="15" spans="2:23" x14ac:dyDescent="0.25">
      <c r="B15" s="10"/>
      <c r="S15" s="11"/>
    </row>
    <row r="16" spans="2:23" x14ac:dyDescent="0.25">
      <c r="B16" s="10"/>
      <c r="S16" s="11"/>
    </row>
    <row r="17" spans="2:19" x14ac:dyDescent="0.25">
      <c r="B17" s="10"/>
      <c r="S17" s="11"/>
    </row>
    <row r="18" spans="2:19" x14ac:dyDescent="0.25">
      <c r="B18" s="10"/>
      <c r="S18" s="11"/>
    </row>
    <row r="19" spans="2:19" x14ac:dyDescent="0.25">
      <c r="B19" s="10"/>
      <c r="S19" s="11"/>
    </row>
    <row r="20" spans="2:19" x14ac:dyDescent="0.25">
      <c r="B20" s="10"/>
      <c r="S20" s="11"/>
    </row>
    <row r="21" spans="2:19" x14ac:dyDescent="0.25">
      <c r="B21" s="10"/>
      <c r="S21" s="11"/>
    </row>
    <row r="22" spans="2:19" x14ac:dyDescent="0.25">
      <c r="B22" s="10"/>
      <c r="S22" s="11"/>
    </row>
    <row r="23" spans="2:19" x14ac:dyDescent="0.25">
      <c r="B23" s="10"/>
      <c r="S23" s="11"/>
    </row>
    <row r="24" spans="2:19" x14ac:dyDescent="0.25">
      <c r="B24" s="10"/>
      <c r="S24" s="11"/>
    </row>
    <row r="25" spans="2:19" x14ac:dyDescent="0.25">
      <c r="B25" s="10"/>
      <c r="S25" s="11"/>
    </row>
    <row r="26" spans="2:19" x14ac:dyDescent="0.25">
      <c r="B26" s="10"/>
      <c r="S26" s="11"/>
    </row>
    <row r="27" spans="2:19" x14ac:dyDescent="0.25">
      <c r="B27" s="10"/>
      <c r="S27" s="11"/>
    </row>
    <row r="28" spans="2:19" x14ac:dyDescent="0.25">
      <c r="B28" s="10"/>
      <c r="S28" s="11"/>
    </row>
    <row r="29" spans="2:19" x14ac:dyDescent="0.25">
      <c r="B29" s="10"/>
      <c r="S29" s="11"/>
    </row>
    <row r="30" spans="2:19" x14ac:dyDescent="0.25">
      <c r="B30" s="10"/>
      <c r="S30" s="11"/>
    </row>
    <row r="31" spans="2:19" x14ac:dyDescent="0.25">
      <c r="B31" s="10"/>
      <c r="S31" s="11"/>
    </row>
    <row r="32" spans="2:19" x14ac:dyDescent="0.25">
      <c r="B32" s="10"/>
      <c r="S32" s="11"/>
    </row>
    <row r="33" spans="2:19" x14ac:dyDescent="0.25">
      <c r="B33" s="10"/>
      <c r="S33" s="11"/>
    </row>
    <row r="34" spans="2:19" x14ac:dyDescent="0.25">
      <c r="B34" s="10"/>
      <c r="S34" s="11"/>
    </row>
    <row r="35" spans="2:19" x14ac:dyDescent="0.25">
      <c r="B35" s="10"/>
      <c r="S35" s="11"/>
    </row>
    <row r="36" spans="2:19" x14ac:dyDescent="0.25">
      <c r="B36" s="10"/>
      <c r="S36" s="11"/>
    </row>
    <row r="37" spans="2:19" x14ac:dyDescent="0.25">
      <c r="B37" s="10"/>
      <c r="S37" s="11"/>
    </row>
    <row r="38" spans="2:19" x14ac:dyDescent="0.25">
      <c r="B38" s="10"/>
      <c r="S38" s="11"/>
    </row>
    <row r="39" spans="2:19" x14ac:dyDescent="0.25">
      <c r="B39" s="10"/>
      <c r="S39" s="11"/>
    </row>
    <row r="40" spans="2:19" x14ac:dyDescent="0.25">
      <c r="B40" s="10"/>
      <c r="S40" s="11"/>
    </row>
    <row r="41" spans="2:19" x14ac:dyDescent="0.25">
      <c r="B41" s="10"/>
      <c r="S41" s="11"/>
    </row>
    <row r="42" spans="2:19" x14ac:dyDescent="0.25">
      <c r="B42" s="12"/>
      <c r="C42" s="13"/>
      <c r="D42" s="13"/>
      <c r="E42" s="13"/>
      <c r="F42" s="13"/>
      <c r="G42" s="13"/>
      <c r="H42" s="13"/>
      <c r="I42" s="13"/>
      <c r="J42" s="13"/>
      <c r="K42" s="13"/>
      <c r="L42" s="13"/>
      <c r="M42" s="13"/>
      <c r="N42" s="13"/>
      <c r="O42" s="13"/>
      <c r="P42" s="13"/>
      <c r="Q42" s="13"/>
      <c r="R42" s="13"/>
      <c r="S42" s="14"/>
    </row>
  </sheetData>
  <mergeCells count="1">
    <mergeCell ref="B4:H5"/>
  </mergeCells>
  <printOptions heading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E A A B Q S w M E F A A C A A g A 9 2 o l W g q 3 j O y l A A A A 9 g A A A B I A H A B D b 2 5 m a W c v U G F j a 2 F n Z S 5 4 b W w g o h g A K K A U A A A A A A A A A A A A A A A A A A A A A A A A A A A A h Y + x D o I w F E V / h X S n L b A Q 8 q i D L i a S m J g Y 1 6 Z U a I S H o c X y b w 5 + k r 8 g R l E 3 x 3 v u G e 6 9 X 2 + w G N s m u O j e m g 5 z E l F O A o 2 q K w 1 W O R n c M U z J Q s B W q p O s d D D J a L P R l j m p n T t n j H n v q U 9 o 1 1 c s 5 j x i h 2 K z U 7 V u J f n I 5 r 8 c G r R O o t J E w P 4 1 R s Q 0 S l I a p Z x y Y D O E w u B X i K e 9 z / Y H w n J o 3 N B r o T F c r 4 D N E d j 7 g 3 g A U E s D B B Q A A g A I A P d q J 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3 a i V a p R U 6 N a I B A A B V A w A A E w A c A E Z v c m 1 1 b G F z L 1 N l Y 3 R p b 2 4 x L m 0 g o h g A K K A U A A A A A A A A A A A A A A A A A A A A A A A A A A A A b V J N i 9 s w E L 0 H 8 h + E l k I C b m C h 7 a F L D l t n t w 3 t o V 1 7 6 S E J R b F n H R F p F K R R 6 x D y 3 z u x v d s P 2 x d Z 7 8 2 8 9 8 a e A A V p h y J r z + u b 8 W g 8 C j v l o R T Z D o C u x V w Y o P F I 8 J O 5 6 A t g 5 K 4 u w M y + O 7 / f O r e f 3 G s D s 9 Q h A V K Y y P T 9 + j G A D + v b 9 O 5 h v X C / 0 D h V h v V C k R J Z P I C 3 y u + B X n 9 R p H c K Z 7 U J t Z w m A q M x i S A f Y Z p 0 j k 2 G H 8 3 B v m 2 A 0 2 p J Y O e y J W X y W W P Z 3 e T m v L r Y b L r + K / n V O + u I x / k E q u R Q k m V y t e X A H d P h k 7 + t E r H q 2 F t j s k I Z 5 c P 8 k m s z f R F O O X n F u v n x A H 9 E c 6 8 w P D l v U 2 e i x Q s Z J g M p k t N J L v G n 0 / w 9 l w v J U 3 O l I K j p n I i T / M A y x a 4 H p 5 q O f T A G c h Z 8 A / f Y j 4 B s 2 I M 5 U B k L E k Z j v + c R N Y m D 5 2 z P F E a 7 B d + Q 3 6 J C a n M s k d 6 9 m V 1 m b J h c 1 e L t q 4 G W 3 J E y A z j / q R e H k t / b Y m 3 / A Y n v b W R 1 t L x g v b S F q 8 K A e O V d C I I 3 r d I o e O c K 7 l X V 0 E R t p c b C 2 S H 6 g b c U q / + I 8 3 Q 8 0 j i 4 C z e / A V B L A Q I t A B Q A A g A I A P d q J V o K t 4 z s p Q A A A P Y A A A A S A A A A A A A A A A A A A A A A A A A A A A B D b 2 5 m a W c v U G F j a 2 F n Z S 5 4 b W x Q S w E C L Q A U A A I A C A D 3 a i V a D 8 r p q 6 Q A A A D p A A A A E w A A A A A A A A A A A A A A A A D x A A A A W 0 N v b n R l b n R f V H l w Z X N d L n h t b F B L A Q I t A B Q A A g A I A P d q J V q l F T o 1 o g E A A F U D A A A T A A A A A A A A A A A A A A A A A O I 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R A A A A A A A A X 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h j N W N h N z U 4 L T V h Y z k t N D h m N S 1 i Z D l j L T k z Y j Z m M 2 I w O D V l N 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a G V l d D 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S 0 w N V Q w N j o y M z o 0 N y 4 2 N z Y 4 M T A x W i I g L z 4 8 R W 5 0 c n k g V H l w Z T 0 i R m l s b E N v b H V t b l R 5 c G V z I i B W Y W x 1 Z T 0 i c 0 J n W U d C Z 1 l H Q l F N R k J R a 0 h 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U 2 h l Z X Q x L 0 N o Y W 5 n Z W Q g V H l w Z S 5 7 S W 5 2 b 2 l j Z S B J R C w w f S Z x d W 9 0 O y w m c X V v d D t T Z W N 0 a W 9 u M S 9 T a G V l d D E v Q 2 h h b m d l Z C B U e X B l L n t C c m F u Y 2 g s M X 0 m c X V v d D s s J n F 1 b 3 Q 7 U 2 V j d G l v b j E v U 2 h l Z X Q x L 0 N o Y W 5 n Z W Q g V H l w Z S 5 7 Q 2 l 0 e S w y f S Z x d W 9 0 O y w m c X V v d D t T Z W N 0 a W 9 u M S 9 T a G V l d D E v Q 2 h h b m d l Z C B U e X B l L n t D d X N 0 b 2 1 l c i B 0 e X B l L D N 9 J n F 1 b 3 Q 7 L C Z x d W 9 0 O 1 N l Y 3 R p b 2 4 x L 1 N o Z W V 0 M S 9 D a G F u Z 2 V k I F R 5 c G U u e 0 d l b m R l c i w 0 f S Z x d W 9 0 O y w m c X V v d D t T Z W N 0 a W 9 u M S 9 T a G V l d D E v Q 2 h h b m d l Z C B U e X B l L n t Q c m 9 k d W N 0 I G x p b m U s N X 0 m c X V v d D s s J n F 1 b 3 Q 7 U 2 V j d G l v b j E v U 2 h l Z X Q x L 0 N o Y W 5 n Z W Q g V H l w Z S 5 7 V W 5 p d C B w c m l j Z S w 2 f S Z x d W 9 0 O y w m c X V v d D t T Z W N 0 a W 9 u M S 9 T a G V l d D E v Q 2 h h b m d l Z C B U e X B l L n t R d W F u d G l 0 e S w 3 f S Z x d W 9 0 O y w m c X V v d D t T Z W N 0 a W 9 u M S 9 T a G V l d D E v Q 2 h h b m d l Z C B U e X B l L n t U Y X g g N S U s O H 0 m c X V v d D s s J n F 1 b 3 Q 7 U 2 V j d G l v b j E v U 2 h l Z X Q x L 0 N o Y W 5 n Z W Q g V H l w Z S 5 7 V G 9 0 Y W w s O X 0 m c X V v d D s s J n F 1 b 3 Q 7 U 2 V j d G l v b j E v U 2 h l Z X Q x L 0 N o Y W 5 n Z W Q g V H l w Z S 5 7 R G F 0 Z S w x M H 0 m c X V v d D s s J n F 1 b 3 Q 7 U 2 V j d G l v b j E v U 2 h l Z X Q x L 0 N o Y W 5 n Z W Q g V H l w Z S 5 7 V G l t Z S w x M X 0 m c X V v d D s s J n F 1 b 3 Q 7 U 2 V j d G l v b j E v U 2 h l Z X Q x L 0 N o Y W 5 n Z W Q g V H l w Z S 5 7 U G F 5 b W V u d C w x M n 0 m c X V v d D s s J n F 1 b 3 Q 7 U 2 V j d G l v b j E v U 2 h l Z X Q x L 0 N o Y W 5 n Z W Q g V H l w Z S 5 7 Y 2 9 n c y w x M 3 0 m c X V v d D s s J n F 1 b 3 Q 7 U 2 V j d G l v b j E v U 2 h l Z X Q x L 0 N o Y W 5 n Z W Q g V H l w Z S 5 7 Z 3 J v c 3 M g b W F y Z 2 l u I H B l c m N l b n R h Z 2 U s M T R 9 J n F 1 b 3 Q 7 L C Z x d W 9 0 O 1 N l Y 3 R p b 2 4 x L 1 N o Z W V 0 M S 9 D a G F u Z 2 V k I F R 5 c G U u e 2 d y b 3 N z I G l u Y 2 9 t Z S w x N X 0 m c X V v d D s s J n F 1 b 3 Q 7 U 2 V j d G l v b j E v U 2 h l Z X Q x L 0 N o Y W 5 n Z W Q g V H l w Z S 5 7 U m F 0 a W 5 n L D E 2 f S Z x d W 9 0 O 1 0 s J n F 1 b 3 Q 7 Q 2 9 s d W 1 u Q 2 9 1 b n Q m c X V v d D s 6 M T c s J n F 1 b 3 Q 7 S 2 V 5 Q 2 9 s d W 1 u T m F t Z X M m c X V v d D s 6 W 1 0 s J n F 1 b 3 Q 7 Q 2 9 s d W 1 u S W R l b n R p d G l l c y Z x d W 9 0 O z p b J n F 1 b 3 Q 7 U 2 V j d G l v b j E v U 2 h l Z X Q x L 0 N o Y W 5 n Z W Q g V H l w Z S 5 7 S W 5 2 b 2 l j Z S B J R C w w f S Z x d W 9 0 O y w m c X V v d D t T Z W N 0 a W 9 u M S 9 T a G V l d D E v Q 2 h h b m d l Z C B U e X B l L n t C c m F u Y 2 g s M X 0 m c X V v d D s s J n F 1 b 3 Q 7 U 2 V j d G l v b j E v U 2 h l Z X Q x L 0 N o Y W 5 n Z W Q g V H l w Z S 5 7 Q 2 l 0 e S w y f S Z x d W 9 0 O y w m c X V v d D t T Z W N 0 a W 9 u M S 9 T a G V l d D E v Q 2 h h b m d l Z C B U e X B l L n t D d X N 0 b 2 1 l c i B 0 e X B l L D N 9 J n F 1 b 3 Q 7 L C Z x d W 9 0 O 1 N l Y 3 R p b 2 4 x L 1 N o Z W V 0 M S 9 D a G F u Z 2 V k I F R 5 c G U u e 0 d l b m R l c i w 0 f S Z x d W 9 0 O y w m c X V v d D t T Z W N 0 a W 9 u M S 9 T a G V l d D E v Q 2 h h b m d l Z C B U e X B l L n t Q c m 9 k d W N 0 I G x p b m U s N X 0 m c X V v d D s s J n F 1 b 3 Q 7 U 2 V j d G l v b j E v U 2 h l Z X Q x L 0 N o Y W 5 n Z W Q g V H l w Z S 5 7 V W 5 p d C B w c m l j Z S w 2 f S Z x d W 9 0 O y w m c X V v d D t T Z W N 0 a W 9 u M S 9 T a G V l d D E v Q 2 h h b m d l Z C B U e X B l L n t R d W F u d G l 0 e S w 3 f S Z x d W 9 0 O y w m c X V v d D t T Z W N 0 a W 9 u M S 9 T a G V l d D E v Q 2 h h b m d l Z C B U e X B l L n t U Y X g g N S U s O H 0 m c X V v d D s s J n F 1 b 3 Q 7 U 2 V j d G l v b j E v U 2 h l Z X Q x L 0 N o Y W 5 n Z W Q g V H l w Z S 5 7 V G 9 0 Y W w s O X 0 m c X V v d D s s J n F 1 b 3 Q 7 U 2 V j d G l v b j E v U 2 h l Z X Q x L 0 N o Y W 5 n Z W Q g V H l w Z S 5 7 R G F 0 Z S w x M H 0 m c X V v d D s s J n F 1 b 3 Q 7 U 2 V j d G l v b j E v U 2 h l Z X Q x L 0 N o Y W 5 n Z W Q g V H l w Z S 5 7 V G l t Z S w x M X 0 m c X V v d D s s J n F 1 b 3 Q 7 U 2 V j d G l v b j E v U 2 h l Z X Q x L 0 N o Y W 5 n Z W Q g V H l w Z S 5 7 U G F 5 b W V u d C w x M n 0 m c X V v d D s s J n F 1 b 3 Q 7 U 2 V j d G l v b j E v U 2 h l Z X Q x L 0 N o Y W 5 n Z W Q g V H l w Z S 5 7 Y 2 9 n c y w x M 3 0 m c X V v d D s s J n F 1 b 3 Q 7 U 2 V j d G l v b j E v U 2 h l Z X Q x L 0 N o Y W 5 n Z W Q g V H l w Z S 5 7 Z 3 J v c 3 M g b W F y Z 2 l u I H B l c m N l b n R h Z 2 U s M T R 9 J n F 1 b 3 Q 7 L C Z x d W 9 0 O 1 N l Y 3 R p b 2 4 x L 1 N o Z W V 0 M S 9 D a G F u Z 2 V k I F R 5 c G U u e 2 d y b 3 N z I G l u Y 2 9 t Z S w x N X 0 m c X V v d D s s J n F 1 b 3 Q 7 U 2 V j d G l v b j E v U 2 h l Z X Q x L 0 N o Y W 5 n Z W Q g V H l w Z S 5 7 U m F 0 a W 5 n L D E 2 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N q w J I u S 4 h x E g x z s 7 R c o O i g A A A A A A g A A A A A A E G Y A A A A B A A A g A A A A c Z 0 / D 3 2 q P 4 7 8 q x B v r 2 S A g a V D Q p J L / + c z d 5 j g Z X 3 S H Q 0 A A A A A D o A A A A A C A A A g A A A A E m q 4 D p E w h B L E l g C O s 7 a h D J 1 k / 0 E 3 C m / V o s 4 R f b r e t 3 9 Q A A A A c v A s I v k S e 1 t I W O L V 1 n A u n / Z j 0 G U i + f j M 4 Y q F b u m O L X n K o F x y g O 2 t N m O U o 2 x S k R b 6 x j f a k 4 2 o C T A Y I T k B l i 5 j + g 0 E o K h 5 6 A o t v 9 h y V c A M R i N A A A A A F B x A x D d n A 4 C d e F 8 E f X X 4 J b e Q j / x s B m z 2 l c u z a X v C M J t e O a 0 Q Y 2 V z R p 6 h U 3 0 G W u J s j V Z y u 7 N 1 G u G w K k Z F i c 7 K + w = = < / D a t a M a s h u p > 
</file>

<file path=customXml/itemProps1.xml><?xml version="1.0" encoding="utf-8"?>
<ds:datastoreItem xmlns:ds="http://schemas.openxmlformats.org/officeDocument/2006/customXml" ds:itemID="{F5E1CA07-12EA-4ABA-AA0E-1FE66F8A75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Analisis Pivot</vt:lpstr>
      <vt:lpstr>Sheet1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IstiNA Azizah</dc:creator>
  <cp:lastModifiedBy>IstiNA Azizah</cp:lastModifiedBy>
  <dcterms:created xsi:type="dcterms:W3CDTF">2025-01-05T06:22:33Z</dcterms:created>
  <dcterms:modified xsi:type="dcterms:W3CDTF">2025-01-19T11:43:10Z</dcterms:modified>
</cp:coreProperties>
</file>