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Original Raw Data\"/>
    </mc:Choice>
  </mc:AlternateContent>
  <xr:revisionPtr revIDLastSave="0" documentId="13_ncr:1_{47CAC30E-4E08-444A-B406-E1F3221956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SR Media Conf 2024 " sheetId="1" r:id="rId1"/>
    <sheet name="Restaurant ASIA 2023" sheetId="2" r:id="rId2"/>
    <sheet name="QSR 2023_April " sheetId="3" r:id="rId3"/>
    <sheet name="FHA 2022" sheetId="4" r:id="rId4"/>
    <sheet name="food2go_belinda &amp; brandon" sheetId="5" r:id="rId5"/>
    <sheet name="2022_May Restaurant ASIA (un as" sheetId="6" r:id="rId6"/>
    <sheet name="2022_May Restaurant Asia (Brand" sheetId="7" r:id="rId7"/>
    <sheet name="2022_May Restaurant ASIA (Kevin" sheetId="8" r:id="rId8"/>
    <sheet name="GRLC 2019" sheetId="9" r:id="rId9"/>
    <sheet name="FHA 2018-Whole" sheetId="10" r:id="rId10"/>
    <sheet name="Burger King Event January 2020" sheetId="11" r:id="rId11"/>
    <sheet name="FHA 2018-Mike" sheetId="12" r:id="rId12"/>
    <sheet name="RAS AGM 15 Aug 18" sheetId="13" r:id="rId13"/>
    <sheet name="SGPC 24 May" sheetId="14" r:id="rId14"/>
    <sheet name="SME Day 15-16 May" sheetId="15" r:id="rId15"/>
    <sheet name="Kiosk Lite Canvassing" sheetId="16" r:id="rId16"/>
    <sheet name="QSR event 31st Jan" sheetId="17" r:id="rId17"/>
    <sheet name="Restaurant Asia 2019" sheetId="18" r:id="rId18"/>
  </sheets>
  <definedNames>
    <definedName name="_xlnm._FilterDatabase" localSheetId="11" hidden="1">'FHA 2018-Mike'!$A$1:$G$1000</definedName>
    <definedName name="_xlnm._FilterDatabase" localSheetId="8" hidden="1">'GRLC 2019'!$A$1:$X$1001</definedName>
    <definedName name="_xlnm._FilterDatabase" localSheetId="17" hidden="1">'Restaurant Asia 2019'!$A$1:$I$33</definedName>
    <definedName name="Z_1B80988C_3B43_4BDD_9FAC_A6047227086C_.wvu.FilterData" localSheetId="11" hidden="1">'FHA 2018-Mike'!$A$1:$G$193</definedName>
    <definedName name="Z_1B80988C_3B43_4BDD_9FAC_A6047227086C_.wvu.FilterData" localSheetId="3" hidden="1">'FHA 2022'!$A$1:$G$231</definedName>
    <definedName name="Z_1B80988C_3B43_4BDD_9FAC_A6047227086C_.wvu.FilterData" localSheetId="16" hidden="1">'QSR event 31st Jan'!$A$1:$F$45</definedName>
    <definedName name="Z_1B80988C_3B43_4BDD_9FAC_A6047227086C_.wvu.FilterData" localSheetId="0" hidden="1">'QSR Media Conf 2024 '!$A$1:$N$45</definedName>
    <definedName name="Z_1B80988C_3B43_4BDD_9FAC_A6047227086C_.wvu.FilterData" localSheetId="17" hidden="1">'Restaurant Asia 2019'!$A$1:$I$39</definedName>
    <definedName name="Z_2B62D7B7_FA94_4B4F_BF42_6877E7C63F93_.wvu.FilterData" localSheetId="3" hidden="1">'FHA 2022'!$A$1:$G$231</definedName>
    <definedName name="Z_2B62D7B7_FA94_4B4F_BF42_6877E7C63F93_.wvu.FilterData" localSheetId="16" hidden="1">'QSR event 31st Jan'!$A$1:$F$45</definedName>
    <definedName name="Z_2B62D7B7_FA94_4B4F_BF42_6877E7C63F93_.wvu.FilterData" localSheetId="0" hidden="1">'QSR Media Conf 2024 '!$A$1:$N$322</definedName>
    <definedName name="Z_2B62D7B7_FA94_4B4F_BF42_6877E7C63F93_.wvu.FilterData" localSheetId="17" hidden="1">'Restaurant Asia 2019'!$A$1:$I$39</definedName>
    <definedName name="Z_2C68169B_C55E_42E5_A2DC_F070FE6554D2_.wvu.FilterData" localSheetId="3" hidden="1">'FHA 2022'!$A$1:$G$174</definedName>
    <definedName name="Z_5C4C1DC0_04F9_4610_A4AA_12A13344E678_.wvu.FilterData" localSheetId="3" hidden="1">'FHA 2022'!$A$1:$G$231</definedName>
    <definedName name="Z_5DADE8AA_E83A_4870_BEC7_C7FAB6165F90_.wvu.FilterData" localSheetId="3" hidden="1">'FHA 2022'!$A$1:$G$231</definedName>
    <definedName name="Z_BB5959C4_1174_4FC9_A325_64B128992477_.wvu.FilterData" localSheetId="3" hidden="1">'FHA 2022'!$A$1:$G$207</definedName>
    <definedName name="Z_E421955A_F9D8_4048_9476_CB41492C6FE3_.wvu.FilterData" localSheetId="3" hidden="1">'FHA 2022'!$A$1:$G$231</definedName>
    <definedName name="Z_E421955A_F9D8_4048_9476_CB41492C6FE3_.wvu.FilterData" localSheetId="0" hidden="1">'QSR Media Conf 2024 '!$A$1:$N$45</definedName>
    <definedName name="Z_EB642455_5A80_4F93_92A8_8127AE3FCFC1_.wvu.FilterData" localSheetId="3" hidden="1">'FHA 2022'!$A$1:$G$207</definedName>
  </definedNames>
  <calcPr calcId="191029"/>
  <customWorkbookViews>
    <customWorkbookView name="Filter 6" guid="{EB642455-5A80-4F93-92A8-8127AE3FCFC1}" maximized="1" windowWidth="0" windowHeight="0" activeSheetId="0"/>
    <customWorkbookView name="Filter 7" guid="{BB5959C4-1174-4FC9-A325-64B128992477}" maximized="1" windowWidth="0" windowHeight="0" activeSheetId="0"/>
    <customWorkbookView name="Filter 4" guid="{2C68169B-C55E-42E5-A2DC-F070FE6554D2}" maximized="1" windowWidth="0" windowHeight="0" activeSheetId="0"/>
    <customWorkbookView name="Filter 5" guid="{5DADE8AA-E83A-4870-BEC7-C7FAB6165F90}" maximized="1" windowWidth="0" windowHeight="0" activeSheetId="0"/>
    <customWorkbookView name="Filter 2" guid="{2B62D7B7-FA94-4B4F-BF42-6877E7C63F93}" maximized="1" windowWidth="0" windowHeight="0" activeSheetId="0"/>
    <customWorkbookView name="Filter 3" guid="{E421955A-F9D8-4048-9476-CB41492C6FE3}" maximized="1" windowWidth="0" windowHeight="0" activeSheetId="0"/>
    <customWorkbookView name="Filter 1" guid="{1B80988C-3B43-4BDD-9FAC-A6047227086C}" maximized="1" windowWidth="0" windowHeight="0" activeSheetId="0"/>
    <customWorkbookView name="filter 55" guid="{5C4C1DC0-04F9-4610-A4AA-12A13344E67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Xw/CNbVTgYPuJsZ2aiuiCrIxKpUk3cgxlaaDgOOr2Sc="/>
    </ext>
  </extLst>
</workbook>
</file>

<file path=xl/calcChain.xml><?xml version="1.0" encoding="utf-8"?>
<calcChain xmlns="http://schemas.openxmlformats.org/spreadsheetml/2006/main">
  <c r="G54" i="9" l="1"/>
  <c r="C3" i="5"/>
  <c r="C4" i="5"/>
  <c r="C5" i="5"/>
  <c r="C6" i="5"/>
  <c r="C7" i="5"/>
  <c r="C8" i="5"/>
  <c r="C9" i="5"/>
  <c r="C10" i="5"/>
  <c r="C11" i="5"/>
  <c r="C12" i="5"/>
  <c r="C13" i="5"/>
  <c r="C2" i="5"/>
  <c r="E43" i="17"/>
  <c r="E42" i="17"/>
  <c r="E41" i="17"/>
  <c r="E40" i="17"/>
  <c r="E39" i="17"/>
  <c r="E37" i="17"/>
  <c r="E27" i="17"/>
  <c r="E16" i="17"/>
  <c r="F54" i="9"/>
  <c r="F12" i="7"/>
  <c r="G11" i="7"/>
  <c r="F11" i="7"/>
  <c r="G10" i="7"/>
  <c r="F10" i="7"/>
  <c r="G9" i="7"/>
  <c r="F9" i="7"/>
  <c r="F7" i="7"/>
  <c r="G6" i="7"/>
  <c r="G5" i="7"/>
  <c r="F4" i="7"/>
  <c r="G3" i="7"/>
  <c r="F3" i="7"/>
  <c r="F2" i="7"/>
  <c r="H27" i="6"/>
  <c r="G27" i="6"/>
  <c r="G26" i="6"/>
  <c r="G24" i="6"/>
  <c r="G22" i="6"/>
  <c r="G21" i="6"/>
  <c r="H20" i="6"/>
  <c r="G20" i="6"/>
  <c r="H19" i="6"/>
  <c r="G19" i="6"/>
  <c r="G15" i="6"/>
  <c r="G14" i="6"/>
  <c r="G13" i="6"/>
  <c r="H11" i="6"/>
  <c r="G11" i="6"/>
  <c r="H10" i="6"/>
  <c r="G9" i="6"/>
  <c r="G8" i="6"/>
  <c r="G7" i="6"/>
  <c r="G6" i="6"/>
  <c r="G5" i="6"/>
  <c r="G4" i="6"/>
  <c r="I3" i="6"/>
  <c r="H3" i="6"/>
  <c r="G2" i="6"/>
  <c r="E11" i="5"/>
  <c r="F16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000-000002000000}">
      <text>
        <r>
          <rPr>
            <sz val="12"/>
            <color rgb="FF000000"/>
            <rFont val="Calibri"/>
            <family val="2"/>
            <scheme val="minor"/>
          </rPr>
          <t>======
ID#AAABeDwW87c
    (2025-02-14 07:02:40)
The particular card was posted by Chirag too
	-Smitha D U</t>
        </r>
      </text>
    </comment>
    <comment ref="D57" authorId="0" shapeId="0" xr:uid="{00000000-0006-0000-0000-000003000000}">
      <text>
        <r>
          <rPr>
            <sz val="12"/>
            <color rgb="FF000000"/>
            <rFont val="Calibri"/>
            <family val="2"/>
            <scheme val="minor"/>
          </rPr>
          <t>======
ID#AAABeDwW87Y
    (2025-02-14 07:02:40)
not sure if we have to add since it says journalist n no other details provided @ishwarya@tabsquare.com
	-Sahana Hiremath
Ignore this alone
	-Ishwarya Krishna</t>
        </r>
      </text>
    </comment>
    <comment ref="K82" authorId="0" shapeId="0" xr:uid="{00000000-0006-0000-0000-000004000000}">
      <text>
        <r>
          <rPr>
            <sz val="12"/>
            <color rgb="FF000000"/>
            <rFont val="Calibri"/>
            <family val="2"/>
            <scheme val="minor"/>
          </rPr>
          <t>======
ID#AAABeDwW87U
    (2025-02-14 07:02:40)
added to sg based on ph no
	-Sahana Hiremath</t>
        </r>
      </text>
    </comment>
    <comment ref="K83" authorId="0" shapeId="0" xr:uid="{00000000-0006-0000-0000-000001000000}">
      <text>
        <r>
          <rPr>
            <sz val="12"/>
            <color rgb="FF000000"/>
            <rFont val="Calibri"/>
            <family val="2"/>
            <scheme val="minor"/>
          </rPr>
          <t>======
ID#AAABeDwW87g
    (2025-02-14 07:02:40)
added to sg based on ph no
	-Sahana Hiremath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wsOyZvhAv04l23u21BQPm2LzXA=="/>
    </ext>
  </extLst>
</comments>
</file>

<file path=xl/sharedStrings.xml><?xml version="1.0" encoding="utf-8"?>
<sst xmlns="http://schemas.openxmlformats.org/spreadsheetml/2006/main" count="9596" uniqueCount="4514">
  <si>
    <t>Designation</t>
  </si>
  <si>
    <t>Country/Region</t>
  </si>
  <si>
    <t>Owner in PD</t>
  </si>
  <si>
    <t xml:space="preserve">Pipedrive URL </t>
  </si>
  <si>
    <t>Priority
P1/P2/P3</t>
  </si>
  <si>
    <t>Pre Event or Actual Event</t>
  </si>
  <si>
    <t>Card Image</t>
  </si>
  <si>
    <t>Terence Kong</t>
  </si>
  <si>
    <t>Manager - Regional Procurement</t>
  </si>
  <si>
    <t>terence-kong@tims-mgca.com</t>
  </si>
  <si>
    <t>Tim Hortons</t>
  </si>
  <si>
    <t>(65)96190984</t>
  </si>
  <si>
    <t>Singapore</t>
  </si>
  <si>
    <t>Oxy</t>
  </si>
  <si>
    <t>https://tabsquarepteltd.pipedrive.com/deal/21138</t>
  </si>
  <si>
    <t>Pre Event on 22/4/2024</t>
  </si>
  <si>
    <t xml:space="preserve">David Wang </t>
  </si>
  <si>
    <t>Head of Operations Excellence</t>
  </si>
  <si>
    <t>davidwang@lesamisgroup.com.sg</t>
  </si>
  <si>
    <t>Le.s amis group</t>
  </si>
  <si>
    <t>(65)97740819</t>
  </si>
  <si>
    <t>https://tabsquarepteltd.pipedrive.com/deal/21139</t>
  </si>
  <si>
    <t>Glory Greecia</t>
  </si>
  <si>
    <t>Junior Marketing executive cum certified management trainer</t>
  </si>
  <si>
    <t>greecia@carlsjr.com.my</t>
  </si>
  <si>
    <t>Aspac food and beverages</t>
  </si>
  <si>
    <t>601139829539 , 60386052119</t>
  </si>
  <si>
    <t>Malaysia</t>
  </si>
  <si>
    <t>Josh</t>
  </si>
  <si>
    <t>https://tabsquarepteltd.pipedrive.com/deal/21140</t>
  </si>
  <si>
    <t>https://tabsquarepteltd.pipedrive.com/deal/21141</t>
  </si>
  <si>
    <t>darren.sim@epointpos.com</t>
  </si>
  <si>
    <t>Andrew Tan</t>
  </si>
  <si>
    <t>andrew@atnco.biz</t>
  </si>
  <si>
    <t>ANDREW TAN + COMPANY PTE LTD</t>
  </si>
  <si>
    <t>65 98273039,+65 6345.5052</t>
  </si>
  <si>
    <t>Oxy Ong</t>
  </si>
  <si>
    <t>https://tabsquarepteltd.pipedrive.com/deal/21143</t>
  </si>
  <si>
    <t>Sean Choong</t>
  </si>
  <si>
    <t>CEO</t>
  </si>
  <si>
    <t>sean@amps7.com</t>
  </si>
  <si>
    <t>AMPERSAND 7 PTE LTD</t>
  </si>
  <si>
    <t>65 8399 7675</t>
  </si>
  <si>
    <t>https://tabsquarepteltd.pipedrive.com/deal/21181</t>
  </si>
  <si>
    <t>Jay Lim</t>
  </si>
  <si>
    <t>Founder and Global CEO</t>
  </si>
  <si>
    <t>jay@gopizza.kr</t>
  </si>
  <si>
    <t>GOPIZZA</t>
  </si>
  <si>
    <t>https://tabsquarepteltd.pipedrive.com/deal/21182</t>
  </si>
  <si>
    <t>Kevin Khoo</t>
  </si>
  <si>
    <t>CEO Singapore</t>
  </si>
  <si>
    <t>kevin@kopiventures.com</t>
  </si>
  <si>
    <t>Gloria Jeans coffees</t>
  </si>
  <si>
    <t>65 9187 4028</t>
  </si>
  <si>
    <t>https://tabsquarepteltd.pipedrive.com/deal/21144</t>
  </si>
  <si>
    <t>Vivian Khoo</t>
  </si>
  <si>
    <t>General Manager</t>
  </si>
  <si>
    <t>vivian@kopiventures.com</t>
  </si>
  <si>
    <t>65 93285738</t>
  </si>
  <si>
    <t>QSR Event on 23/4/2024</t>
  </si>
  <si>
    <t>Scott Leith</t>
  </si>
  <si>
    <t>GENERAL MANAGER - INTERNATIONAL</t>
  </si>
  <si>
    <t>SCOTTAGELATISSIMO.COM.AU</t>
  </si>
  <si>
    <t>Gelatissimo</t>
  </si>
  <si>
    <t>61 421 642 585</t>
  </si>
  <si>
    <t>Australia</t>
  </si>
  <si>
    <t>Mike Chauhan</t>
  </si>
  <si>
    <t>https://tabsquarepteltd.pipedrive.com/deal/21146</t>
  </si>
  <si>
    <t>RAPHAEL CHAN</t>
  </si>
  <si>
    <t>Managing Director</t>
  </si>
  <si>
    <t>raphael_c@whizdomconsult.com</t>
  </si>
  <si>
    <t>Whizdom</t>
  </si>
  <si>
    <t>65 9431 2437</t>
  </si>
  <si>
    <t>https://tabsquarepteltd.pipedrive.com/deal/21147</t>
  </si>
  <si>
    <t>Eric chia</t>
  </si>
  <si>
    <t>Chief Executive officer</t>
  </si>
  <si>
    <t>eric@advocado.me</t>
  </si>
  <si>
    <t>Advocado</t>
  </si>
  <si>
    <t>65 9003 6219</t>
  </si>
  <si>
    <t>https://tabsquarepteltd.pipedrive.com/deal/21148</t>
  </si>
  <si>
    <t>Lynn Ong</t>
  </si>
  <si>
    <t>Group General Manager</t>
  </si>
  <si>
    <t>lynn.ong@koomi.com.sg</t>
  </si>
  <si>
    <t>KOOMI</t>
  </si>
  <si>
    <t>65 9845 5000</t>
  </si>
  <si>
    <t>https://tabsquarepteltd.pipedrive.com/deal/21149</t>
  </si>
  <si>
    <t>Jalan Imam Mahbud</t>
  </si>
  <si>
    <t>PT EWOPOS Solusi Indonesia</t>
  </si>
  <si>
    <t>622127899788, 622127899789</t>
  </si>
  <si>
    <t>Indonesia</t>
  </si>
  <si>
    <t>Rachel Kan</t>
  </si>
  <si>
    <t>https://tabsquarepteltd.pipedrive.com/deal/21183</t>
  </si>
  <si>
    <t>Suhaimi Abdul Manaf</t>
  </si>
  <si>
    <t>smanaf@ckr.com</t>
  </si>
  <si>
    <t>CKE Restaurants</t>
  </si>
  <si>
    <t>USA</t>
  </si>
  <si>
    <t>Josh Ho</t>
  </si>
  <si>
    <t>https://tabsquarepteltd.pipedrive.com/deal/21184</t>
  </si>
  <si>
    <t>MARTIN DARBY</t>
  </si>
  <si>
    <t>martin.darby@expressfoodgroup.com</t>
  </si>
  <si>
    <t>EFG Express food group</t>
  </si>
  <si>
    <t>65 9189 0201,+855 78 777 809</t>
  </si>
  <si>
    <t>https://tabsquarepteltd.pipedrive.com/deal/21150</t>
  </si>
  <si>
    <t>Poo shang amanda</t>
  </si>
  <si>
    <t>Co - Founder</t>
  </si>
  <si>
    <t>AMANDA@PLAYMADE.COM</t>
  </si>
  <si>
    <t>Play Made</t>
  </si>
  <si>
    <t>65 9767 6099</t>
  </si>
  <si>
    <t>https://tabsquarepteltd.pipedrive.com/deal/21151</t>
  </si>
  <si>
    <t>Crystal Wee</t>
  </si>
  <si>
    <t>CRYSTAL@PLAYMADE.COM</t>
  </si>
  <si>
    <t>65 9067 7297</t>
  </si>
  <si>
    <t>DATO' JOSHUA LIEW</t>
  </si>
  <si>
    <t>Group Executive Director</t>
  </si>
  <si>
    <t>joshua@marrybrown.com</t>
  </si>
  <si>
    <t>Marry Brown</t>
  </si>
  <si>
    <t>6012 771 5963</t>
  </si>
  <si>
    <t>https://tabsquarepteltd.pipedrive.com/deal/21154</t>
  </si>
  <si>
    <t>NOOR IRLIANA BINTI MOHD RAHIM</t>
  </si>
  <si>
    <t>MIS Manager</t>
  </si>
  <si>
    <t>liana@marrybrown.com</t>
  </si>
  <si>
    <t>6013 779 3461</t>
  </si>
  <si>
    <t>JASON Tan</t>
  </si>
  <si>
    <t>Manager Regional Business Development</t>
  </si>
  <si>
    <t>jason.tan@wokhey.sg</t>
  </si>
  <si>
    <t>Wokhey</t>
  </si>
  <si>
    <t>65 9827 0484, 65 6694 0088</t>
  </si>
  <si>
    <t>https://tabsquarepteltd.pipedrive.com/deal/21158</t>
  </si>
  <si>
    <t>Sebastian Svensson</t>
  </si>
  <si>
    <t>sebastian@giant-pumpkin.com</t>
  </si>
  <si>
    <t>Giant Pumpkin</t>
  </si>
  <si>
    <t>66 (0) 95 250 8290</t>
  </si>
  <si>
    <t>Thailand</t>
  </si>
  <si>
    <t>https://tabsquarepteltd.pipedrive.com/deal/21160</t>
  </si>
  <si>
    <t>Brendan Hill</t>
  </si>
  <si>
    <t>Manager, Restaurants Technology</t>
  </si>
  <si>
    <t>brendan.hill@yum.com</t>
  </si>
  <si>
    <t>KFC Asia Franchise Pte Ltd</t>
  </si>
  <si>
    <t>65 6430 2893, 65 9030 2418</t>
  </si>
  <si>
    <t>https://tabsquarepteltd.pipedrive.com/deal/21163</t>
  </si>
  <si>
    <t>WAEWRAWEE KAMPANAKORN</t>
  </si>
  <si>
    <t>Marketing Executive</t>
  </si>
  <si>
    <t>waewrawee@newlywedsfoods.co.th</t>
  </si>
  <si>
    <t>Newly Weds Foods (Thailand) Limited</t>
  </si>
  <si>
    <t>66 2 315 9020, 66 2 946 7703, 66 86 515 4295</t>
  </si>
  <si>
    <t>https://tabsquarepteltd.pipedrive.com/deal/21164</t>
  </si>
  <si>
    <t>Hot Palette (HONG KONG) CO., Limited,</t>
  </si>
  <si>
    <t>China</t>
  </si>
  <si>
    <t>https://tabsquarepteltd.pipedrive.com/deal/21186</t>
  </si>
  <si>
    <t>Alvin C. Saronicman</t>
  </si>
  <si>
    <t>Director of international Field Marketing</t>
  </si>
  <si>
    <t>LAKAFFA</t>
  </si>
  <si>
    <t>Taiwan</t>
  </si>
  <si>
    <t>https://tabsquarepteltd.pipedrive.com/deal/21185</t>
  </si>
  <si>
    <t>JAKE Chia</t>
  </si>
  <si>
    <t>Co-founder / Director</t>
  </si>
  <si>
    <t>jake@wokhey.sg</t>
  </si>
  <si>
    <t>65 6694 0088</t>
  </si>
  <si>
    <t>https://tabsquarepteltd.pipedrive.com/deal/21165</t>
  </si>
  <si>
    <t>Pintip Sevikul</t>
  </si>
  <si>
    <t xml:space="preserve"> Business Development
Marketing Manager</t>
  </si>
  <si>
    <t>pintip_se@minor.com</t>
  </si>
  <si>
    <t>Minor DQ Limited</t>
  </si>
  <si>
    <t>66(0) 81955 7991</t>
  </si>
  <si>
    <t>https://tabsquarepteltd.pipedrive.com/deal/21166</t>
  </si>
  <si>
    <t>Kanlada
Jangpinitporn</t>
  </si>
  <si>
    <t>Marketing Director</t>
  </si>
  <si>
    <t>kanlada_ja@minor.com</t>
  </si>
  <si>
    <t>MInor DQ Limited</t>
  </si>
  <si>
    <t>66(0) 9 7919 9713</t>
  </si>
  <si>
    <t>Joyce Tan</t>
  </si>
  <si>
    <t>SR. PROGRAM LEAD
MARKETING</t>
  </si>
  <si>
    <t>joyce.tan@cfacorp.com.sg</t>
  </si>
  <si>
    <t>Chick-fil-A (Asia) Pte. Ltd.</t>
  </si>
  <si>
    <t>https://tabsquarepteltd.pipedrive.com/deal/21168</t>
  </si>
  <si>
    <t>URBAN BRECKO</t>
  </si>
  <si>
    <t>INTERNATIONAL DEVELOPMENT DIRECTOR</t>
  </si>
  <si>
    <t>urban_brecko@papajohns.co.uk</t>
  </si>
  <si>
    <t>PAPA JOHNS</t>
  </si>
  <si>
    <t>44 7917 634345</t>
  </si>
  <si>
    <t>https://tabsquarepteltd.pipedrive.com/deal/21169</t>
  </si>
  <si>
    <t>Quek Hui Yi</t>
  </si>
  <si>
    <t>Assistant Manager</t>
  </si>
  <si>
    <t>huiyi@hotpalette-apac.com</t>
  </si>
  <si>
    <t>Hot Palette (Asia Pacific) Pte. Ltd.</t>
  </si>
  <si>
    <t>(65) 6336 2910 , (65) 6336 9291</t>
  </si>
  <si>
    <t>https://tabsquarepteltd.pipedrive.com/deal/21170</t>
  </si>
  <si>
    <t>CHIA TZE JUN</t>
  </si>
  <si>
    <t>CHIEF EXECUTIVE OFFICER</t>
  </si>
  <si>
    <t>fj.chia@abaavo.com</t>
  </si>
  <si>
    <t>Abaavo Group Private Limited</t>
  </si>
  <si>
    <t>65 9649 4926, 65 6243 0108</t>
  </si>
  <si>
    <t>https://tabsquarepteltd.pipedrive.com/deal/21174</t>
  </si>
  <si>
    <t>JOANNE TAN</t>
  </si>
  <si>
    <t>HEAD OF OPERATIONS</t>
  </si>
  <si>
    <t>joanne.tan@abaavo.com</t>
  </si>
  <si>
    <t>M+65 9061 0016, O+65 6243 0108</t>
  </si>
  <si>
    <t>HENNY RAFIEDZAH</t>
  </si>
  <si>
    <t>SENIOR MARKETING EXECUTIVE</t>
  </si>
  <si>
    <t>henny@abaavo.com</t>
  </si>
  <si>
    <t>M+65 9732 4435,  +65 6243 0108</t>
  </si>
  <si>
    <t>NICOLE TAN</t>
  </si>
  <si>
    <t>OPERATIONS MANAGER</t>
  </si>
  <si>
    <t>nicole.tan@obaavo.com</t>
  </si>
  <si>
    <t>M+65 9456 1955 0+65 6243 0108</t>
  </si>
  <si>
    <t>Kayne Lee</t>
  </si>
  <si>
    <t>Digital and Technology Service Head</t>
  </si>
  <si>
    <t>Kayne.Lee@jrgtw.com</t>
  </si>
  <si>
    <t>Pizza Hut</t>
  </si>
  <si>
    <t>(02)2515-6919</t>
  </si>
  <si>
    <t>https://tabsquarepteltd.pipedrive.com/deal/21173</t>
  </si>
  <si>
    <t>KAREN NAI</t>
  </si>
  <si>
    <t/>
  </si>
  <si>
    <t>Karen_Nai@burgerking.com.sg</t>
  </si>
  <si>
    <t>BURGER KING SINGAPORE PTE LTD.</t>
  </si>
  <si>
    <t>(65) 9093 4975, (65) 6214 3362</t>
  </si>
  <si>
    <t>https://tabsquarepteltd.pipedrive.com/deal/18167</t>
  </si>
  <si>
    <t>SEBRENA TEO</t>
  </si>
  <si>
    <t>Senior Manager, Supply Chain Management</t>
  </si>
  <si>
    <t>sebrena_teo@burgerking.com.sg</t>
  </si>
  <si>
    <t>(65) 9100 8517, (65) 6214 3362</t>
  </si>
  <si>
    <t>Antony Leung</t>
  </si>
  <si>
    <t>Antony.Leung@pizzahut.com.tw</t>
  </si>
  <si>
    <t>Pizza Hut Jardine Food Services (Taiwan) Co., Ltd.</t>
  </si>
  <si>
    <t>886-2-2503-6889, 886-2-2518-1889</t>
  </si>
  <si>
    <t>https://tabsquarepteltd.pipedrive.com/deal/21162</t>
  </si>
  <si>
    <t>MADAN KISHOR</t>
  </si>
  <si>
    <t>SANJAY@KEBABSFAKTORY.COM</t>
  </si>
  <si>
    <t>KEBABS FAKTORY</t>
  </si>
  <si>
    <t>65 9860 0290</t>
  </si>
  <si>
    <t>https://tabsquarepteltd.pipedrive.com/deal/21161</t>
  </si>
  <si>
    <t>MATTHEW KURZYNSKI</t>
  </si>
  <si>
    <t>DIRECTOR, GLOBAL STRATEGIE SOURCING</t>
  </si>
  <si>
    <t>MKURZYNSKI@COFFEEBEAN.COM</t>
  </si>
  <si>
    <t>COFFEE BEAN TEA LEAF</t>
  </si>
  <si>
    <t>65 8433 8395</t>
  </si>
  <si>
    <t>https://tabsquarepteltd.pipedrive.com/deal/17224</t>
  </si>
  <si>
    <t>Soh Yen Ni</t>
  </si>
  <si>
    <t>Consultant
Supply Chain, Menu Management &amp; Quality Assurance</t>
  </si>
  <si>
    <t>yenni.soh@sg.mcd.com</t>
  </si>
  <si>
    <t>Hanbaobao Pte Ltd (Licensee of McDonald's)</t>
  </si>
  <si>
    <t>(65) 6462 0800</t>
  </si>
  <si>
    <t>https://tabsquarepteltd.pipedrive.com/deal/21157</t>
  </si>
  <si>
    <t>Jo-Lin Tan</t>
  </si>
  <si>
    <t>HEAD OF IT</t>
  </si>
  <si>
    <t>EMAIL jolin.tan@boostjuicebars.com.my</t>
  </si>
  <si>
    <t>Boost juice Vitality Boost Sdn. Bhd.</t>
  </si>
  <si>
    <t>60 17 663 8200</t>
  </si>
  <si>
    <t>https://tabsquarepteltd.pipedrive.com/deal/21155</t>
  </si>
  <si>
    <t>Jessie ONG</t>
  </si>
  <si>
    <t>Chief of Staff
Head of Marketing</t>
  </si>
  <si>
    <t>jessie.ong@stssco.com</t>
  </si>
  <si>
    <t>The STSS Company Pte Ltd</t>
  </si>
  <si>
    <t>65 9750 0909</t>
  </si>
  <si>
    <t>https://tabsquarepteltd.pipedrive.com/deal/21153</t>
  </si>
  <si>
    <t>Jay Lee</t>
  </si>
  <si>
    <t>Global Business Team/ Head</t>
  </si>
  <si>
    <t>multipler@gopizza.kr</t>
  </si>
  <si>
    <t>821054138273, 8884466875</t>
  </si>
  <si>
    <t>QSR Event on 24/4/2024</t>
  </si>
  <si>
    <t>Kairul Azman</t>
  </si>
  <si>
    <t>International Director</t>
  </si>
  <si>
    <t>kairul@marrybrown.com</t>
  </si>
  <si>
    <t>UAE</t>
  </si>
  <si>
    <t>Liyana Ramlan</t>
  </si>
  <si>
    <t>liyana@wokhey.sg</t>
  </si>
  <si>
    <t>Arnold Molenhuis</t>
  </si>
  <si>
    <t>Chief Financial Officer</t>
  </si>
  <si>
    <t>www.oldtown.com.my</t>
  </si>
  <si>
    <t>Kopitiam Asia Pacific Sdn Bhd</t>
  </si>
  <si>
    <t>https://tabsquarepteltd.pipedrive.com/deal/21187</t>
  </si>
  <si>
    <t>Micking REN</t>
  </si>
  <si>
    <t>Country Manager</t>
  </si>
  <si>
    <t>meiqing.ren@sunmi.com</t>
  </si>
  <si>
    <t>Sunmi</t>
  </si>
  <si>
    <t>86-18621812880</t>
  </si>
  <si>
    <t>https://tabsquarepteltd.pipedrive.com/deal/21188</t>
  </si>
  <si>
    <t>Stephanie Soo</t>
  </si>
  <si>
    <t>Marketing manager</t>
  </si>
  <si>
    <t>stephanie@playmade.com</t>
  </si>
  <si>
    <t>Gordon Loh</t>
  </si>
  <si>
    <t>Business Development Manager</t>
  </si>
  <si>
    <t>gordonloh@npn.sg</t>
  </si>
  <si>
    <t>NPN</t>
  </si>
  <si>
    <t>(65) 9322 3805</t>
  </si>
  <si>
    <t>https://tabsquarepteltd.pipedrive.com/deal/21189</t>
  </si>
  <si>
    <t>Jarred Neubronner</t>
  </si>
  <si>
    <t>Senior Insight Analyst</t>
  </si>
  <si>
    <t>jarred.neubronner@igd.com</t>
  </si>
  <si>
    <t>igd</t>
  </si>
  <si>
    <t>65 9896 7007</t>
  </si>
  <si>
    <t>https://tabsquarepteltd.pipedrive.com/deal/21190</t>
  </si>
  <si>
    <t>Tan Soo Eng</t>
  </si>
  <si>
    <t>soo-eng.tan@igd.com</t>
  </si>
  <si>
    <t>65 9755 7432</t>
  </si>
  <si>
    <t>Terence Leong</t>
  </si>
  <si>
    <t>Deputy Director
Operations</t>
  </si>
  <si>
    <t>terenceleong@spcshakeshack.com</t>
  </si>
  <si>
    <t>SHAKE SHACK SINGAPORE</t>
  </si>
  <si>
    <t>65 8118 1620</t>
  </si>
  <si>
    <t>https://tabsquarepteltd.pipedrive.com/deal/21191</t>
  </si>
  <si>
    <t>Jackson Ong</t>
  </si>
  <si>
    <t>Director
Business Development</t>
  </si>
  <si>
    <t>jacksonong@spc.co.kr</t>
  </si>
  <si>
    <t>65 8533 0559</t>
  </si>
  <si>
    <t>Djan Magbanua</t>
  </si>
  <si>
    <t>Lead Journalist</t>
  </si>
  <si>
    <t>QSR Media</t>
  </si>
  <si>
    <t>cant decide region since it doesnt have ph n email</t>
  </si>
  <si>
    <t>Jeff Vassel</t>
  </si>
  <si>
    <t>Global Business Development Manager</t>
  </si>
  <si>
    <t>jeffv@geotechinfo.com.au</t>
  </si>
  <si>
    <t>Geotech</t>
  </si>
  <si>
    <t>+61 421 684 444</t>
  </si>
  <si>
    <t>https://tabsquarepteltd.pipedrive.com/deal/21201</t>
  </si>
  <si>
    <t>Serene Samantha Goh</t>
  </si>
  <si>
    <t>Senior Manager Intl Franchise Operations</t>
  </si>
  <si>
    <t>sgoh@ckr.com</t>
  </si>
  <si>
    <t>CKE Restaurants Inc.</t>
  </si>
  <si>
    <t>https://tabsquarepteltd.pipedrive.com/deal/21202</t>
  </si>
  <si>
    <t>Josh Bell</t>
  </si>
  <si>
    <t>Principal</t>
  </si>
  <si>
    <t>Guzman y Gomez</t>
  </si>
  <si>
    <t>+6585986377</t>
  </si>
  <si>
    <t>https://tabsquarepteltd.pipedrive.com/deal/21203</t>
  </si>
  <si>
    <t>June Ng</t>
  </si>
  <si>
    <t>Head of Operations</t>
  </si>
  <si>
    <t>wooijune@gyg.com.sg</t>
  </si>
  <si>
    <t>Guzman Y Gomez</t>
  </si>
  <si>
    <t>Anthony Shina</t>
  </si>
  <si>
    <t>Chief Development Officer</t>
  </si>
  <si>
    <t>Ashina@gelatissimo.com.au</t>
  </si>
  <si>
    <t>+61416258343</t>
  </si>
  <si>
    <t>Karl Anthony Fernandez</t>
  </si>
  <si>
    <t>Area Manager</t>
  </si>
  <si>
    <t>Karl@gelatissimo.sg</t>
  </si>
  <si>
    <t>+65 93284524</t>
  </si>
  <si>
    <t>Goh Chai Seah</t>
  </si>
  <si>
    <t>Asst Operations Admin Manager</t>
  </si>
  <si>
    <t>chaiseah.goh@polarpuffs.com.sg</t>
  </si>
  <si>
    <t>Polar Puffs &amp; Cakes Pte Ltd</t>
  </si>
  <si>
    <t>+6592273380</t>
  </si>
  <si>
    <t>https://tabsquarepteltd.pipedrive.com/deal/21204</t>
  </si>
  <si>
    <t>Tony Liew</t>
  </si>
  <si>
    <t>Operation Manager</t>
  </si>
  <si>
    <t>tony.liew@polarpuffs.com.sg</t>
  </si>
  <si>
    <t>Polar Puffs &amp; Cakes Pte Ltd.</t>
  </si>
  <si>
    <t>+6594454566</t>
  </si>
  <si>
    <t>Chan Yu Ying Eunice</t>
  </si>
  <si>
    <t>eunice.chan@koicafe.com</t>
  </si>
  <si>
    <t>KOI Thé</t>
  </si>
  <si>
    <t>+65 96583959</t>
  </si>
  <si>
    <t>https://tabsquarepteltd.pipedrive.com/deal/21205</t>
  </si>
  <si>
    <t>Celine Tee Jia Qi</t>
  </si>
  <si>
    <t>celine.tee@koicafe.com</t>
  </si>
  <si>
    <t>+65 82010399</t>
  </si>
  <si>
    <t>Joshua Wong</t>
  </si>
  <si>
    <t>Project Management Office Manager</t>
  </si>
  <si>
    <t>joshua@koicafe.com</t>
  </si>
  <si>
    <t>+65 92995930</t>
  </si>
  <si>
    <t>Stephen Giles</t>
  </si>
  <si>
    <t>stephen.giles@nortonrosefulbright.com</t>
  </si>
  <si>
    <t>Cookies Australia</t>
  </si>
  <si>
    <t>+61409880190</t>
  </si>
  <si>
    <t>https://tabsquarepteltd.pipedrive.com/deal/21206</t>
  </si>
  <si>
    <t>Ariben Benson Daniels</t>
  </si>
  <si>
    <t>Manager Cybersecurity</t>
  </si>
  <si>
    <t>ariben.daniels@yum.com</t>
  </si>
  <si>
    <t>Yum</t>
  </si>
  <si>
    <t>+6594215125</t>
  </si>
  <si>
    <t>https://tabsquarepteltd.pipedrive.com/deal/21207</t>
  </si>
  <si>
    <t>Johnny Yang</t>
  </si>
  <si>
    <t>Head of eCommerce</t>
  </si>
  <si>
    <t>johnny.yang@yum.com</t>
  </si>
  <si>
    <t>Yin Xiao Hang</t>
  </si>
  <si>
    <t>Head of Marketing</t>
  </si>
  <si>
    <t>xiaohang.yin@royal-tg.com</t>
  </si>
  <si>
    <t>Royal T Group</t>
  </si>
  <si>
    <t>+65 81826961</t>
  </si>
  <si>
    <t>https://tabsquarepteltd.pipedrive.com/deal/21208</t>
  </si>
  <si>
    <t xml:space="preserve">Goh Kian Yong </t>
  </si>
  <si>
    <t>Senior Manager APAC Business Dev</t>
  </si>
  <si>
    <t>goh_k@subway.com</t>
  </si>
  <si>
    <t>Subway</t>
  </si>
  <si>
    <t>+6592745262</t>
  </si>
  <si>
    <t>https://tabsquarepteltd.pipedrive.com/deal/21209</t>
  </si>
  <si>
    <t>Lorent Adrias</t>
  </si>
  <si>
    <t>lorentadrias@roasters.com.ph</t>
  </si>
  <si>
    <t>Kenny Rogers Roastes &amp; Seattles Best Coffee Philippines</t>
  </si>
  <si>
    <t>https://tabsquarepteltd.pipedrive.com/deal/21210</t>
  </si>
  <si>
    <t>Agnes Ngea</t>
  </si>
  <si>
    <t>Sr QA Manager</t>
  </si>
  <si>
    <t>sngea@ckr.com</t>
  </si>
  <si>
    <t>CKE Carl's Jr. Restaurant</t>
  </si>
  <si>
    <t>+60195113080</t>
  </si>
  <si>
    <t>https://tabsquarepteltd.pipedrive.com/deal/21211</t>
  </si>
  <si>
    <t>JOHN PAULO OQUENDO</t>
  </si>
  <si>
    <t>MARKETING MANAGER</t>
  </si>
  <si>
    <t>johnpaulooquendo@sbc.com.ph</t>
  </si>
  <si>
    <t>SEATTLE'S BEST COFFEE</t>
  </si>
  <si>
    <t>Danny</t>
  </si>
  <si>
    <t>https://tabsquarepteltd.pipedrive.com/deal/21212</t>
  </si>
  <si>
    <t>Sanjay Rekhi</t>
  </si>
  <si>
    <t xml:space="preserve">Founder </t>
  </si>
  <si>
    <t>sanjay@geniecollective.sg</t>
  </si>
  <si>
    <t>Genie Collective</t>
  </si>
  <si>
    <t>+65 9660 0290</t>
  </si>
  <si>
    <t>https://tabsquarepteltd.pipedrive.com/deal/21213</t>
  </si>
  <si>
    <t>Jin Cheah</t>
  </si>
  <si>
    <t>Director</t>
  </si>
  <si>
    <t>Jin@tlccapm.com</t>
  </si>
  <si>
    <t>Tim Ho Wan</t>
  </si>
  <si>
    <t>65 9666 2062</t>
  </si>
  <si>
    <t>https://tabsquarepteltd.pipedrive.com/deal/21214</t>
  </si>
  <si>
    <t>Davy Wee</t>
  </si>
  <si>
    <t>CSO</t>
  </si>
  <si>
    <t>davy@seoulgardengroup.com</t>
  </si>
  <si>
    <t>Seoul Garden</t>
  </si>
  <si>
    <t>Josh ho</t>
  </si>
  <si>
    <t>https://tabsquarepteltd.pipedrive.com/deal/21241</t>
  </si>
  <si>
    <t>Carlos Goh</t>
  </si>
  <si>
    <t>Head Chef</t>
  </si>
  <si>
    <t>carlos@159atas.sg</t>
  </si>
  <si>
    <t>159 Atas</t>
  </si>
  <si>
    <t>+65 8523 4664</t>
  </si>
  <si>
    <t>https://tabsquarepteltd.pipedrive.com/deal/21215</t>
  </si>
  <si>
    <t>Jane Hia</t>
  </si>
  <si>
    <t>Founder, CEO</t>
  </si>
  <si>
    <t xml:space="preserve">Jane@kith.com.sg </t>
  </si>
  <si>
    <t>Kith Cafe</t>
  </si>
  <si>
    <t>+65 9827 4415</t>
  </si>
  <si>
    <t>https://tabsquarepteltd.pipedrive.com/deal/21216</t>
  </si>
  <si>
    <t>Andreas Lorenz</t>
  </si>
  <si>
    <t>Coo</t>
  </si>
  <si>
    <t>andreas@katrinagroup.com</t>
  </si>
  <si>
    <t>Katrina group</t>
  </si>
  <si>
    <t>https://tabsquarepteltd.pipedrive.com/deal/21217</t>
  </si>
  <si>
    <t>They were available on 23/4/2024</t>
  </si>
  <si>
    <t>Michael Bovell</t>
  </si>
  <si>
    <t>GM</t>
  </si>
  <si>
    <t>Michael.bovell@spa-esprit.com</t>
  </si>
  <si>
    <t>Spa Esprit Group</t>
  </si>
  <si>
    <t>https://tabsquarepteltd.pipedrive.com/deal/21218</t>
  </si>
  <si>
    <t>Jedrick</t>
  </si>
  <si>
    <t xml:space="preserve">Tan </t>
  </si>
  <si>
    <t>jedrick.tan@feisionggroup.com.sg</t>
  </si>
  <si>
    <t>Popeyes PLK SG</t>
  </si>
  <si>
    <t>9780 4182</t>
  </si>
  <si>
    <t>https://tabsquarepteltd.pipedrive.com/deal/21219</t>
  </si>
  <si>
    <t>Chen Hui</t>
  </si>
  <si>
    <t>Qi</t>
  </si>
  <si>
    <t>huiqi.chen@feisionggroup.com.sg</t>
  </si>
  <si>
    <t>Aloysious</t>
  </si>
  <si>
    <t>Lim</t>
  </si>
  <si>
    <t>aloysius.lim@feisionggroup.com.sg</t>
  </si>
  <si>
    <t>Elicia Lee</t>
  </si>
  <si>
    <t>Sales Lead, Business Development</t>
  </si>
  <si>
    <t>elicia.leebq@res.com.sg</t>
  </si>
  <si>
    <t>RE&amp;S Enterprises</t>
  </si>
  <si>
    <t>https://tabsquarepteltd.pipedrive.com/deal/21220</t>
  </si>
  <si>
    <t>Ang Bee Chin</t>
  </si>
  <si>
    <t>VP, Special Projects</t>
  </si>
  <si>
    <t>beechin.ang@res.com.sg</t>
  </si>
  <si>
    <t>Amanda Huang</t>
  </si>
  <si>
    <t>amanda@delibowl.com</t>
  </si>
  <si>
    <t>DELIBOWL GROUP</t>
  </si>
  <si>
    <t>https://tabsquarepteltd.pipedrive.com/deal/21221</t>
  </si>
  <si>
    <t>Clifford</t>
  </si>
  <si>
    <t>COO</t>
  </si>
  <si>
    <t>clifford@delibowl.com</t>
  </si>
  <si>
    <t>+65 9638 9557</t>
  </si>
  <si>
    <t>Leslie Tan</t>
  </si>
  <si>
    <t>leslie@hrsmarketing.com</t>
  </si>
  <si>
    <t>HRS Marketing Pte Ltd</t>
  </si>
  <si>
    <t>https://tabsquarepteltd.pipedrive.com/deal/21222</t>
  </si>
  <si>
    <t>Antonio Cheok</t>
  </si>
  <si>
    <t>Sales Director</t>
  </si>
  <si>
    <t>antonio@hrsmarketing.com</t>
  </si>
  <si>
    <t>Daniel.goh</t>
  </si>
  <si>
    <t>daniel.goh@hrsmarketing.com</t>
  </si>
  <si>
    <t>Owen Lu</t>
  </si>
  <si>
    <t>Business Development Executive</t>
  </si>
  <si>
    <t>owen.lu@koomi.com.sg</t>
  </si>
  <si>
    <t xml:space="preserve">Novitee Pte Ltd
</t>
  </si>
  <si>
    <t>https://tabsquarepteltd.pipedrive.com/deal/21223</t>
  </si>
  <si>
    <t>Hubert Wang</t>
  </si>
  <si>
    <t>MD</t>
  </si>
  <si>
    <t>lihui@weebo.com.sg</t>
  </si>
  <si>
    <t>Weebo</t>
  </si>
  <si>
    <t>+65 9852 2683</t>
  </si>
  <si>
    <t>https://tabsquarepteltd.pipedrive.com/deal/21224</t>
  </si>
  <si>
    <t>Derrick Leaw</t>
  </si>
  <si>
    <t>Senior Sales Manager</t>
  </si>
  <si>
    <t>derrick.leaw@weebo.com.sg</t>
  </si>
  <si>
    <t>+65 8253 6655</t>
  </si>
  <si>
    <t>Rex Chen</t>
  </si>
  <si>
    <t>hello@patronsbox.com</t>
  </si>
  <si>
    <t>Patrons Kebab Pte Ltd</t>
  </si>
  <si>
    <t>+65 8446 0086</t>
  </si>
  <si>
    <t>https://tabsquarepteltd.pipedrive.com/deal/21225</t>
  </si>
  <si>
    <t>Murat Ersoyleyen</t>
  </si>
  <si>
    <t>Gary Wu</t>
  </si>
  <si>
    <t>Yi Cheng, Loo</t>
  </si>
  <si>
    <t>Ee Siong Sim</t>
  </si>
  <si>
    <t>Epoint Systems Pte Ltd</t>
  </si>
  <si>
    <t>KELVIN ONG</t>
  </si>
  <si>
    <t>kelvin@eurasiaglobalfood.com</t>
  </si>
  <si>
    <t>Eurasia global food</t>
  </si>
  <si>
    <t>https://tabsquarepteltd.pipedrive.com/deal/21226</t>
  </si>
  <si>
    <t>Abdul Rahman</t>
  </si>
  <si>
    <t>CFO</t>
  </si>
  <si>
    <t>abdul@lfsolutions.net</t>
  </si>
  <si>
    <t>LEVELFIVE SOLUTIONS PTE LTD</t>
  </si>
  <si>
    <t>https://tabsquarepteltd.pipedrive.com/deal/21227</t>
  </si>
  <si>
    <t>Michelle Liu</t>
  </si>
  <si>
    <t>Corporate Relationship manager</t>
  </si>
  <si>
    <t>michelle.liu@edgeworks.com.sg</t>
  </si>
  <si>
    <t>Edgeworks Solutions Pte Ltd</t>
  </si>
  <si>
    <t>https://tabsquarepteltd.pipedrive.com/deal/21228</t>
  </si>
  <si>
    <t>Calvin Ong</t>
  </si>
  <si>
    <t>Senior Business Development Manager</t>
  </si>
  <si>
    <t>calvin.ong@edgeworks.com.sg</t>
  </si>
  <si>
    <t>Rachel Tay</t>
  </si>
  <si>
    <t>rachel@yakun.com</t>
  </si>
  <si>
    <t>Ya Kun Kaya Toast</t>
  </si>
  <si>
    <t>8121 0749</t>
  </si>
  <si>
    <t>https://tabsquarepteltd.pipedrive.com/deal/21229</t>
  </si>
  <si>
    <t>S MAHENTHIRAN</t>
  </si>
  <si>
    <t>mahen@fbh.com.sg</t>
  </si>
  <si>
    <t>CATERING SOLUTIONS PTE LTD</t>
  </si>
  <si>
    <t>https://tabsquarepteltd.pipedrive.com/deal/21230</t>
  </si>
  <si>
    <t>Joval Gan</t>
  </si>
  <si>
    <t>Chief Revenue Officer</t>
  </si>
  <si>
    <t>joval@advocado.me</t>
  </si>
  <si>
    <t>Advocado Pte Ltd</t>
  </si>
  <si>
    <t>Corrine Chan</t>
  </si>
  <si>
    <t>Marketing Manager</t>
  </si>
  <si>
    <t>corrine_chan@dn-s.com.sg</t>
  </si>
  <si>
    <t>D&amp;N Singapore (Hoshino Coffee)</t>
  </si>
  <si>
    <t xml:space="preserve"> +65 8815 9720</t>
  </si>
  <si>
    <t>https://tabsquarepteltd.pipedrive.com/deal/21231</t>
  </si>
  <si>
    <t>Melissa</t>
  </si>
  <si>
    <t>mn@project-acai.com</t>
  </si>
  <si>
    <t>Project Acai</t>
  </si>
  <si>
    <t>+65 9369 8600</t>
  </si>
  <si>
    <t>https://tabsquarepteltd.pipedrive.com/deal/15983</t>
  </si>
  <si>
    <t>Shaun Lee Wei Rong</t>
  </si>
  <si>
    <t>Digital and Content Marketing</t>
  </si>
  <si>
    <t>shaun.lee23@bytedance.com</t>
  </si>
  <si>
    <t>ByteDance</t>
  </si>
  <si>
    <t>https://tabsquarepteltd.pipedrive.com/deal/21233</t>
  </si>
  <si>
    <t>Alan Chan</t>
  </si>
  <si>
    <t>chanyinglunalan@bytedance.com</t>
  </si>
  <si>
    <t>Keith Kee</t>
  </si>
  <si>
    <t>Head of IT</t>
  </si>
  <si>
    <t>kuanloung@paradisegroup.com.sg</t>
  </si>
  <si>
    <t>Paradise</t>
  </si>
  <si>
    <t>9060 8744</t>
  </si>
  <si>
    <t>https://tabsquarepteltd.pipedrive.com/deal/21234</t>
  </si>
  <si>
    <t>Dennis Loo</t>
  </si>
  <si>
    <t>dennislooyewhock@yahoo.com.sg</t>
  </si>
  <si>
    <t>House of Brands</t>
  </si>
  <si>
    <t>+65 9389 8690</t>
  </si>
  <si>
    <t>https://tabsquarepteltd.pipedrive.com/deal/21236</t>
  </si>
  <si>
    <t>Madeline, Andy</t>
  </si>
  <si>
    <t xml:space="preserve">OldTown White Coffee    </t>
  </si>
  <si>
    <t>https://tabsquarepteltd.pipedrive.com/deal/21240</t>
  </si>
  <si>
    <t>Lina</t>
  </si>
  <si>
    <t>lina_shaharan@select.com.sg</t>
  </si>
  <si>
    <t>Select Group</t>
  </si>
  <si>
    <t>65 9760 5441</t>
  </si>
  <si>
    <t>https://tabsquarepteltd.pipedrive.com/deal/21237</t>
  </si>
  <si>
    <t>Jack</t>
  </si>
  <si>
    <t>OWNER</t>
  </si>
  <si>
    <t xml:space="preserve">jackpoon@coffeeandtoast.com.sg </t>
  </si>
  <si>
    <t>Kaffe &amp; Toast</t>
  </si>
  <si>
    <t>65 9477 1070</t>
  </si>
  <si>
    <t>https://tabsquarepteltd.pipedrive.com/deal/21238</t>
  </si>
  <si>
    <t>Yadah</t>
  </si>
  <si>
    <t>Owner</t>
  </si>
  <si>
    <t xml:space="preserve">yadah@ilovetaimei.com </t>
  </si>
  <si>
    <t>I Love Taimei</t>
  </si>
  <si>
    <t>https://tabsquarepteltd.pipedrive.com/deal/21239</t>
  </si>
  <si>
    <t xml:space="preserve"> Takashi Miyahara</t>
  </si>
  <si>
    <t>Operations Manager</t>
  </si>
  <si>
    <t xml:space="preserve"> takashi.miyahara@zensho.com</t>
  </si>
  <si>
    <t xml:space="preserve">Zensho </t>
  </si>
  <si>
    <t>8123 8876</t>
  </si>
  <si>
    <t>https://tabsquarepteltd.pipedrive.com/deal/21235</t>
  </si>
  <si>
    <t>Keisuke Nishikawa</t>
  </si>
  <si>
    <t>keisuke.nishikawa@zensho.com</t>
  </si>
  <si>
    <t>Esther Lim</t>
  </si>
  <si>
    <t>esther.lim@sg.zensho.com</t>
  </si>
  <si>
    <t>Seow Yuin</t>
  </si>
  <si>
    <t>Ops Manager</t>
  </si>
  <si>
    <t xml:space="preserve">sylim@hotpalette-apac.com </t>
  </si>
  <si>
    <t>Hot Palette</t>
  </si>
  <si>
    <t>65 9677 2897</t>
  </si>
  <si>
    <t>Alvin Ng</t>
  </si>
  <si>
    <t>alvin@iomcapital.com</t>
  </si>
  <si>
    <t>IOM Capital Pte Ltd</t>
  </si>
  <si>
    <t>Rahul Khona</t>
  </si>
  <si>
    <t>Director- Technology</t>
  </si>
  <si>
    <t>rahul-kohna@tims-mgca.com</t>
  </si>
  <si>
    <t>MGCA Cafe Pte.Ltd.</t>
  </si>
  <si>
    <t>Winnie Nam</t>
  </si>
  <si>
    <t>Director- Development SG</t>
  </si>
  <si>
    <t>winnie-nam@tims-mgca.com</t>
  </si>
  <si>
    <t>Ganesan Muruganandam</t>
  </si>
  <si>
    <t>anand@maxpiro.com</t>
  </si>
  <si>
    <t>Maxpiro Pte Ltd.</t>
  </si>
  <si>
    <t>Rose Ann Tabalno Cortes</t>
  </si>
  <si>
    <t>Restaurant Manager</t>
  </si>
  <si>
    <t>roseann.cortes@tanglin-club.org.sg</t>
  </si>
  <si>
    <t>The Tanglin Glub</t>
  </si>
  <si>
    <t>Tejenmurat</t>
  </si>
  <si>
    <t>tejenmurat@nesilcoffee.com</t>
  </si>
  <si>
    <t>Nesil</t>
  </si>
  <si>
    <t>Raymond Teo</t>
  </si>
  <si>
    <t>raymond.teo@eurasiaglobalfood.com</t>
  </si>
  <si>
    <t>Eurasia Global Food (S) Pte Ltd</t>
  </si>
  <si>
    <t>ERIC POK</t>
  </si>
  <si>
    <t>eric.pok@nbcb.com.sg</t>
  </si>
  <si>
    <t>NBCB</t>
  </si>
  <si>
    <t>Davin Tan</t>
  </si>
  <si>
    <t>Business Process Manager</t>
  </si>
  <si>
    <t>Polar</t>
  </si>
  <si>
    <t>Kenneth Liew</t>
  </si>
  <si>
    <t>kenneth.liew@jfh.com.sg</t>
  </si>
  <si>
    <t>Japan Foods Holding Ltd</t>
  </si>
  <si>
    <t xml:space="preserve">Ohani Rashidi </t>
  </si>
  <si>
    <t>PropNex Reality Pte Ltd</t>
  </si>
  <si>
    <t>Josephine Yeo</t>
  </si>
  <si>
    <t>josephine.yeo@raffles.com</t>
  </si>
  <si>
    <t>Raffles</t>
  </si>
  <si>
    <t>Yuen Ho</t>
  </si>
  <si>
    <t>The Clifford Cafe</t>
  </si>
  <si>
    <t>Carin</t>
  </si>
  <si>
    <t>Cafe 4 You</t>
  </si>
  <si>
    <t>Boris</t>
  </si>
  <si>
    <t>Megumi Restaurant</t>
  </si>
  <si>
    <t>Ashu</t>
  </si>
  <si>
    <t>Legendary Cafe</t>
  </si>
  <si>
    <t>Lucas</t>
  </si>
  <si>
    <t>The Autobus</t>
  </si>
  <si>
    <t>Ian Lee</t>
  </si>
  <si>
    <t>Mei Heong Yuen</t>
  </si>
  <si>
    <t>Interested in SW/SC</t>
  </si>
  <si>
    <t>Yvonne Kwek</t>
  </si>
  <si>
    <t>the.humblescoop@gmail.com</t>
  </si>
  <si>
    <t>The Humble Scoop</t>
  </si>
  <si>
    <t>Soki Wu</t>
  </si>
  <si>
    <t>sokiwu@katongmeiwei.com</t>
  </si>
  <si>
    <t>Katong Mei Wei</t>
  </si>
  <si>
    <t>Joyce</t>
  </si>
  <si>
    <t>The Straits Peranakan Fusion Cafe</t>
  </si>
  <si>
    <t>Dancing Crab- The Seafood Place</t>
  </si>
  <si>
    <t>Duckland</t>
  </si>
  <si>
    <t>Douraku Shshi</t>
  </si>
  <si>
    <t>Tong Le Private Dining</t>
  </si>
  <si>
    <t>TungLok Heen</t>
  </si>
  <si>
    <t>Tunglok Seafood</t>
  </si>
  <si>
    <t>Lao Beijing</t>
  </si>
  <si>
    <t>LingZhi Vegetarian Restaurant</t>
  </si>
  <si>
    <t>Qin Restaurant and Bar</t>
  </si>
  <si>
    <t>Shushi Mieda</t>
  </si>
  <si>
    <t>Slappy Cakes</t>
  </si>
  <si>
    <t>Tunglok Signatures</t>
  </si>
  <si>
    <t>Tunglok Teahouse</t>
  </si>
  <si>
    <t>Tunglok Peking Duck</t>
  </si>
  <si>
    <t>USHIO Sumiyaki &amp; Saki Bar</t>
  </si>
  <si>
    <t>Peter</t>
  </si>
  <si>
    <t>sg</t>
  </si>
  <si>
    <t>malaysia J.B</t>
  </si>
  <si>
    <t>charan</t>
  </si>
  <si>
    <t>Leon cafe</t>
  </si>
  <si>
    <t>Jan Lim</t>
  </si>
  <si>
    <t>Jan.Lim@bearrobotics.ai</t>
  </si>
  <si>
    <t>Bear Robotics</t>
  </si>
  <si>
    <t>Simon Chew</t>
  </si>
  <si>
    <t>Executive Assistant Manager</t>
  </si>
  <si>
    <t>simon.chew@goodwoodparkhotel.com</t>
  </si>
  <si>
    <t>GoodWood Park Hotel</t>
  </si>
  <si>
    <t>Charlie Pearson</t>
  </si>
  <si>
    <t>Co- Founder &amp; CEO</t>
  </si>
  <si>
    <t>charlie@afterlifesg.com</t>
  </si>
  <si>
    <t>Afterlife</t>
  </si>
  <si>
    <t>Thomas Choong</t>
  </si>
  <si>
    <t>thomas@xiyan.com.sg</t>
  </si>
  <si>
    <t>Xi Yan</t>
  </si>
  <si>
    <t>Ang Chun Keong</t>
  </si>
  <si>
    <t>Sales Manager</t>
  </si>
  <si>
    <t>angchunkeong@tunglok.com</t>
  </si>
  <si>
    <t>TungLok</t>
  </si>
  <si>
    <t>Vincent Phang</t>
  </si>
  <si>
    <t>Huzaini Bin Sarip</t>
  </si>
  <si>
    <t>Nordaq Water Filter Systems.</t>
  </si>
  <si>
    <t>Thomas Chia</t>
  </si>
  <si>
    <t>Senior Manager</t>
  </si>
  <si>
    <t>Thomas.chia@acaps.sg</t>
  </si>
  <si>
    <t>ACAPS</t>
  </si>
  <si>
    <t>Jean Loke</t>
  </si>
  <si>
    <t>Real Estate Manager</t>
  </si>
  <si>
    <t>jean.loke@4fingers.com</t>
  </si>
  <si>
    <t>4 Fingers Singapore Pte Ltd.</t>
  </si>
  <si>
    <t>Foo Sek Yang</t>
  </si>
  <si>
    <t>Wing Leader</t>
  </si>
  <si>
    <t>sekyang@4fingers.com</t>
  </si>
  <si>
    <t>Joan De Souza</t>
  </si>
  <si>
    <t>Strategic Business Development and Empowerment</t>
  </si>
  <si>
    <t>joanj@aldridgechasewater.com</t>
  </si>
  <si>
    <t>Aldridge Chasewater LLC</t>
  </si>
  <si>
    <t>Foo Choo Kiat</t>
  </si>
  <si>
    <t>Finance Director</t>
  </si>
  <si>
    <t>chookiat@lolascafe.com.sg</t>
  </si>
  <si>
    <t>Lolas Cafe</t>
  </si>
  <si>
    <t>Nicholas Tan</t>
  </si>
  <si>
    <t>Manager</t>
  </si>
  <si>
    <t>nictanwh@gmail.com</t>
  </si>
  <si>
    <t>The Daily Inn</t>
  </si>
  <si>
    <t>Jasra Jonet</t>
  </si>
  <si>
    <t>Store supervisor</t>
  </si>
  <si>
    <t>Vugge Pte Ltd</t>
  </si>
  <si>
    <t>Sandy Yu</t>
  </si>
  <si>
    <t>sandy.yu@goldendonuts.com.sg</t>
  </si>
  <si>
    <t>Golden Donuts Pte Ltd</t>
  </si>
  <si>
    <t>Lim Shyang Zheng</t>
  </si>
  <si>
    <t>Chief Operating Officer</t>
  </si>
  <si>
    <t>shyangzheng.lim@res.com.sg</t>
  </si>
  <si>
    <t>RE &amp; S Holdings Limited</t>
  </si>
  <si>
    <t>David Leong</t>
  </si>
  <si>
    <t>Regional Development Director Asia Pacific</t>
  </si>
  <si>
    <t>leong_k@subway.com</t>
  </si>
  <si>
    <t>Goh Klan Yong</t>
  </si>
  <si>
    <t>Senior Business Development Manager Asia Pacific</t>
  </si>
  <si>
    <t>kianyong_g@subway.com</t>
  </si>
  <si>
    <t>Johnson J Yohannan</t>
  </si>
  <si>
    <t>Head, KFC Singapore</t>
  </si>
  <si>
    <t>johnson.yohannan@kfc.com.sg</t>
  </si>
  <si>
    <t>KFC</t>
  </si>
  <si>
    <t>Wene Leong</t>
  </si>
  <si>
    <t>Business Development Manager, Global Brands Asia</t>
  </si>
  <si>
    <t>wene.leong@detpak.com</t>
  </si>
  <si>
    <t>Detpak</t>
  </si>
  <si>
    <t>Kathryna Manalo</t>
  </si>
  <si>
    <t>International Markets Director</t>
  </si>
  <si>
    <t>kathryna.manalo@potatocorner.com</t>
  </si>
  <si>
    <t>Potato corner</t>
  </si>
  <si>
    <t>Phillipines</t>
  </si>
  <si>
    <t>Bryan Loo</t>
  </si>
  <si>
    <t>Chief Executive Officer</t>
  </si>
  <si>
    <t>bryanloo@loob.com.my</t>
  </si>
  <si>
    <t>Loob Holding</t>
  </si>
  <si>
    <t>Ng Yau Chuan</t>
  </si>
  <si>
    <t>Chief Marketing Officer &amp; Digital Officer</t>
  </si>
  <si>
    <t>yauchuan@loob.com.my</t>
  </si>
  <si>
    <t>Annie Ding</t>
  </si>
  <si>
    <t>Director Of Sales</t>
  </si>
  <si>
    <t>annie@primabaguz.com</t>
  </si>
  <si>
    <t>Prima Baguz</t>
  </si>
  <si>
    <t>Danny Lee</t>
  </si>
  <si>
    <t>danny.lee@gong-cha.com</t>
  </si>
  <si>
    <t>Gong Cha International Co., Ltd</t>
  </si>
  <si>
    <t>Rudy Othman</t>
  </si>
  <si>
    <t>Field Sales Executive MILKLAB - Southeast Asia</t>
  </si>
  <si>
    <t>rudy.othman@noumi.com.au</t>
  </si>
  <si>
    <t>Noumi Singapore Pte Ltd</t>
  </si>
  <si>
    <t>Journalist</t>
  </si>
  <si>
    <t>djan@charltonmediamail.com</t>
  </si>
  <si>
    <t>Charlton Media Group</t>
  </si>
  <si>
    <t>Jake Chia</t>
  </si>
  <si>
    <t>Co-founder/Director</t>
  </si>
  <si>
    <t>jake@wokhey.com.sg</t>
  </si>
  <si>
    <t>Kokhong Lim</t>
  </si>
  <si>
    <t>kokhong.lim@gyg.com.sg</t>
  </si>
  <si>
    <t>Charmaine Cheah</t>
  </si>
  <si>
    <t>Deputy CEO</t>
  </si>
  <si>
    <t>charmaine.cheah@goldenscoop.my</t>
  </si>
  <si>
    <t>Golden Scoop</t>
  </si>
  <si>
    <t>Andy Oktofian</t>
  </si>
  <si>
    <t>Regional Construction &amp; Development Manager Asia Pacific</t>
  </si>
  <si>
    <t>andy.oktofian@wendys.com</t>
  </si>
  <si>
    <t>Wendy's</t>
  </si>
  <si>
    <t>Taufiq Ibne Mohamed</t>
  </si>
  <si>
    <t>taufiqm@elr.com.sg</t>
  </si>
  <si>
    <t>Emirates Leisure Retail</t>
  </si>
  <si>
    <t>Hannah Teo</t>
  </si>
  <si>
    <t>Head Of Marketing</t>
  </si>
  <si>
    <t>hannah.teo@harrys.com.sg</t>
  </si>
  <si>
    <t>Harrys</t>
  </si>
  <si>
    <t>Takashi Miyahara</t>
  </si>
  <si>
    <t>takashi.miyahara@zensho.com</t>
  </si>
  <si>
    <t>Zensho</t>
  </si>
  <si>
    <t>Poy Rong Chang</t>
  </si>
  <si>
    <t>Operations Director</t>
  </si>
  <si>
    <t>rongchang_poy@burgerking.com.sg</t>
  </si>
  <si>
    <t>Burger King</t>
  </si>
  <si>
    <t>(0)952508290</t>
  </si>
  <si>
    <t>Junie Chan</t>
  </si>
  <si>
    <t>Online Operations Manager</t>
  </si>
  <si>
    <t>junie@saladstop.com</t>
  </si>
  <si>
    <t>Salad Stop</t>
  </si>
  <si>
    <t xml:space="preserve">Marketing Manager </t>
  </si>
  <si>
    <t>Fenton Foo</t>
  </si>
  <si>
    <t>Chief Executive Officer / Executive Director</t>
  </si>
  <si>
    <t>fenton.foo@res.com.sg</t>
  </si>
  <si>
    <t>RE &amp; S Food For LIfe</t>
  </si>
  <si>
    <t>Chief Operating Officer / Executive Director</t>
  </si>
  <si>
    <t>Yap Fang Ling</t>
  </si>
  <si>
    <t>fangling.yap@res.com.sg</t>
  </si>
  <si>
    <t>Able Cheong</t>
  </si>
  <si>
    <t>Chief Transformation Officer</t>
  </si>
  <si>
    <t>able.cheong@res.com.sg</t>
  </si>
  <si>
    <t>Andrew Norton</t>
  </si>
  <si>
    <t>andrew@rdthailand.com</t>
  </si>
  <si>
    <t>Restaurants Dvelopment Co., Ltd</t>
  </si>
  <si>
    <t>Chia Tze Jun</t>
  </si>
  <si>
    <t>tj.chia@abaavo.com</t>
  </si>
  <si>
    <t>Abavoo</t>
  </si>
  <si>
    <t>Jennifer NG</t>
  </si>
  <si>
    <t>Head Of Asia Pacific Marketing</t>
  </si>
  <si>
    <t>jenniferng@inspirebrands.com</t>
  </si>
  <si>
    <t>Inspire Brands, Inc.</t>
  </si>
  <si>
    <t>Adrian Foo</t>
  </si>
  <si>
    <t>adrian@deelishbrands.com</t>
  </si>
  <si>
    <t>Deelish Brands Pte Ltd</t>
  </si>
  <si>
    <t>Sumedha Hore</t>
  </si>
  <si>
    <t>Enterprise Sales Asia-Pacific</t>
  </si>
  <si>
    <t>sumedha@adyen.com</t>
  </si>
  <si>
    <t>Adyen</t>
  </si>
  <si>
    <t>Karen Nai</t>
  </si>
  <si>
    <t>karen_nai@burgerking.com.sg</t>
  </si>
  <si>
    <t>Burger King Singapore Pte Ltd</t>
  </si>
  <si>
    <t>Joanna Gil E.San Jose</t>
  </si>
  <si>
    <t>AVP- Head of Product Development</t>
  </si>
  <si>
    <t>jve@bountyagro.com.ph</t>
  </si>
  <si>
    <t>Bounty</t>
  </si>
  <si>
    <t>Gladys S. Quillopas</t>
  </si>
  <si>
    <t>Group Manager Information System Supports Center</t>
  </si>
  <si>
    <t>gcs@bountyagro.com.ph</t>
  </si>
  <si>
    <t>Dr. Erasmus J. Paderes</t>
  </si>
  <si>
    <t>Senior Vice President Feed Mill Operations and Animal Health Support</t>
  </si>
  <si>
    <t>ejp@bountyagro.com.ph</t>
  </si>
  <si>
    <t>Gerald Cezar C. Quelapio</t>
  </si>
  <si>
    <t>VP of Supply Chain Mangement and Chief Operating Officer of Chooks Restaurants</t>
  </si>
  <si>
    <t>gcquelapio@bountyagro.com.ph</t>
  </si>
  <si>
    <t>Dennisdimaunahan</t>
  </si>
  <si>
    <t>dndimaunahan@eight8ate.ph</t>
  </si>
  <si>
    <t>Eight8ate</t>
  </si>
  <si>
    <t>Oliver Sicam</t>
  </si>
  <si>
    <t>Group Marketing Director</t>
  </si>
  <si>
    <t>ocsicam@shakeys.biz</t>
  </si>
  <si>
    <t>Shakeys</t>
  </si>
  <si>
    <t>Sumer Sethi</t>
  </si>
  <si>
    <t>CEO and Managing Partner Retail and Hospitality</t>
  </si>
  <si>
    <t>sumer@ettgroup.in</t>
  </si>
  <si>
    <t>ETT Limited</t>
  </si>
  <si>
    <t>India</t>
  </si>
  <si>
    <t>Adrian Khong</t>
  </si>
  <si>
    <t>Chairman/CEO</t>
  </si>
  <si>
    <t>adriankhong@jewelcoffee.com</t>
  </si>
  <si>
    <t>Jewel Coffee Pte Ltd</t>
  </si>
  <si>
    <t>Afa</t>
  </si>
  <si>
    <t>Regional Managing Director</t>
  </si>
  <si>
    <t>afa@sunmi.com</t>
  </si>
  <si>
    <t>Lucas Song</t>
  </si>
  <si>
    <t>Overseas Sales Manager</t>
  </si>
  <si>
    <t>xinyu.song@sunmi.com</t>
  </si>
  <si>
    <t>Helen Chen</t>
  </si>
  <si>
    <t>Head Of Region</t>
  </si>
  <si>
    <t>helen.chen@sunmi.com</t>
  </si>
  <si>
    <t>Janet Sheen</t>
  </si>
  <si>
    <t>Senior Franchise Services Manager Asia Pacific</t>
  </si>
  <si>
    <t>sheen_c@subway.com</t>
  </si>
  <si>
    <t>Subway Systems Singapore</t>
  </si>
  <si>
    <t>Eunice Cheung</t>
  </si>
  <si>
    <t>Assistant Manager - Marketing</t>
  </si>
  <si>
    <t>eunice_cheung@burgerking.com.sg</t>
  </si>
  <si>
    <t>Orawan Komonpunporn</t>
  </si>
  <si>
    <t>Head Of Pepper Lunch &amp; Chabuton</t>
  </si>
  <si>
    <t>orawanko@crg.co.th</t>
  </si>
  <si>
    <t>Central Group</t>
  </si>
  <si>
    <t>Weerapol Chonglertchai</t>
  </si>
  <si>
    <t xml:space="preserve">Restaurant System Support Manager </t>
  </si>
  <si>
    <t>weerapolch@crg.co.th</t>
  </si>
  <si>
    <t>Teeraporn Chanha</t>
  </si>
  <si>
    <t>AVP-Brand Ootaya</t>
  </si>
  <si>
    <t>teerapornch@crg.co.th</t>
  </si>
  <si>
    <t>Phomsak Kheowkham</t>
  </si>
  <si>
    <t xml:space="preserve">General Manager </t>
  </si>
  <si>
    <t>phornsak@dtscorp.in</t>
  </si>
  <si>
    <t>DTS Corporation Co Ltd.</t>
  </si>
  <si>
    <t>John Mcfadden</t>
  </si>
  <si>
    <t>National BDM</t>
  </si>
  <si>
    <t>john.mcfadden@squizify.com</t>
  </si>
  <si>
    <t>Squizify</t>
  </si>
  <si>
    <t>Golden Scoop Holdings Pte Ltd</t>
  </si>
  <si>
    <t>NA</t>
  </si>
  <si>
    <t>Baskin Robbins</t>
  </si>
  <si>
    <t>Emerson Pertez</t>
  </si>
  <si>
    <t>Store Marketing Assistant, Jollibee Yayasan</t>
  </si>
  <si>
    <t>jb_erson14@yahoo.com</t>
  </si>
  <si>
    <t>Jollibee</t>
  </si>
  <si>
    <t>Brunei</t>
  </si>
  <si>
    <t>Michael Bruce</t>
  </si>
  <si>
    <t>Regional Director - APAC</t>
  </si>
  <si>
    <t>michael.bruce@idq.com</t>
  </si>
  <si>
    <t>American Dairy Queen Corporation</t>
  </si>
  <si>
    <t>Seah Yin Hwa</t>
  </si>
  <si>
    <t>Vice President Sales Asia Pacific</t>
  </si>
  <si>
    <t>yinhwa.seah@adyen.com</t>
  </si>
  <si>
    <t>Nicah Prado Guiao</t>
  </si>
  <si>
    <t>nicah@maxrestaurantsg.com</t>
  </si>
  <si>
    <t>Max's Restaurants</t>
  </si>
  <si>
    <t>Issarawan Sangiam</t>
  </si>
  <si>
    <t>issa@maxrestaurantsg.com</t>
  </si>
  <si>
    <t xml:space="preserve">Thivya Sethuram </t>
  </si>
  <si>
    <t>PA TO CEO</t>
  </si>
  <si>
    <t>Boost Juice Sea</t>
  </si>
  <si>
    <t>Keempee Gacula</t>
  </si>
  <si>
    <t>Business Unit Head</t>
  </si>
  <si>
    <t>keempee.gacula@potatocorner.com</t>
  </si>
  <si>
    <t>Tim Rijnders</t>
  </si>
  <si>
    <t xml:space="preserve">Sales Lead APAC </t>
  </si>
  <si>
    <t>tim.rijnders@revelsystems.com</t>
  </si>
  <si>
    <t>Revel Systems</t>
  </si>
  <si>
    <t>What best describes your business?</t>
  </si>
  <si>
    <t>Jeremy Chee</t>
  </si>
  <si>
    <t>jeremychee@gmail.com</t>
  </si>
  <si>
    <t>Deliverychinatown</t>
  </si>
  <si>
    <t>Other</t>
  </si>
  <si>
    <t>Imelda  Lim</t>
  </si>
  <si>
    <t xml:space="preserve">President </t>
  </si>
  <si>
    <t>imelda@pretzelindo.com</t>
  </si>
  <si>
    <t>Pretzelindo</t>
  </si>
  <si>
    <t>62 811 849 1409</t>
  </si>
  <si>
    <t xml:space="preserve">Indonesia </t>
  </si>
  <si>
    <t>James Sai</t>
  </si>
  <si>
    <t>admin@coffeebreaksingapore.com</t>
  </si>
  <si>
    <t>Shy coffee &amp; co</t>
  </si>
  <si>
    <t>CafÃ©</t>
  </si>
  <si>
    <t>Crystal Sison</t>
  </si>
  <si>
    <t>crystal@mamalous.com</t>
  </si>
  <si>
    <t>Mama Louâ€™s Italian Kitchen</t>
  </si>
  <si>
    <t>Full-Service Restaurant</t>
  </si>
  <si>
    <t>Philippines</t>
  </si>
  <si>
    <t>Hector Y.Dimacali</t>
  </si>
  <si>
    <t>Chairman</t>
  </si>
  <si>
    <t>hyd@marygracecafe.com</t>
  </si>
  <si>
    <t>Mary Grace</t>
  </si>
  <si>
    <t>director</t>
  </si>
  <si>
    <t>ernestchan@npac.com.sg</t>
  </si>
  <si>
    <t>npac international</t>
  </si>
  <si>
    <t>singapore</t>
  </si>
  <si>
    <t>PA</t>
  </si>
  <si>
    <t>pa10.md@fairtradeasean.com</t>
  </si>
  <si>
    <t>fair trade commodities</t>
  </si>
  <si>
    <t>sales director</t>
  </si>
  <si>
    <t>ian.li@forintechasia.com</t>
  </si>
  <si>
    <t>forintech</t>
  </si>
  <si>
    <t>QSR</t>
  </si>
  <si>
    <t>founder</t>
  </si>
  <si>
    <t>rahul@culinarte.in</t>
  </si>
  <si>
    <t>culinarte</t>
  </si>
  <si>
    <t>potjanee@oxfordacuity.com</t>
  </si>
  <si>
    <t>oxford acuity</t>
  </si>
  <si>
    <t>BD &amp; Ops Lead</t>
  </si>
  <si>
    <t>kel@denzy.co</t>
  </si>
  <si>
    <t>The Denzy Collective</t>
  </si>
  <si>
    <t>Richard Tay</t>
  </si>
  <si>
    <t>GCDO</t>
  </si>
  <si>
    <t>richard_tay@foodgnostic.com</t>
  </si>
  <si>
    <t>international foodgnostic</t>
  </si>
  <si>
    <t>Catherine</t>
  </si>
  <si>
    <t>procurement manager</t>
  </si>
  <si>
    <t>catherine.lee@mynews.com.my</t>
  </si>
  <si>
    <t>my news convenient store</t>
  </si>
  <si>
    <t>malaysia</t>
  </si>
  <si>
    <t>Yanti</t>
  </si>
  <si>
    <t>yanti.tang@hosannafreight.com.sg</t>
  </si>
  <si>
    <t>Hosanna freight and logistics pte ltd</t>
  </si>
  <si>
    <t>Ryan</t>
  </si>
  <si>
    <t>nil123@gmail.com</t>
  </si>
  <si>
    <t>Yamato izakaya</t>
  </si>
  <si>
    <t>Administration Executive</t>
  </si>
  <si>
    <t>asiaworld1000@yahoo.com</t>
  </si>
  <si>
    <t>Asiaworld Developments</t>
  </si>
  <si>
    <t>Janice Tee</t>
  </si>
  <si>
    <t>ocdaka@gmail.com</t>
  </si>
  <si>
    <t>Ocdaka</t>
  </si>
  <si>
    <t>60 100000000</t>
  </si>
  <si>
    <t>Andy Kuo</t>
  </si>
  <si>
    <t>andykuo76@gmail.com</t>
  </si>
  <si>
    <t>Every Intl</t>
  </si>
  <si>
    <t>Alexander</t>
  </si>
  <si>
    <t>operations@laderach.com.sg</t>
  </si>
  <si>
    <t>LÃ¤derach Chocolatier</t>
  </si>
  <si>
    <t>66 00000000</t>
  </si>
  <si>
    <t>Andrew Aung</t>
  </si>
  <si>
    <t>avenuejmyanmar@gmail.com</t>
  </si>
  <si>
    <t>Avenueâ€™J Cafe</t>
  </si>
  <si>
    <t>Myanmar</t>
  </si>
  <si>
    <t>Iwan</t>
  </si>
  <si>
    <t>Business Development</t>
  </si>
  <si>
    <t>iwan.golf@yahoo.com</t>
  </si>
  <si>
    <t>Shinagi</t>
  </si>
  <si>
    <t>Takizawa Ritsuko</t>
  </si>
  <si>
    <t>Sales Executive</t>
  </si>
  <si>
    <t>takizawa@to-ho.com.sg</t>
  </si>
  <si>
    <t>Toho Singapore</t>
  </si>
  <si>
    <t>Aung Than Htay</t>
  </si>
  <si>
    <t>ath@ikonmart.com</t>
  </si>
  <si>
    <t>The Tasting Room by Ikon Mart</t>
  </si>
  <si>
    <t>Linus</t>
  </si>
  <si>
    <t>Sales</t>
  </si>
  <si>
    <t>linus.low@bluecube.com.sg</t>
  </si>
  <si>
    <t>Food joy</t>
  </si>
  <si>
    <t>Juliana</t>
  </si>
  <si>
    <t>accounts@tionghoe.com</t>
  </si>
  <si>
    <t>Tiong Hoe Specialty Coffee</t>
  </si>
  <si>
    <t>Kevin</t>
  </si>
  <si>
    <t>kevin@niveken.com</t>
  </si>
  <si>
    <t>Niveken Pte ltd</t>
  </si>
  <si>
    <t>SG</t>
  </si>
  <si>
    <t>mygooi87@gmail.com</t>
  </si>
  <si>
    <t>Small village cafe</t>
  </si>
  <si>
    <t>14 9000000</t>
  </si>
  <si>
    <t>Yu Shan</t>
  </si>
  <si>
    <t>Food Technologist</t>
  </si>
  <si>
    <t>yushan9513@gmail.com</t>
  </si>
  <si>
    <t>Restaurant Brands International</t>
  </si>
  <si>
    <t>65 80000000</t>
  </si>
  <si>
    <t>Donald Yap</t>
  </si>
  <si>
    <t>CEO &amp; partners</t>
  </si>
  <si>
    <t>donald@hzgreenpulp.com</t>
  </si>
  <si>
    <t>Best food</t>
  </si>
  <si>
    <t>12 5000000</t>
  </si>
  <si>
    <t>Jordi</t>
  </si>
  <si>
    <t>Campos</t>
  </si>
  <si>
    <t>master@purabrasa.com</t>
  </si>
  <si>
    <t>Pura brasa Destino gastronomic</t>
  </si>
  <si>
    <t>34 700000000</t>
  </si>
  <si>
    <t>Kathleen Kwan</t>
  </si>
  <si>
    <t>Senior PM</t>
  </si>
  <si>
    <t>kathleen.kwan@fgould.com</t>
  </si>
  <si>
    <t>Faithful+Gould</t>
  </si>
  <si>
    <t>Mr Adrian</t>
  </si>
  <si>
    <t>Financial Controller</t>
  </si>
  <si>
    <t>adrian.thomas@hplfnb.com</t>
  </si>
  <si>
    <t>Hard Rock Cafe</t>
  </si>
  <si>
    <t>Mr Mohamad Khalid</t>
  </si>
  <si>
    <t>Purchasing</t>
  </si>
  <si>
    <t>khalid@ihg.com</t>
  </si>
  <si>
    <t>Holiday Inn</t>
  </si>
  <si>
    <t>16 7000000</t>
  </si>
  <si>
    <t>ceo</t>
  </si>
  <si>
    <t>agbudiman@gmail.com</t>
  </si>
  <si>
    <t>PT Champ Resto</t>
  </si>
  <si>
    <t>81 2000000</t>
  </si>
  <si>
    <t>Ivena</t>
  </si>
  <si>
    <t>Co founder</t>
  </si>
  <si>
    <t>iveven16@gmail.com</t>
  </si>
  <si>
    <t>Heavenly Chocolate Bali</t>
  </si>
  <si>
    <t>62 900000000000</t>
  </si>
  <si>
    <t>Elvis</t>
  </si>
  <si>
    <t>Supervisor</t>
  </si>
  <si>
    <t>olehleh@gmail.com</t>
  </si>
  <si>
    <t>Box N Sticks</t>
  </si>
  <si>
    <t>Mouss</t>
  </si>
  <si>
    <t>mouss@pennyuni.com</t>
  </si>
  <si>
    <t>Flat White Pte Ltd</t>
  </si>
  <si>
    <t>Anthony Eng</t>
  </si>
  <si>
    <t>ae@scard.business</t>
  </si>
  <si>
    <t>Scard</t>
  </si>
  <si>
    <t>symmetry</t>
  </si>
  <si>
    <t>partner</t>
  </si>
  <si>
    <t>symmetry@gmail.com</t>
  </si>
  <si>
    <t>Jacky</t>
  </si>
  <si>
    <t>jackychin@mokcorner.com</t>
  </si>
  <si>
    <t>mok corner</t>
  </si>
  <si>
    <t>Group Chief Digital Officrr</t>
  </si>
  <si>
    <t>International Foodgnostic</t>
  </si>
  <si>
    <t>Kaidi</t>
  </si>
  <si>
    <t>Ops manager</t>
  </si>
  <si>
    <t>kaidi@wokhey.sg</t>
  </si>
  <si>
    <t>Wok hey</t>
  </si>
  <si>
    <t>WOK HEY PTE LTD</t>
  </si>
  <si>
    <t>Yue Ni</t>
  </si>
  <si>
    <t>Marketing</t>
  </si>
  <si>
    <t>hellowwgmarketing@gmail.com</t>
  </si>
  <si>
    <t>Wu Wang Guo Hotpot</t>
  </si>
  <si>
    <t>Shen</t>
  </si>
  <si>
    <t>Sales manager</t>
  </si>
  <si>
    <t>shine10607@126.com</t>
  </si>
  <si>
    <t>Mintplus</t>
  </si>
  <si>
    <t>Jac</t>
  </si>
  <si>
    <t>na123@gmail.com</t>
  </si>
  <si>
    <t>Hanshe</t>
  </si>
  <si>
    <t>60 200000000</t>
  </si>
  <si>
    <t>Adan Yap</t>
  </si>
  <si>
    <t>adan.yap@eginnovations.com</t>
  </si>
  <si>
    <t>eG Innovations</t>
  </si>
  <si>
    <t>Dylan</t>
  </si>
  <si>
    <t>dylanchong_87@hotmail.com</t>
  </si>
  <si>
    <t>UMAMI</t>
  </si>
  <si>
    <t>Matthew Lim</t>
  </si>
  <si>
    <t>matthew.lim@westlake.com.sg</t>
  </si>
  <si>
    <t>Westlake</t>
  </si>
  <si>
    <t>Jen Fu</t>
  </si>
  <si>
    <t>jen@nunglen.sg</t>
  </si>
  <si>
    <t>Nung Len Pte Ltd</t>
  </si>
  <si>
    <t>Operation manager</t>
  </si>
  <si>
    <t>javiers@tsujiri.sg</t>
  </si>
  <si>
    <t>Tsujiri</t>
  </si>
  <si>
    <t>Product management manager</t>
  </si>
  <si>
    <t>lot.tang@yahoo.com.ph</t>
  </si>
  <si>
    <t>Bravefoods</t>
  </si>
  <si>
    <t>63 9000000000</t>
  </si>
  <si>
    <t>Mr Che</t>
  </si>
  <si>
    <t>mingchuchairlaoban@yahoo.com</t>
  </si>
  <si>
    <t>Che Lao Ban</t>
  </si>
  <si>
    <t>Food Court</t>
  </si>
  <si>
    <t>barefootdining@lagnaa.com</t>
  </si>
  <si>
    <t>LAGNAA barefoot dining</t>
  </si>
  <si>
    <t>Lionel</t>
  </si>
  <si>
    <t>mrkneadys@gmail.com</t>
  </si>
  <si>
    <t>Mr kneady</t>
  </si>
  <si>
    <t>Sg</t>
  </si>
  <si>
    <t>Queenie</t>
  </si>
  <si>
    <t>admin@thesngbaosociety.party</t>
  </si>
  <si>
    <t>Sng Bro Society</t>
  </si>
  <si>
    <t>Haadi</t>
  </si>
  <si>
    <t>00earful_conical@icloud.com</t>
  </si>
  <si>
    <t>rcc</t>
  </si>
  <si>
    <t>Brunei Darussalam</t>
  </si>
  <si>
    <t>Eugenia</t>
  </si>
  <si>
    <t>Director International Franchise Finance</t>
  </si>
  <si>
    <t>ehartono@coffeebean.com</t>
  </si>
  <si>
    <t>Cbtl</t>
  </si>
  <si>
    <t>Frank</t>
  </si>
  <si>
    <t>Gm</t>
  </si>
  <si>
    <t>frankjin528@gmail.com</t>
  </si>
  <si>
    <t>Kyfood</t>
  </si>
  <si>
    <t>Soon</t>
  </si>
  <si>
    <t>torres6994331@hotmail.com</t>
  </si>
  <si>
    <t>Chuanwei</t>
  </si>
  <si>
    <t>Daynard</t>
  </si>
  <si>
    <t>Mr</t>
  </si>
  <si>
    <t>daynardtan@gmail.com</t>
  </si>
  <si>
    <t>Panco (philippines)</t>
  </si>
  <si>
    <t>Louis</t>
  </si>
  <si>
    <t>louis@cutbutchery.sg</t>
  </si>
  <si>
    <t>Grill by Cut</t>
  </si>
  <si>
    <t>Michael Goh</t>
  </si>
  <si>
    <t>Consultant Biz Devt</t>
  </si>
  <si>
    <t>mikigold8@yahoo.com</t>
  </si>
  <si>
    <t>Mikigold Intl</t>
  </si>
  <si>
    <t>Vito</t>
  </si>
  <si>
    <t>Sommelier</t>
  </si>
  <si>
    <t>info@itawf.com</t>
  </si>
  <si>
    <t>Wine+</t>
  </si>
  <si>
    <t>Wong Rin Rin</t>
  </si>
  <si>
    <t>corp@kohgroup.com.my</t>
  </si>
  <si>
    <t>Koh Group of Companies</t>
  </si>
  <si>
    <t>601 000000000</t>
  </si>
  <si>
    <t>Wang Shuang</t>
  </si>
  <si>
    <t>aiwinnie@hotmail.com</t>
  </si>
  <si>
    <t>Bbq master</t>
  </si>
  <si>
    <t>Chris Lin</t>
  </si>
  <si>
    <t>CCO / CFO</t>
  </si>
  <si>
    <t>chris@hungryhub.com</t>
  </si>
  <si>
    <t>Hungry Hub</t>
  </si>
  <si>
    <t>62 6000000</t>
  </si>
  <si>
    <t>alau8108@gmail.com</t>
  </si>
  <si>
    <t>BBQ master</t>
  </si>
  <si>
    <t>Jack Leong</t>
  </si>
  <si>
    <t>-</t>
  </si>
  <si>
    <t>jek929@yahoo.com</t>
  </si>
  <si>
    <t>Lar Kopi</t>
  </si>
  <si>
    <t>Muru</t>
  </si>
  <si>
    <t>cm.anand@outlook.com</t>
  </si>
  <si>
    <t>Unimas Consulting Solutions Pte Ltd</t>
  </si>
  <si>
    <t>Miko</t>
  </si>
  <si>
    <t>sales2qrlock@outlook.com</t>
  </si>
  <si>
    <t>INNovate QrLock Pte Ltd</t>
  </si>
  <si>
    <t>Application solution lead</t>
  </si>
  <si>
    <t>elisachew@fareast.com.sg</t>
  </si>
  <si>
    <t>far east</t>
  </si>
  <si>
    <t>engchoon@pegasusfood.com.my</t>
  </si>
  <si>
    <t>pegasus aqua</t>
  </si>
  <si>
    <t>12 6000000</t>
  </si>
  <si>
    <t>Head of bd</t>
  </si>
  <si>
    <t>sasha@msd.net.my</t>
  </si>
  <si>
    <t>Frisch eateries</t>
  </si>
  <si>
    <t>13 4000000</t>
  </si>
  <si>
    <t>marketing</t>
  </si>
  <si>
    <t>marketing@delimaslina.com</t>
  </si>
  <si>
    <t>maslina</t>
  </si>
  <si>
    <t>ops director</t>
  </si>
  <si>
    <t>kelvin.lim@jrgroup.com.sg</t>
  </si>
  <si>
    <t>Jr f&amp;b concepts</t>
  </si>
  <si>
    <t>Amith Anand</t>
  </si>
  <si>
    <t>contact@vino.sg</t>
  </si>
  <si>
    <t xml:space="preserve">Vino sg vino.sg - Macedonian Wine Shop
</t>
  </si>
  <si>
    <t>Hayley Heah</t>
  </si>
  <si>
    <t>hayley@realinboundconsulting.com</t>
  </si>
  <si>
    <t>Real inbound consulting</t>
  </si>
  <si>
    <t>Yiwen</t>
  </si>
  <si>
    <t>yiwen.yardnco@gmail.com</t>
  </si>
  <si>
    <t>Yard &amp; co</t>
  </si>
  <si>
    <t>6 0100000000</t>
  </si>
  <si>
    <t>Eugene Chow</t>
  </si>
  <si>
    <t>Ops planning manager</t>
  </si>
  <si>
    <t>eugene.chow@marinabaysands.com</t>
  </si>
  <si>
    <t>Marina Bay sands</t>
  </si>
  <si>
    <t>David</t>
  </si>
  <si>
    <t>Cowpresso</t>
  </si>
  <si>
    <t>david@cowpressocoffee.sg</t>
  </si>
  <si>
    <t>Tony De Graaf</t>
  </si>
  <si>
    <t>Director of Operations &amp; business development - APAC</t>
  </si>
  <si>
    <t>tony.degraaf@brinker.com</t>
  </si>
  <si>
    <t>Brinker international (Brinker International, Inc. is an American multinational hospitality industry company that owns Chili's and Maggiano's Little Italy restaurant chains)</t>
  </si>
  <si>
    <t>88 7000000000</t>
  </si>
  <si>
    <t>Founder</t>
  </si>
  <si>
    <t>zhe_05377@hotmail.com</t>
  </si>
  <si>
    <t>Frank Laurent</t>
  </si>
  <si>
    <t>601 00000000</t>
  </si>
  <si>
    <t>Clarence</t>
  </si>
  <si>
    <t>clarence.chan@tangteahouse.com</t>
  </si>
  <si>
    <t>Tang Tea House</t>
  </si>
  <si>
    <t>Elite</t>
  </si>
  <si>
    <t>sovatharachheang@gmail.com</t>
  </si>
  <si>
    <t>Yubnis</t>
  </si>
  <si>
    <t>Bar/Pub</t>
  </si>
  <si>
    <t>85 600000000</t>
  </si>
  <si>
    <t>Cambodia</t>
  </si>
  <si>
    <t>joting@niveken.com</t>
  </si>
  <si>
    <t>Niveken</t>
  </si>
  <si>
    <t>Natalie</t>
  </si>
  <si>
    <t>Senior executive</t>
  </si>
  <si>
    <t>natalie.ng@breadtalk.com</t>
  </si>
  <si>
    <t>Breadtalk Group</t>
  </si>
  <si>
    <t>Eric</t>
  </si>
  <si>
    <t>SNR IT executive</t>
  </si>
  <si>
    <t>eric.cham@breadtalk.com</t>
  </si>
  <si>
    <t>BT</t>
  </si>
  <si>
    <t>65 90000000</t>
  </si>
  <si>
    <t>Jenni</t>
  </si>
  <si>
    <t>martin.jenni@rocketmail.com</t>
  </si>
  <si>
    <t>Baker and Cook</t>
  </si>
  <si>
    <t>Noufel</t>
  </si>
  <si>
    <t>noufel@gmail.com</t>
  </si>
  <si>
    <t>Clooudix global</t>
  </si>
  <si>
    <t>94 800000000</t>
  </si>
  <si>
    <t>Srilanka</t>
  </si>
  <si>
    <t>bighomie@bighomieltd.com</t>
  </si>
  <si>
    <t>Original greens</t>
  </si>
  <si>
    <t>Kentson</t>
  </si>
  <si>
    <t>Ceo</t>
  </si>
  <si>
    <t>kentson@thongkee.com.my</t>
  </si>
  <si>
    <t>Thong Kee Gourmet Sdn Bhd</t>
  </si>
  <si>
    <t>17 0000000</t>
  </si>
  <si>
    <t>Rebecca</t>
  </si>
  <si>
    <t>jackybeergarden@gmail.com</t>
  </si>
  <si>
    <t>Jackyâ€™s Beer Garden</t>
  </si>
  <si>
    <t>Freddie Chan</t>
  </si>
  <si>
    <t>chanfatkong@gmail.com</t>
  </si>
  <si>
    <t>The Enchanted Garage</t>
  </si>
  <si>
    <t>Self employed</t>
  </si>
  <si>
    <t>alan.tan.89@hotmail.com</t>
  </si>
  <si>
    <t>Wewatch</t>
  </si>
  <si>
    <t>Steve</t>
  </si>
  <si>
    <t>steve@latay.us</t>
  </si>
  <si>
    <t>Two sons bistro</t>
  </si>
  <si>
    <t>catherine@atas-food.com</t>
  </si>
  <si>
    <t>The Original Boat Noodle</t>
  </si>
  <si>
    <t>Corporate relations manager</t>
  </si>
  <si>
    <t>wttan@cashbox.co</t>
  </si>
  <si>
    <t>Cashbox</t>
  </si>
  <si>
    <t>Jeon Seung Man</t>
  </si>
  <si>
    <t>Pro.FD Restaurant</t>
  </si>
  <si>
    <t>sm4729.jeon@samsung.com</t>
  </si>
  <si>
    <t>Samsung welstory inc.</t>
  </si>
  <si>
    <t>82 600000000</t>
  </si>
  <si>
    <t>South Korea</t>
  </si>
  <si>
    <t>Syofan</t>
  </si>
  <si>
    <t>it@batamview.com</t>
  </si>
  <si>
    <t>Batam view beach resort</t>
  </si>
  <si>
    <t>62 80000000000</t>
  </si>
  <si>
    <t>Anddy Fong</t>
  </si>
  <si>
    <t>General manager</t>
  </si>
  <si>
    <t>gm@batamview.com</t>
  </si>
  <si>
    <t>62 800000000</t>
  </si>
  <si>
    <t>Roger Lim</t>
  </si>
  <si>
    <t>Chef</t>
  </si>
  <si>
    <t>roglimpc@gmail.com</t>
  </si>
  <si>
    <t>Sakaba Eizou</t>
  </si>
  <si>
    <t>Kelvin</t>
  </si>
  <si>
    <t>yakinikuwarrior89@gmail.com</t>
  </si>
  <si>
    <t>Yakiniku Warrior</t>
  </si>
  <si>
    <t>659 0000000</t>
  </si>
  <si>
    <t>Ly Hai Hoang Tan</t>
  </si>
  <si>
    <t>Boss</t>
  </si>
  <si>
    <t>lyhaihoangtan@gmail.com</t>
  </si>
  <si>
    <t>TLG.,jsc</t>
  </si>
  <si>
    <t>84 100000000</t>
  </si>
  <si>
    <t>Vietnam</t>
  </si>
  <si>
    <t>Andy Hong</t>
  </si>
  <si>
    <t>Admin</t>
  </si>
  <si>
    <t>andy.chhong@gmail.com</t>
  </si>
  <si>
    <t>CH Foods SDN BHD</t>
  </si>
  <si>
    <t>Ang Hou Boon</t>
  </si>
  <si>
    <t>houboon.ang@koufu.com.sg</t>
  </si>
  <si>
    <t>Koufu</t>
  </si>
  <si>
    <t>Lynn</t>
  </si>
  <si>
    <t>Pa</t>
  </si>
  <si>
    <t>lynn.ho@ebfood.sg</t>
  </si>
  <si>
    <t>EB</t>
  </si>
  <si>
    <t>Shaohui</t>
  </si>
  <si>
    <t>lish78@gmail.com</t>
  </si>
  <si>
    <t>Blue label coffee</t>
  </si>
  <si>
    <t>Shao Hui</t>
  </si>
  <si>
    <t>Lim Wei Yung</t>
  </si>
  <si>
    <t>limweiyung@sonicbowl.sg</t>
  </si>
  <si>
    <t>Sonic Bowl</t>
  </si>
  <si>
    <t>Chun Yew Yin</t>
  </si>
  <si>
    <t>CK Manager</t>
  </si>
  <si>
    <t>karl@broadway.com.sg</t>
  </si>
  <si>
    <t>Broadway</t>
  </si>
  <si>
    <t>Sng Woei Jia</t>
  </si>
  <si>
    <t>wjsng1988@gmail.com</t>
  </si>
  <si>
    <t>SC Discovery Sdn Bhd</t>
  </si>
  <si>
    <t>17 6000000</t>
  </si>
  <si>
    <t>Sirithorn</t>
  </si>
  <si>
    <t>Rujikiatkhajohn</t>
  </si>
  <si>
    <t>sirithorn_ru@minor.com</t>
  </si>
  <si>
    <t>Minor international</t>
  </si>
  <si>
    <t>66 1000000000</t>
  </si>
  <si>
    <t>Jean Peh</t>
  </si>
  <si>
    <t>jean.pizzaiola@gmail.com</t>
  </si>
  <si>
    <t>Pizzaiola</t>
  </si>
  <si>
    <t>Ethan Siew</t>
  </si>
  <si>
    <t>Senior innovation manager</t>
  </si>
  <si>
    <t>ethan_siew@ipi-singapore.org</t>
  </si>
  <si>
    <t>Ipo singapore</t>
  </si>
  <si>
    <t>Adenine Chan</t>
  </si>
  <si>
    <t>adeline_chan@ipi-singapore.org</t>
  </si>
  <si>
    <t>Ipi singapore</t>
  </si>
  <si>
    <t>Stefano Tan</t>
  </si>
  <si>
    <t>stefano@artanshouse.com</t>
  </si>
  <si>
    <t>Artans house</t>
  </si>
  <si>
    <t>Thana</t>
  </si>
  <si>
    <t>Thai</t>
  </si>
  <si>
    <t>thana@star-m.co.th</t>
  </si>
  <si>
    <t>Star Micronics</t>
  </si>
  <si>
    <t>Kelly Ong</t>
  </si>
  <si>
    <t>kellyong04@icloud.com</t>
  </si>
  <si>
    <t>Wanted T Plus</t>
  </si>
  <si>
    <t>ops manager</t>
  </si>
  <si>
    <t>changhong.siew@kioskcollective.com</t>
  </si>
  <si>
    <t>kiosk collective</t>
  </si>
  <si>
    <t>Damian</t>
  </si>
  <si>
    <t>damian@outlook.sg</t>
  </si>
  <si>
    <t>Urban Group</t>
  </si>
  <si>
    <t>Mohd Azhar</t>
  </si>
  <si>
    <t>Senior Commercial and Operations Manager</t>
  </si>
  <si>
    <t>mohdazhar@turfclub.com.sg</t>
  </si>
  <si>
    <t>Singapore Turf Club</t>
  </si>
  <si>
    <t>Jason Aw</t>
  </si>
  <si>
    <t>Assistant Banquet manager</t>
  </si>
  <si>
    <t>yongjie_82@yahoo.com.sg</t>
  </si>
  <si>
    <t>Singapore turf club</t>
  </si>
  <si>
    <t>Jackie Chen</t>
  </si>
  <si>
    <t>Product Manger</t>
  </si>
  <si>
    <t>jackie.chen@gmail.com</t>
  </si>
  <si>
    <t>VSTECS</t>
  </si>
  <si>
    <t>Jackie</t>
  </si>
  <si>
    <t>jachiho@gmail.com</t>
  </si>
  <si>
    <t>Jasmine room</t>
  </si>
  <si>
    <t>45 0000000</t>
  </si>
  <si>
    <t>Dario</t>
  </si>
  <si>
    <t>jan.82@hotmail.it</t>
  </si>
  <si>
    <t>Eatalia pte ltd</t>
  </si>
  <si>
    <t>Salah Dib</t>
  </si>
  <si>
    <t>salah@broaster.com.au</t>
  </si>
  <si>
    <t>Broaster Chicken</t>
  </si>
  <si>
    <t>40 7000000</t>
  </si>
  <si>
    <t>Albert D Mendoza</t>
  </si>
  <si>
    <t>QA Head</t>
  </si>
  <si>
    <t>albert.mendoza@marygracecafe.com</t>
  </si>
  <si>
    <t>bryan22pp@gmail.com</t>
  </si>
  <si>
    <t>Jnb</t>
  </si>
  <si>
    <t>Ho Yeow Soon</t>
  </si>
  <si>
    <t>Head chef</t>
  </si>
  <si>
    <t>hoyeowsoon@peperoni.com.sg</t>
  </si>
  <si>
    <t>Peperoni pizzarian</t>
  </si>
  <si>
    <t>Mary Anne</t>
  </si>
  <si>
    <t>mmli@newdavaofamous.com</t>
  </si>
  <si>
    <t>Davao Famous</t>
  </si>
  <si>
    <t>Paul</t>
  </si>
  <si>
    <t>paul.teo.zc@gmail.com</t>
  </si>
  <si>
    <t>The Ice-Cream Project</t>
  </si>
  <si>
    <t>James Lim</t>
  </si>
  <si>
    <t>james.l@kudozonline.com</t>
  </si>
  <si>
    <t>POKELICIOUS</t>
  </si>
  <si>
    <t>Laos</t>
  </si>
  <si>
    <t>Urinbolor</t>
  </si>
  <si>
    <t>International relations manager</t>
  </si>
  <si>
    <t>urinbolor@grandprince.mn</t>
  </si>
  <si>
    <t>Grand prince</t>
  </si>
  <si>
    <t>97 700000000</t>
  </si>
  <si>
    <t>Mongolia</t>
  </si>
  <si>
    <t>Raymond Loh</t>
  </si>
  <si>
    <t>rjenvironment@gmail.com</t>
  </si>
  <si>
    <t>Good terms with potato Corner. To introduce us</t>
  </si>
  <si>
    <t>Joseph Zen</t>
  </si>
  <si>
    <t>josephzen@spruce.com.sg</t>
  </si>
  <si>
    <t>Spruce</t>
  </si>
  <si>
    <t>Collin Yeo</t>
  </si>
  <si>
    <t>BD</t>
  </si>
  <si>
    <t>sgbakers13@gmail.com</t>
  </si>
  <si>
    <t>Bakers 13</t>
  </si>
  <si>
    <t>Lee Chan Wai</t>
  </si>
  <si>
    <t>6012 401 7257</t>
  </si>
  <si>
    <t>docs@lexissuitespenang.com</t>
  </si>
  <si>
    <t>Lexis suite</t>
  </si>
  <si>
    <t>sk@refuel.sg</t>
  </si>
  <si>
    <t>Refuel cafe</t>
  </si>
  <si>
    <t>softgelato@gmail.com</t>
  </si>
  <si>
    <t>BOOMERANG</t>
  </si>
  <si>
    <t>INDIA</t>
  </si>
  <si>
    <t>Jia Jun</t>
  </si>
  <si>
    <t>jiajun.lim@ifscapital.com.sg</t>
  </si>
  <si>
    <t>IFS capital</t>
  </si>
  <si>
    <t>Alysha Chong</t>
  </si>
  <si>
    <t>aylsha.excapade@gmail.com</t>
  </si>
  <si>
    <t>Excapade</t>
  </si>
  <si>
    <t>67 30000000</t>
  </si>
  <si>
    <t>Rahul Gladwin Massey</t>
  </si>
  <si>
    <t>Culinarte</t>
  </si>
  <si>
    <t>92 0000000000</t>
  </si>
  <si>
    <t>Jensen</t>
  </si>
  <si>
    <t>mingfye@hotmail.com</t>
  </si>
  <si>
    <t>That wine bar</t>
  </si>
  <si>
    <t>owner friend</t>
  </si>
  <si>
    <t>rikki-js@hotmail.com</t>
  </si>
  <si>
    <t>tie ban shao</t>
  </si>
  <si>
    <t>Sean</t>
  </si>
  <si>
    <t>aw.sean@gmail.com</t>
  </si>
  <si>
    <t>Anonymous</t>
  </si>
  <si>
    <t>Ali Affan Khan</t>
  </si>
  <si>
    <t>Agent</t>
  </si>
  <si>
    <t>khanaliaffan@yahoo.com</t>
  </si>
  <si>
    <t>restaurant</t>
  </si>
  <si>
    <t>Wilfred</t>
  </si>
  <si>
    <t>wilfred_5566@hotmail.com</t>
  </si>
  <si>
    <t>Teavana Bubble tea</t>
  </si>
  <si>
    <t>Li Yirong</t>
  </si>
  <si>
    <t>Head Coffee Services</t>
  </si>
  <si>
    <t>yirong@bettrbarista.com</t>
  </si>
  <si>
    <t>Bettr Coffee</t>
  </si>
  <si>
    <t>Raphael Fam</t>
  </si>
  <si>
    <t>Strategic account manager</t>
  </si>
  <si>
    <t>rfam@hrsinternational.com</t>
  </si>
  <si>
    <t>HRS</t>
  </si>
  <si>
    <t>Zai</t>
  </si>
  <si>
    <t>Senior Marketing Director</t>
  </si>
  <si>
    <t>zaimi3878@gmail.com</t>
  </si>
  <si>
    <t>ERA</t>
  </si>
  <si>
    <t>Adrian</t>
  </si>
  <si>
    <t>AVP Commercial Catering</t>
  </si>
  <si>
    <t>adrian_tan@sats.com.sg</t>
  </si>
  <si>
    <t>Sats Ltd</t>
  </si>
  <si>
    <t>Khanna</t>
  </si>
  <si>
    <t>conflate.sing@gmail.com</t>
  </si>
  <si>
    <t>Conflate</t>
  </si>
  <si>
    <t>Matthew</t>
  </si>
  <si>
    <t>matthew.poh@theofficialtce.com</t>
  </si>
  <si>
    <t>The Caffeine Experience Pte Ltd</t>
  </si>
  <si>
    <t>Pamela</t>
  </si>
  <si>
    <t>Senior procurement executive</t>
  </si>
  <si>
    <t>pamela.ang22@gmail.com</t>
  </si>
  <si>
    <t>Royal T Group Pte Ltd</t>
  </si>
  <si>
    <t>Iten</t>
  </si>
  <si>
    <t>heinz_iten@astons.com.sg</t>
  </si>
  <si>
    <t>Astons</t>
  </si>
  <si>
    <t>Rizal</t>
  </si>
  <si>
    <t>sharizal@chillipadi.com.sg</t>
  </si>
  <si>
    <t>Chilli Padi Holding Pte Ltd</t>
  </si>
  <si>
    <t>Ronnie</t>
  </si>
  <si>
    <t>ronnie.yeo@kimlygroup.sg</t>
  </si>
  <si>
    <t>Kimly Group</t>
  </si>
  <si>
    <t>Tan</t>
  </si>
  <si>
    <t>ryantan988@gmail.com</t>
  </si>
  <si>
    <t>Tan soon mui</t>
  </si>
  <si>
    <t>Calaquian</t>
  </si>
  <si>
    <t>VP ops</t>
  </si>
  <si>
    <t>marian.dimacali@marygracecafe.com</t>
  </si>
  <si>
    <t>philipines</t>
  </si>
  <si>
    <t>Marian Calaquian</t>
  </si>
  <si>
    <t>VP Operations</t>
  </si>
  <si>
    <t>William</t>
  </si>
  <si>
    <t>william@ourglass.sg</t>
  </si>
  <si>
    <t xml:space="preserve">Ourglass (Computer hardware manufacturer in Singapore
) </t>
  </si>
  <si>
    <t xml:space="preserve">Ourglass (Computer hardware manufacturer in Singapore
)) </t>
  </si>
  <si>
    <t>Marketing Specialist</t>
  </si>
  <si>
    <t>natalie.loowl@gmail.com</t>
  </si>
  <si>
    <t>Keystone</t>
  </si>
  <si>
    <t>Linda Rahman</t>
  </si>
  <si>
    <t>lyynrahman@gmail.com</t>
  </si>
  <si>
    <t>Ddy's Kitchen</t>
  </si>
  <si>
    <t>Johan Nasir</t>
  </si>
  <si>
    <t>Mr Coffee</t>
  </si>
  <si>
    <t>inquiries.coffeemalaya@gmail.com</t>
  </si>
  <si>
    <t>Coffee Malaya</t>
  </si>
  <si>
    <t>Tan Mei Hoong</t>
  </si>
  <si>
    <t>Executive Housekeeper</t>
  </si>
  <si>
    <t>meihoong.tan@gmail.com</t>
  </si>
  <si>
    <t>The RuMa Hotel &amp; Residences</t>
  </si>
  <si>
    <t xml:space="preserve">Craig </t>
  </si>
  <si>
    <t xml:space="preserve">Director </t>
  </si>
  <si>
    <t>craig@ptig.asia</t>
  </si>
  <si>
    <t>Palm Tree</t>
  </si>
  <si>
    <t>65 93530860</t>
  </si>
  <si>
    <t>Sachin</t>
  </si>
  <si>
    <t xml:space="preserve">Sr. VP </t>
  </si>
  <si>
    <t>smoudgil@unifocus.com</t>
  </si>
  <si>
    <t xml:space="preserve">Unifocus </t>
  </si>
  <si>
    <t>91 9811722333</t>
  </si>
  <si>
    <t xml:space="preserve">Png Lay Lay </t>
  </si>
  <si>
    <t>laylay.png@glory-global.com</t>
  </si>
  <si>
    <t xml:space="preserve">Glory </t>
  </si>
  <si>
    <t>65 91732384</t>
  </si>
  <si>
    <t>Javiers Wong</t>
  </si>
  <si>
    <t>Tsjujiri</t>
  </si>
  <si>
    <t>Tarak Bhattacharya</t>
  </si>
  <si>
    <t>tarak.bhattacharya@himeshfoods.com</t>
  </si>
  <si>
    <t xml:space="preserve">Mad over donuts (big chain in India) </t>
  </si>
  <si>
    <t>91 9920561714</t>
  </si>
  <si>
    <t>Ron Choo</t>
  </si>
  <si>
    <t>ron@huggscoffee.com</t>
  </si>
  <si>
    <t>Huggs Coffee</t>
  </si>
  <si>
    <t xml:space="preserve">Cafe </t>
  </si>
  <si>
    <t xml:space="preserve">65 90027207 </t>
  </si>
  <si>
    <t>Shaun Chan</t>
  </si>
  <si>
    <t>Senior Marketing Communications Manager</t>
  </si>
  <si>
    <t>shaun.chan@milleniumhotels.com</t>
  </si>
  <si>
    <t>Grand Copthorne Waterfront Hotel</t>
  </si>
  <si>
    <t>Hotel</t>
  </si>
  <si>
    <t>65 91442485</t>
  </si>
  <si>
    <t>Mario Bojorquez</t>
  </si>
  <si>
    <t>Head of Operations, APAC</t>
  </si>
  <si>
    <t>mbojorquez@rbi.com</t>
  </si>
  <si>
    <t>RBI (Burger King, Popeyes, Tim Hortons)</t>
  </si>
  <si>
    <t>65 89395410</t>
  </si>
  <si>
    <t>APAC</t>
  </si>
  <si>
    <t>Derrick Ong Kok Swee</t>
  </si>
  <si>
    <t>derrick@sweekeefood.com</t>
  </si>
  <si>
    <t>Swee Kee Food Snd. Bhd. (Chicken Rice x3outlets)</t>
  </si>
  <si>
    <t>Restaurant</t>
  </si>
  <si>
    <t>6011 1652 7175</t>
  </si>
  <si>
    <t>Toong Soo Wei</t>
  </si>
  <si>
    <t>toongsoowei@mm2entertainment.com</t>
  </si>
  <si>
    <t>MM@ Entertainment Pte Ltd (Cathay Cineplexes)</t>
  </si>
  <si>
    <t>Cinema</t>
  </si>
  <si>
    <t>65 9487 4047</t>
  </si>
  <si>
    <t>VP, Branding &amp; Product</t>
  </si>
  <si>
    <t>ty@zuscoffee.com</t>
  </si>
  <si>
    <t>ZUS Coffee</t>
  </si>
  <si>
    <t>03 29359718</t>
  </si>
  <si>
    <t>Keith Thibert</t>
  </si>
  <si>
    <t>keith@mooseandroo.com</t>
  </si>
  <si>
    <t>The Moose &amp; Roo Vietnam</t>
  </si>
  <si>
    <t>Bar &amp; Pub</t>
  </si>
  <si>
    <t>84 09 0470 2449</t>
  </si>
  <si>
    <t>Vietnam (Hanoi)</t>
  </si>
  <si>
    <t>Sam Tai</t>
  </si>
  <si>
    <t>sam@papitto.com</t>
  </si>
  <si>
    <t>Papitto Gelato</t>
  </si>
  <si>
    <t>Ice Cream Manufacturer</t>
  </si>
  <si>
    <t>65 94500030</t>
  </si>
  <si>
    <t>Mohamed Ahmed</t>
  </si>
  <si>
    <t>mohamed@dimoholdings.com</t>
  </si>
  <si>
    <t>DIMO Holdings Private Ltd</t>
  </si>
  <si>
    <t>960 7771192</t>
  </si>
  <si>
    <t>Maldives</t>
  </si>
  <si>
    <t>Dino Francis</t>
  </si>
  <si>
    <t>Director of Operations</t>
  </si>
  <si>
    <t>dino@dimoholdings.com</t>
  </si>
  <si>
    <t>960 9976228</t>
  </si>
  <si>
    <t>Jennifer Sim</t>
  </si>
  <si>
    <t>Procurement manager</t>
  </si>
  <si>
    <t>jennifer@sushitei.com</t>
  </si>
  <si>
    <t>Sushi-Tei Pte Ltd</t>
  </si>
  <si>
    <t>65 8101 7422</t>
  </si>
  <si>
    <t>Chef Elvin Chew</t>
  </si>
  <si>
    <t>Culinary Consultant, Director</t>
  </si>
  <si>
    <t>sjcc_elvin@yahoo.com</t>
  </si>
  <si>
    <t>3S Food Group</t>
  </si>
  <si>
    <t>F&amp;B Consultancy</t>
  </si>
  <si>
    <t>65 9150 1647</t>
  </si>
  <si>
    <t>Chia Benson</t>
  </si>
  <si>
    <t>connect@beanrockcoffee.com</t>
  </si>
  <si>
    <t>Bean Rock Coffee</t>
  </si>
  <si>
    <t>Coffee Roaster</t>
  </si>
  <si>
    <t>65 92394862</t>
  </si>
  <si>
    <t>Jason Williams</t>
  </si>
  <si>
    <t>Creative Director</t>
  </si>
  <si>
    <t>jason.williams@proofandcompany.com</t>
  </si>
  <si>
    <t>Proof Creative</t>
  </si>
  <si>
    <t>65 8618 8244</t>
  </si>
  <si>
    <t>Ribbson Lim</t>
  </si>
  <si>
    <t>ribbonsonlim@aimsfood.co</t>
  </si>
  <si>
    <t>AIMS Food Services</t>
  </si>
  <si>
    <t>Central Kitchen</t>
  </si>
  <si>
    <t>65 83220803</t>
  </si>
  <si>
    <t>Jenny Yeh</t>
  </si>
  <si>
    <t>Ding Tai Fung (x 16 outlets)</t>
  </si>
  <si>
    <t>60 12 337 9987</t>
  </si>
  <si>
    <t>David Sim</t>
  </si>
  <si>
    <t>david@laohuotang.com.sg</t>
  </si>
  <si>
    <t>Lao Huo Tang Group Pte Ltd</t>
  </si>
  <si>
    <t>65 8136 3333</t>
  </si>
  <si>
    <t>Charlie Chan Shui Yee</t>
  </si>
  <si>
    <t>Business Development Executive, Customer Account Division</t>
  </si>
  <si>
    <t>charlie_chan_sy@tecsg.com.sg</t>
  </si>
  <si>
    <t>Toshiba Tec Singapore Pte Ltd</t>
  </si>
  <si>
    <t>65 6486 9602</t>
  </si>
  <si>
    <t>Fidel R. Cruz</t>
  </si>
  <si>
    <t>Sr.Manager</t>
  </si>
  <si>
    <t>fidel.cruz@manginasal.com</t>
  </si>
  <si>
    <t>Mang Inasal</t>
  </si>
  <si>
    <t>63 917 658 7537, 63 8634 1111</t>
  </si>
  <si>
    <t>Gary Goh</t>
  </si>
  <si>
    <t>gary@spartan.com.sg</t>
  </si>
  <si>
    <t>Spartan System (S) Pte Ltd</t>
  </si>
  <si>
    <t>6741 6339</t>
  </si>
  <si>
    <t>Laurence P. Perfecto</t>
  </si>
  <si>
    <t>Cafe Back of House Operations, Head</t>
  </si>
  <si>
    <t>lpp@marygracecafe.com</t>
  </si>
  <si>
    <t>63 917 814 3663</t>
  </si>
  <si>
    <t>Global</t>
  </si>
  <si>
    <t>TC Heng</t>
  </si>
  <si>
    <t>tc@interelme.com</t>
  </si>
  <si>
    <t>INTEREL</t>
  </si>
  <si>
    <t>65 9232 2249</t>
  </si>
  <si>
    <t>William Cheng</t>
  </si>
  <si>
    <t>Consultant</t>
  </si>
  <si>
    <t>william.cheng@sgdatahub.com</t>
  </si>
  <si>
    <t>Singapore Data Hub Pte Ltd</t>
  </si>
  <si>
    <t>65 9773 0751</t>
  </si>
  <si>
    <t>Chiang Mei Siang</t>
  </si>
  <si>
    <t>meisiang.chiang@rockymaster.com.sg</t>
  </si>
  <si>
    <t>Rocky Master</t>
  </si>
  <si>
    <t>Cafe</t>
  </si>
  <si>
    <t>9229 1606, 6904 3608</t>
  </si>
  <si>
    <t>Kiyoshi Takegami Kevin</t>
  </si>
  <si>
    <t>Global Head of Sales &amp; Consulting</t>
  </si>
  <si>
    <t>takegami@tablecheck.com</t>
  </si>
  <si>
    <t>Table Check</t>
  </si>
  <si>
    <t>03 5565 0112,080 4940 9707</t>
  </si>
  <si>
    <t>Japan</t>
  </si>
  <si>
    <t>Daniel Goh</t>
  </si>
  <si>
    <t>Daniel.goh@hrsmarketing.com</t>
  </si>
  <si>
    <t>Raptor POS Pte Ltd</t>
  </si>
  <si>
    <t>65 8321 0161</t>
  </si>
  <si>
    <t>Merliyn Low</t>
  </si>
  <si>
    <t>merliyn.low@informa.com</t>
  </si>
  <si>
    <t>informa markets</t>
  </si>
  <si>
    <t>65 9226 2299</t>
  </si>
  <si>
    <t>Kenneth Kwong</t>
  </si>
  <si>
    <t>kenneth@seitopos.com</t>
  </si>
  <si>
    <t>Seito Systems Limited</t>
  </si>
  <si>
    <t>852 2591 9808</t>
  </si>
  <si>
    <t>Hong Kong</t>
  </si>
  <si>
    <t>Duncan Craig</t>
  </si>
  <si>
    <t>Chief Rebel Officer</t>
  </si>
  <si>
    <t>duncan@rebel.ventures.com</t>
  </si>
  <si>
    <t>REBEL Ventures</t>
  </si>
  <si>
    <t>65 93851138, 64 212618197</t>
  </si>
  <si>
    <t>Manfred Lim</t>
  </si>
  <si>
    <t>manfred@cubevalue.com</t>
  </si>
  <si>
    <t>Letus Network</t>
  </si>
  <si>
    <t>6012 291 0422</t>
  </si>
  <si>
    <t>Eddie Ng</t>
  </si>
  <si>
    <t>C.O.O.</t>
  </si>
  <si>
    <t>eddie@cubevalue.com</t>
  </si>
  <si>
    <t>6016 338 0820</t>
  </si>
  <si>
    <t>Jia Yu</t>
  </si>
  <si>
    <t>hello@sweetcheeksgelato.com</t>
  </si>
  <si>
    <t>Sweet Cheeks</t>
  </si>
  <si>
    <t>First Name</t>
  </si>
  <si>
    <t>Last Name</t>
  </si>
  <si>
    <t>Country</t>
  </si>
  <si>
    <t>Tell us about your business</t>
  </si>
  <si>
    <t>Number of Outlets</t>
  </si>
  <si>
    <t>Chain or Non Chain</t>
  </si>
  <si>
    <t>Ying</t>
  </si>
  <si>
    <t>Lijuan</t>
  </si>
  <si>
    <t>lotusgrocery628@gmail.com</t>
  </si>
  <si>
    <t>Lotus grocery</t>
  </si>
  <si>
    <t>Yuting</t>
  </si>
  <si>
    <t>Wang</t>
  </si>
  <si>
    <t>aiyongsheng@gmail.com</t>
  </si>
  <si>
    <t>Sichuan Chef PTE Ltd</t>
  </si>
  <si>
    <t>5-9 outlets</t>
  </si>
  <si>
    <t>Chain (&gt;3 Outlets)</t>
  </si>
  <si>
    <t>Kia</t>
  </si>
  <si>
    <t>trevorkia@bakersbrewers.com</t>
  </si>
  <si>
    <t>Bakers &amp; brewers PTE ltd</t>
  </si>
  <si>
    <t>Café</t>
  </si>
  <si>
    <t>1-2 outlets</t>
  </si>
  <si>
    <t>Non Chain</t>
  </si>
  <si>
    <t>Lee</t>
  </si>
  <si>
    <t>leetzekeat@yahoo.com.sg</t>
  </si>
  <si>
    <t>Ignite capital PTE ltd</t>
  </si>
  <si>
    <t>Wee Yong</t>
  </si>
  <si>
    <t>intspec@gmail.com</t>
  </si>
  <si>
    <t>FNB DYNASTY PTE LTD</t>
  </si>
  <si>
    <t>Ng</t>
  </si>
  <si>
    <t>Dongmin</t>
  </si>
  <si>
    <t>dongmin.lim@ambernectar.com.sg</t>
  </si>
  <si>
    <t>House of Amber Nectar</t>
  </si>
  <si>
    <t>Korea</t>
  </si>
  <si>
    <t>Distribution</t>
  </si>
  <si>
    <t>Chee Chong</t>
  </si>
  <si>
    <t>Hui</t>
  </si>
  <si>
    <t>huicheechong@yahoo.com</t>
  </si>
  <si>
    <t>HNH</t>
  </si>
  <si>
    <t>Retail</t>
  </si>
  <si>
    <t>10-19 outlets</t>
  </si>
  <si>
    <t>Vivien</t>
  </si>
  <si>
    <t>Foong</t>
  </si>
  <si>
    <t>vivienfoong@ooda.sg</t>
  </si>
  <si>
    <t>Ooda</t>
  </si>
  <si>
    <t>Online group buy platform</t>
  </si>
  <si>
    <t>Vatcharin</t>
  </si>
  <si>
    <t>Udomsopakit</t>
  </si>
  <si>
    <t>vatcharinud@gmail.com</t>
  </si>
  <si>
    <t>Thai Orchid Restaurant</t>
  </si>
  <si>
    <t>Abdul</t>
  </si>
  <si>
    <t>Nasheer</t>
  </si>
  <si>
    <t>na@naba.com</t>
  </si>
  <si>
    <t>Singapore Hospitality Ptd Ltd</t>
  </si>
  <si>
    <t>Buffet catering</t>
  </si>
  <si>
    <t>Malgorzata</t>
  </si>
  <si>
    <t>Bok</t>
  </si>
  <si>
    <t>cashmire666@gmail.com</t>
  </si>
  <si>
    <t>self</t>
  </si>
  <si>
    <t>Anna</t>
  </si>
  <si>
    <t>Ratna Ahmad</t>
  </si>
  <si>
    <t>aratnai@hotmail.com</t>
  </si>
  <si>
    <t>Anna's service &amp; management</t>
  </si>
  <si>
    <t>Full sevice restarurant</t>
  </si>
  <si>
    <t>Catering</t>
  </si>
  <si>
    <t>Jianli</t>
  </si>
  <si>
    <t>CLFry chicken</t>
  </si>
  <si>
    <t>Eugene</t>
  </si>
  <si>
    <t>Heng</t>
  </si>
  <si>
    <t>eugene@yakun.com</t>
  </si>
  <si>
    <t>Ya Kun International</t>
  </si>
  <si>
    <t>SIngapore</t>
  </si>
  <si>
    <t>Enterprise</t>
  </si>
  <si>
    <t>Sujata</t>
  </si>
  <si>
    <t>Quek</t>
  </si>
  <si>
    <t>sujata.quek@gong-cha-sg.com</t>
  </si>
  <si>
    <t>Gong Cha</t>
  </si>
  <si>
    <t>Patrick</t>
  </si>
  <si>
    <t>Yong</t>
  </si>
  <si>
    <t>patrick_yong@theconnoisseurconcerto.com</t>
  </si>
  <si>
    <t>Sarika Connoisseur Café</t>
  </si>
  <si>
    <t>lucasyongkc@yahoo.com</t>
  </si>
  <si>
    <t>Rasa Indah</t>
  </si>
  <si>
    <t>Goh</t>
  </si>
  <si>
    <t>patrick.goh@songfa.com.sg / patrick.goh@bof.com.sg</t>
  </si>
  <si>
    <t>song fa</t>
  </si>
  <si>
    <t>Fong</t>
  </si>
  <si>
    <t>hello@pourabucha.com</t>
  </si>
  <si>
    <t>Poura Bucha</t>
  </si>
  <si>
    <t>Christian Eviston</t>
  </si>
  <si>
    <t>cep@curatedculture.sg</t>
  </si>
  <si>
    <t>Curated Culture</t>
  </si>
  <si>
    <t>VJ</t>
  </si>
  <si>
    <t>Vejan</t>
  </si>
  <si>
    <t>sales@cold-one.com</t>
  </si>
  <si>
    <t>Cold One Beverages</t>
  </si>
  <si>
    <t>Chin Chong</t>
  </si>
  <si>
    <t>Teo</t>
  </si>
  <si>
    <t>ccteo@stfsrc.com</t>
  </si>
  <si>
    <t>ST Foodservices Rsources</t>
  </si>
  <si>
    <t>Yong Ming</t>
  </si>
  <si>
    <t>ymgoh@fnbsuplier</t>
  </si>
  <si>
    <t>F&amp;B Supplier</t>
  </si>
  <si>
    <t>Derek</t>
  </si>
  <si>
    <t>derek.lee@bsigroup.com</t>
  </si>
  <si>
    <t>BSI Group Singapore p/l</t>
  </si>
  <si>
    <t>Ivan</t>
  </si>
  <si>
    <t>017-2666839</t>
  </si>
  <si>
    <t>3FS Technology SDN BND</t>
  </si>
  <si>
    <t>Dhama</t>
  </si>
  <si>
    <t>dhamu@microspace.com.sg</t>
  </si>
  <si>
    <t>Micro Space Infotech P/l</t>
  </si>
  <si>
    <t>Roy</t>
  </si>
  <si>
    <t>Cheng</t>
  </si>
  <si>
    <t>roy.cheng@365robot.sg</t>
  </si>
  <si>
    <t>365 Robot Pte Ltd</t>
  </si>
  <si>
    <t>Frederick</t>
  </si>
  <si>
    <t>Kang</t>
  </si>
  <si>
    <t>frederick.kang@yum.com</t>
  </si>
  <si>
    <t>Anthony</t>
  </si>
  <si>
    <t>Koh</t>
  </si>
  <si>
    <t>anthony.koh@bizafricamanna.sg</t>
  </si>
  <si>
    <t>Biz Africa Events P/L</t>
  </si>
  <si>
    <t>Chek Sin</t>
  </si>
  <si>
    <t>Lai</t>
  </si>
  <si>
    <t>lai-cheksin@yamagata-singapore.com</t>
  </si>
  <si>
    <t>Yamagata (Singapore) p/l</t>
  </si>
  <si>
    <t>Nick</t>
  </si>
  <si>
    <t>Sentosa</t>
  </si>
  <si>
    <t>mussen-ltd@hotmail.com</t>
  </si>
  <si>
    <t>Mussen P/L</t>
  </si>
  <si>
    <t>williamtan@systematicaircon.com</t>
  </si>
  <si>
    <t>Systematic Air Conditioning</t>
  </si>
  <si>
    <t>JS</t>
  </si>
  <si>
    <t>js_g@scontec.com.sg</t>
  </si>
  <si>
    <t>Scon Tec</t>
  </si>
  <si>
    <t>Clarrisa</t>
  </si>
  <si>
    <t>Tang</t>
  </si>
  <si>
    <t>darunner@thinkads.com.sg</t>
  </si>
  <si>
    <t>Thinkads</t>
  </si>
  <si>
    <t>Chin Shin</t>
  </si>
  <si>
    <t>Ho</t>
  </si>
  <si>
    <t>hochinshin@gmail.com</t>
  </si>
  <si>
    <t>Dbazzar</t>
  </si>
  <si>
    <t>Adeline</t>
  </si>
  <si>
    <t>Tong</t>
  </si>
  <si>
    <t>adeline.tong@w360.asia</t>
  </si>
  <si>
    <t>W360 asia</t>
  </si>
  <si>
    <t>Isaac</t>
  </si>
  <si>
    <t>Loo</t>
  </si>
  <si>
    <t>isaac.loo@advantageaustria.org</t>
  </si>
  <si>
    <t>Advantage Austria</t>
  </si>
  <si>
    <t>Alex</t>
  </si>
  <si>
    <t>Yeo</t>
  </si>
  <si>
    <t>alex.yeo@finaxar.com</t>
  </si>
  <si>
    <t>Flex by finaxar</t>
  </si>
  <si>
    <t>Dlyal</t>
  </si>
  <si>
    <t>Harris</t>
  </si>
  <si>
    <t>dlyal.harris@sgc.org.sg</t>
  </si>
  <si>
    <t>Singaporean-German Chamber</t>
  </si>
  <si>
    <t>Szilard Nagy</t>
  </si>
  <si>
    <t>nagy.adrian@econ.unideb.hu</t>
  </si>
  <si>
    <t>University of Debrecen</t>
  </si>
  <si>
    <t>Debrecen</t>
  </si>
  <si>
    <t>Dumancas</t>
  </si>
  <si>
    <t>Kadeen</t>
  </si>
  <si>
    <t>kadeen@digi-mama.com</t>
  </si>
  <si>
    <t>Digimama P/L</t>
  </si>
  <si>
    <t>Kenneth</t>
  </si>
  <si>
    <t>kennethcheng@nuralogix.ai</t>
  </si>
  <si>
    <t>Nuralogix Corporation</t>
  </si>
  <si>
    <t>Hanafi</t>
  </si>
  <si>
    <t>Razali</t>
  </si>
  <si>
    <t>hanafi.razali@dondodonki.com</t>
  </si>
  <si>
    <t>PPIH Group</t>
  </si>
  <si>
    <t>Ken</t>
  </si>
  <si>
    <t>ken.tang@dondondonki.com</t>
  </si>
  <si>
    <t>Herman</t>
  </si>
  <si>
    <t>Shah</t>
  </si>
  <si>
    <t>herman.shah@ebbflowgroup.com</t>
  </si>
  <si>
    <t>EBB &amp; Flow</t>
  </si>
  <si>
    <t>Jordan</t>
  </si>
  <si>
    <t>Neo</t>
  </si>
  <si>
    <t>jordan.neo@ebbflowgroup.com</t>
  </si>
  <si>
    <t>Jonathan</t>
  </si>
  <si>
    <t>Chan</t>
  </si>
  <si>
    <t>jonathan.chan@kanada-ya.sg</t>
  </si>
  <si>
    <t>Kanada-Ya</t>
  </si>
  <si>
    <t>Joshua</t>
  </si>
  <si>
    <t>joshuang@lamsoon.com.sg</t>
  </si>
  <si>
    <t>Lam Soon Singapore P/L</t>
  </si>
  <si>
    <t>Mike</t>
  </si>
  <si>
    <t>Wong</t>
  </si>
  <si>
    <t>mwongsk@singnet.com.sg</t>
  </si>
  <si>
    <t>The Rivergate Grocer</t>
  </si>
  <si>
    <t>eugene</t>
  </si>
  <si>
    <t>Loh</t>
  </si>
  <si>
    <t>eugene@sgebiz.com</t>
  </si>
  <si>
    <t>SGeBiz</t>
  </si>
  <si>
    <t>Sim</t>
  </si>
  <si>
    <t>matthew.sim@jurongcoldstore.com</t>
  </si>
  <si>
    <t>JCS Shrimps</t>
  </si>
  <si>
    <t>Brandon</t>
  </si>
  <si>
    <t>brandonlim@kpmg.com.sg</t>
  </si>
  <si>
    <t>KPMG</t>
  </si>
  <si>
    <t>Gelia</t>
  </si>
  <si>
    <t>adpress@singnet.com.sg</t>
  </si>
  <si>
    <t>AD Press P/L</t>
  </si>
  <si>
    <t>Scott</t>
  </si>
  <si>
    <t>Flower</t>
  </si>
  <si>
    <t>info@wearyanzac.com</t>
  </si>
  <si>
    <t>The Weary Anzac</t>
  </si>
  <si>
    <t>Fairllie</t>
  </si>
  <si>
    <t>Yap</t>
  </si>
  <si>
    <t>fairllie.ifoundries@gmail.com</t>
  </si>
  <si>
    <t>Ifoundries</t>
  </si>
  <si>
    <t>Soon Chye</t>
  </si>
  <si>
    <t>Chong</t>
  </si>
  <si>
    <t>soonchye@361dc.com</t>
  </si>
  <si>
    <t>361 Degree Consultancy P/</t>
  </si>
  <si>
    <t>Clara</t>
  </si>
  <si>
    <t>clarachan@forrestbrew.com</t>
  </si>
  <si>
    <t>Forest Brew Kombucha</t>
  </si>
  <si>
    <t>Jamie</t>
  </si>
  <si>
    <t>Kuek</t>
  </si>
  <si>
    <t>jamiencole@fobeasia</t>
  </si>
  <si>
    <t>Fobe Asia</t>
  </si>
  <si>
    <t>Kyla</t>
  </si>
  <si>
    <t>kyla@chapayom.sg</t>
  </si>
  <si>
    <t>Jim</t>
  </si>
  <si>
    <t>jimwong@anydining.com</t>
  </si>
  <si>
    <t>ANY Dining</t>
  </si>
  <si>
    <t>Johnson</t>
  </si>
  <si>
    <t>in the midst of opening restaurant</t>
  </si>
  <si>
    <t>Jonathan.tai89@gmail.com</t>
  </si>
  <si>
    <t>Create Time</t>
  </si>
  <si>
    <t>Address1: Country</t>
  </si>
  <si>
    <t>Street1</t>
  </si>
  <si>
    <t>Zip</t>
  </si>
  <si>
    <t>Web Page</t>
  </si>
  <si>
    <t>Ldw Ittq</t>
  </si>
  <si>
    <t>Ittq</t>
  </si>
  <si>
    <t>Ldw</t>
  </si>
  <si>
    <t xml:space="preserve">Foragers </t>
  </si>
  <si>
    <t>wani@foragers.com.sg</t>
  </si>
  <si>
    <t>75E Loewen Rd 5248845 7 Rodyk St</t>
  </si>
  <si>
    <t>CHENG</t>
  </si>
  <si>
    <t>KS</t>
  </si>
  <si>
    <t>MAKE LIVES HAPPIER</t>
  </si>
  <si>
    <t>mkscheng@365robot.sg</t>
  </si>
  <si>
    <t>18 Boon Lau Wag, #07-123, Tradehub 21</t>
  </si>
  <si>
    <t>www.365robot.sg</t>
  </si>
  <si>
    <t>Yvonne Tay</t>
  </si>
  <si>
    <t>Tay</t>
  </si>
  <si>
    <t>Yvonne</t>
  </si>
  <si>
    <t>ArkLeaf Advisory Pte Ltd</t>
  </si>
  <si>
    <t>yvonne@arkleaf.com.sg</t>
  </si>
  <si>
    <t>12 Marina View, Asia Square Tower 2, #11-01</t>
  </si>
  <si>
    <t>Traje</t>
  </si>
  <si>
    <t>Lim C W</t>
  </si>
  <si>
    <t>Mobile Community Tech Pte Ltd</t>
  </si>
  <si>
    <t>A MEMBER OF SGQR</t>
  </si>
  <si>
    <t>cwlim@m.t</t>
  </si>
  <si>
    <t>Co. Reg No.201504224E</t>
  </si>
  <si>
    <t>www.itict(ciilsg</t>
  </si>
  <si>
    <t>Tinn Hill</t>
  </si>
  <si>
    <t>Hill</t>
  </si>
  <si>
    <t>Tinn</t>
  </si>
  <si>
    <t>GlobalData.</t>
  </si>
  <si>
    <t>Key Accounts Director-SEA</t>
  </si>
  <si>
    <t>tim.hill@globaldata.com</t>
  </si>
  <si>
    <t>50 Raffles Place #38-04A, Singapore Land Tower</t>
  </si>
  <si>
    <t>www.globaldata.com</t>
  </si>
  <si>
    <t>iNextLabs</t>
  </si>
  <si>
    <t>msachin@inextlabs.com</t>
  </si>
  <si>
    <t>Q 7500A Beach Road, #07-302, The Plaza</t>
  </si>
  <si>
    <t>www.inextlabs.ai</t>
  </si>
  <si>
    <t>To</t>
  </si>
  <si>
    <t>Mi Sa</t>
  </si>
  <si>
    <t xml:space="preserve">Maap Trade </t>
  </si>
  <si>
    <t>DIRECTOR</t>
  </si>
  <si>
    <t>infra@maaptrade.com</t>
  </si>
  <si>
    <t>Sabay Tower, 11A Hong Ha Street, Tan Binh district, Ho Chi Minh City</t>
  </si>
  <si>
    <t>www.maaptrade.com</t>
  </si>
  <si>
    <t>Jared Sig</t>
  </si>
  <si>
    <t>Sig</t>
  </si>
  <si>
    <t>Jared</t>
  </si>
  <si>
    <t xml:space="preserve">Zeus </t>
  </si>
  <si>
    <t>Lt t. I r:i r</t>
  </si>
  <si>
    <t>jared@zeusmarketing.com.sg</t>
  </si>
  <si>
    <t>www.zeusmarketing.com.sg</t>
  </si>
  <si>
    <t>Mark Lee</t>
  </si>
  <si>
    <t>Mark</t>
  </si>
  <si>
    <t>Tamago (S) Pte Ltd</t>
  </si>
  <si>
    <t>Co-Founder</t>
  </si>
  <si>
    <t>mark@tamago.com.cn</t>
  </si>
  <si>
    <t>Upper Cross Street</t>
  </si>
  <si>
    <t>www.tamago.com.my</t>
  </si>
  <si>
    <t>Kee</t>
  </si>
  <si>
    <t>Yeo Siew</t>
  </si>
  <si>
    <t>Hanbaobao Pte Ltd (Licensee Of McDonaldk)</t>
  </si>
  <si>
    <t>Head</t>
  </si>
  <si>
    <t>slewkeeyeo@sg.mcd.com</t>
  </si>
  <si>
    <t>10 Kailang Avenue. #04-10 Aperia Tower 2</t>
  </si>
  <si>
    <t>www.mcdonalds.com.sg</t>
  </si>
  <si>
    <t>David Zhang</t>
  </si>
  <si>
    <t>Zhang</t>
  </si>
  <si>
    <t>GIANT ST &amp;\R PTE.LTD.</t>
  </si>
  <si>
    <t>opegatiaas@giantstar.net</t>
  </si>
  <si>
    <t>Venue 5</t>
  </si>
  <si>
    <t>www.giantstar.net</t>
  </si>
  <si>
    <t>Sarah Nadhirah</t>
  </si>
  <si>
    <t>Nadhirah</t>
  </si>
  <si>
    <t>Sarah</t>
  </si>
  <si>
    <t>RPECIALLTYI</t>
  </si>
  <si>
    <t>sarah@montgomeryasiy.com</t>
  </si>
  <si>
    <t>montgomerygroup.com/asia</t>
  </si>
  <si>
    <t>Christian Schneider</t>
  </si>
  <si>
    <t>Schneider</t>
  </si>
  <si>
    <t>Christian</t>
  </si>
  <si>
    <t>Cfires,.:a.r:Jgsbluesheets.io</t>
  </si>
  <si>
    <t>TAN</t>
  </si>
  <si>
    <t>ELDAD</t>
  </si>
  <si>
    <t xml:space="preserve">Obro </t>
  </si>
  <si>
    <t>volk.singapore@obro</t>
  </si>
  <si>
    <t>ZlltGAPORE 618499 (TAMAN JURONG MARKET AND FOOD CENTRO</t>
  </si>
  <si>
    <t>SAMUEL</t>
  </si>
  <si>
    <t>Fellow U5 On</t>
  </si>
  <si>
    <t>Call to Preordei</t>
  </si>
  <si>
    <t>Cherry Bajaro</t>
  </si>
  <si>
    <t>Bajaro</t>
  </si>
  <si>
    <t>Cherry</t>
  </si>
  <si>
    <t>Polarpum</t>
  </si>
  <si>
    <t>Assistant Learning &amp; Development Manager</t>
  </si>
  <si>
    <t>cherry@polarpum.com</t>
  </si>
  <si>
    <t>28 Rlverslde Road. #07-01 Progen Building</t>
  </si>
  <si>
    <t>MANAGER</t>
  </si>
  <si>
    <t>IQBAL MIAN I SALES</t>
  </si>
  <si>
    <t>BETTER food</t>
  </si>
  <si>
    <t>lobai@betterf00d.com.sg</t>
  </si>
  <si>
    <t>SINGAPORE</t>
  </si>
  <si>
    <t>1 KEONG SAIK RD</t>
  </si>
  <si>
    <t>Sulkhi Juman</t>
  </si>
  <si>
    <t>Juman</t>
  </si>
  <si>
    <t>Sulkhi</t>
  </si>
  <si>
    <t xml:space="preserve">Mobi Studios </t>
  </si>
  <si>
    <t>sulkhi@mobistudios.com.sg</t>
  </si>
  <si>
    <t>1 Tampines North Drive 1 #09-46 Lobby 7, T-Spacej</t>
  </si>
  <si>
    <t>mobistudios.com.sg</t>
  </si>
  <si>
    <t>g</t>
  </si>
  <si>
    <t>JAMES NC RE</t>
  </si>
  <si>
    <t>I-INNOVA SOLUTIONS PTE LTD (UEN/GST Reg No.201618135c)</t>
  </si>
  <si>
    <t>BUSINESS DEVELOPMENT MANAGER</t>
  </si>
  <si>
    <t>james.ng@i-innova.com.sg</t>
  </si>
  <si>
    <t>67 Ubi Crescent. #06-10 Techniques Centre</t>
  </si>
  <si>
    <t>Sabrina Wee</t>
  </si>
  <si>
    <t>Wee</t>
  </si>
  <si>
    <t>Sabrina</t>
  </si>
  <si>
    <t>361 Degree Consultancy Pte Ltd</t>
  </si>
  <si>
    <t>Partner Manager</t>
  </si>
  <si>
    <t>sclbrina@361dc.com</t>
  </si>
  <si>
    <t>143 Cecil Street #17-04 GB Building</t>
  </si>
  <si>
    <t>www.361dc.com</t>
  </si>
  <si>
    <t>Bryant Lum</t>
  </si>
  <si>
    <t>Lum</t>
  </si>
  <si>
    <t>Bryant</t>
  </si>
  <si>
    <t>OX Pqy SG Pte.Ltd</t>
  </si>
  <si>
    <t>bryant.lum@oxpayfinancial.com</t>
  </si>
  <si>
    <t>INDONESIA</t>
  </si>
  <si>
    <t>SINGAPORE MALAYSIA I THAILAND</t>
  </si>
  <si>
    <t>www.oxpayfinancial.com</t>
  </si>
  <si>
    <t>ENN</t>
  </si>
  <si>
    <t>Gl.</t>
  </si>
  <si>
    <t>Authorized Media Representative Of SPH Media Ltd</t>
  </si>
  <si>
    <t>elpls@hideoutptel.td</t>
  </si>
  <si>
    <t>www.elpishideout.com</t>
  </si>
  <si>
    <t>Albert Lim</t>
  </si>
  <si>
    <t>Albert</t>
  </si>
  <si>
    <t>al@1249partners.com</t>
  </si>
  <si>
    <t>1350 Old Bayshore Highway, Suite 520</t>
  </si>
  <si>
    <t>H3ca</t>
  </si>
  <si>
    <t>Vincent Ang BP</t>
  </si>
  <si>
    <t>Han &amp;apos; s (F &amp; B) Pte Ltd</t>
  </si>
  <si>
    <t>bpang@hans.sg</t>
  </si>
  <si>
    <t>Senoko Avenue #02-06, Food Axis</t>
  </si>
  <si>
    <t>hans.com.sg</t>
  </si>
  <si>
    <t>Ae</t>
  </si>
  <si>
    <t>informa Markets</t>
  </si>
  <si>
    <t>Senior Business Development Manager I</t>
  </si>
  <si>
    <t>merliynlow@informa.com</t>
  </si>
  <si>
    <t>Informlit Hharkets, #04-01 Visioncrest Commercial, 103 Penang Road</t>
  </si>
  <si>
    <t>inforn.iamarkets.com</t>
  </si>
  <si>
    <t>Yee</t>
  </si>
  <si>
    <t>Kong UJai</t>
  </si>
  <si>
    <t xml:space="preserve">RAS </t>
  </si>
  <si>
    <t>luaiyee.kong@ras.org.sg</t>
  </si>
  <si>
    <t>UIUIUl.ras.Org.Sg</t>
  </si>
  <si>
    <t>Patrick Goh</t>
  </si>
  <si>
    <t>Song Fia Bak Kut Teh Food Pte Ltd</t>
  </si>
  <si>
    <t>Regional Business Deve Lopment Manager</t>
  </si>
  <si>
    <t>patrickgoh@songfa.com.sg</t>
  </si>
  <si>
    <t>Frederick Kang</t>
  </si>
  <si>
    <t>Pizza Hut Asia Pacific Franchise Pte Ltd</t>
  </si>
  <si>
    <t>SujataQuek Zhen Rui</t>
  </si>
  <si>
    <t>Quek Zhen Rui</t>
  </si>
  <si>
    <t>Gong Cha (Singapore) Pte Ltd</t>
  </si>
  <si>
    <t>Assistant Supply Chain Manager</t>
  </si>
  <si>
    <t>KENTANG YIK WEI,</t>
  </si>
  <si>
    <t>KEN</t>
  </si>
  <si>
    <t>TANG YIK WEI,</t>
  </si>
  <si>
    <t>DOHKI</t>
  </si>
  <si>
    <t>Section Manager</t>
  </si>
  <si>
    <t>HANAFI RAZALI</t>
  </si>
  <si>
    <t>RAZALI</t>
  </si>
  <si>
    <t>HANAFI</t>
  </si>
  <si>
    <t>PAN PACWC RETAU, MAJNAGEMENT (SINGAPORE) PTE.LTD.</t>
  </si>
  <si>
    <t>IT Executive</t>
  </si>
  <si>
    <t>hanafi.razali@dondondonki.com</t>
  </si>
  <si>
    <t>EUGENE HENG</t>
  </si>
  <si>
    <t>HENG</t>
  </si>
  <si>
    <t>EUGENE</t>
  </si>
  <si>
    <t>Ya K, Un International Pte Ltd</t>
  </si>
  <si>
    <t>SENIOR MANAGER, 1\\ARKETI NG</t>
  </si>
  <si>
    <t>meugene@yakun.c</t>
  </si>
  <si>
    <t>HENGYANG KAI</t>
  </si>
  <si>
    <t>YANG KAI</t>
  </si>
  <si>
    <t>TAKAGT RAMEN</t>
  </si>
  <si>
    <t>Thomas Hoi</t>
  </si>
  <si>
    <t>Hoi</t>
  </si>
  <si>
    <t>Thomas</t>
  </si>
  <si>
    <t>Alno#pong</t>
  </si>
  <si>
    <t>Project Manager</t>
  </si>
  <si>
    <t>thomas@flaslngapore.otg</t>
  </si>
  <si>
    <t>ChungLucas Yong Kuet</t>
  </si>
  <si>
    <t>Chung</t>
  </si>
  <si>
    <t>Lucas Yong Kuet</t>
  </si>
  <si>
    <t>MANAGING DIRECTOR Ar#</t>
  </si>
  <si>
    <t>Patrick Yong</t>
  </si>
  <si>
    <t>SARIKA CONNOISSEUR CAI-E PTE LTD</t>
  </si>
  <si>
    <t>Jperation Managr</t>
  </si>
  <si>
    <t>Jacob Holmea</t>
  </si>
  <si>
    <t>Holmea</t>
  </si>
  <si>
    <t>Jacob</t>
  </si>
  <si>
    <t>FLASH COFFEE</t>
  </si>
  <si>
    <t>Head Of Supply Chain APAC</t>
  </si>
  <si>
    <t>jacob.holmes@flash-coffee.com</t>
  </si>
  <si>
    <t>Brand name</t>
  </si>
  <si>
    <t>Remark</t>
  </si>
  <si>
    <t>Syohachi Management Ptd Ltd</t>
  </si>
  <si>
    <t>Syohachi Yakiniku, Syohachi Wagyu Hamburg</t>
  </si>
  <si>
    <t>9115 5382</t>
  </si>
  <si>
    <t>2 x outlet, 1 x central kitchen</t>
  </si>
  <si>
    <t>Xin Sheng Ngoh Hiang Prawn Cracker</t>
  </si>
  <si>
    <t>9646 8348</t>
  </si>
  <si>
    <t>central kitchen, with food stall</t>
  </si>
  <si>
    <t>Xi De Li</t>
  </si>
  <si>
    <t>Xi De Lai</t>
  </si>
  <si>
    <t>Adrian Koh - Director</t>
  </si>
  <si>
    <t>9771 6232</t>
  </si>
  <si>
    <t>central kitchen</t>
  </si>
  <si>
    <t>FGCulinary Group</t>
  </si>
  <si>
    <t>Prata Wala, Zaffron Kitchen, Pavilion,  Jai Ho Café, wimi</t>
  </si>
  <si>
    <t>9666 6284</t>
  </si>
  <si>
    <t>Peninsula Excelsior Hotel</t>
  </si>
  <si>
    <t>9770 4171</t>
  </si>
  <si>
    <t>F&amp;B outlet inside hotel</t>
  </si>
  <si>
    <t>Sam Exim</t>
  </si>
  <si>
    <t>Dapur Aminah</t>
  </si>
  <si>
    <t>9730 4025</t>
  </si>
  <si>
    <t>home kitchen</t>
  </si>
  <si>
    <t>JR- East</t>
  </si>
  <si>
    <t>Japan Rail Café</t>
  </si>
  <si>
    <t>9834 8357</t>
  </si>
  <si>
    <t>opening new outlets</t>
  </si>
  <si>
    <t>Super Simple</t>
  </si>
  <si>
    <t>9699 5568</t>
  </si>
  <si>
    <t>3x outlet, looking at kiosk</t>
  </si>
  <si>
    <t>Carrotsticks and Craving</t>
  </si>
  <si>
    <t>Wani - Ops Mgr</t>
  </si>
  <si>
    <t>8748 4953</t>
  </si>
  <si>
    <t>2 x outlet</t>
  </si>
  <si>
    <t>TBES</t>
  </si>
  <si>
    <t>(+84) 907231584</t>
  </si>
  <si>
    <t>vietnam seafood export</t>
  </si>
  <si>
    <t>BIPO</t>
  </si>
  <si>
    <t>Sofia Lee - Strategic Account Director</t>
  </si>
  <si>
    <t>9694 1198</t>
  </si>
  <si>
    <t>HR, payroll solution</t>
  </si>
  <si>
    <t>Staff Any</t>
  </si>
  <si>
    <t>Winnie Ng - Director</t>
  </si>
  <si>
    <t>9436 1431</t>
  </si>
  <si>
    <t>Messe Dusselorf</t>
  </si>
  <si>
    <t>Linda Tan - Senior Manager</t>
  </si>
  <si>
    <t>6332 9643</t>
  </si>
  <si>
    <t>Singapore Business Federation</t>
  </si>
  <si>
    <t>9636 7538</t>
  </si>
  <si>
    <t>Mobi Studios</t>
  </si>
  <si>
    <t>Rudyn Roslan - Sales/Tech</t>
  </si>
  <si>
    <t>9754 4704</t>
  </si>
  <si>
    <t>Digital signage, interactive screen, education and learning</t>
  </si>
  <si>
    <t xml:space="preserve">ATTENDED BY </t>
  </si>
  <si>
    <t xml:space="preserve">BRAND NAME </t>
  </si>
  <si>
    <t>Main Base</t>
  </si>
  <si>
    <t xml:space="preserve"># of Outlets </t>
  </si>
  <si>
    <t>Suitable Product</t>
  </si>
  <si>
    <t>Next Step/Status</t>
  </si>
  <si>
    <t>Remarks</t>
  </si>
  <si>
    <t xml:space="preserve">In Pipedrive? (ISH to create in PD and assign) </t>
  </si>
  <si>
    <t>PD Owner</t>
  </si>
  <si>
    <t>Potential Deal Value</t>
  </si>
  <si>
    <t>Cuisine</t>
  </si>
  <si>
    <t xml:space="preserve">Restaurant Type </t>
  </si>
  <si>
    <t xml:space="preserve">POS provider </t>
  </si>
  <si>
    <t xml:space="preserve">I am interested to know about </t>
  </si>
  <si>
    <t xml:space="preserve">Priority </t>
  </si>
  <si>
    <t xml:space="preserve">Chirag </t>
  </si>
  <si>
    <t>Oporto, Red Rooster</t>
  </si>
  <si>
    <t>Chief Property Officer</t>
  </si>
  <si>
    <t>anthony.shina@craveablebrands.com</t>
  </si>
  <si>
    <t>Craveable Brands</t>
  </si>
  <si>
    <t>SmartKiosk</t>
  </si>
  <si>
    <t>Western</t>
  </si>
  <si>
    <t>Will arrange meeting with IT colleague</t>
  </si>
  <si>
    <t>Oracle</t>
  </si>
  <si>
    <t>Amit</t>
  </si>
  <si>
    <t>Russo's NY Pizzeria</t>
  </si>
  <si>
    <t>Anthony Russo</t>
  </si>
  <si>
    <t>anthony@NYpizzeria.com</t>
  </si>
  <si>
    <t>001-346-802-4706</t>
  </si>
  <si>
    <t>USA, Dubai</t>
  </si>
  <si>
    <t>On Hold</t>
  </si>
  <si>
    <t>Zest Group</t>
  </si>
  <si>
    <t>Dilip Krishnan</t>
  </si>
  <si>
    <t>ABC, Alt Pizza</t>
  </si>
  <si>
    <t>SmartWeb</t>
  </si>
  <si>
    <t>Call for Meeting</t>
  </si>
  <si>
    <t>Yes</t>
  </si>
  <si>
    <t>Justin</t>
  </si>
  <si>
    <t>MarryBrown</t>
  </si>
  <si>
    <t>David, Michael, Joshua Liew</t>
  </si>
  <si>
    <t>CFO/Business Director/CEO</t>
  </si>
  <si>
    <t>david@marrybrown.com / michael@marrybrown.com / joshua@marrybrown.com</t>
  </si>
  <si>
    <t>+60-12-771-7086 (David)
'+60-12-749-9663 (Michael)
'+60-12-771-5963 (Joshua)</t>
  </si>
  <si>
    <t>Dubai, MY, SG</t>
  </si>
  <si>
    <t>MY</t>
  </si>
  <si>
    <t>200+</t>
  </si>
  <si>
    <t>Send Quotation</t>
  </si>
  <si>
    <t>DONE</t>
  </si>
  <si>
    <t>Sahiba Singh, Clifford Yeo</t>
  </si>
  <si>
    <t>Kiosk and Web</t>
  </si>
  <si>
    <t>Send Email</t>
  </si>
  <si>
    <t>Pure Nectar</t>
  </si>
  <si>
    <t>Harish Babla</t>
  </si>
  <si>
    <t>SG, USA</t>
  </si>
  <si>
    <t xml:space="preserve">No </t>
  </si>
  <si>
    <t>Domino's Pizza S Pte Ltd</t>
  </si>
  <si>
    <t>Lusiyana Natadipraya</t>
  </si>
  <si>
    <t>Domino's</t>
  </si>
  <si>
    <t>SG, MY</t>
  </si>
  <si>
    <t>OUE Restaurants</t>
  </si>
  <si>
    <t>Jason Wong, Joyce Lao</t>
  </si>
  <si>
    <t>Chatterbox, Chen's Mapo Tofu</t>
  </si>
  <si>
    <t>Yes, as Meritus</t>
  </si>
  <si>
    <t>Jeremy</t>
  </si>
  <si>
    <t>Marina Bay Sands</t>
  </si>
  <si>
    <t>Shirly Chang</t>
  </si>
  <si>
    <t>Concession Stands</t>
  </si>
  <si>
    <t>Kiosk LITE</t>
  </si>
  <si>
    <t>Pass to LITE</t>
  </si>
  <si>
    <t>Pass to LITE Team</t>
  </si>
  <si>
    <t>No</t>
  </si>
  <si>
    <t>Flytech</t>
  </si>
  <si>
    <t>Olivia Chen, Maggie Hsu</t>
  </si>
  <si>
    <t>Flytech Kiosks</t>
  </si>
  <si>
    <t>Partnership</t>
  </si>
  <si>
    <t>Pass to Procurement</t>
  </si>
  <si>
    <t>Ask for Quotation for 21 and 27" Kiosks Landed</t>
  </si>
  <si>
    <t>Harbour City Dimsum House</t>
  </si>
  <si>
    <t>Steven Charles, Christopher Vincent</t>
  </si>
  <si>
    <t>Marketing Manager, BDM</t>
  </si>
  <si>
    <t>sckokseng@harbourcitydimsum.com / cvkokseng@harbourcitydimsum.com</t>
  </si>
  <si>
    <t>0917-771-1184 (Steven)
0917-771-1182 (Chris)</t>
  </si>
  <si>
    <t>Ding How, Ding Qua Qua, Harbour City, Dimsum Break</t>
  </si>
  <si>
    <t>Pass to Justin</t>
  </si>
  <si>
    <t>Francis Nathaniel Co</t>
  </si>
  <si>
    <t>Francis Nathaniel</t>
  </si>
  <si>
    <t>francis7942@yahoo.com</t>
  </si>
  <si>
    <t>917-586-6268</t>
  </si>
  <si>
    <t>Nathaniel's Bakes</t>
  </si>
  <si>
    <t>SPC</t>
  </si>
  <si>
    <t>Henning Wittchen, Aaron Raphael Chin</t>
  </si>
  <si>
    <t>Paris Baguette, Shake Shack</t>
  </si>
  <si>
    <t>Iron Chef F&amp;B Pte Ltd</t>
  </si>
  <si>
    <t>Edmund Toh, Collin Ho</t>
  </si>
  <si>
    <t xml:space="preserve">Collin's </t>
  </si>
  <si>
    <t>20+</t>
  </si>
  <si>
    <t>Send quote for Kiosks for Coffee Shop stalls</t>
  </si>
  <si>
    <t>Shakey's Pizza Asia Ventures Inc</t>
  </si>
  <si>
    <t>Vicente L Gregorio</t>
  </si>
  <si>
    <t>President and CEO</t>
  </si>
  <si>
    <t>vic.gregorio@shakeys.biz</t>
  </si>
  <si>
    <t>917-563-9001</t>
  </si>
  <si>
    <t>Shakey's</t>
  </si>
  <si>
    <t>250+</t>
  </si>
  <si>
    <t>Pass to Justin. Quoted $100 per outlet for SmartWeb</t>
  </si>
  <si>
    <t>JNM Dining Concepts</t>
  </si>
  <si>
    <t>Johnny Mayani</t>
  </si>
  <si>
    <t>WingZone</t>
  </si>
  <si>
    <t>Understand what exactly do they need</t>
  </si>
  <si>
    <t>Genki Sushi S Pte Ltd</t>
  </si>
  <si>
    <t>Anthony Gunn</t>
  </si>
  <si>
    <t>Genki Sushi</t>
  </si>
  <si>
    <t xml:space="preserve">Already have a system, send quote </t>
  </si>
  <si>
    <t>Jinjja Holdings Pte Ltd</t>
  </si>
  <si>
    <t>Bernard Tay</t>
  </si>
  <si>
    <t>Jinjja Chicken</t>
  </si>
  <si>
    <t>Re-engage them</t>
  </si>
  <si>
    <t>WOW Brand Holdings Inc</t>
  </si>
  <si>
    <t>Marielle Santos</t>
  </si>
  <si>
    <t>mcsantos@periperichicken.ph</t>
  </si>
  <si>
    <t>0917-563-9006</t>
  </si>
  <si>
    <t>Peri-Peri</t>
  </si>
  <si>
    <t>50+</t>
  </si>
  <si>
    <t>Take Call on Philippines</t>
  </si>
  <si>
    <t>Soho Hospitality Co, Ltd</t>
  </si>
  <si>
    <t>Rohit Sachdev</t>
  </si>
  <si>
    <t>CHARCOAL, Cantina, Soho Pizza, Havana Social</t>
  </si>
  <si>
    <t>Bangkok</t>
  </si>
  <si>
    <t>Take call on Thailand</t>
  </si>
  <si>
    <t>Jardine Restaurant Group</t>
  </si>
  <si>
    <t>Pizza Hut, KFC</t>
  </si>
  <si>
    <t>100+</t>
  </si>
  <si>
    <t>Take Call on HK</t>
  </si>
  <si>
    <t>The Wendy's Company</t>
  </si>
  <si>
    <t>Rajeev Sabharwal, Kris A Kaffenbarger</t>
  </si>
  <si>
    <t>Middle East</t>
  </si>
  <si>
    <t>Take Call on Middle East</t>
  </si>
  <si>
    <t>SATS BRF Food Pte Ltd</t>
  </si>
  <si>
    <t>Aidan Peh, Stacy Yeo, Jeremy Peck</t>
  </si>
  <si>
    <t>SATS Food</t>
  </si>
  <si>
    <t xml:space="preserve">- </t>
  </si>
  <si>
    <t>Acquisition Partners?</t>
  </si>
  <si>
    <t>Straits Chinese</t>
  </si>
  <si>
    <t>Kevin Yap</t>
  </si>
  <si>
    <t>Straits Chinese Nonya Restaurant</t>
  </si>
  <si>
    <t>Pass to Jeremy</t>
  </si>
  <si>
    <t>Ish</t>
  </si>
  <si>
    <t>IPC Asia Pacific</t>
  </si>
  <si>
    <t>Matt Kurzynski</t>
  </si>
  <si>
    <t>GPay</t>
  </si>
  <si>
    <t>Asia Pacific RT (HK) Ltd</t>
  </si>
  <si>
    <t>Ruby Tuesday</t>
  </si>
  <si>
    <t>FLOC</t>
  </si>
  <si>
    <t>Nick Kuang</t>
  </si>
  <si>
    <t>Nude Seafood, Nude Grill, Nude Chill</t>
  </si>
  <si>
    <t>SmartTab</t>
  </si>
  <si>
    <t>OTTO Media Pte Ltd</t>
  </si>
  <si>
    <t>Freddy Tan</t>
  </si>
  <si>
    <t>Frech Food Factory Pte Ltd</t>
  </si>
  <si>
    <t>Ian Choo</t>
  </si>
  <si>
    <t>Saybons</t>
  </si>
  <si>
    <t>Web and Tab</t>
  </si>
  <si>
    <t>Alto-Shaam</t>
  </si>
  <si>
    <t>Alto-Shaam Asia</t>
  </si>
  <si>
    <t>Birchwood Restaurants</t>
  </si>
  <si>
    <t>Lissy Bethmann</t>
  </si>
  <si>
    <t>Marketing Vitals</t>
  </si>
  <si>
    <t>Ward Olgreen</t>
  </si>
  <si>
    <t>Unilever Food Solutions</t>
  </si>
  <si>
    <t>Wong Vinn Xi</t>
  </si>
  <si>
    <t>Unilever</t>
  </si>
  <si>
    <t>Follow Up for Acquisition Partnership</t>
  </si>
  <si>
    <t>Berjaya Roasters (M) SDN BHD</t>
  </si>
  <si>
    <t>Kenny Rogers Roasters</t>
  </si>
  <si>
    <t>Spendgo</t>
  </si>
  <si>
    <t>Ivan Matkovic</t>
  </si>
  <si>
    <t>Wingstop</t>
  </si>
  <si>
    <t>Dean Muhallin</t>
  </si>
  <si>
    <t>Wingstop APAC</t>
  </si>
  <si>
    <t>GapMaps</t>
  </si>
  <si>
    <t>SF Group Limited</t>
  </si>
  <si>
    <t>Collin Ho</t>
  </si>
  <si>
    <t>Collins</t>
  </si>
  <si>
    <t>Meeting on 18 Nov</t>
  </si>
  <si>
    <t>KFC Hongkong</t>
  </si>
  <si>
    <t>Snap Holding</t>
  </si>
  <si>
    <t>Shaun Heng</t>
  </si>
  <si>
    <t>SWYPE</t>
  </si>
  <si>
    <t xml:space="preserve">SATS Food </t>
  </si>
  <si>
    <t>Ng Yu Hui, Melissa Chua</t>
  </si>
  <si>
    <t>Looking for Tabs in their Emirates VIP Area</t>
  </si>
  <si>
    <t>Wingstop Singapore</t>
  </si>
  <si>
    <t>Tze Jun</t>
  </si>
  <si>
    <t xml:space="preserve">Singapore </t>
  </si>
  <si>
    <t>Contract Signed</t>
  </si>
  <si>
    <t>Already Signed</t>
  </si>
  <si>
    <t>Strumm's Holding Pte Ltd</t>
  </si>
  <si>
    <t>Darren Neubronner</t>
  </si>
  <si>
    <t>Meats &amp; Malt, Ba.li.ba, Cool Kitchen</t>
  </si>
  <si>
    <t>Sinapore</t>
  </si>
  <si>
    <t>Call for meeting</t>
  </si>
  <si>
    <t>Mirfak</t>
  </si>
  <si>
    <t>PT Doner Citrarasa Mediterania</t>
  </si>
  <si>
    <t>Purchasing Manager</t>
  </si>
  <si>
    <t>iskandi@hotmail.com</t>
  </si>
  <si>
    <t>Doner Kebab</t>
  </si>
  <si>
    <t>30+</t>
  </si>
  <si>
    <t>Kiosk</t>
  </si>
  <si>
    <t>Initial meeting</t>
  </si>
  <si>
    <t>Hokben</t>
  </si>
  <si>
    <t>President Director</t>
  </si>
  <si>
    <t>p.arifin@hokben.co.id</t>
  </si>
  <si>
    <t>Meeting confirmed</t>
  </si>
  <si>
    <t>Solaria</t>
  </si>
  <si>
    <t>Demo prep</t>
  </si>
  <si>
    <t>MIrfak</t>
  </si>
  <si>
    <t>PT Top Food Indonesia</t>
  </si>
  <si>
    <t>General Manager Marketing</t>
  </si>
  <si>
    <t>miranda@esteler77.com</t>
  </si>
  <si>
    <t>Es Teler 77</t>
  </si>
  <si>
    <t>PT Karya Anak Tunggal</t>
  </si>
  <si>
    <t>kenny@hakadimsum.com</t>
  </si>
  <si>
    <t>Haka Dimsum</t>
  </si>
  <si>
    <t>Mahadya</t>
  </si>
  <si>
    <t>Head of F&amp;B</t>
  </si>
  <si>
    <t>afzal.ahmed@mahadya.co.id</t>
  </si>
  <si>
    <t>Carl's Junior</t>
  </si>
  <si>
    <t>indonesia</t>
  </si>
  <si>
    <t>PT Puyo Indonesia Kreasi</t>
  </si>
  <si>
    <t>adrian@puyodesserts.com</t>
  </si>
  <si>
    <t>Puyo</t>
  </si>
  <si>
    <t>60+</t>
  </si>
  <si>
    <t>They wanna see implenetation on Krsipy Kreme first</t>
  </si>
  <si>
    <t>Anshul</t>
  </si>
  <si>
    <t>HIghlands Coffee</t>
  </si>
  <si>
    <t>Le Thai Anh</t>
  </si>
  <si>
    <t>thaianh@vtijs.com</t>
  </si>
  <si>
    <t>Highlands Coffee</t>
  </si>
  <si>
    <t>Take Call on Vietnam</t>
  </si>
  <si>
    <t>Premium Restaurant brands</t>
  </si>
  <si>
    <t>Alfonso Ramirex</t>
  </si>
  <si>
    <t>Director general</t>
  </si>
  <si>
    <t>alfonso.ramirex@prb.com.mx</t>
  </si>
  <si>
    <t>KFC &amp; Pizzahut</t>
  </si>
  <si>
    <t>Mexico</t>
  </si>
  <si>
    <t>Take call on Mexico</t>
  </si>
  <si>
    <t>NYPizzeria</t>
  </si>
  <si>
    <t>anthony Russo</t>
  </si>
  <si>
    <t>Founder/Ceo</t>
  </si>
  <si>
    <t>Russo's Newyork Pizzeria</t>
  </si>
  <si>
    <t>Newyork, USA</t>
  </si>
  <si>
    <t>Take a Call on US</t>
  </si>
  <si>
    <t>Muy Restaurants</t>
  </si>
  <si>
    <t>Andres Jaramillo</t>
  </si>
  <si>
    <t>Chief Marketing Officer</t>
  </si>
  <si>
    <t>ajaramillo@muy.co</t>
  </si>
  <si>
    <t>KFC Restaurants Asia Pte Ltd</t>
  </si>
  <si>
    <t>Farhad Kiani</t>
  </si>
  <si>
    <t>Chief Operations Officer</t>
  </si>
  <si>
    <t>farhad.kiani@yum.com</t>
  </si>
  <si>
    <t>+65 91111358</t>
  </si>
  <si>
    <t>SE Asia</t>
  </si>
  <si>
    <t>Send Dashboards Screen Grabs</t>
  </si>
  <si>
    <t>Herfy Food Services Co</t>
  </si>
  <si>
    <t>Khalid Ahmed hamad Al-Saeed</t>
  </si>
  <si>
    <t>Khalid@herfy.com</t>
  </si>
  <si>
    <t>+966 553333397</t>
  </si>
  <si>
    <t>Herfy</t>
  </si>
  <si>
    <t>Saudi</t>
  </si>
  <si>
    <t>Riyadh Saudi</t>
  </si>
  <si>
    <t>email IT Manager Sajan@herfy.com</t>
  </si>
  <si>
    <t>Dommal Food Services Sdn Bhd</t>
  </si>
  <si>
    <t>Linda Hassan</t>
  </si>
  <si>
    <t>Senior Vice President</t>
  </si>
  <si>
    <t>Linda.Hassan@dominos.com.my</t>
  </si>
  <si>
    <t>+60 123130970</t>
  </si>
  <si>
    <t>Dominos</t>
  </si>
  <si>
    <t>Malasysia</t>
  </si>
  <si>
    <t>Kiosk, App</t>
  </si>
  <si>
    <t>Mail Linda and she will reconnect when they have Shankar's Replacement, and signed up Pizza hut</t>
  </si>
  <si>
    <t>Has already met Aigens</t>
  </si>
  <si>
    <t>Pacific Rim</t>
  </si>
  <si>
    <t>Thai Yue</t>
  </si>
  <si>
    <t xml:space="preserve">General Manager  </t>
  </si>
  <si>
    <t>thaiyue@gmail.com</t>
  </si>
  <si>
    <t>+46 734166541</t>
  </si>
  <si>
    <t>Smartweb / emenu</t>
  </si>
  <si>
    <t>Follow up over email, wants to start asap with smartweb</t>
  </si>
  <si>
    <t>Landmark Hospitality</t>
  </si>
  <si>
    <t>Carlo Aoun</t>
  </si>
  <si>
    <t>Executive Director</t>
  </si>
  <si>
    <t>carlo.aoun@landmarkgroup.com</t>
  </si>
  <si>
    <t>+966 556200019</t>
  </si>
  <si>
    <t>Nandos, and a number of other brand franchise</t>
  </si>
  <si>
    <t>Middle Easy</t>
  </si>
  <si>
    <t>Send email</t>
  </si>
  <si>
    <t>Take call on Middle East</t>
  </si>
  <si>
    <t>Super Asia Group</t>
  </si>
  <si>
    <t>Usman Ashraf Mughal</t>
  </si>
  <si>
    <t>Senior Director</t>
  </si>
  <si>
    <t>usman@superasia.biz</t>
  </si>
  <si>
    <t>+92 42728015</t>
  </si>
  <si>
    <t>Mulitple small brands</t>
  </si>
  <si>
    <t>Pakistan</t>
  </si>
  <si>
    <t xml:space="preserve">Anshul </t>
  </si>
  <si>
    <t>Priyanka Gargava</t>
  </si>
  <si>
    <t>VP Sales</t>
  </si>
  <si>
    <t>priyanka.gargav@adyen.com</t>
  </si>
  <si>
    <t>+65 85712827</t>
  </si>
  <si>
    <t>Payments</t>
  </si>
  <si>
    <t>QL Kitchen Sdn Bhd</t>
  </si>
  <si>
    <t>Chia Chiew Ling</t>
  </si>
  <si>
    <t>R&amp;D Manager</t>
  </si>
  <si>
    <t>chiacl@ql.com.my</t>
  </si>
  <si>
    <t>+60 126722806</t>
  </si>
  <si>
    <t>Zark's Food Ventures Corp.</t>
  </si>
  <si>
    <t>Rafael Kris D. G. Reyes</t>
  </si>
  <si>
    <t>krisparsley.zarksburgers@gmail.com</t>
  </si>
  <si>
    <t>+63 9176365373</t>
  </si>
  <si>
    <t>Zark's Burger</t>
  </si>
  <si>
    <t>Gerard Flores</t>
  </si>
  <si>
    <t>gerardwency.flores@gmail.com</t>
  </si>
  <si>
    <t>+639162365051</t>
  </si>
  <si>
    <t>Design &amp; Engineering Manager</t>
  </si>
  <si>
    <t>+658720485</t>
  </si>
  <si>
    <t>Ernesto Elizondo Jr.</t>
  </si>
  <si>
    <t>Specialist, International Design</t>
  </si>
  <si>
    <t>ernesto.elizondo@wendys.com</t>
  </si>
  <si>
    <t>+6587118464</t>
  </si>
  <si>
    <t>Buffalo's Wings N' Things</t>
  </si>
  <si>
    <t>Bianca Lagdameo</t>
  </si>
  <si>
    <t>Franchising &amp; Business Development Manager</t>
  </si>
  <si>
    <t>bianca@getbuffaloed.com</t>
  </si>
  <si>
    <t>+639666995949</t>
  </si>
  <si>
    <t>Cafe Bob's</t>
  </si>
  <si>
    <t>Bobby A. Magalona</t>
  </si>
  <si>
    <t>President</t>
  </si>
  <si>
    <t>bobbymagalona@yahoo.com.ph</t>
  </si>
  <si>
    <t>+639189212377</t>
  </si>
  <si>
    <t>.</t>
  </si>
  <si>
    <t xml:space="preserve">Country </t>
  </si>
  <si>
    <t># of outlets</t>
  </si>
  <si>
    <t>Restaurant type</t>
  </si>
  <si>
    <t>Restaurant size (# of seats)</t>
  </si>
  <si>
    <t>Restaurant size (# of tables)</t>
  </si>
  <si>
    <t>I am interested to know about</t>
  </si>
  <si>
    <t>Attended by</t>
  </si>
  <si>
    <t>Category</t>
  </si>
  <si>
    <t>Peter Loke</t>
  </si>
  <si>
    <t>Peter@poseidon.com.sg</t>
  </si>
  <si>
    <t>Petra cafe</t>
  </si>
  <si>
    <t xml:space="preserve">Western </t>
  </si>
  <si>
    <t>Order at counter, pay at counter, self collect</t>
  </si>
  <si>
    <t>SmartKiosk (Kiosk)</t>
  </si>
  <si>
    <t>Single cafe, looking to open 2 more</t>
  </si>
  <si>
    <t>Category 1</t>
  </si>
  <si>
    <t>Akhil Prabhu</t>
  </si>
  <si>
    <t>Meatandgreen@gmai.com</t>
  </si>
  <si>
    <t>Meat and Green</t>
  </si>
  <si>
    <t>Order at table, pay at table</t>
  </si>
  <si>
    <t>Not interetsed as restaurant is small</t>
  </si>
  <si>
    <t>Chirag</t>
  </si>
  <si>
    <t>Category 3</t>
  </si>
  <si>
    <t>Alan Ang</t>
  </si>
  <si>
    <t>Alan@pezzo.com.sg</t>
  </si>
  <si>
    <t>Pezzo Pizza</t>
  </si>
  <si>
    <t>Order at counter, pay at counter, delivered to table</t>
  </si>
  <si>
    <t>Revel, Novitee</t>
  </si>
  <si>
    <t>SmartTab (eMenu)</t>
  </si>
  <si>
    <t>Won't work for Pezzo but Miam Miam</t>
  </si>
  <si>
    <t>wmtan@hans.com.sg</t>
  </si>
  <si>
    <t>Hans</t>
  </si>
  <si>
    <t>Local cafe</t>
  </si>
  <si>
    <t xml:space="preserve">Biz point, changing </t>
  </si>
  <si>
    <t>SmartTab (eMenu), SmartWeb (Mobile Web)</t>
  </si>
  <si>
    <t>Wants to move away from kiosk as customers don't use due to limited menu. Queue display calls for individual items</t>
  </si>
  <si>
    <t>Category 2</t>
  </si>
  <si>
    <t>Chan Kok Yew</t>
  </si>
  <si>
    <t>kokyew.chan@polarpuffs.com.sg</t>
  </si>
  <si>
    <t>Polar Puffs</t>
  </si>
  <si>
    <t>Less interested as customers see and buy</t>
  </si>
  <si>
    <t>Cheryl tong</t>
  </si>
  <si>
    <t>Cheryl.tong@compass-group.sg</t>
  </si>
  <si>
    <t>Compass</t>
  </si>
  <si>
    <t>Micros</t>
  </si>
  <si>
    <t>David Basheer</t>
  </si>
  <si>
    <t xml:space="preserve">Managing Director </t>
  </si>
  <si>
    <t>David@strath.com.au</t>
  </si>
  <si>
    <t>The Strathmore</t>
  </si>
  <si>
    <t>Edwin Wirjadi</t>
  </si>
  <si>
    <t>Ewirjadi@gmail.com</t>
  </si>
  <si>
    <t>+628113653282</t>
  </si>
  <si>
    <t>Han Palace (TOP 10)</t>
  </si>
  <si>
    <t>Chinese</t>
  </si>
  <si>
    <t>Order at table, pay at counter</t>
  </si>
  <si>
    <t>SmartTab (eMenu), SmartKiosk (Kiosk)</t>
  </si>
  <si>
    <t>Different concepts</t>
  </si>
  <si>
    <t>General Manager (Owner)</t>
  </si>
  <si>
    <t>Han Palace Cantonese Cuisine</t>
  </si>
  <si>
    <t>Order at table, pay at counter, Order at counter, pay at counter, self collect</t>
  </si>
  <si>
    <t xml:space="preserve">Quiznos </t>
  </si>
  <si>
    <t xml:space="preserve">Wants immediate meeting </t>
  </si>
  <si>
    <t>Goh Chin Hou</t>
  </si>
  <si>
    <t>Chinhou_goh@burgerking.com.sg</t>
  </si>
  <si>
    <t>Burger King Singapore</t>
  </si>
  <si>
    <t>STM, future POS under review</t>
  </si>
  <si>
    <t>Mentioned that our solution is expensive and that Burger King Malaysia will follow Burger King Singapore</t>
  </si>
  <si>
    <t>Hoe Ziqian</t>
  </si>
  <si>
    <t>Senior Regional Manager, Finance &amp; IS</t>
  </si>
  <si>
    <t>Zq.hoe@crystaljade.com</t>
  </si>
  <si>
    <t>Crystal Jade</t>
  </si>
  <si>
    <t>Order at table, pay at table, Order at counter, pay at counter, self collect</t>
  </si>
  <si>
    <t xml:space="preserve">Agilysys </t>
  </si>
  <si>
    <t xml:space="preserve">Need integration with Ascentis and Ascentis membership as part of login. </t>
  </si>
  <si>
    <t>Jennifer Leung</t>
  </si>
  <si>
    <t>Jennifer@sogoodbakery.com</t>
  </si>
  <si>
    <t>So Good Bakery</t>
  </si>
  <si>
    <t>Chinese bakery</t>
  </si>
  <si>
    <t>Infrasys</t>
  </si>
  <si>
    <t>Formerly owned by Imperial treasure, comparing prices</t>
  </si>
  <si>
    <t>John Alexander Lim</t>
  </si>
  <si>
    <t>vP</t>
  </si>
  <si>
    <t>Johnalim@gmail.com</t>
  </si>
  <si>
    <t>+639171001206</t>
  </si>
  <si>
    <t>Phillippines</t>
  </si>
  <si>
    <t>Mother's Fried Chicken</t>
  </si>
  <si>
    <t>Western and Karaoke</t>
  </si>
  <si>
    <t>3 + 5</t>
  </si>
  <si>
    <t>Likes solutions needs local POS integrtaion</t>
  </si>
  <si>
    <t>Joseph Shyu</t>
  </si>
  <si>
    <t>Teljjb2b@yahoo.com</t>
  </si>
  <si>
    <t>+66818328411</t>
  </si>
  <si>
    <t xml:space="preserve">Thailand </t>
  </si>
  <si>
    <t>JAP group</t>
  </si>
  <si>
    <t>Coffee Shop</t>
  </si>
  <si>
    <t xml:space="preserve">Single outlet with 3 kiosks </t>
  </si>
  <si>
    <t>Kent Wee</t>
  </si>
  <si>
    <t>Mrbaguette.sg@gmail.com</t>
  </si>
  <si>
    <t>Mr Baguette</t>
  </si>
  <si>
    <t>SmartKiosk (Kiosk), SmartWeb (Mobile Web)</t>
  </si>
  <si>
    <t>Explained nobody uses mobile</t>
  </si>
  <si>
    <t>Lena Sim</t>
  </si>
  <si>
    <t>Lenasim@ministryoffood.com.sg</t>
  </si>
  <si>
    <t>Ministry of Food</t>
  </si>
  <si>
    <t>Japanese, Western</t>
  </si>
  <si>
    <t>Table and counter service</t>
  </si>
  <si>
    <t>Agilysys, Epoint, Cuscapi</t>
  </si>
  <si>
    <t>Kiosk for Planet M @ Paya Lebar</t>
  </si>
  <si>
    <t>Michael Schauss</t>
  </si>
  <si>
    <t>Executive Chef</t>
  </si>
  <si>
    <t>Ex.novotel.manila.ac@gmail.com</t>
  </si>
  <si>
    <t>+639989675075</t>
  </si>
  <si>
    <t xml:space="preserve">Novotel Manila </t>
  </si>
  <si>
    <t xml:space="preserve">Multi </t>
  </si>
  <si>
    <t>Wendy Tan</t>
  </si>
  <si>
    <t xml:space="preserve">Director's assistant </t>
  </si>
  <si>
    <t>Wendytan@bakdepot.com</t>
  </si>
  <si>
    <t>Cedele (Bakery Depot)</t>
  </si>
  <si>
    <t xml:space="preserve">Epoint </t>
  </si>
  <si>
    <t xml:space="preserve">Expanding concept at Novena, interested in kiosk for that </t>
  </si>
  <si>
    <t>William Tan</t>
  </si>
  <si>
    <t>Tanwilliam88@gmail.com</t>
  </si>
  <si>
    <t>China and Singapore</t>
  </si>
  <si>
    <t>NPJ China Yokocho</t>
  </si>
  <si>
    <t>Not sure who attended, card with Chirag</t>
  </si>
  <si>
    <t>Andrew ng</t>
  </si>
  <si>
    <t xml:space="preserve">Consultant </t>
  </si>
  <si>
    <t>Andrewng@amculinaryconsultancy.com</t>
  </si>
  <si>
    <t xml:space="preserve">Am culinary consultancy </t>
  </si>
  <si>
    <t xml:space="preserve">X- Hard Rock Cafe Chef </t>
  </si>
  <si>
    <t>Connie</t>
  </si>
  <si>
    <t>Carmen Lim</t>
  </si>
  <si>
    <t>acddsmy@yahoo.co.uk</t>
  </si>
  <si>
    <t xml:space="preserve">Malaysia </t>
  </si>
  <si>
    <t>Makcik Kafe</t>
  </si>
  <si>
    <t xml:space="preserve">Dinesh Rawat </t>
  </si>
  <si>
    <t>Chefdinesh@enoki.in</t>
  </si>
  <si>
    <t>Delhi</t>
  </si>
  <si>
    <t>Dream oven cakery</t>
  </si>
  <si>
    <t>Asian food</t>
  </si>
  <si>
    <t>Dione Hang</t>
  </si>
  <si>
    <t xml:space="preserve">GM </t>
  </si>
  <si>
    <t>Himholdings@singnet.com.sg</t>
  </si>
  <si>
    <t xml:space="preserve">Megumi Japanese restaurant </t>
  </si>
  <si>
    <t xml:space="preserve">Japanese </t>
  </si>
  <si>
    <t>Raptor</t>
  </si>
  <si>
    <t xml:space="preserve">Edwin Wirjadi </t>
  </si>
  <si>
    <t>ewirjadi@gmail.com</t>
  </si>
  <si>
    <t xml:space="preserve">Surabaya </t>
  </si>
  <si>
    <t xml:space="preserve">Han Palace Cantonese Cuisine </t>
  </si>
  <si>
    <t xml:space="preserve">Chinese </t>
  </si>
  <si>
    <t>Jacky Chin</t>
  </si>
  <si>
    <t>Mok corner</t>
  </si>
  <si>
    <t>Burble tea</t>
  </si>
  <si>
    <t>Smart pos</t>
  </si>
  <si>
    <t xml:space="preserve">KK Chan </t>
  </si>
  <si>
    <t>mamafukufnb@gmail.com</t>
  </si>
  <si>
    <t>Mamafuku</t>
  </si>
  <si>
    <t xml:space="preserve">Japanese / bistro </t>
  </si>
  <si>
    <t>Changing pos</t>
  </si>
  <si>
    <t>Melvin Chiew</t>
  </si>
  <si>
    <t xml:space="preserve">Mamafuku </t>
  </si>
  <si>
    <t>Ryan Edison O. Alonzo</t>
  </si>
  <si>
    <t xml:space="preserve">VP business development </t>
  </si>
  <si>
    <t>Rea@sonlie.com</t>
  </si>
  <si>
    <t>Sonlie</t>
  </si>
  <si>
    <t xml:space="preserve">Ingredients supplier </t>
  </si>
  <si>
    <t xml:space="preserve">Retail supplier / ingredient distributor </t>
  </si>
  <si>
    <t>SmartTab (eMenu), SmartKiosk (Kiosk), SmartWeb (Mobile Web)</t>
  </si>
  <si>
    <t>Keen to work with tabsquare as a partner for Philippines marketv</t>
  </si>
  <si>
    <t>Shaun Sebastian Das</t>
  </si>
  <si>
    <t>shaun@thedessertempire.com</t>
  </si>
  <si>
    <t>The dessert empire</t>
  </si>
  <si>
    <t xml:space="preserve">Dessert </t>
  </si>
  <si>
    <t>Shirley sia</t>
  </si>
  <si>
    <t>PA to ceo</t>
  </si>
  <si>
    <t>Shirley.sia@dragon-I.com.my</t>
  </si>
  <si>
    <t>Dragon-i</t>
  </si>
  <si>
    <t>Na</t>
  </si>
  <si>
    <t>Pointsoft</t>
  </si>
  <si>
    <t>Soh Peng kuan</t>
  </si>
  <si>
    <t>Supply chain</t>
  </si>
  <si>
    <t>Leetconcepts@gmail.com</t>
  </si>
  <si>
    <t>Steeped</t>
  </si>
  <si>
    <t>Drink</t>
  </si>
  <si>
    <t>Suki</t>
  </si>
  <si>
    <t>Brand Supervisor</t>
  </si>
  <si>
    <t>sunxiaolei@haidilao.com</t>
  </si>
  <si>
    <t>Haidilao</t>
  </si>
  <si>
    <t>Hotpot</t>
  </si>
  <si>
    <t xml:space="preserve">unknown yet </t>
  </si>
  <si>
    <t>Wesly Wirjadi</t>
  </si>
  <si>
    <t>Wesleywirjadi@gmail.com</t>
  </si>
  <si>
    <t xml:space="preserve">TOP Ten Group </t>
  </si>
  <si>
    <t xml:space="preserve">KTV / bar </t>
  </si>
  <si>
    <t xml:space="preserve">Yap Lee Seng </t>
  </si>
  <si>
    <t xml:space="preserve">IT executive </t>
  </si>
  <si>
    <t>Infotech@cantonkitchen.com.my</t>
  </si>
  <si>
    <t>Canton Kitchen</t>
  </si>
  <si>
    <t>Epoint</t>
  </si>
  <si>
    <t>Ye Lwin</t>
  </si>
  <si>
    <t>Yelwin1234@gmail.com</t>
  </si>
  <si>
    <t>J world Myanmar Co., Ltd</t>
  </si>
  <si>
    <t xml:space="preserve">6 concepts </t>
  </si>
  <si>
    <t>Order at table, pay at table, Order at table, pay at counter, Order at counter, pay at counter, self collect</t>
  </si>
  <si>
    <t xml:space="preserve">Different POS </t>
  </si>
  <si>
    <t>Eugene tay</t>
  </si>
  <si>
    <t>Group purchasing dir</t>
  </si>
  <si>
    <t>Eugene.tay@crytalcrown.com.my</t>
  </si>
  <si>
    <t>Crystal crown</t>
  </si>
  <si>
    <t>Interested in new tech in the market</t>
  </si>
  <si>
    <t>Dave</t>
  </si>
  <si>
    <t>Hara mohanty</t>
  </si>
  <si>
    <t>Finance dir</t>
  </si>
  <si>
    <t>Hara.mohanty@wineconnection.com</t>
  </si>
  <si>
    <t>Wine connection</t>
  </si>
  <si>
    <t>SahaDev m.j</t>
  </si>
  <si>
    <t>Sahadevmj@boginenicoffee.com</t>
  </si>
  <si>
    <t>Bangalore, india</t>
  </si>
  <si>
    <t>Bogineni black</t>
  </si>
  <si>
    <t>Shaun Leong</t>
  </si>
  <si>
    <t>IT manager</t>
  </si>
  <si>
    <t>Shaunleong@mightymonster.co</t>
  </si>
  <si>
    <t>Monster coffee lab</t>
  </si>
  <si>
    <t>Calvin Choo</t>
  </si>
  <si>
    <t>Group Business Development Advisor</t>
  </si>
  <si>
    <t>calvin@kertamulyasemesta.com</t>
  </si>
  <si>
    <t>D'Biff</t>
  </si>
  <si>
    <t>To be decided</t>
  </si>
  <si>
    <t xml:space="preserve">Starting outlet in Sep, steak home from farm to table concept </t>
  </si>
  <si>
    <t>Caroline Lawrence</t>
  </si>
  <si>
    <t>clawrence@ponte-group.com</t>
  </si>
  <si>
    <t>Ponte Group</t>
  </si>
  <si>
    <t>Bar Resturant and others</t>
  </si>
  <si>
    <t>unknown</t>
  </si>
  <si>
    <t>Can find out more if suitable since it might be too high end</t>
  </si>
  <si>
    <t>enquiry@patideko.com</t>
  </si>
  <si>
    <t xml:space="preserve">2 outlet, didn't want to disclose </t>
  </si>
  <si>
    <t xml:space="preserve">Western and Chinese </t>
  </si>
  <si>
    <t>Need to call and find out more about the 2 outlets</t>
  </si>
  <si>
    <t>Royce Choo</t>
  </si>
  <si>
    <t>royce@tatsu.com.sg</t>
  </si>
  <si>
    <t xml:space="preserve">Tatsu </t>
  </si>
  <si>
    <t>Japanese</t>
  </si>
  <si>
    <t xml:space="preserve">Very keen </t>
  </si>
  <si>
    <t>Saiful Aziz</t>
  </si>
  <si>
    <t>Saiful.aziz@sanneng.co.id</t>
  </si>
  <si>
    <t xml:space="preserve">PT. San Neng Bakeware Indonesia </t>
  </si>
  <si>
    <t xml:space="preserve">Indo </t>
  </si>
  <si>
    <t>Language issue so email over an intro with brochures</t>
  </si>
  <si>
    <t>Afindo</t>
  </si>
  <si>
    <t xml:space="preserve">As kitchen </t>
  </si>
  <si>
    <t>Reseller</t>
  </si>
  <si>
    <t>Vaibhav</t>
  </si>
  <si>
    <t>afindo@askitchen.com</t>
  </si>
  <si>
    <t>Askitchen</t>
  </si>
  <si>
    <t xml:space="preserve">Asian </t>
  </si>
  <si>
    <t xml:space="preserve">Kitchen equipment </t>
  </si>
  <si>
    <t>Alex Yap Chin Lai</t>
  </si>
  <si>
    <t>Hinglaitrading@yahoo.com</t>
  </si>
  <si>
    <t>H</t>
  </si>
  <si>
    <t>Order at table, pay at table, Order at table, pay at counter</t>
  </si>
  <si>
    <t>Ang Swee Heng</t>
  </si>
  <si>
    <t xml:space="preserve">angsweeheng@thecoffeeroaster.sg </t>
  </si>
  <si>
    <t xml:space="preserve">The coffee roaster </t>
  </si>
  <si>
    <t>Astari</t>
  </si>
  <si>
    <t>Aikusuma@gmail.com</t>
  </si>
  <si>
    <t>Lontong Medan</t>
  </si>
  <si>
    <t>Order at table, pay at table, Order at counter, pay at counter, self collect, Order at counter, pay at counter, delivered to table</t>
  </si>
  <si>
    <t>Dolly Chia</t>
  </si>
  <si>
    <t xml:space="preserve">Good and Beverages Director </t>
  </si>
  <si>
    <t>Doll.chia@gmail.com</t>
  </si>
  <si>
    <t>Bottega, dirty laundry, rockpaperscissor</t>
  </si>
  <si>
    <t xml:space="preserve">Hans look </t>
  </si>
  <si>
    <t>Management@kolk-designa.com</t>
  </si>
  <si>
    <t xml:space="preserve">Germany </t>
  </si>
  <si>
    <t xml:space="preserve">Kolk designs </t>
  </si>
  <si>
    <t xml:space="preserve">Wants quote for 55 </t>
  </si>
  <si>
    <t>Jonathan wuisan</t>
  </si>
  <si>
    <t>Jquisan@howgroup.com</t>
  </si>
  <si>
    <t>Hoq</t>
  </si>
  <si>
    <t>Marble:hoq</t>
  </si>
  <si>
    <t>Monlaphak saendee</t>
  </si>
  <si>
    <t xml:space="preserve">Operations manager </t>
  </si>
  <si>
    <t>Monlaphak_s@boonrawd.co.th</t>
  </si>
  <si>
    <t xml:space="preserve">Boon rawd brewery </t>
  </si>
  <si>
    <t>Order at table, pay at table, Order at table, pay at counter, Order at counter, pay at counter, self collect, Order at counter, pay at counter, delivered to table</t>
  </si>
  <si>
    <t xml:space="preserve"> </t>
  </si>
  <si>
    <t xml:space="preserve">Interested specially because of minor </t>
  </si>
  <si>
    <t>Nathan</t>
  </si>
  <si>
    <t>Wunchyn@gmail.com</t>
  </si>
  <si>
    <t>Pezzo</t>
  </si>
  <si>
    <t>Peter alnaimi</t>
  </si>
  <si>
    <t>Peter@kebab.sg</t>
  </si>
  <si>
    <t xml:space="preserve">Zarco Mediterranean </t>
  </si>
  <si>
    <t xml:space="preserve">Mediterranean </t>
  </si>
  <si>
    <t xml:space="preserve">Needs 20 and cost sensitive </t>
  </si>
  <si>
    <t xml:space="preserve">Praveen Rajkimar </t>
  </si>
  <si>
    <t xml:space="preserve">Sênior </t>
  </si>
  <si>
    <t>Praveen.phhs@gmail.com</t>
  </si>
  <si>
    <t>Prasan hotel and hospitality and Sangeetha</t>
  </si>
  <si>
    <t xml:space="preserve">Mixed </t>
  </si>
  <si>
    <t xml:space="preserve">Very interested só priority </t>
  </si>
  <si>
    <t>Russell Yu</t>
  </si>
  <si>
    <t>Russell.yu@ikiconcepts.com</t>
  </si>
  <si>
    <t>Iki Concepts</t>
  </si>
  <si>
    <t>Sanjana. S</t>
  </si>
  <si>
    <t xml:space="preserve">Partner </t>
  </si>
  <si>
    <t>Sangeethafoods@gmail.com</t>
  </si>
  <si>
    <t xml:space="preserve">India </t>
  </si>
  <si>
    <t xml:space="preserve">Sangeetha caterers and consultants </t>
  </si>
  <si>
    <t>Tan Teng Sern</t>
  </si>
  <si>
    <t>tengsern.tan@ucgroup.sg</t>
  </si>
  <si>
    <t>Ubiquitous Communications Pte Ltd</t>
  </si>
  <si>
    <t>Reseller revel -APIS</t>
  </si>
  <si>
    <t>Carmen Truong</t>
  </si>
  <si>
    <t xml:space="preserve">Managing Partner </t>
  </si>
  <si>
    <t>carmen@urbanspace.com.kh</t>
  </si>
  <si>
    <t xml:space="preserve">Urban space playground &amp; cafe </t>
  </si>
  <si>
    <t xml:space="preserve">By KH / Nas / Dave </t>
  </si>
  <si>
    <t>Donn Lee</t>
  </si>
  <si>
    <t xml:space="preserve">Sales &amp; Marketing </t>
  </si>
  <si>
    <t>living.botanica@gmail.com</t>
  </si>
  <si>
    <t>Living botanica</t>
  </si>
  <si>
    <t>Drinks</t>
  </si>
  <si>
    <t>New Sg POS</t>
  </si>
  <si>
    <t>Dr.Chen dean-chien</t>
  </si>
  <si>
    <t>Dcchen@harvestprimecorp.com</t>
  </si>
  <si>
    <t>Harvest prime corp Pte. Ltd</t>
  </si>
  <si>
    <t>Ice cream parlour</t>
  </si>
  <si>
    <t>Jasmine</t>
  </si>
  <si>
    <t>Jasmine.lou@kfc.com.sg</t>
  </si>
  <si>
    <t>KFC/Pizza Hut</t>
  </si>
  <si>
    <t>Jason liew</t>
  </si>
  <si>
    <t>jasonliewyf@gmail.com</t>
  </si>
  <si>
    <t>Rr</t>
  </si>
  <si>
    <t>Ngo quoc Thai</t>
  </si>
  <si>
    <t>Quocthai285@gmail.com</t>
  </si>
  <si>
    <t>Idocean</t>
  </si>
  <si>
    <t>Ricky c. Almanzor</t>
  </si>
  <si>
    <t>Cafe_amoree@yahoo.com</t>
  </si>
  <si>
    <t>Philipines</t>
  </si>
  <si>
    <t>Cafe amoree</t>
  </si>
  <si>
    <t xml:space="preserve">Coffee/restaurant </t>
  </si>
  <si>
    <t>Columbia</t>
  </si>
  <si>
    <t>Soh Peng Kuan</t>
  </si>
  <si>
    <t xml:space="preserve">Scarlett </t>
  </si>
  <si>
    <t xml:space="preserve">Trainee </t>
  </si>
  <si>
    <t>kwahyansin@outlook.com</t>
  </si>
  <si>
    <t>Select group</t>
  </si>
  <si>
    <t>Chinese / Other Asia</t>
  </si>
  <si>
    <t>Epoint / Raptor</t>
  </si>
  <si>
    <t>Michelle Pong</t>
  </si>
  <si>
    <t>meibyfatspoon@gmail.com</t>
  </si>
  <si>
    <t>Mei By Fat Spoon</t>
  </si>
  <si>
    <t>Aiveen</t>
  </si>
  <si>
    <t>aiveen@chinsweefood.com.my</t>
  </si>
  <si>
    <t>Malaysia, Genting</t>
  </si>
  <si>
    <t>Chin Swee Food Sdn Bhd.</t>
  </si>
  <si>
    <t>Vegetarian</t>
  </si>
  <si>
    <t>Ms. Joom</t>
  </si>
  <si>
    <t>pongpunt.t@pttplc.com</t>
  </si>
  <si>
    <t>TBD</t>
  </si>
  <si>
    <t>Unknown</t>
  </si>
  <si>
    <t>Nick Freeman</t>
  </si>
  <si>
    <t>nick.freeman@pizzaexpress.sg</t>
  </si>
  <si>
    <t>Pizza Express</t>
  </si>
  <si>
    <t>Revel</t>
  </si>
  <si>
    <t>For Holland outlet, multi storeys</t>
  </si>
  <si>
    <t>Shi Yan</t>
  </si>
  <si>
    <t>Operations Manger</t>
  </si>
  <si>
    <t>shiyan.poh@rockymaster.com.sg</t>
  </si>
  <si>
    <t>Rock Master</t>
  </si>
  <si>
    <t>One of our partners</t>
  </si>
  <si>
    <t>Dorothy Goh</t>
  </si>
  <si>
    <t>phins.dorothy@gmail.com</t>
  </si>
  <si>
    <t>Dolphins Restaurant</t>
  </si>
  <si>
    <t>Order at counter, pay at counter, self collect, Order at counter, pay at counter, delivered to table</t>
  </si>
  <si>
    <t>Fayth Seet</t>
  </si>
  <si>
    <t>fayth.seet@limcheeguan.com.sg</t>
  </si>
  <si>
    <t>Lim Chee Guan</t>
  </si>
  <si>
    <t>Kenneth Koh</t>
  </si>
  <si>
    <t>IT Manager</t>
  </si>
  <si>
    <t>kenneth.koh@dorsetthotels.com</t>
  </si>
  <si>
    <t>Dorsett Singapore (Hotel)</t>
  </si>
  <si>
    <t>For use at sky garden as example, but charged to the room and deliver to the room</t>
  </si>
  <si>
    <t>Agilysys</t>
  </si>
  <si>
    <t xml:space="preserve">Some customization during the payment screen is needed as no payment but to prompt for room number to be charged to </t>
  </si>
  <si>
    <t>Anthony Elepano</t>
  </si>
  <si>
    <t>cheftonybrands@gmail.com</t>
  </si>
  <si>
    <t>Chef Tony</t>
  </si>
  <si>
    <t>Ade Indra</t>
  </si>
  <si>
    <t>ade.intra.t@gmail.com</t>
  </si>
  <si>
    <t xml:space="preserve">Outlet to be opened </t>
  </si>
  <si>
    <t>Marcus Low</t>
  </si>
  <si>
    <t>marcus@btbrands.com.my</t>
  </si>
  <si>
    <t>BT Brands Sdn Bhd</t>
  </si>
  <si>
    <t>Cafe, Drinks</t>
  </si>
  <si>
    <t>Zeoniq</t>
  </si>
  <si>
    <t>Franchises from Korea</t>
  </si>
  <si>
    <t>Dharmesh Bhula</t>
  </si>
  <si>
    <t>Development manager</t>
  </si>
  <si>
    <t>dharmeshbhula@braai-hut.com</t>
  </si>
  <si>
    <t>New Zealand</t>
  </si>
  <si>
    <t>BraaiHut</t>
  </si>
  <si>
    <t>Portguese</t>
  </si>
  <si>
    <t>Swift Pos</t>
  </si>
  <si>
    <t>Opening 2 more outlets</t>
  </si>
  <si>
    <t>Adam Ho</t>
  </si>
  <si>
    <t>Ass. Operation &amp; Marketing Officer</t>
  </si>
  <si>
    <t>wgho@oagworldwide.com</t>
  </si>
  <si>
    <t>OAG Worldwide Sdn Bhd</t>
  </si>
  <si>
    <t>Distributor</t>
  </si>
  <si>
    <t xml:space="preserve">Distributor </t>
  </si>
  <si>
    <t>Alvin Toh</t>
  </si>
  <si>
    <t>Private Chef</t>
  </si>
  <si>
    <t>info@montandco.com</t>
  </si>
  <si>
    <t>Tometo LLP</t>
  </si>
  <si>
    <t>Pizza</t>
  </si>
  <si>
    <t>Catering &amp; Events</t>
  </si>
  <si>
    <t>SmartWeb (Mobile Web)</t>
  </si>
  <si>
    <t xml:space="preserve">Chakrit </t>
  </si>
  <si>
    <t>Group Director of Operations</t>
  </si>
  <si>
    <t>chakrit@137pillarshotels.com</t>
  </si>
  <si>
    <t>137 Pillars Hotels &amp; Resorts</t>
  </si>
  <si>
    <t>Micro</t>
  </si>
  <si>
    <t>For Grab &amp; Go Outlets</t>
  </si>
  <si>
    <t>Joel Ong</t>
  </si>
  <si>
    <t>Management Associate</t>
  </si>
  <si>
    <t>joel@freshfirst.com.sg</t>
  </si>
  <si>
    <t>Twelfth Marketing</t>
  </si>
  <si>
    <t>Retails in Super Market</t>
  </si>
  <si>
    <t>Order at counter, pay at counter, self collect, Grab &amp; Go</t>
  </si>
  <si>
    <t>Grab &amp; Go</t>
  </si>
  <si>
    <t>Jaden Teoh</t>
  </si>
  <si>
    <t>jadenteoh@oasisswiss.com</t>
  </si>
  <si>
    <t>Stylish Memory Sdn Bhd</t>
  </si>
  <si>
    <t>Restaurant &amp; Bar</t>
  </si>
  <si>
    <t>Few Concepts</t>
  </si>
  <si>
    <t>Kumaarrie</t>
  </si>
  <si>
    <t>Lagnaa Bare foot Dining</t>
  </si>
  <si>
    <t>india</t>
  </si>
  <si>
    <t>No POS</t>
  </si>
  <si>
    <t>Looking for POS only</t>
  </si>
  <si>
    <t>Bryan Tan</t>
  </si>
  <si>
    <t>bryan@riglobe.com</t>
  </si>
  <si>
    <t>riglobe</t>
  </si>
  <si>
    <t>Dessert</t>
  </si>
  <si>
    <t>epoint</t>
  </si>
  <si>
    <t>Keen to be referral / Kiosk for his ice cream shop</t>
  </si>
  <si>
    <t>Hachanna</t>
  </si>
  <si>
    <t>Co-founder</t>
  </si>
  <si>
    <t>sales@hachanna.com</t>
  </si>
  <si>
    <t>Hachanna Kitchenware</t>
  </si>
  <si>
    <t>Kitchen Supplier</t>
  </si>
  <si>
    <t>Glenn Joseph</t>
  </si>
  <si>
    <t>glenn.badenhv@gmail.com</t>
  </si>
  <si>
    <t>Baden</t>
  </si>
  <si>
    <t>Bar</t>
  </si>
  <si>
    <t>attend by V / Connie</t>
  </si>
  <si>
    <t>Ferolika Setiawaty</t>
  </si>
  <si>
    <t>lika@revelcafe-id.com</t>
  </si>
  <si>
    <t xml:space="preserve">Attend by Kah How </t>
  </si>
  <si>
    <t>Roger  Huang</t>
  </si>
  <si>
    <t>Regional Product Manager - POS</t>
  </si>
  <si>
    <t>roger.huang@shijigroup.com</t>
  </si>
  <si>
    <t>Shiji / Infrasys</t>
  </si>
  <si>
    <t>Partnering</t>
  </si>
  <si>
    <t>Referral - POS partner / attend by V &amp; Connie</t>
  </si>
  <si>
    <t>Diosdado Ng</t>
  </si>
  <si>
    <t>dtn@bakerex.com</t>
  </si>
  <si>
    <t>+639178377075</t>
  </si>
  <si>
    <t>The Bakery Exchange, Inc.</t>
  </si>
  <si>
    <t>Bakery equipment and ingredients for F&amp;B</t>
  </si>
  <si>
    <t>Wilson Chu Jr.</t>
  </si>
  <si>
    <t>Partner</t>
  </si>
  <si>
    <t>Wcj333@gmail.com</t>
  </si>
  <si>
    <t>+639173003333</t>
  </si>
  <si>
    <t>Wcgc</t>
  </si>
  <si>
    <t>Multi</t>
  </si>
  <si>
    <t>Cuscapi</t>
  </si>
  <si>
    <t>Wife wants to be a reseller, Husband has 100 restaurants including 50 Bread Talk, 50 Ramen, Brother owns CBTL franchise</t>
  </si>
  <si>
    <t>Nicky Wong</t>
  </si>
  <si>
    <t>Nickywong@me.com</t>
  </si>
  <si>
    <t>+6738743931</t>
  </si>
  <si>
    <t>Global Zone Pte Ltd (Burger King, Gong Cha)</t>
  </si>
  <si>
    <t>Muti</t>
  </si>
  <si>
    <t>Follow up visit in week of 12th May, arrange meeting with Rodney @ Raptor</t>
  </si>
  <si>
    <t>Michael S. Utomo</t>
  </si>
  <si>
    <t>M.utomo@arenacorp.com</t>
  </si>
  <si>
    <t>+622129304089</t>
  </si>
  <si>
    <t>Arena</t>
  </si>
  <si>
    <t>Infrasys, VTech, considering Oracle</t>
  </si>
  <si>
    <t>Developed solution in house but open to consider</t>
  </si>
  <si>
    <t>Truong The Minh</t>
  </si>
  <si>
    <t>No food Procurement Manager</t>
  </si>
  <si>
    <t>Minh.truong@ggg.com.vn</t>
  </si>
  <si>
    <t>Golden Gate</t>
  </si>
  <si>
    <t xml:space="preserve">17 Brands </t>
  </si>
  <si>
    <t>Chew Jia qi</t>
  </si>
  <si>
    <t>Chewychew@gmail.com</t>
  </si>
  <si>
    <t>Gecory</t>
  </si>
  <si>
    <t>Hendry wijaya</t>
  </si>
  <si>
    <t>Cab.christine@gmail.com</t>
  </si>
  <si>
    <t>Cab</t>
  </si>
  <si>
    <t>Kims</t>
  </si>
  <si>
    <t>Kims_124@fountain-cafe.com</t>
  </si>
  <si>
    <t>+63614531159</t>
  </si>
  <si>
    <t>Indonesia Medan Aceh</t>
  </si>
  <si>
    <t>Fountain Ice Cream Cafe &amp; Restaurant</t>
  </si>
  <si>
    <t>Has interest, forward looking, very well known in Medan</t>
  </si>
  <si>
    <t>Chai Ming chin</t>
  </si>
  <si>
    <t>Dir</t>
  </si>
  <si>
    <t>Ming3431@gmail.com</t>
  </si>
  <si>
    <t>Kenneth.koh@dorsetthotels.com</t>
  </si>
  <si>
    <t>Dorsett</t>
  </si>
  <si>
    <t>Want customer to enter room number at the end and payment charged to room</t>
  </si>
  <si>
    <t>Janice lao</t>
  </si>
  <si>
    <t>Choi garden</t>
  </si>
  <si>
    <t>Jtb-balloon@yahoo.com</t>
  </si>
  <si>
    <t>Chai garden</t>
  </si>
  <si>
    <t>Constantin Andreopoulos</t>
  </si>
  <si>
    <t>Retail &amp; Beverage Manager</t>
  </si>
  <si>
    <t>Constantin@theprovidore.com</t>
  </si>
  <si>
    <t>The Providore</t>
  </si>
  <si>
    <t xml:space="preserve">Believe in personal touch. Don't want EMenu </t>
  </si>
  <si>
    <t>Nawaz Mohamed</t>
  </si>
  <si>
    <t>Nawaz@coalbarbecues.com</t>
  </si>
  <si>
    <t>+919884575757</t>
  </si>
  <si>
    <t>Coal Barbecues</t>
  </si>
  <si>
    <t>Joseph Scerri</t>
  </si>
  <si>
    <t>Manager Director</t>
  </si>
  <si>
    <t>Joseph.scerri@jmshospitality.com.au</t>
  </si>
  <si>
    <t>+61417585768</t>
  </si>
  <si>
    <t xml:space="preserve">Australia-Melbourne </t>
  </si>
  <si>
    <t>JMS Hospitality &amp; Mgmt</t>
  </si>
  <si>
    <t>Maybe busy next week</t>
  </si>
  <si>
    <t>Daniel W. Alim</t>
  </si>
  <si>
    <t>alim@cartenz.co.id</t>
  </si>
  <si>
    <t>+622129772929</t>
  </si>
  <si>
    <t>PT Cartenz Technology Indonesia</t>
  </si>
  <si>
    <t xml:space="preserve">Pos with Govt </t>
  </si>
  <si>
    <t>Own POS</t>
  </si>
  <si>
    <t xml:space="preserve">Works with the government where people are forced to take his pos. he can upsell our solutions to them </t>
  </si>
  <si>
    <t>Jitapong Janeakarasate</t>
  </si>
  <si>
    <t>Management</t>
  </si>
  <si>
    <t>Chocoroute@gmail.com</t>
  </si>
  <si>
    <t>+66818253849</t>
  </si>
  <si>
    <t>Chocolate Volleyball, Wine I love you, Ribs &amp; Wings</t>
  </si>
  <si>
    <t>Promise</t>
  </si>
  <si>
    <t>Wants to meet 10-11 May</t>
  </si>
  <si>
    <t>Nicholas Hutapea</t>
  </si>
  <si>
    <t>Nick.hutapea@gmail.com</t>
  </si>
  <si>
    <t>Le Chic</t>
  </si>
  <si>
    <t>Mix</t>
  </si>
  <si>
    <t>Quinos</t>
  </si>
  <si>
    <t>Chirag to meet</t>
  </si>
  <si>
    <t>Ang</t>
  </si>
  <si>
    <t>Soi47@kii.sg</t>
  </si>
  <si>
    <t>Soi 47 Thai Food</t>
  </si>
  <si>
    <t xml:space="preserve">Square POS </t>
  </si>
  <si>
    <t>Interested</t>
  </si>
  <si>
    <t>Shinhan Sid Kim</t>
  </si>
  <si>
    <t>Owner, Co-Founder</t>
  </si>
  <si>
    <t>Sid@vatoskorea.com</t>
  </si>
  <si>
    <t>Vatos</t>
  </si>
  <si>
    <t>Korean Western</t>
  </si>
  <si>
    <t>Raptor and Aptsys</t>
  </si>
  <si>
    <t>Simon Tan</t>
  </si>
  <si>
    <t>Hctan@singnet.com.sg</t>
  </si>
  <si>
    <t>Auntie Teo Place</t>
  </si>
  <si>
    <t xml:space="preserve">Edgework </t>
  </si>
  <si>
    <t>Chirag &amp; Connie</t>
  </si>
  <si>
    <t>Vivek Sharma and Imran Abdullah</t>
  </si>
  <si>
    <t>None on card</t>
  </si>
  <si>
    <t>Positano Restaurant Pte Ltd</t>
  </si>
  <si>
    <t>Turkish Middle Eastern</t>
  </si>
  <si>
    <t>Haresh Sabnani</t>
  </si>
  <si>
    <t>haresh@spize.com.sg</t>
  </si>
  <si>
    <t>Spize</t>
  </si>
  <si>
    <t xml:space="preserve">Malay </t>
  </si>
  <si>
    <t>Amaran</t>
  </si>
  <si>
    <t>Deputy General Manager</t>
  </si>
  <si>
    <t>ran@jeewa.sg</t>
  </si>
  <si>
    <t xml:space="preserve">J's Wok &amp; Grill </t>
  </si>
  <si>
    <t>Gwee Ren Kai</t>
  </si>
  <si>
    <t>kai.gwee@yahoo.com.sg</t>
  </si>
  <si>
    <t>Foodie Food Pte Ltd</t>
  </si>
  <si>
    <t>Western &amp; Yakun Franchise</t>
  </si>
  <si>
    <t xml:space="preserve">Didn't want to share much on the concept but could be a counter service or sit down... To discuss further in next meet </t>
  </si>
  <si>
    <t>Michael Lie</t>
  </si>
  <si>
    <t>F&amp;B Director</t>
  </si>
  <si>
    <t>michael.lie@tanglin-club.org.sg</t>
  </si>
  <si>
    <t>The Tanglin Club</t>
  </si>
  <si>
    <t>Mixed since there's 6 concepts within the club</t>
  </si>
  <si>
    <t>Mixed concept across the 6</t>
  </si>
  <si>
    <t xml:space="preserve">Jonas POS from US </t>
  </si>
  <si>
    <t>POS integration is potential deal breaker due to the system is heavily integrated into all other management of the club</t>
  </si>
  <si>
    <t>Sutarsa Tanu</t>
  </si>
  <si>
    <t>sutarsa@watchworldindonesia.com</t>
  </si>
  <si>
    <t xml:space="preserve">Owns 1 cafe and 1 more to open soon </t>
  </si>
  <si>
    <t xml:space="preserve">Rich people with watch as main business and branching to cafes </t>
  </si>
  <si>
    <t>Jerry Liao</t>
  </si>
  <si>
    <t>Manager/Owner</t>
  </si>
  <si>
    <t>indo@nuodle.asia</t>
  </si>
  <si>
    <t xml:space="preserve">Nuodle </t>
  </si>
  <si>
    <t xml:space="preserve">Chinese noodles </t>
  </si>
  <si>
    <t>Has one outlet at Payar Lebar POST center and one more opening at North Point soon</t>
  </si>
  <si>
    <t>Melvin Ang</t>
  </si>
  <si>
    <t>melvin@kanshokuramen.com</t>
  </si>
  <si>
    <t>Kanshoku Ramen</t>
  </si>
  <si>
    <t>Japanese Ramen</t>
  </si>
  <si>
    <t>Arrange to meet after 20 May due to traveling</t>
  </si>
  <si>
    <t>Samuel Chang</t>
  </si>
  <si>
    <t>Director of Business Development</t>
  </si>
  <si>
    <t>samchang@nardellgroup.com</t>
  </si>
  <si>
    <t>Nardell Group</t>
  </si>
  <si>
    <t>Marketing and Consultant</t>
  </si>
  <si>
    <t xml:space="preserve">Consultant for some F&amp;B clients </t>
  </si>
  <si>
    <t>N.A.</t>
  </si>
  <si>
    <t>Consultant. Claims to know many F&amp;B clients in Malaysia</t>
  </si>
  <si>
    <t>Mark Pui</t>
  </si>
  <si>
    <t xml:space="preserve">Co- Founder </t>
  </si>
  <si>
    <t>mark.pui@gmail.com</t>
  </si>
  <si>
    <t>SC food industries Sdn. Bhd</t>
  </si>
  <si>
    <t xml:space="preserve">Investor </t>
  </si>
  <si>
    <t xml:space="preserve">Chua Koon Teck </t>
  </si>
  <si>
    <t>Assistant Director, IT</t>
  </si>
  <si>
    <t>Chua.koonteck@jumbogroup.com.sg</t>
  </si>
  <si>
    <t xml:space="preserve">Sg </t>
  </si>
  <si>
    <t xml:space="preserve">Jumbo group </t>
  </si>
  <si>
    <t xml:space="preserve">Infrasys / aptsys </t>
  </si>
  <si>
    <t xml:space="preserve">Follow up meeting next week </t>
  </si>
  <si>
    <t xml:space="preserve">Ken </t>
  </si>
  <si>
    <t xml:space="preserve">MD </t>
  </si>
  <si>
    <t>Kensg0110@hotmail.com</t>
  </si>
  <si>
    <t>Juz bread holding Pte ltd</t>
  </si>
  <si>
    <t xml:space="preserve">Epoint’s </t>
  </si>
  <si>
    <t xml:space="preserve">Food court </t>
  </si>
  <si>
    <t xml:space="preserve">Billy Boey </t>
  </si>
  <si>
    <t xml:space="preserve">Business development </t>
  </si>
  <si>
    <t>Admin@rotibakar.com.my</t>
  </si>
  <si>
    <t>Kafe RB  Sdn bhd</t>
  </si>
  <si>
    <t xml:space="preserve">Local cuisine </t>
  </si>
  <si>
    <t xml:space="preserve">V pos </t>
  </si>
  <si>
    <t xml:space="preserve">Dave / Connie to follow up </t>
  </si>
  <si>
    <t>Vivi</t>
  </si>
  <si>
    <t>Vivifebriany@yahoo.com</t>
  </si>
  <si>
    <t xml:space="preserve">Kez’s Bakery &amp; restaurants </t>
  </si>
  <si>
    <t>Bakery &amp; cafe</t>
  </si>
  <si>
    <t xml:space="preserve">Pass to connie </t>
  </si>
  <si>
    <t>Alex onn</t>
  </si>
  <si>
    <t>Alex.onn@lailaifr.com</t>
  </si>
  <si>
    <t xml:space="preserve">Lai Lai </t>
  </si>
  <si>
    <t xml:space="preserve">Pass to connie follow up </t>
  </si>
  <si>
    <t>SubBu</t>
  </si>
  <si>
    <t xml:space="preserve">Co-founder </t>
  </si>
  <si>
    <t>gobisubbu@gmail.com</t>
  </si>
  <si>
    <t>Suba</t>
  </si>
  <si>
    <t xml:space="preserve">Praveen </t>
  </si>
  <si>
    <t>Parasan</t>
  </si>
  <si>
    <t xml:space="preserve">Pass to connie - partner </t>
  </si>
  <si>
    <t xml:space="preserve">Andy Oh </t>
  </si>
  <si>
    <t>Andy.oh@gong-cha-sg.com</t>
  </si>
  <si>
    <t xml:space="preserve">Gong cha </t>
  </si>
  <si>
    <t xml:space="preserve">Vivi pos </t>
  </si>
  <si>
    <t xml:space="preserve">Chirag - follow up after few month </t>
  </si>
  <si>
    <t>Mike Lum</t>
  </si>
  <si>
    <t xml:space="preserve">Asst. Supply chain manager </t>
  </si>
  <si>
    <t>Mikelim@gong-cha-sg.com</t>
  </si>
  <si>
    <t>Gong cha</t>
  </si>
  <si>
    <t xml:space="preserve">Chirag / v  attended </t>
  </si>
  <si>
    <t xml:space="preserve">Arne Koch </t>
  </si>
  <si>
    <t>Arne.koch@adyen.com</t>
  </si>
  <si>
    <t xml:space="preserve">Payment partner - attend by v </t>
  </si>
  <si>
    <t xml:space="preserve">Rayziel Yap </t>
  </si>
  <si>
    <t xml:space="preserve">Sales executive </t>
  </si>
  <si>
    <t xml:space="preserve">Rayziel@hotelsplendour.sg </t>
  </si>
  <si>
    <t xml:space="preserve">Hotel five </t>
  </si>
  <si>
    <t xml:space="preserve">Attend by V - follow up </t>
  </si>
  <si>
    <t xml:space="preserve">Edwin b robin </t>
  </si>
  <si>
    <t>Ebrobin8@gmail.com</t>
  </si>
  <si>
    <t>Cebu</t>
  </si>
  <si>
    <t xml:space="preserve">Robin group </t>
  </si>
  <si>
    <t>Attended by V</t>
  </si>
  <si>
    <t>Liz Cho</t>
  </si>
  <si>
    <t>Liz.cho@vatossg.com</t>
  </si>
  <si>
    <t xml:space="preserve">Vatos </t>
  </si>
  <si>
    <t>Qsr</t>
  </si>
  <si>
    <t xml:space="preserve">Aptsys </t>
  </si>
  <si>
    <t xml:space="preserve">Kiosk without integration </t>
  </si>
  <si>
    <t xml:space="preserve">Sandy </t>
  </si>
  <si>
    <t xml:space="preserve">Lead associate </t>
  </si>
  <si>
    <t>Sandy.monteiro@silvertiger.asia</t>
  </si>
  <si>
    <t xml:space="preserve">Silver tiger </t>
  </si>
  <si>
    <t xml:space="preserve">Attend by V to follow up </t>
  </si>
  <si>
    <t xml:space="preserve">Kevin Hong </t>
  </si>
  <si>
    <t>Admin-account@banheng.com.sg</t>
  </si>
  <si>
    <t xml:space="preserve">Ban Heng </t>
  </si>
  <si>
    <t>5 + 1</t>
  </si>
  <si>
    <t xml:space="preserve">Looking for ordering system for robot / attended by Nas. </t>
  </si>
  <si>
    <t>David  p Sison</t>
  </si>
  <si>
    <t>David@mamalousph.con</t>
  </si>
  <si>
    <t xml:space="preserve">Philippines </t>
  </si>
  <si>
    <t xml:space="preserve">Mama Lou’s Group </t>
  </si>
  <si>
    <t xml:space="preserve">Attended by v </t>
  </si>
  <si>
    <t>Tino Chew</t>
  </si>
  <si>
    <t xml:space="preserve">Tocha bistro </t>
  </si>
  <si>
    <t xml:space="preserve">Bistro </t>
  </si>
  <si>
    <t xml:space="preserve">Old pos - Epoint </t>
  </si>
  <si>
    <t xml:space="preserve">Changing solution </t>
  </si>
  <si>
    <t xml:space="preserve">Liliana Chan </t>
  </si>
  <si>
    <t xml:space="preserve">Owner </t>
  </si>
  <si>
    <t>Element.healthwork@gmail.com</t>
  </si>
  <si>
    <t>HongKong</t>
  </si>
  <si>
    <t xml:space="preserve">Element health work </t>
  </si>
  <si>
    <t>Kay</t>
  </si>
  <si>
    <t>Twoblurguys@gmail.com</t>
  </si>
  <si>
    <t>Two blur guys</t>
  </si>
  <si>
    <t>Burgers</t>
  </si>
  <si>
    <t>FoodZapps</t>
  </si>
  <si>
    <t>Too small</t>
  </si>
  <si>
    <t>Jasmine Lim / David Wong</t>
  </si>
  <si>
    <t>Singume@hotmail.com</t>
  </si>
  <si>
    <t xml:space="preserve">Brunei </t>
  </si>
  <si>
    <t xml:space="preserve">Hot Point Cafe </t>
  </si>
  <si>
    <t xml:space="preserve">Western / Chinese </t>
  </si>
  <si>
    <t>Hafiz Affandi</t>
  </si>
  <si>
    <t>Hello@carnivori.com</t>
  </si>
  <si>
    <t>Eats My Life Ptd Ltd</t>
  </si>
  <si>
    <t xml:space="preserve">Jake Chia </t>
  </si>
  <si>
    <t>Owner/Director</t>
  </si>
  <si>
    <t xml:space="preserve">jake@wokhey.sg </t>
  </si>
  <si>
    <t>Wok Hey Pte Ltd</t>
  </si>
  <si>
    <t>Huang Chang Yong</t>
  </si>
  <si>
    <t>Owner / Director</t>
  </si>
  <si>
    <t>changyong@wokhey.sg</t>
  </si>
  <si>
    <t xml:space="preserve">Wok Hey Pte Ltd </t>
  </si>
  <si>
    <t>Iwashita Junji</t>
  </si>
  <si>
    <t>iwashita@sakuraya.com.sg</t>
  </si>
  <si>
    <t>Fish Mart Sakuraya</t>
  </si>
  <si>
    <t>Jack Poon</t>
  </si>
  <si>
    <t>jackpoon@coffeeandtoast.com.sg</t>
  </si>
  <si>
    <t>Coffee &amp; Toast</t>
  </si>
  <si>
    <t>Check with Chirag on the details</t>
  </si>
  <si>
    <t>C.J. Tan</t>
  </si>
  <si>
    <t>I.T. Manager</t>
  </si>
  <si>
    <t>cjtan@fish-co.com</t>
  </si>
  <si>
    <t xml:space="preserve">Fish &amp; Co </t>
  </si>
  <si>
    <t>Find out from Chirag</t>
  </si>
  <si>
    <t>Wang Yan Bin</t>
  </si>
  <si>
    <t>icebox.yb@gmail.com</t>
  </si>
  <si>
    <t>Le Le Pot</t>
  </si>
  <si>
    <t>Aptsys</t>
  </si>
  <si>
    <t>Connie met before but Aptsys was the issue. Pass to Connie</t>
  </si>
  <si>
    <t>Hartaj Sewa Singh</t>
  </si>
  <si>
    <t>hss@nzn.com.sg</t>
  </si>
  <si>
    <t xml:space="preserve">Wild Wild Wet &amp; New Zealand Natural </t>
  </si>
  <si>
    <t>Many</t>
  </si>
  <si>
    <t xml:space="preserve">Different concepts at Wild Wild Wet </t>
  </si>
  <si>
    <t xml:space="preserve">Cheapo but got multiple concepts at WWW. So let's be open and see if both solution are fitting for that location. NZN don't make sense </t>
  </si>
  <si>
    <t>Kek Yan Ting</t>
  </si>
  <si>
    <t>yanting.kek@res.com.sg</t>
  </si>
  <si>
    <t xml:space="preserve">Ichiban Group/RE&amp;S </t>
  </si>
  <si>
    <t>EPoint</t>
  </si>
  <si>
    <t xml:space="preserve">Find out from Chirag but they want to switch out Aptsys </t>
  </si>
  <si>
    <t>Maxtein Oh</t>
  </si>
  <si>
    <t>maxtein.oh@pavillon.com.sg</t>
  </si>
  <si>
    <t>Thai Village Restaurant</t>
  </si>
  <si>
    <t xml:space="preserve">Thai </t>
  </si>
  <si>
    <t>Ng wam Jing</t>
  </si>
  <si>
    <t>Ng-wamjing@hotmail.sg</t>
  </si>
  <si>
    <t>N/A</t>
  </si>
  <si>
    <t xml:space="preserve">Not a restaurant owner just general enquiry </t>
  </si>
  <si>
    <t xml:space="preserve">Ivan Chua </t>
  </si>
  <si>
    <t xml:space="preserve">Marketing executive </t>
  </si>
  <si>
    <t>Ivan_chua@theconnoisseurconcerto.com</t>
  </si>
  <si>
    <t>Sarika Connoisseur cafe Pte ltd</t>
  </si>
  <si>
    <t xml:space="preserve">Cafe / Japanese </t>
  </si>
  <si>
    <t xml:space="preserve">Solution detail </t>
  </si>
  <si>
    <t>Bernard ng</t>
  </si>
  <si>
    <t>Management@ronghua.com.sg</t>
  </si>
  <si>
    <t>Rong Hua bak kut Teh</t>
  </si>
  <si>
    <t xml:space="preserve">Quote 3 kiosk 3 outlets </t>
  </si>
  <si>
    <t xml:space="preserve">Eric Tay </t>
  </si>
  <si>
    <t>aroydeethaifood@gmail.com</t>
  </si>
  <si>
    <t>Aroy Dee</t>
  </si>
  <si>
    <t>Served by alfred</t>
  </si>
  <si>
    <t>Stanley C</t>
  </si>
  <si>
    <t>stanleycosy1@gmail.com</t>
  </si>
  <si>
    <t xml:space="preserve">Fairlight  international  </t>
  </si>
  <si>
    <t>Gerald Bloor</t>
  </si>
  <si>
    <t>Gerard@hospitslitytotalservices.com.au</t>
  </si>
  <si>
    <t xml:space="preserve">Australia </t>
  </si>
  <si>
    <t xml:space="preserve">Hospitality total service </t>
  </si>
  <si>
    <t xml:space="preserve">As refferal </t>
  </si>
  <si>
    <t xml:space="preserve">Jessie Chan </t>
  </si>
  <si>
    <t xml:space="preserve">Front office manager </t>
  </si>
  <si>
    <t>Jessie@hotelbangi-putrajaya.com</t>
  </si>
  <si>
    <t xml:space="preserve">Hotel bangi putrajaya </t>
  </si>
  <si>
    <t xml:space="preserve">Leo Liu </t>
  </si>
  <si>
    <t xml:space="preserve">Survey for fren </t>
  </si>
  <si>
    <t>Singaponics@yahoo.com</t>
  </si>
  <si>
    <t xml:space="preserve">Vegan berg. </t>
  </si>
  <si>
    <t xml:space="preserve">Foodcourt </t>
  </si>
  <si>
    <t xml:space="preserve">Revel </t>
  </si>
  <si>
    <t>Marilyn Tan</t>
  </si>
  <si>
    <t>Tan_marilyn@foodfare.vom.sg</t>
  </si>
  <si>
    <t>Foodfare</t>
  </si>
  <si>
    <t>Amax</t>
  </si>
  <si>
    <t>Teo Chee kern</t>
  </si>
  <si>
    <t>Regional pre-sales</t>
  </si>
  <si>
    <t xml:space="preserve">Ckteo@esp.epson.com.sg </t>
  </si>
  <si>
    <t>Epson</t>
  </si>
  <si>
    <t xml:space="preserve">Partnering </t>
  </si>
  <si>
    <t>Viren</t>
  </si>
  <si>
    <t>viren.my@gmail.com</t>
  </si>
  <si>
    <t>Ananda Bhavan</t>
  </si>
  <si>
    <t>Indian</t>
  </si>
  <si>
    <t>Need to contact next week</t>
  </si>
  <si>
    <t>Shin/Dendy</t>
  </si>
  <si>
    <t>chewshinlin@gmail.com</t>
  </si>
  <si>
    <t>Australia/Indonesia</t>
  </si>
  <si>
    <t>Din Tai Fung</t>
  </si>
  <si>
    <t>Franchisee</t>
  </si>
  <si>
    <t>justin@cars88.dg</t>
  </si>
  <si>
    <t>Fat Boys</t>
  </si>
  <si>
    <t>Order at table, pay at table, Order at counter, pay at counter, delivered to table</t>
  </si>
  <si>
    <t>Epoint/Served by Alfred</t>
  </si>
  <si>
    <t>Opening new outlet in Sanctuary Square (interested in kiosk), looking at switching over Epoint emenu software at Waterway Point</t>
  </si>
  <si>
    <t>Bernie</t>
  </si>
  <si>
    <t>X</t>
  </si>
  <si>
    <t>Refer to Justin's info</t>
  </si>
  <si>
    <t>Ciaran Handy</t>
  </si>
  <si>
    <t>ciaranhandy@stamfordland.com</t>
  </si>
  <si>
    <t>Singapore/Australia</t>
  </si>
  <si>
    <t>Stamfordland Holdings</t>
  </si>
  <si>
    <t>Has hotels in Australia, based out of Singapore</t>
  </si>
  <si>
    <t>Nanthawan Vatcharakomolpun</t>
  </si>
  <si>
    <t>nanthawanva@crg.co.th</t>
  </si>
  <si>
    <t>+66989829551</t>
  </si>
  <si>
    <t>Central Restaurants Group (KFC, Cold Stone, Pepper Lunch, Yoshinoya, Auntie Anne's, others)</t>
  </si>
  <si>
    <t>Cuscapi, Aloha, Micros (POS)</t>
  </si>
  <si>
    <t>Arrange meeting in the week of 10-11 May</t>
  </si>
  <si>
    <t>Nath Vongphanich</t>
  </si>
  <si>
    <t>nathvo@crg.co.th</t>
  </si>
  <si>
    <t>+6626357160</t>
  </si>
  <si>
    <t>Central Restaurant Group</t>
  </si>
  <si>
    <t>Refer to K. Nanthawan's info</t>
  </si>
  <si>
    <t>Dr. Chatchai Unahabhokha</t>
  </si>
  <si>
    <t>SVP-Corporate Strategy &amp; Development</t>
  </si>
  <si>
    <t>chatchaiun@crg.co.th</t>
  </si>
  <si>
    <t>+66922704455</t>
  </si>
  <si>
    <t>Refer to Khun Nanthawan Vatcharakomolpun</t>
  </si>
  <si>
    <t>Gaurav Agarwal</t>
  </si>
  <si>
    <t xml:space="preserve">F&amp;B Director </t>
  </si>
  <si>
    <t>gaurav.agarwal@zonebythepark.com</t>
  </si>
  <si>
    <t>+917042140191</t>
  </si>
  <si>
    <t>Apeejay Hotels</t>
  </si>
  <si>
    <t>Has the same cafe with the same menu across 20 hotels. Interested in AI</t>
  </si>
  <si>
    <t>Lilian Seah</t>
  </si>
  <si>
    <t>Lilian@etto.sg</t>
  </si>
  <si>
    <t>Etto</t>
  </si>
  <si>
    <t xml:space="preserve">Maybe interested-only 1 outlet </t>
  </si>
  <si>
    <t>Nikhil Ahuja</t>
  </si>
  <si>
    <t>Goodguynix@gmail.com</t>
  </si>
  <si>
    <t>+919415006970</t>
  </si>
  <si>
    <t>Golden Blossom Imperial Resorts</t>
  </si>
  <si>
    <t>For his bakery</t>
  </si>
  <si>
    <t>Raymond Goh</t>
  </si>
  <si>
    <t xml:space="preserve">Executive Director </t>
  </si>
  <si>
    <t>Raymmnd@pointsoft.com.my</t>
  </si>
  <si>
    <t>+60122255441</t>
  </si>
  <si>
    <t>PointSoft</t>
  </si>
  <si>
    <t xml:space="preserve"> Pos </t>
  </si>
  <si>
    <t>Arrange follow up meeting on May 14</t>
  </si>
  <si>
    <t>Brian Chai</t>
  </si>
  <si>
    <t xml:space="preserve">Country Manager-Malaysia </t>
  </si>
  <si>
    <t>Brian@pointsoft.com.my</t>
  </si>
  <si>
    <t>+60123211567</t>
  </si>
  <si>
    <t xml:space="preserve">Pos </t>
  </si>
  <si>
    <t>Kym Lee</t>
  </si>
  <si>
    <t>Manager, Marketing</t>
  </si>
  <si>
    <t>kym_lee@burgerking.com.sg</t>
  </si>
  <si>
    <t>STM (to be changed soon)</t>
  </si>
  <si>
    <t>Just exploring</t>
  </si>
  <si>
    <t>Brian Lim</t>
  </si>
  <si>
    <t>sales@quafferasia.com</t>
  </si>
  <si>
    <t>Quaffer Asia Pacific</t>
  </si>
  <si>
    <t>Maybe interested</t>
  </si>
  <si>
    <t>Thanika K</t>
  </si>
  <si>
    <t>Assistant Manager, IT</t>
  </si>
  <si>
    <t>thanika.krishna@seletarclub.com.sg</t>
  </si>
  <si>
    <t>Seletar Country Club</t>
  </si>
  <si>
    <t>David Pramana</t>
  </si>
  <si>
    <t>Software Architect</t>
  </si>
  <si>
    <t>david.pramana@yogyagroup.com</t>
  </si>
  <si>
    <t>+622288884388</t>
  </si>
  <si>
    <t>Yogya Group</t>
  </si>
  <si>
    <t>Foodcourt</t>
  </si>
  <si>
    <t>Several foodcourts in Bandung</t>
  </si>
  <si>
    <t>Jenny Tan</t>
  </si>
  <si>
    <t>Cafe Owner</t>
  </si>
  <si>
    <t>bbcafe4163@gmail.com</t>
  </si>
  <si>
    <t>+61466155968</t>
  </si>
  <si>
    <t>Australia (Brisbane)</t>
  </si>
  <si>
    <t>Bay Breeze Cafe</t>
  </si>
  <si>
    <t>Meet up when in Brisbane</t>
  </si>
  <si>
    <t>Ir. Oei Bambang Sugianto</t>
  </si>
  <si>
    <t>Direktur</t>
  </si>
  <si>
    <t>bamsug007@gmail.com</t>
  </si>
  <si>
    <t>+62811332687</t>
  </si>
  <si>
    <t>Indonesia (Surabaya)</t>
  </si>
  <si>
    <t>Kultur Jaringan Indonesia</t>
  </si>
  <si>
    <t>Purchasing kiosk from Raptor at USD 6,000 (needs to study ROI before discussing investment as price is low-made from 2nd grade produce from his own plantations)</t>
  </si>
  <si>
    <t>Elysia Alim</t>
  </si>
  <si>
    <t>elysia@aromasg.com</t>
  </si>
  <si>
    <t>Roma Gelato</t>
  </si>
  <si>
    <t>Ice cream + Cafe</t>
  </si>
  <si>
    <t>Adrianto L.</t>
  </si>
  <si>
    <t>adrianto@arvcoffee.com</t>
  </si>
  <si>
    <t>+62811957300</t>
  </si>
  <si>
    <t>Arv Coffee Roasters</t>
  </si>
  <si>
    <t>Coffee bean supplier</t>
  </si>
  <si>
    <t>Can be contacted to refer cafes</t>
  </si>
  <si>
    <t>Teo Sian Keong</t>
  </si>
  <si>
    <t>Head of Operations-SG</t>
  </si>
  <si>
    <t>sk.teo@crystaljade.com</t>
  </si>
  <si>
    <t>Ineterested in eMenu, will push the project if IT &amp; Marketing initiate</t>
  </si>
  <si>
    <t>Lee Kuan-Huei</t>
  </si>
  <si>
    <t>Programme Director-Design &amp; Specialised Business Cluster</t>
  </si>
  <si>
    <t>kuanhuei.lee@singaporetech.edu.sg</t>
  </si>
  <si>
    <t>Singapore Institute of Technology</t>
  </si>
  <si>
    <t>Interested in applying for a government research grant together with TabSquare in the area of AI and data analytics</t>
  </si>
  <si>
    <t>Johnny Lin</t>
  </si>
  <si>
    <t>Corporate Learning Manager</t>
  </si>
  <si>
    <t>johnny.lin@hplfnb.com</t>
  </si>
  <si>
    <t>Hard Rock Cafe/Jamie's Italian</t>
  </si>
  <si>
    <t>Karan Kapur</t>
  </si>
  <si>
    <t>karan.kapur@k-copr.in</t>
  </si>
  <si>
    <t>+922243224306</t>
  </si>
  <si>
    <t>K Hospitality</t>
  </si>
  <si>
    <t>Food court</t>
  </si>
  <si>
    <t>Runs multiple food courts in India. Wants to look at deploying kiosk solution for them</t>
  </si>
  <si>
    <t>Ali Budiman</t>
  </si>
  <si>
    <t>+62811885665</t>
  </si>
  <si>
    <t>PT Champ Resto Indonesia</t>
  </si>
  <si>
    <t>Japanese Ramen, multiple brands</t>
  </si>
  <si>
    <t>Has Casual dining restaurant, wants to try kiosk ordering - Big chain with over 150 restaurants, wants to try it out in Ramen brand with 70 outlets. No pricing given.</t>
  </si>
  <si>
    <t>Mark Ong Tse Lee</t>
  </si>
  <si>
    <t>tlong_assc@yahoo.co.uk</t>
  </si>
  <si>
    <t>Malaysia (Johor)</t>
  </si>
  <si>
    <t>Toast &amp; Roast Food Sdn Bhd</t>
  </si>
  <si>
    <t>Malaysian</t>
  </si>
  <si>
    <t>Based in Johor, Wants to try out eMenu ordering</t>
  </si>
  <si>
    <t>Sophia Loy</t>
  </si>
  <si>
    <t>sophia@petitebakehouse.com</t>
  </si>
  <si>
    <t>+6582282951</t>
  </si>
  <si>
    <t>Petite Bake House</t>
  </si>
  <si>
    <t>Bakery</t>
  </si>
  <si>
    <t>POS Lavu (Open to change)</t>
  </si>
  <si>
    <t>Wants to try out Kiosk - could be ok with standalone - like the small mobile foot print of the kiosk - can use it in trade shows</t>
  </si>
  <si>
    <t>Navin Karu</t>
  </si>
  <si>
    <t>Food enthusiast</t>
  </si>
  <si>
    <t>navin@vins.my</t>
  </si>
  <si>
    <t>The food company, Vin's Restaurant, Manja, Velvet Lounge</t>
  </si>
  <si>
    <t>Various</t>
  </si>
  <si>
    <t>+60361589933</t>
  </si>
  <si>
    <t>Food Service &amp; OEM</t>
  </si>
  <si>
    <t xml:space="preserve">unknown </t>
  </si>
  <si>
    <t>Goof Supplier, looking to open a restuarant</t>
  </si>
  <si>
    <t>Senior IT Manager</t>
  </si>
  <si>
    <t>tc.heng@sicc.org.sg</t>
  </si>
  <si>
    <t>Singapore Island Country club</t>
  </si>
  <si>
    <t>General</t>
  </si>
  <si>
    <t>Wants to try out mobile ordering - has worked with one vendor and not been very successful</t>
  </si>
  <si>
    <t>Jari Niemi</t>
  </si>
  <si>
    <t>jari.niemi@sunborn.com</t>
  </si>
  <si>
    <t>Malaysia, Finland</t>
  </si>
  <si>
    <t>Group</t>
  </si>
  <si>
    <t>Finnish guy wants a smartweb kind of aggregated solution. Long shot not recommended for follow up, fyi only.</t>
  </si>
  <si>
    <t>Sankaran</t>
  </si>
  <si>
    <t>Tan Boon Kiat</t>
  </si>
  <si>
    <t>Coffee shop &amp; Foodcourt Operator</t>
  </si>
  <si>
    <t>bqs1973@singnet.com.sg</t>
  </si>
  <si>
    <t>Coffee Express 2000</t>
  </si>
  <si>
    <t>Coffee shop</t>
  </si>
  <si>
    <t>2-3</t>
  </si>
  <si>
    <t>~15</t>
  </si>
  <si>
    <t>Manager IT</t>
  </si>
  <si>
    <t>jamie.quek@yum.com</t>
  </si>
  <si>
    <t>Yum! Asia Franchise Pte Ltd</t>
  </si>
  <si>
    <t>KFC, Pizza Hut, Taco Bell</t>
  </si>
  <si>
    <t>Sl.no</t>
  </si>
  <si>
    <t>Matthew Rubin</t>
  </si>
  <si>
    <t>General Manager APAC</t>
  </si>
  <si>
    <t>mrubin@rbi.com</t>
  </si>
  <si>
    <t>Divij Sood</t>
  </si>
  <si>
    <t>Area Franchise Lead</t>
  </si>
  <si>
    <t>dsood@rbi.com</t>
  </si>
  <si>
    <t xml:space="preserve">Ng Lee Tieng </t>
  </si>
  <si>
    <t>Burger King (Franchisee for Malaysia &amp; Singapore)</t>
  </si>
  <si>
    <t>leetieng.ng@burgerking.com.my</t>
  </si>
  <si>
    <t>012-3268311</t>
  </si>
  <si>
    <t>Charlotte Lee</t>
  </si>
  <si>
    <t>Home Chain Foods Co Ltd (Franchisee for Taiwan)</t>
  </si>
  <si>
    <t>chalotte.lee@burgerking.com.tw</t>
  </si>
  <si>
    <t>886-917-794-178</t>
  </si>
  <si>
    <t>Lam Vui Ting</t>
  </si>
  <si>
    <t>Sinofood Express (Franchisee for Brunei)</t>
  </si>
  <si>
    <t>Finance Manager</t>
  </si>
  <si>
    <t>ting@burgerking.com.bn</t>
  </si>
  <si>
    <t>673-8628528</t>
  </si>
  <si>
    <t>Shane Huang</t>
  </si>
  <si>
    <t>Chief Business Department Officer</t>
  </si>
  <si>
    <t>shane.huang@burgerking.com.tw</t>
  </si>
  <si>
    <t>886-2-2528-8600</t>
  </si>
  <si>
    <t>Nguyen Si Tue</t>
  </si>
  <si>
    <t>Vietnam Foods &amp; Bev Service (Franchisee for Vietnam)</t>
  </si>
  <si>
    <t>tue.nguyen@vfbs.vn</t>
  </si>
  <si>
    <t>84 -909667182</t>
  </si>
  <si>
    <t>Bayarbileg</t>
  </si>
  <si>
    <t>Burger King Mongolia</t>
  </si>
  <si>
    <t>Procurement Manager</t>
  </si>
  <si>
    <t>procurement@burgerking.com</t>
  </si>
  <si>
    <t>976-88078747</t>
  </si>
  <si>
    <t>Mishel</t>
  </si>
  <si>
    <t>Chief Strategy Office</t>
  </si>
  <si>
    <t>misheel@burgerking.mn</t>
  </si>
  <si>
    <t>976-88113640</t>
  </si>
  <si>
    <t>Timestamp</t>
  </si>
  <si>
    <t>Restaurant Name</t>
  </si>
  <si>
    <t>4/24/2018 21:22:09</t>
  </si>
  <si>
    <t>4/24/2018 21:31:59</t>
  </si>
  <si>
    <t>4/30/2018 5:11:35</t>
  </si>
  <si>
    <t>4/26/2018 16:25:32</t>
  </si>
  <si>
    <t>Australia-Melbourne</t>
  </si>
  <si>
    <t>4/29/2018 14:13:50</t>
  </si>
  <si>
    <t>4/26/2018 11:13:02</t>
  </si>
  <si>
    <t>4/25/2018 7:00:30</t>
  </si>
  <si>
    <t>4/26/2018 14:05:43</t>
  </si>
  <si>
    <t>4/29/2018 18:57:22</t>
  </si>
  <si>
    <t>4/30/2018 4:01:33</t>
  </si>
  <si>
    <t>4/24/2018 13:00:58</t>
  </si>
  <si>
    <t>4/24/2018 20:19:32</t>
  </si>
  <si>
    <t>4/26/2018 11:15:24</t>
  </si>
  <si>
    <t>4/30/2018 5:09:40</t>
  </si>
  <si>
    <t>4/30/2018 5:32:05</t>
  </si>
  <si>
    <t>4/30/2018 5:27:40</t>
  </si>
  <si>
    <t>4/26/2018 13:53:17</t>
  </si>
  <si>
    <t>4/30/2018 4:03:39</t>
  </si>
  <si>
    <t>4/30/2018 4:05:17</t>
  </si>
  <si>
    <t>Country Manager-Malaysia</t>
  </si>
  <si>
    <t>4/25/2018 7:03:08</t>
  </si>
  <si>
    <t>Novotel Manila</t>
  </si>
  <si>
    <t>4/26/2018 10:26:35</t>
  </si>
  <si>
    <t>4/25/2018 18:00:10</t>
  </si>
  <si>
    <t>4/26/2018 10:23:52</t>
  </si>
  <si>
    <t>4/26/2018 11:08:10</t>
  </si>
  <si>
    <t>4/25/2018 9:10:55</t>
  </si>
  <si>
    <t>4/26/2018 16:30:41</t>
  </si>
  <si>
    <t>4/24/2018 20:14:47</t>
  </si>
  <si>
    <t>4/24/2018 17:02:08</t>
  </si>
  <si>
    <t>4/24/2018 11:56:56</t>
  </si>
  <si>
    <t>4/24/2018 21:17:55</t>
  </si>
  <si>
    <t>Director's assistant</t>
  </si>
  <si>
    <t>Wendytan@bakedepot.com</t>
  </si>
  <si>
    <t>4/24/2018 17:17:18</t>
  </si>
  <si>
    <t>4/29/2018 14:23:32</t>
  </si>
  <si>
    <t>justin@cars88.sg</t>
  </si>
  <si>
    <t>4/24/2018 14:53:55</t>
  </si>
  <si>
    <t>4/29/2018 14:09:58</t>
  </si>
  <si>
    <t>4/26/2018 17:36:26</t>
  </si>
  <si>
    <t>4/30/2018 5:29:37</t>
  </si>
  <si>
    <t>4/25/2018 14:44:18</t>
  </si>
  <si>
    <t>4/26/2018 14:02:50</t>
  </si>
  <si>
    <t>4/26/2018 17:18:59</t>
  </si>
  <si>
    <t>4/24/2018 21:20:08</t>
  </si>
  <si>
    <t>4/26/2018 13:58:07</t>
  </si>
  <si>
    <t>4/30/2018 5:06:18</t>
  </si>
  <si>
    <t>4/24/2018 21:24:37</t>
  </si>
  <si>
    <t>Kokyew.chan@polarpuffs.com.sg</t>
  </si>
  <si>
    <t>4/27/2018 12:34:54</t>
  </si>
  <si>
    <t>4/24/2018 21:27:51</t>
  </si>
  <si>
    <t>4/29/2018 14:33:09</t>
  </si>
  <si>
    <t>4/29/2018 18:59:08</t>
  </si>
  <si>
    <t>4/30/2018 3:58:43</t>
  </si>
  <si>
    <t>4/30/2018 5:03:50</t>
  </si>
  <si>
    <t>4/30/2018 5:07:43</t>
  </si>
  <si>
    <t>4/30/2018 5:35:01</t>
  </si>
  <si>
    <t>4/30/2018 5:37:36</t>
  </si>
  <si>
    <t>4/30/2018 5:39:33</t>
  </si>
  <si>
    <t>4/29/2018 14:46:16</t>
  </si>
  <si>
    <t>4/24/2018 20:24:03</t>
  </si>
  <si>
    <t>4/26/2018 16:36:26</t>
  </si>
  <si>
    <t>4/29/2018 14:50:52</t>
  </si>
  <si>
    <t>4/29/2018 14:53:56</t>
  </si>
  <si>
    <t>4/29/2018 14:56:13</t>
  </si>
  <si>
    <t>4/26/2018 11:25:09</t>
  </si>
  <si>
    <t>4/28/2018 18:31:16</t>
  </si>
  <si>
    <t>Hospitality total service</t>
  </si>
  <si>
    <t>4/27/2018 15:31:22</t>
  </si>
  <si>
    <t>Hot Point Cafe</t>
  </si>
  <si>
    <t>4/27/2018 0:07:17</t>
  </si>
  <si>
    <t>Robin group</t>
  </si>
  <si>
    <t>4/25/2018 9:44:08</t>
  </si>
  <si>
    <t>4/27/2018 0:20:19</t>
  </si>
  <si>
    <t>Element health work</t>
  </si>
  <si>
    <t>4/26/2018 23:51:20</t>
  </si>
  <si>
    <t>4/25/2018 22:28:08</t>
  </si>
  <si>
    <t>4/25/2018 22:14:16</t>
  </si>
  <si>
    <t>4/25/2018 21:38:21</t>
  </si>
  <si>
    <t>4/25/2018 9:41:09</t>
  </si>
  <si>
    <t>4/25/2018 8:39:12</t>
  </si>
  <si>
    <t>4/25/2018 8:43:48</t>
  </si>
  <si>
    <t>IT executive</t>
  </si>
  <si>
    <t>4/25/2018 9:48:25</t>
  </si>
  <si>
    <t>4/25/2018 9:46:37</t>
  </si>
  <si>
    <t>4/25/2018 21:51:26</t>
  </si>
  <si>
    <t>4/25/2018 20:27:15</t>
  </si>
  <si>
    <t>4/25/2018 8:56:24</t>
  </si>
  <si>
    <t>4/26/2018 23:33:06</t>
  </si>
  <si>
    <t>Co- Founder</t>
  </si>
  <si>
    <t>4/28/2018 18:33:00</t>
  </si>
  <si>
    <t>Hotel bangi putrajaya</t>
  </si>
  <si>
    <t>Front office manager</t>
  </si>
  <si>
    <t>4/25/2018 20:30:47</t>
  </si>
  <si>
    <t>4/25/2018 9:38:36</t>
  </si>
  <si>
    <t>4/25/2018 21:42:29</t>
  </si>
  <si>
    <t>4/25/2018 9:30:30</t>
  </si>
  <si>
    <t>VP business development</t>
  </si>
  <si>
    <t>4/25/2018 21:31:04</t>
  </si>
  <si>
    <t>4/27/2018 0:16:15</t>
  </si>
  <si>
    <t>Mama Lou’s Group</t>
  </si>
  <si>
    <t>4/28/2018 18:29:04</t>
  </si>
  <si>
    <t>Fairlight international</t>
  </si>
  <si>
    <t>4/27/2018 0:02:32</t>
  </si>
  <si>
    <t>Arne Koch</t>
  </si>
  <si>
    <t>4/28/2018 17:42:52</t>
  </si>
  <si>
    <t>4/28/2018 18:38:13</t>
  </si>
  <si>
    <t>Ckteo@esp.epson.com.sg</t>
  </si>
  <si>
    <t>4/24/2018 22:36:59</t>
  </si>
  <si>
    <t>4/27/2018 0:18:24</t>
  </si>
  <si>
    <t>Tocha bistro</t>
  </si>
  <si>
    <t>4/28/2018 18:26:18</t>
  </si>
  <si>
    <t>Eric Tay</t>
  </si>
  <si>
    <t>4/25/2018 8:50:10</t>
  </si>
  <si>
    <t>Megumi Japanese restaurant</t>
  </si>
  <si>
    <t>4/25/2018 22:26:31</t>
  </si>
  <si>
    <t>4/26/2018 23:47:00</t>
  </si>
  <si>
    <t>Lai Lai</t>
  </si>
  <si>
    <t>4/25/2018 20:22:47</t>
  </si>
  <si>
    <t>Scarlett</t>
  </si>
  <si>
    <t>Trainee</t>
  </si>
  <si>
    <t>4/25/2018 22:30:56</t>
  </si>
  <si>
    <t>Roger Huang</t>
  </si>
  <si>
    <t>4/26/2018 18:06:26</t>
  </si>
  <si>
    <t>4/26/2018 23:35:52</t>
  </si>
  <si>
    <t>Jumbo group</t>
  </si>
  <si>
    <t>Chua Koon Teck</t>
  </si>
  <si>
    <t>4/26/2018 23:37:33</t>
  </si>
  <si>
    <t>4/28/2018 18:24:08</t>
  </si>
  <si>
    <t>4/26/2018 23:59:01</t>
  </si>
  <si>
    <t>Andy Oh</t>
  </si>
  <si>
    <t>4/27/2018 0:00:40</t>
  </si>
  <si>
    <t>Asst. Supply chain manager</t>
  </si>
  <si>
    <t>4/27/2018 12:32:58</t>
  </si>
  <si>
    <t>4/28/2018 18:36:37</t>
  </si>
  <si>
    <t>4/25/2018 22:22:17</t>
  </si>
  <si>
    <t>4/27/2018 0:09:51</t>
  </si>
  <si>
    <t>4/27/2018 0:05:28</t>
  </si>
  <si>
    <t>Hotel five</t>
  </si>
  <si>
    <t>Rayziel Yap</t>
  </si>
  <si>
    <t>Sales executive</t>
  </si>
  <si>
    <t>Rayziel@hotelsplendour.sg</t>
  </si>
  <si>
    <t>4/27/2018 0:11:57</t>
  </si>
  <si>
    <t>Silver tiger</t>
  </si>
  <si>
    <t>Sandy</t>
  </si>
  <si>
    <t>Lead associate</t>
  </si>
  <si>
    <t>4/28/2018 18:22:35</t>
  </si>
  <si>
    <t>Ivan Chua</t>
  </si>
  <si>
    <t>4/27/2018 0:14:03</t>
  </si>
  <si>
    <t>Ban Heng</t>
  </si>
  <si>
    <t>Kevin Hong</t>
  </si>
  <si>
    <t>4/25/2018 9:35:37</t>
  </si>
  <si>
    <t>Am culinary consultancy</t>
  </si>
  <si>
    <t>4/25/2018 9:03:29</t>
  </si>
  <si>
    <t>4/25/2018 21:53:47</t>
  </si>
  <si>
    <t>4/25/2018 21:58:01</t>
  </si>
  <si>
    <t>4/25/2018 22:18:44</t>
  </si>
  <si>
    <t>4/28/2018 18:34:46</t>
  </si>
  <si>
    <t>Vegan berg.</t>
  </si>
  <si>
    <t>Leo Liu</t>
  </si>
  <si>
    <t>Survey for fren</t>
  </si>
  <si>
    <t>4/25/2018 10:03:32</t>
  </si>
  <si>
    <t>4/25/2018 9:58:03</t>
  </si>
  <si>
    <t>Surabaya</t>
  </si>
  <si>
    <t>4/25/2018 9:54:41</t>
  </si>
  <si>
    <t>TOP Ten Group</t>
  </si>
  <si>
    <t>4/25/2018 21:56:06</t>
  </si>
  <si>
    <t>4/25/2018 22:24:36</t>
  </si>
  <si>
    <t>4/25/2018 17:14:02</t>
  </si>
  <si>
    <t>4/26/2018 23:41:03</t>
  </si>
  <si>
    <t>Kafe RB Sdn bhd</t>
  </si>
  <si>
    <t>Business development</t>
  </si>
  <si>
    <t>4/26/2018 13:57:54</t>
  </si>
  <si>
    <t>4/25/2018 8:37:15</t>
  </si>
  <si>
    <t>4/25/2018 17:11:24</t>
  </si>
  <si>
    <t>4/26/2018 14:01:23</t>
  </si>
  <si>
    <t>4/25/2018 17:08:26</t>
  </si>
  <si>
    <t>4/24/2018 22:39:51</t>
  </si>
  <si>
    <t>4/24/2018 12:04:23</t>
  </si>
  <si>
    <t>PT. San Neng Bakeware Indonesia</t>
  </si>
  <si>
    <t>4/25/2018 21:31:35</t>
  </si>
  <si>
    <t>4/26/2018 23:07:05</t>
  </si>
  <si>
    <t>Owns 1 cafe and 1 more to open soon</t>
  </si>
  <si>
    <t>4/26/2018 23:14:53</t>
  </si>
  <si>
    <t>4/28/2018 9:31:32</t>
  </si>
  <si>
    <t>Wild Wild Wet &amp; New Zealand Natural</t>
  </si>
  <si>
    <t>4/28/2018 9:25:57</t>
  </si>
  <si>
    <t>4/28/2018 9:33:22</t>
  </si>
  <si>
    <t>Ichiban Group/RE&amp;S</t>
  </si>
  <si>
    <t>4/28/2018 9:27:14</t>
  </si>
  <si>
    <t>Fish &amp; Co</t>
  </si>
  <si>
    <t>4/25/2018 21:18:26</t>
  </si>
  <si>
    <t>4/25/2018 21:20:05</t>
  </si>
  <si>
    <t>4/24/2018 22:42:12</t>
  </si>
  <si>
    <t>Tatsu</t>
  </si>
  <si>
    <t>4/26/2018 22:57:13</t>
  </si>
  <si>
    <t>4/28/2018 9:20:44</t>
  </si>
  <si>
    <t>4/28/2018 9:21:37</t>
  </si>
  <si>
    <t>4/26/2018 23:12:03</t>
  </si>
  <si>
    <t>4/28/2018 9:24:25</t>
  </si>
  <si>
    <t>4/28/2018 9:29:13</t>
  </si>
  <si>
    <t>4/25/2018 21:22:10</t>
  </si>
  <si>
    <t>4/26/2018 22:56:00</t>
  </si>
  <si>
    <t>4/26/2018 23:09:01</t>
  </si>
  <si>
    <t>Nuodle</t>
  </si>
  <si>
    <t>4/26/2018 23:04:25</t>
  </si>
  <si>
    <t>4/24/2018 22:44:31</t>
  </si>
  <si>
    <t>4/25/2018 21:23:21</t>
  </si>
  <si>
    <t>4/24/2018 22:47:14</t>
  </si>
  <si>
    <t>2 outlet, didn't want to disclose</t>
  </si>
  <si>
    <t>4/28/2018 9:35:35</t>
  </si>
  <si>
    <t>4/25/2018 21:17:13</t>
  </si>
  <si>
    <t>4/26/2018 22:59:07</t>
  </si>
  <si>
    <t>J's Wok &amp; Grill</t>
  </si>
  <si>
    <t>4/26/2018 23:01:47</t>
  </si>
  <si>
    <t>4/25/2018 21:25:32</t>
  </si>
  <si>
    <t xml:space="preserve">Sakuraya </t>
  </si>
  <si>
    <t>8139 3620</t>
  </si>
  <si>
    <t>JR Group Holdings Pte Ltd</t>
  </si>
  <si>
    <t>Jocelyn Chng</t>
  </si>
  <si>
    <t>jocelyn.chng@jrgroup.com.sg62884111</t>
  </si>
  <si>
    <t>Collective Goodness</t>
  </si>
  <si>
    <t>Karen Boey</t>
  </si>
  <si>
    <t>karen@collectivegoodness.com</t>
  </si>
  <si>
    <t>CRG Central Restaurant Group</t>
  </si>
  <si>
    <t>66 9 8982 9551</t>
  </si>
  <si>
    <t>4/25/2018 9:43:43</t>
  </si>
  <si>
    <t>Kolk designs</t>
  </si>
  <si>
    <t>Germany</t>
  </si>
  <si>
    <t>4/25/2018 9:37:11</t>
  </si>
  <si>
    <t>Sênior</t>
  </si>
  <si>
    <t>4/25/2018 9:38:58</t>
  </si>
  <si>
    <t>Sangeetha caterers and consultants</t>
  </si>
  <si>
    <t>4/26/2018 23:54:25</t>
  </si>
  <si>
    <t>4/25/2018 10:06:42</t>
  </si>
  <si>
    <t>4/25/2018 9:49:19</t>
  </si>
  <si>
    <t>4/26/2018 16:52:34</t>
  </si>
  <si>
    <t>4/26/2018 23:43:12</t>
  </si>
  <si>
    <t>Kez’s Bakery &amp; restaurants</t>
  </si>
  <si>
    <t>4/25/2018 9:45:25</t>
  </si>
  <si>
    <t>Zarco Mediterranean</t>
  </si>
  <si>
    <t>4/25/2018 10:00:56</t>
  </si>
  <si>
    <t>The coffee roaster</t>
  </si>
  <si>
    <t>angsweeheng@thecoffeeroaster.sg</t>
  </si>
  <si>
    <t>4/25/2018 9:41:49</t>
  </si>
  <si>
    <t>Boon rawd brewery</t>
  </si>
  <si>
    <t>Operations manager</t>
  </si>
  <si>
    <t>4/24/2018 15:52:53</t>
  </si>
  <si>
    <t>As kitchen</t>
  </si>
  <si>
    <t>4/25/2018 10:01:59</t>
  </si>
  <si>
    <t>4/25/2018 12:34:59</t>
  </si>
  <si>
    <t>4/25/2018 10:00:30</t>
  </si>
  <si>
    <t>Good and Beverages Director</t>
  </si>
  <si>
    <t>4/24/2018 16:01:22</t>
  </si>
  <si>
    <t>4/24/2018 15:46:25</t>
  </si>
  <si>
    <t>4/24/2018 16:16:57</t>
  </si>
  <si>
    <t>4/25/2018 9:51:31</t>
  </si>
  <si>
    <t>Urban space playground &amp; cafe</t>
  </si>
  <si>
    <t>Managing Partner</t>
  </si>
  <si>
    <t>4/25/2018 13:58:43</t>
  </si>
  <si>
    <t>4/26/2018 13:27:48</t>
  </si>
  <si>
    <t>4/25/2018 9:26:19</t>
  </si>
  <si>
    <t>Sales &amp; Marketing</t>
  </si>
  <si>
    <t>4/25/2018 11:45:27</t>
  </si>
  <si>
    <t>4/24/2018 16:25:13</t>
  </si>
  <si>
    <t>4/24/2018 16:15:23</t>
  </si>
  <si>
    <t>4/25/2018 17:51:09</t>
  </si>
  <si>
    <t>4/24/2018 13:27:22</t>
  </si>
  <si>
    <t>4/26/2018 12:49:27</t>
  </si>
  <si>
    <t>4/27/2018 16:41:16</t>
  </si>
  <si>
    <t>Sr No.</t>
  </si>
  <si>
    <t>Department</t>
  </si>
  <si>
    <t>Janice Lee</t>
  </si>
  <si>
    <t>Assistant Director</t>
  </si>
  <si>
    <t>Finance &amp; Admin</t>
  </si>
  <si>
    <t>janicelee@sushitei.com</t>
  </si>
  <si>
    <t>9093 7799</t>
  </si>
  <si>
    <t>Sushi Tei</t>
  </si>
  <si>
    <t xml:space="preserve">Sit down </t>
  </si>
  <si>
    <t>Bonnie Wong</t>
  </si>
  <si>
    <t>bonniewong@creativeeateries.com.sg</t>
  </si>
  <si>
    <t>9737 5543</t>
  </si>
  <si>
    <t>Creative Eateries</t>
  </si>
  <si>
    <t>Caleb Lye</t>
  </si>
  <si>
    <t>caleb@zeemart.asia</t>
  </si>
  <si>
    <t>9857 3171</t>
  </si>
  <si>
    <t>Zeemart</t>
  </si>
  <si>
    <t>Neeraj Sundarajoo</t>
  </si>
  <si>
    <t>neeraj@zeemart.asia</t>
  </si>
  <si>
    <t>9191 4138</t>
  </si>
  <si>
    <t>Keith Chua</t>
  </si>
  <si>
    <t>Executive Chairman</t>
  </si>
  <si>
    <t>keith@abr.com.sg</t>
  </si>
  <si>
    <t>9819 7313</t>
  </si>
  <si>
    <t>Swensens / ABR Holdings</t>
  </si>
  <si>
    <t>Sit down</t>
  </si>
  <si>
    <t>Sebastian Tan</t>
  </si>
  <si>
    <t>sebastian@cjscatering.com.sg</t>
  </si>
  <si>
    <t>9662 5930</t>
  </si>
  <si>
    <t xml:space="preserve">Seascent Restaurant </t>
  </si>
  <si>
    <t>Rafiq</t>
  </si>
  <si>
    <t>rafiq@eduquest.com.sg</t>
  </si>
  <si>
    <t>8499 7151</t>
  </si>
  <si>
    <t xml:space="preserve">99 Bistro </t>
  </si>
  <si>
    <t>Lily Ong</t>
  </si>
  <si>
    <t>Head of Accounts</t>
  </si>
  <si>
    <t>lily.ong@loke.com.au</t>
  </si>
  <si>
    <t>8700 8510</t>
  </si>
  <si>
    <t>Loke</t>
  </si>
  <si>
    <t>Edwin Fong</t>
  </si>
  <si>
    <t>edwin.fong@ras.org.sg</t>
  </si>
  <si>
    <t>9674 3958</t>
  </si>
  <si>
    <t>RAS</t>
  </si>
  <si>
    <t>Christine Ho</t>
  </si>
  <si>
    <t>Vice President SME Banking</t>
  </si>
  <si>
    <t>christinehol@dbs.com</t>
  </si>
  <si>
    <t>9859 9149</t>
  </si>
  <si>
    <t>DBS Bank</t>
  </si>
  <si>
    <t>Agnes Tan</t>
  </si>
  <si>
    <t>agnes.tan@env-solutions.com</t>
  </si>
  <si>
    <t>9684 1200</t>
  </si>
  <si>
    <t>Environmental Solutions (Asia) Pte Ltd</t>
  </si>
  <si>
    <t>Lee Yeow Chuan</t>
  </si>
  <si>
    <t>yeowchuan@env-soluitons.com</t>
  </si>
  <si>
    <t>8809 9836</t>
  </si>
  <si>
    <t>Alphonsus Chua</t>
  </si>
  <si>
    <t>alphonsus.chua@gbchemicals.com.sg</t>
  </si>
  <si>
    <t>8188 0065</t>
  </si>
  <si>
    <t>GB Chemicals Pte Ltd</t>
  </si>
  <si>
    <t>Justin Tan</t>
  </si>
  <si>
    <t>Co Founder</t>
  </si>
  <si>
    <t>juntin.tan@ylplegal.com</t>
  </si>
  <si>
    <t>9386 5007</t>
  </si>
  <si>
    <t>Yap Loh &amp; Partners LLP</t>
  </si>
  <si>
    <t>Traveen Gulrajani</t>
  </si>
  <si>
    <t>scantosing@gmail.com</t>
  </si>
  <si>
    <t>9430 1500</t>
  </si>
  <si>
    <t>SMOR</t>
  </si>
  <si>
    <t>Edward Liu</t>
  </si>
  <si>
    <t>edward@cems.com.sg</t>
  </si>
  <si>
    <t>9751 3644</t>
  </si>
  <si>
    <t>Conference &amp; Exhibition Management Service</t>
  </si>
  <si>
    <t>Justin Chou</t>
  </si>
  <si>
    <t>justin.chou.zq@gmail.com</t>
  </si>
  <si>
    <t>9159 0555</t>
  </si>
  <si>
    <t>Greendot</t>
  </si>
  <si>
    <t>Sit Down</t>
  </si>
  <si>
    <t>Lian Min Yu Eunice</t>
  </si>
  <si>
    <t>Manager Tourism Division</t>
  </si>
  <si>
    <t>eunice_liau@wsg.gov.sg</t>
  </si>
  <si>
    <t>Workforce Singapore</t>
  </si>
  <si>
    <t>Kah Wee Oh</t>
  </si>
  <si>
    <t>Kahwee.oh@jadonsol.com</t>
  </si>
  <si>
    <t>8404 4100</t>
  </si>
  <si>
    <t>Jadon Solutions</t>
  </si>
  <si>
    <t>Melvin Wong</t>
  </si>
  <si>
    <t>Account Manager</t>
  </si>
  <si>
    <t>melvinw@sph.com.sg</t>
  </si>
  <si>
    <t>9118 4380</t>
  </si>
  <si>
    <t>SPH</t>
  </si>
  <si>
    <t>Felicia Tan</t>
  </si>
  <si>
    <t>feliciat@sph.com.sg</t>
  </si>
  <si>
    <t>9639 7521</t>
  </si>
  <si>
    <t>Mumtaz Marican</t>
  </si>
  <si>
    <t>mumtaz@kneadtoeat.com.sg</t>
  </si>
  <si>
    <t>6702 0887</t>
  </si>
  <si>
    <t>Mad Gourmet Pte Ltd</t>
  </si>
  <si>
    <t>Barry</t>
  </si>
  <si>
    <t>barry@witcharutgroup.com</t>
  </si>
  <si>
    <t>8128 0800</t>
  </si>
  <si>
    <t>Robin Ho</t>
  </si>
  <si>
    <t>Group CEO</t>
  </si>
  <si>
    <t>robin@prive.com.sg</t>
  </si>
  <si>
    <t>6819 6616</t>
  </si>
  <si>
    <t>The Prive Group</t>
  </si>
  <si>
    <t>Frey Soh</t>
  </si>
  <si>
    <t>frey@thesecretmermaid.com</t>
  </si>
  <si>
    <t>The Secret Mermaid</t>
  </si>
  <si>
    <t>Cheng, Heng Tan</t>
  </si>
  <si>
    <t>hengtan.cheng@gmail.com</t>
  </si>
  <si>
    <t>9684 1028</t>
  </si>
  <si>
    <t>Picnic</t>
  </si>
  <si>
    <t>Tachinomiya</t>
  </si>
  <si>
    <t>Joy</t>
  </si>
  <si>
    <t>joy@royalcakes.com</t>
  </si>
  <si>
    <t>9796 6111</t>
  </si>
  <si>
    <t>Royal Cakes / Cafes</t>
  </si>
  <si>
    <t>Phua Wee Seng</t>
  </si>
  <si>
    <t>weeseng.phua@jpanbakery.com</t>
  </si>
  <si>
    <t>J'Pan Bakery</t>
  </si>
  <si>
    <t>Walter Visioli</t>
  </si>
  <si>
    <t>Sales and Marketing Manager</t>
  </si>
  <si>
    <t>marketing@garibaldisingapore.com</t>
  </si>
  <si>
    <t>9439 3062</t>
  </si>
  <si>
    <t>Garibaldi Italian Restaurant &amp; Bar</t>
  </si>
  <si>
    <t xml:space="preserve">Italian </t>
  </si>
  <si>
    <t>Fine Dining</t>
  </si>
  <si>
    <t>Lim Yu Jie</t>
  </si>
  <si>
    <t>Ops Manager (Son of Owner)</t>
  </si>
  <si>
    <t>limyujie97@gmail.com</t>
  </si>
  <si>
    <t>Eastern Rice Dumpling</t>
  </si>
  <si>
    <t>Counter Service</t>
  </si>
  <si>
    <t>Fiona Tan Ying Qian</t>
  </si>
  <si>
    <t>Senior Assistant Director</t>
  </si>
  <si>
    <t>Resource Division</t>
  </si>
  <si>
    <t>fiona_tan@mti.gov.sg</t>
  </si>
  <si>
    <t>6332 3466</t>
  </si>
  <si>
    <t>Ministry of Trade &amp; Industry</t>
  </si>
  <si>
    <t>Brittany Khoo</t>
  </si>
  <si>
    <t>Research &amp; Enterprise Division</t>
  </si>
  <si>
    <t>brittany_khoo@mti.gov.sg</t>
  </si>
  <si>
    <t>6332 7493</t>
  </si>
  <si>
    <t>Joel Tan</t>
  </si>
  <si>
    <t>joel.tcy@ishikawa.sg</t>
  </si>
  <si>
    <t>9169 7979</t>
  </si>
  <si>
    <t xml:space="preserve">Ishikawa Consultancy </t>
  </si>
  <si>
    <t>Arvind Agarwalla</t>
  </si>
  <si>
    <t>arvind@factsoftware.com</t>
  </si>
  <si>
    <t>6220 8832</t>
  </si>
  <si>
    <t>Fact Software</t>
  </si>
  <si>
    <t>See Boon Kiat Ben</t>
  </si>
  <si>
    <t>Technology Adoption Programme</t>
  </si>
  <si>
    <t>ben_see@2r.a-star.edu.sg</t>
  </si>
  <si>
    <t>6408 2284</t>
  </si>
  <si>
    <t>A-Star</t>
  </si>
  <si>
    <t>Hong Koh Seng</t>
  </si>
  <si>
    <t>boonkeng@banheng.com.sg</t>
  </si>
  <si>
    <t>9633 0179</t>
  </si>
  <si>
    <t>GM-Biz Dev</t>
  </si>
  <si>
    <t>admin-account@banheng.com.sg</t>
  </si>
  <si>
    <t>6720 7277</t>
  </si>
  <si>
    <t>Thio Gwan Choon</t>
  </si>
  <si>
    <t>CFO &amp; Partner</t>
  </si>
  <si>
    <t>gwanchoon.thio@revolverasia.com</t>
  </si>
  <si>
    <t>9620 8230</t>
  </si>
  <si>
    <t>Revolver Asia</t>
  </si>
  <si>
    <t>Mohamed Rabeek Ravuthar (Rafiq)</t>
  </si>
  <si>
    <t>rafiq@99bistro.com</t>
  </si>
  <si>
    <t>9388 1348</t>
  </si>
  <si>
    <t>99 Bistro</t>
  </si>
  <si>
    <t xml:space="preserve">Indian </t>
  </si>
  <si>
    <t>Theodore Pung</t>
  </si>
  <si>
    <t>Management Associates</t>
  </si>
  <si>
    <t>theodore.pung@res.com.sg</t>
  </si>
  <si>
    <t>6252 0810</t>
  </si>
  <si>
    <t>RE&amp;S</t>
  </si>
  <si>
    <t>Tan Wee Han</t>
  </si>
  <si>
    <t>weehan@easylight.com.sg</t>
  </si>
  <si>
    <t>9665 1336</t>
  </si>
  <si>
    <t>Brewerks / Easy &amp; Light Group Pte Ltd</t>
  </si>
  <si>
    <t>Lee Keng Li</t>
  </si>
  <si>
    <t>kengli@easylight.com.sg</t>
  </si>
  <si>
    <t>9488 9998</t>
  </si>
  <si>
    <t>Agnes Ting</t>
  </si>
  <si>
    <t>Assistant Manager (Business Development)</t>
  </si>
  <si>
    <t>agnes.ting@neogroup.com.sg</t>
  </si>
  <si>
    <t>6833 7922</t>
  </si>
  <si>
    <t xml:space="preserve">Umi Sushi / Neo Group </t>
  </si>
  <si>
    <t>Japanese &amp; Others</t>
  </si>
  <si>
    <t>Timothy Leong</t>
  </si>
  <si>
    <t>Assistant IT Manager</t>
  </si>
  <si>
    <t>timothy.leong@neogroup.com.sg</t>
  </si>
  <si>
    <t>6833 7966</t>
  </si>
  <si>
    <t>Lawrence Koh</t>
  </si>
  <si>
    <t>thinksimplus@gmail.com</t>
  </si>
  <si>
    <t>9232 9172</t>
  </si>
  <si>
    <t>Simplus Solution</t>
  </si>
  <si>
    <t>Rashid Sohaib</t>
  </si>
  <si>
    <t>VP of Delivery and Services</t>
  </si>
  <si>
    <t>rashid@factsoftware.com</t>
  </si>
  <si>
    <t>9698 6269</t>
  </si>
  <si>
    <t>Joab Wang</t>
  </si>
  <si>
    <t>Project Executive</t>
  </si>
  <si>
    <t>joab_wang@aci.edu.sg</t>
  </si>
  <si>
    <t>6417 3617</t>
  </si>
  <si>
    <t xml:space="preserve">Asian Culinary Institute </t>
  </si>
  <si>
    <t>Lorraine Ng</t>
  </si>
  <si>
    <t>Lead, Grab for Business</t>
  </si>
  <si>
    <t>lorraine.ng@grab.com</t>
  </si>
  <si>
    <t>9011 5163</t>
  </si>
  <si>
    <t>Grab</t>
  </si>
  <si>
    <t>Petrina Lim (MS)</t>
  </si>
  <si>
    <t>Head, Centre for Applied Nutrition Services</t>
  </si>
  <si>
    <t>petrinal@tp.edu.sg</t>
  </si>
  <si>
    <t>963 9657</t>
  </si>
  <si>
    <t>Temasek Polytechnic</t>
  </si>
  <si>
    <t>Randy Sng</t>
  </si>
  <si>
    <t>sngrandy@gmail.com</t>
  </si>
  <si>
    <t>Serangoon Garden Country Club</t>
  </si>
  <si>
    <t>Western, Chinese, Cafe</t>
  </si>
  <si>
    <t>Robert Chen</t>
  </si>
  <si>
    <t>robertchen@arccholdings.com</t>
  </si>
  <si>
    <t>Singapore  / China</t>
  </si>
  <si>
    <t>ARCC Holdings</t>
  </si>
  <si>
    <t>Clememce Toh</t>
  </si>
  <si>
    <t>clemence.toh@zumata.com</t>
  </si>
  <si>
    <t>Zumata</t>
  </si>
  <si>
    <t>Ellen Cui</t>
  </si>
  <si>
    <t>ellencui@vc-network.org</t>
  </si>
  <si>
    <t xml:space="preserve">Venture Capital Network </t>
  </si>
  <si>
    <t>Grace Ng</t>
  </si>
  <si>
    <t>grace@yeyeahdekights.com</t>
  </si>
  <si>
    <t xml:space="preserve">Esymeals </t>
  </si>
  <si>
    <t>Catering / New concept</t>
  </si>
  <si>
    <t>Soh Yee How</t>
  </si>
  <si>
    <t>sohyeehow@xpressflower.com</t>
  </si>
  <si>
    <t>Xpressflowers.com</t>
  </si>
  <si>
    <t>Knots - cafe</t>
  </si>
  <si>
    <t>Jack Lim</t>
  </si>
  <si>
    <t>Senior Executive, Business Development</t>
  </si>
  <si>
    <t>jacklim@smfederation.org.sg</t>
  </si>
  <si>
    <t>SiPi (SG Innovation &amp; Productivity Institute)</t>
  </si>
  <si>
    <t>Itakura Arata</t>
  </si>
  <si>
    <t>Consultant, Digital eXperience Centre</t>
  </si>
  <si>
    <t>arata.itakura@sg.fujitsu.com</t>
  </si>
  <si>
    <t>Fujitsu</t>
  </si>
  <si>
    <t>Prakaash Govindasamy</t>
  </si>
  <si>
    <t>design@viegreentrading.com</t>
  </si>
  <si>
    <t>Viegreen</t>
  </si>
  <si>
    <t>Cafe beverage</t>
  </si>
  <si>
    <t>Alvin Chew</t>
  </si>
  <si>
    <t>alvin@pocoloco.com.sg</t>
  </si>
  <si>
    <t>Poco Loco</t>
  </si>
  <si>
    <t>few</t>
  </si>
  <si>
    <t>Haygen Chan</t>
  </si>
  <si>
    <t>Haygen@gumajia.com.sg</t>
  </si>
  <si>
    <t>Gumajia</t>
  </si>
  <si>
    <t># of Outlets</t>
  </si>
  <si>
    <t>Accepting QR Payment</t>
  </si>
  <si>
    <t>Cuisine Type</t>
  </si>
  <si>
    <t>POS</t>
  </si>
  <si>
    <t>Haakon</t>
  </si>
  <si>
    <t>Y</t>
  </si>
  <si>
    <t xml:space="preserve">Poke </t>
  </si>
  <si>
    <t>Christina</t>
  </si>
  <si>
    <t>Waa Cow</t>
  </si>
  <si>
    <t>Beef Bowl</t>
  </si>
  <si>
    <t>Aaron</t>
  </si>
  <si>
    <t>8168 8777</t>
  </si>
  <si>
    <t>Wheat</t>
  </si>
  <si>
    <t>Lilian Lee</t>
  </si>
  <si>
    <t>Seattle Pike</t>
  </si>
  <si>
    <t>American</t>
  </si>
  <si>
    <t xml:space="preserve">Chris </t>
  </si>
  <si>
    <t xml:space="preserve">Xi Men Ting </t>
  </si>
  <si>
    <t>Asian</t>
  </si>
  <si>
    <t xml:space="preserve">Amax </t>
  </si>
  <si>
    <t>Pearlyn / Fiona</t>
  </si>
  <si>
    <t>9029 7616 / 9720 9766</t>
  </si>
  <si>
    <t>Meso</t>
  </si>
  <si>
    <t>Ranjeet</t>
  </si>
  <si>
    <t>Goji Up</t>
  </si>
  <si>
    <t>John</t>
  </si>
  <si>
    <t>9696 7303</t>
  </si>
  <si>
    <t>Cha Tra Mue</t>
  </si>
  <si>
    <t>Thai Tea</t>
  </si>
  <si>
    <t>Mr. Tan</t>
  </si>
  <si>
    <t>Randy Indulgence</t>
  </si>
  <si>
    <t>Novitee</t>
  </si>
  <si>
    <t>Randy</t>
  </si>
  <si>
    <t>8808 4758</t>
  </si>
  <si>
    <t>Ah Lock &amp; Co</t>
  </si>
  <si>
    <t>Beyond Soft</t>
  </si>
  <si>
    <t>Ah Lock</t>
  </si>
  <si>
    <t xml:space="preserve">8826 0244 </t>
  </si>
  <si>
    <t>Wicked &amp; Garlic</t>
  </si>
  <si>
    <t>Ervin</t>
  </si>
  <si>
    <t>6913 8506 (outlet #)</t>
  </si>
  <si>
    <t>Harvestry</t>
  </si>
  <si>
    <t>Alicia</t>
  </si>
  <si>
    <t>8189 0798</t>
  </si>
  <si>
    <t>Hooked</t>
  </si>
  <si>
    <t>Nicholas Le</t>
  </si>
  <si>
    <t>8322 2267</t>
  </si>
  <si>
    <t>Hey Long Cha</t>
  </si>
  <si>
    <t>&gt;3</t>
  </si>
  <si>
    <t>Bubble Tea</t>
  </si>
  <si>
    <t>Andy</t>
  </si>
  <si>
    <t>Unagi vs Salmon</t>
  </si>
  <si>
    <t>9112 6929</t>
  </si>
  <si>
    <t>CONCEPT</t>
  </si>
  <si>
    <t>Email ID</t>
  </si>
  <si>
    <t>Fast Food</t>
  </si>
  <si>
    <t>Lynette Lee</t>
  </si>
  <si>
    <t>lynette.lee@kfc.com.sg</t>
  </si>
  <si>
    <t>RD Thailand</t>
  </si>
  <si>
    <t>Casual Dining</t>
  </si>
  <si>
    <t>Eugene Lim</t>
  </si>
  <si>
    <t>eugene_lim@select.com.sg</t>
  </si>
  <si>
    <t>Old Town Coffee House</t>
  </si>
  <si>
    <t>Andy Lew</t>
  </si>
  <si>
    <t>andylew@oldtown.com.my</t>
  </si>
  <si>
    <t>Commonwealth Capital Asia</t>
  </si>
  <si>
    <t>Lee Zhuang</t>
  </si>
  <si>
    <t>Regional Manager</t>
  </si>
  <si>
    <t>zhuanghao.lee@commonwealthcapital.asia</t>
  </si>
  <si>
    <t>Chan Kiat</t>
  </si>
  <si>
    <t>kiat@arxpelago.com</t>
  </si>
  <si>
    <t>Airport Retail Enterprises</t>
  </si>
  <si>
    <t>Martin Wessman</t>
  </si>
  <si>
    <t>National IT Manager</t>
  </si>
  <si>
    <t xml:space="preserve">martin.wessman@airportretail.com.au
</t>
  </si>
  <si>
    <t>Hale Restaurants Group</t>
  </si>
  <si>
    <t>Casheen Sim</t>
  </si>
  <si>
    <t>casheen@hale.my</t>
  </si>
  <si>
    <t>Select Group (Texas Chicken)</t>
  </si>
  <si>
    <t>Francis Pakiasamy</t>
  </si>
  <si>
    <t>francis_pakiasamy@select.com.sg</t>
  </si>
  <si>
    <t>Destination Eats</t>
  </si>
  <si>
    <t>Gary Murray</t>
  </si>
  <si>
    <t>garym@destination-eats.com</t>
  </si>
  <si>
    <t>Par Tech</t>
  </si>
  <si>
    <t>Philip Lee</t>
  </si>
  <si>
    <t>philip_lee@partech.com</t>
  </si>
  <si>
    <t>Sarah Loke</t>
  </si>
  <si>
    <t>sarah_loke@astons.com.sg</t>
  </si>
  <si>
    <t>Henning Wittchen</t>
  </si>
  <si>
    <t>Regional Director</t>
  </si>
  <si>
    <t>henning@spc.co.kr</t>
  </si>
  <si>
    <t>Jumbo Group</t>
  </si>
  <si>
    <t>Benji Anthony</t>
  </si>
  <si>
    <t xml:space="preserve">benji@jumbogroup.com.sg
</t>
  </si>
  <si>
    <t>HMS Host Asia Pacific</t>
  </si>
  <si>
    <t>Stefan Grbovac</t>
  </si>
  <si>
    <t>Concepts &amp; Marketing Manager</t>
  </si>
  <si>
    <t>stefan.grbovac@hmshost.net</t>
  </si>
  <si>
    <t>Tatsuya Hasegawa</t>
  </si>
  <si>
    <t>t-hasegawa@zensho.com</t>
  </si>
  <si>
    <t>Food Industry Fore Sight</t>
  </si>
  <si>
    <t>Rod Fowler</t>
  </si>
  <si>
    <t>row.fowler@fiforesight.com</t>
  </si>
  <si>
    <t>Loob</t>
  </si>
  <si>
    <t>BabaRafi Enterprises</t>
  </si>
  <si>
    <t>Hendy Setiono</t>
  </si>
  <si>
    <t>hendy@babarafi.com</t>
  </si>
  <si>
    <t>Helen Leung</t>
  </si>
  <si>
    <t>852 97101624</t>
  </si>
  <si>
    <t>helen.leung@pizzaexpress.hk</t>
  </si>
  <si>
    <t>4 Fingers</t>
  </si>
  <si>
    <t>Jayss Rajoo</t>
  </si>
  <si>
    <t>Head of Brand Marketing</t>
  </si>
  <si>
    <t>jayss@4fingers.com</t>
  </si>
  <si>
    <t>Dave Acton</t>
  </si>
  <si>
    <t>dave@4fingers.com</t>
  </si>
  <si>
    <t>Urban Kitchen</t>
  </si>
  <si>
    <t>Troy Kozuma</t>
  </si>
  <si>
    <t>troykozuma@urbankitchen-mm.com</t>
  </si>
  <si>
    <t>UKYU Family</t>
  </si>
  <si>
    <t>Kyaw Kyaw Oo</t>
  </si>
  <si>
    <t>95-9-5108925</t>
  </si>
  <si>
    <t xml:space="preserve">kkoo@ukyufamily.com
</t>
  </si>
  <si>
    <t>Yum Foods</t>
  </si>
  <si>
    <t>Rohan Billimoria</t>
  </si>
  <si>
    <t>Legal Counsel</t>
  </si>
  <si>
    <t>rohan.billimoria@yum.com</t>
  </si>
  <si>
    <t>Mad Mex</t>
  </si>
  <si>
    <t>Clovis Young</t>
  </si>
  <si>
    <t>Head Honcho</t>
  </si>
  <si>
    <t>covis@madmex.com.au</t>
  </si>
  <si>
    <t>Les Amis Group</t>
  </si>
  <si>
    <t>Rachel Aw</t>
  </si>
  <si>
    <t>rachelaw@lesamis.com.sg</t>
  </si>
  <si>
    <t>Eugene Heng</t>
  </si>
  <si>
    <t>June NG</t>
  </si>
  <si>
    <t>june.ng@yakun.com</t>
  </si>
  <si>
    <t>Healthy</t>
  </si>
  <si>
    <t>Ryan Victor</t>
  </si>
  <si>
    <t>Business Analyst</t>
  </si>
  <si>
    <t xml:space="preserve">ryan@saladstop.com
</t>
  </si>
  <si>
    <t>CFC indonesia</t>
  </si>
  <si>
    <t>Henkie Sutijeawan</t>
  </si>
  <si>
    <t>henkie.sutijeawan@cfcindonesia.com</t>
  </si>
  <si>
    <t>Grab Food</t>
  </si>
  <si>
    <t>Tomaso Rodriguez</t>
  </si>
  <si>
    <t>Vice President</t>
  </si>
  <si>
    <t>tomaso.rodriguez@grab.com</t>
  </si>
  <si>
    <t>Food Panda</t>
  </si>
  <si>
    <t>Jakob Angele</t>
  </si>
  <si>
    <t>CEO APAC</t>
  </si>
  <si>
    <t>j.angele@foodpanda.com</t>
  </si>
  <si>
    <t>Saad Ahmad</t>
  </si>
  <si>
    <t>Head of BD</t>
  </si>
  <si>
    <t>saad.ahmad@grab.com</t>
  </si>
  <si>
    <t>QSR BRANDS</t>
  </si>
  <si>
    <t>Chain</t>
  </si>
  <si>
    <t>Chin Whyne Yu</t>
  </si>
  <si>
    <t>Acting CFO</t>
  </si>
  <si>
    <t>whyeyu.chin@qsrbrands.com.my</t>
  </si>
  <si>
    <t>Boost Juice Bars</t>
  </si>
  <si>
    <t>Nick Tiernan</t>
  </si>
  <si>
    <t>nick@boostjuicebars.com.my</t>
  </si>
  <si>
    <t>Mex Out</t>
  </si>
  <si>
    <t>Marcus Jila</t>
  </si>
  <si>
    <t>marcus@mexout.com</t>
  </si>
  <si>
    <t>Soul Origin</t>
  </si>
  <si>
    <t>Adam Neill</t>
  </si>
  <si>
    <t>adamn@sohq.com.au</t>
  </si>
  <si>
    <t>Asiawide Franchise</t>
  </si>
  <si>
    <t>Albert Kong</t>
  </si>
  <si>
    <t>CFE</t>
  </si>
  <si>
    <t xml:space="preserve">albert@asiawidefranchise.com.sg
</t>
  </si>
  <si>
    <t>Keith Brown</t>
  </si>
  <si>
    <t>keith@dominos.com.sg</t>
  </si>
  <si>
    <t>Manthan</t>
  </si>
  <si>
    <t>Sanjay Kupae</t>
  </si>
  <si>
    <t xml:space="preserve">sanjay.kupae@manthan.com
</t>
  </si>
  <si>
    <t>King Food Group</t>
  </si>
  <si>
    <t>Ausanne Mahagitsiri Leonio</t>
  </si>
  <si>
    <t>president@kfd.co.th</t>
  </si>
  <si>
    <t>Tyro Payments</t>
  </si>
  <si>
    <t>Alex Lewis</t>
  </si>
  <si>
    <t>alewis@tyro.com</t>
  </si>
  <si>
    <t>The Creative Method</t>
  </si>
  <si>
    <t>Tony Ibbotson</t>
  </si>
  <si>
    <t>tony@thecreativemethod.com</t>
  </si>
  <si>
    <t>Concept</t>
  </si>
  <si>
    <t xml:space="preserve">Kiosk Enterprise / Kiosk Lite / SmartTab / SmartWeb </t>
  </si>
  <si>
    <t># of Outlets in SG</t>
  </si>
  <si>
    <t xml:space="preserve">Presence in Aus / Indo / Malaysia / Thai </t>
  </si>
  <si>
    <t>RTG Group</t>
  </si>
  <si>
    <t xml:space="preserve"> j publhyyooy</t>
  </si>
  <si>
    <t>Media Corp</t>
  </si>
  <si>
    <t>Media</t>
  </si>
  <si>
    <t>All</t>
  </si>
  <si>
    <t>SG/Japan</t>
  </si>
  <si>
    <t>Akane Suzuki</t>
  </si>
  <si>
    <t>Editor</t>
  </si>
  <si>
    <t>akane.suzuki@nna.asia</t>
  </si>
  <si>
    <t>Asanoya TC Pte Ltd</t>
  </si>
  <si>
    <t>Randy Lew</t>
  </si>
  <si>
    <t>Senior Exec - BD</t>
  </si>
  <si>
    <t>randylew@asanoya.asia</t>
  </si>
  <si>
    <t>Embassy PEru</t>
  </si>
  <si>
    <t>Mateo Cegarra Basile</t>
  </si>
  <si>
    <t>Second Secretary - Embassy of Peru</t>
  </si>
  <si>
    <t>mcegarra@embassyperu.org.sg</t>
  </si>
  <si>
    <t>Wing Stop</t>
  </si>
  <si>
    <t>TJ.Chia@Abaavo.com</t>
  </si>
  <si>
    <t>HolyCrab</t>
  </si>
  <si>
    <t>Casual Dinning</t>
  </si>
  <si>
    <t>Smart Tab</t>
  </si>
  <si>
    <t>Elton Seah</t>
  </si>
  <si>
    <t>elton@holycrab.sg</t>
  </si>
  <si>
    <t xml:space="preserve">SmartCity Kitchen </t>
  </si>
  <si>
    <t>Laarnie Sotto</t>
  </si>
  <si>
    <t>Restaurant association vietnam</t>
  </si>
  <si>
    <t>Giovanni Delrosario</t>
  </si>
  <si>
    <t>Board Advisor</t>
  </si>
  <si>
    <t>vngiodel@gmail.com</t>
  </si>
  <si>
    <t>Braseiro Restaurant Grill</t>
  </si>
  <si>
    <t>Alexandre Pini</t>
  </si>
  <si>
    <t>Founder &amp; Executive Director</t>
  </si>
  <si>
    <t>a.pini@braseiro-sg.com</t>
  </si>
  <si>
    <t>Nanyang Espresso LLP</t>
  </si>
  <si>
    <t xml:space="preserve">Kiosk  </t>
  </si>
  <si>
    <t>9010 6440</t>
  </si>
  <si>
    <t>enquires@nanyangespresso.com</t>
  </si>
  <si>
    <t>Overeasy</t>
  </si>
  <si>
    <t>Smart Web</t>
  </si>
  <si>
    <t>Allan Shieh</t>
  </si>
  <si>
    <t>allan.shieh@overeasy.com.sg</t>
  </si>
  <si>
    <t>Han Holding Company</t>
  </si>
  <si>
    <t>Meg Tseng</t>
  </si>
  <si>
    <t>Asst. Manager-Logistics</t>
  </si>
  <si>
    <t>megt@rollieolie.com</t>
  </si>
  <si>
    <t xml:space="preserve">Sunray cafe </t>
  </si>
  <si>
    <t>Justin Loh</t>
  </si>
  <si>
    <t>9833 0858</t>
  </si>
  <si>
    <t>Justin.loh@jackswinches.com</t>
  </si>
  <si>
    <t>Seoul Bistro</t>
  </si>
  <si>
    <t>AU</t>
  </si>
  <si>
    <t>Rob Mcmullen</t>
  </si>
  <si>
    <t>(61) 0403887546</t>
  </si>
  <si>
    <t>Chef@seoulbistro.com.au</t>
  </si>
  <si>
    <t xml:space="preserve">BCC </t>
  </si>
  <si>
    <t>Tearista@bccteastudio.com</t>
  </si>
  <si>
    <t>Lawry's the Prime Rib</t>
  </si>
  <si>
    <t xml:space="preserve">Restaurant </t>
  </si>
  <si>
    <t>Sherwin Sim</t>
  </si>
  <si>
    <t>Exec chef</t>
  </si>
  <si>
    <t>Executivechef@lawrys.com.sg</t>
  </si>
  <si>
    <t>Mbs</t>
  </si>
  <si>
    <t>Tay Jia Ai</t>
  </si>
  <si>
    <t>Asst. Catering &amp; conference manager</t>
  </si>
  <si>
    <t>Jiaai.tay@marinabaysands.com</t>
  </si>
  <si>
    <t>RWS</t>
  </si>
  <si>
    <t>Adrian Ang</t>
  </si>
  <si>
    <t xml:space="preserve">Senior Account Manager </t>
  </si>
  <si>
    <t>Adrian.ang@rwsentosa.com</t>
  </si>
  <si>
    <t xml:space="preserve">Gelmax </t>
  </si>
  <si>
    <t>Tab</t>
  </si>
  <si>
    <t>Maximiliano Loi</t>
  </si>
  <si>
    <t>9155 9428</t>
  </si>
  <si>
    <t>max@gelmax.com.sg</t>
  </si>
  <si>
    <t>Locogroup</t>
  </si>
  <si>
    <t>Christian Tan</t>
  </si>
  <si>
    <t>9187 8893</t>
  </si>
  <si>
    <t>christian@super-loco.com</t>
  </si>
  <si>
    <t>Big Bang</t>
  </si>
  <si>
    <t xml:space="preserve">Kiosk </t>
  </si>
  <si>
    <t>Karen Cheng</t>
  </si>
  <si>
    <t>9818 6636</t>
  </si>
  <si>
    <t>karyunn@gmail.com</t>
  </si>
  <si>
    <t>Kipos</t>
  </si>
  <si>
    <t>Daryl Ang</t>
  </si>
  <si>
    <t>9757 0321</t>
  </si>
  <si>
    <t>daryl@kipos.co</t>
  </si>
  <si>
    <t>Singapore Bakery &amp; Confectionery Trade Association</t>
  </si>
  <si>
    <t>Thomas Tan</t>
  </si>
  <si>
    <t>Asst Secretary General</t>
  </si>
  <si>
    <t>8588 7808</t>
  </si>
  <si>
    <t>admin@singbake.org.sg</t>
  </si>
  <si>
    <t>Estee Goh</t>
  </si>
  <si>
    <t xml:space="preserve">Marketing </t>
  </si>
  <si>
    <t>9027 6824</t>
  </si>
  <si>
    <t>estee.goh@rockymaster.com.sg</t>
  </si>
  <si>
    <t>Tunglok Group</t>
  </si>
  <si>
    <t>Kiosk &amp;SmartWeb</t>
  </si>
  <si>
    <t>tionghengtee@tunglok.com</t>
  </si>
  <si>
    <t xml:space="preserve">Fort Sanctuary </t>
  </si>
  <si>
    <t>Daphne Lau</t>
  </si>
  <si>
    <t>Smart Kiosk</t>
  </si>
  <si>
    <t>daphnelau@fortsanctuary.com</t>
  </si>
  <si>
    <t>Truly Two Cafe</t>
  </si>
  <si>
    <t>QSR Cafe</t>
  </si>
  <si>
    <t>6017-5643488</t>
  </si>
  <si>
    <t>trulywocafe@gmail.com</t>
  </si>
  <si>
    <t>Green Lake</t>
  </si>
  <si>
    <t>Vivien Huang</t>
  </si>
  <si>
    <t>vivienwj.huang@gmail.com</t>
  </si>
  <si>
    <t>WeCater</t>
  </si>
  <si>
    <t>Justina</t>
  </si>
  <si>
    <t>sales@wecater.com.sg</t>
  </si>
  <si>
    <t>Prawn Village</t>
  </si>
  <si>
    <t>Food Centre</t>
  </si>
  <si>
    <t>Anson Loo</t>
  </si>
  <si>
    <t>pocmix.equiry@gmail.com</t>
  </si>
  <si>
    <t>The Embassy Enterprise</t>
  </si>
  <si>
    <t>+6737118354</t>
  </si>
  <si>
    <t>theembassy.sale@gmail.com</t>
  </si>
  <si>
    <t>Erel Coffee</t>
  </si>
  <si>
    <t>Indo</t>
  </si>
  <si>
    <t>Ricky</t>
  </si>
  <si>
    <t>+628118003587</t>
  </si>
  <si>
    <t>erelcoffee@gmail.com</t>
  </si>
  <si>
    <t>#ERROR!</t>
  </si>
  <si>
    <t>PIC_Name</t>
  </si>
  <si>
    <t>Email_Address</t>
  </si>
  <si>
    <t>Company_Name</t>
  </si>
  <si>
    <t>Contact_Number</t>
  </si>
  <si>
    <t>65 98273039</t>
  </si>
  <si>
    <t>+65 6345.5052</t>
  </si>
  <si>
    <t>65 9189 0201</t>
  </si>
  <si>
    <t>+855 78 777 809</t>
  </si>
  <si>
    <t>65 9827 0484</t>
  </si>
  <si>
    <t xml:space="preserve"> 65 6694 0088</t>
  </si>
  <si>
    <t>65 6430 2893</t>
  </si>
  <si>
    <t xml:space="preserve"> 65 9030 2418</t>
  </si>
  <si>
    <t>66 2 315 9020</t>
  </si>
  <si>
    <t xml:space="preserve"> 66 2 946 7703</t>
  </si>
  <si>
    <t xml:space="preserve"> 66 86 515 4295</t>
  </si>
  <si>
    <t xml:space="preserve">(65) 6336 2910 </t>
  </si>
  <si>
    <t xml:space="preserve"> (65) 6336 9291</t>
  </si>
  <si>
    <t>65 9649 4926</t>
  </si>
  <si>
    <t xml:space="preserve"> 65 6243 0108</t>
  </si>
  <si>
    <t>M+65 9061 0016</t>
  </si>
  <si>
    <t xml:space="preserve"> O+65 6243 0108</t>
  </si>
  <si>
    <t>M+65 9732 4435</t>
  </si>
  <si>
    <t xml:space="preserve">  +65 6243 0108</t>
  </si>
  <si>
    <t>(65) 9093 4975</t>
  </si>
  <si>
    <t xml:space="preserve"> (65) 6214 3362</t>
  </si>
  <si>
    <t>(65) 9100 8517</t>
  </si>
  <si>
    <t>886-2-2503-6889</t>
  </si>
  <si>
    <t xml:space="preserve"> 886-2-2518-1889</t>
  </si>
  <si>
    <t>Contact_Number 1</t>
  </si>
  <si>
    <t>Contact_Number 2</t>
  </si>
  <si>
    <t>Contact_Number 3</t>
  </si>
  <si>
    <t>Ernest Chan</t>
  </si>
  <si>
    <t>Melissa Ang</t>
  </si>
  <si>
    <t>Ian Li</t>
  </si>
  <si>
    <t>Potnanee Darakamas</t>
  </si>
  <si>
    <t>Kelvin Toh</t>
  </si>
  <si>
    <t>Genny Chua</t>
  </si>
  <si>
    <t>Gooi Mei Ying</t>
  </si>
  <si>
    <t>Mr Ali Budiman</t>
  </si>
  <si>
    <t>Symmetry</t>
  </si>
  <si>
    <t>Wong Javiers</t>
  </si>
  <si>
    <t>Rose Marie</t>
  </si>
  <si>
    <t>Rajakumari</t>
  </si>
  <si>
    <t>Elisa Chew</t>
  </si>
  <si>
    <t>Mr Goh Eng Choon</t>
  </si>
  <si>
    <t>Sasha Kamilia</t>
  </si>
  <si>
    <t>Ms Nazilah Nasir</t>
  </si>
  <si>
    <t>Kevin Lim</t>
  </si>
  <si>
    <t>Jo Ting</t>
  </si>
  <si>
    <t>Teng Yi Gang</t>
  </si>
  <si>
    <t>Alan Tan</t>
  </si>
  <si>
    <t>Wt Tan</t>
  </si>
  <si>
    <t>Mr Siew Chang Hong</t>
  </si>
  <si>
    <t>Ian</t>
  </si>
  <si>
    <t>Bryan Patrick</t>
  </si>
  <si>
    <t>Kang Soo Koon</t>
  </si>
  <si>
    <t>Vanjimuthu</t>
  </si>
  <si>
    <t>Jiang Shan</t>
  </si>
  <si>
    <t>Ty Yeo</t>
  </si>
  <si>
    <t>Tc Heng</t>
  </si>
  <si>
    <t>Kah Yee</t>
  </si>
  <si>
    <t>Ks Cheng</t>
  </si>
  <si>
    <t>Trajelim C W</t>
  </si>
  <si>
    <t>Tomi Sa</t>
  </si>
  <si>
    <t>Keeyeo Siew</t>
  </si>
  <si>
    <t>Eldad Tan</t>
  </si>
  <si>
    <t>Samuel</t>
  </si>
  <si>
    <t>Manageriqbal Mian I Sales</t>
  </si>
  <si>
    <t>Gjames Nc Re</t>
  </si>
  <si>
    <t>Gl. Enn</t>
  </si>
  <si>
    <t>H3Cavincent Ang Bp</t>
  </si>
  <si>
    <t>Aemerliyn Low</t>
  </si>
  <si>
    <t>Yeekong Ujai</t>
  </si>
  <si>
    <t>Chan Yi Jiun - Ops Mgr</t>
  </si>
  <si>
    <t>Anthony Low - Director</t>
  </si>
  <si>
    <t>Joseph Lee - Ceo</t>
  </si>
  <si>
    <t>Adrian Ow - Director, Sales &amp; Marketing</t>
  </si>
  <si>
    <t>Bashir Abbas - Director</t>
  </si>
  <si>
    <t>Desmond Koh - Store Manager(F&amp;B)</t>
  </si>
  <si>
    <t>Jasper Jek - Chef/Owner</t>
  </si>
  <si>
    <t>Richard Phung - Export Sales Mgr</t>
  </si>
  <si>
    <t>Tan Teck Lee - Country Head Apac</t>
  </si>
  <si>
    <t>Khalid Ahmed Hamad Al-Saeed</t>
  </si>
  <si>
    <t>+60-12-771-7086 (David)</t>
  </si>
  <si>
    <t>0917-771-1184 (Steven)</t>
  </si>
  <si>
    <t>+60-12-749-9663 (Michael)</t>
  </si>
  <si>
    <t>+60-12-771-5963 (Joshua)</t>
  </si>
  <si>
    <t>0917-771-1182 (Chris)</t>
  </si>
  <si>
    <t>Cheryl Tong</t>
  </si>
  <si>
    <t>Ng Wam Jing</t>
  </si>
  <si>
    <t>Teo Chee Kern</t>
  </si>
  <si>
    <t>Alex Onn</t>
  </si>
  <si>
    <t>Bernard Ng</t>
  </si>
  <si>
    <t>Andrew Ng</t>
  </si>
  <si>
    <t>Hara Mohanty</t>
  </si>
  <si>
    <t>Vivek Sharma And Imran Abdullah</t>
  </si>
  <si>
    <t>Peter Alnaimi</t>
  </si>
  <si>
    <t>Dr.Chen Dean-Chien</t>
  </si>
  <si>
    <t>Jason Liew</t>
  </si>
  <si>
    <t>Chew Jia Qi</t>
  </si>
  <si>
    <t>Michael Cai</t>
  </si>
  <si>
    <t>Kp Sim</t>
  </si>
  <si>
    <t>Ajay Kushwha</t>
  </si>
  <si>
    <t>Tionghengtee</t>
  </si>
  <si>
    <t>Mohd Zul Fahmi B. Kalil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</si>
</sst>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/yyyy\ h:mm:ss"/>
    <numFmt numFmtId="166" formatCode="m/d"/>
  </numFmts>
  <fonts count="44">
    <font>
      <sz val="12"/>
      <color rgb="FF000000"/>
      <name val="Calibri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2"/>
      <color theme="1"/>
      <name val="Calibri"/>
      <family val="2"/>
      <scheme val="minor"/>
    </font>
    <font>
      <u/>
      <sz val="12"/>
      <color rgb="FF0000FF"/>
      <name val="Calibri"/>
      <family val="2"/>
    </font>
    <font>
      <sz val="9"/>
      <color theme="1"/>
      <name val="Poppins"/>
    </font>
    <font>
      <sz val="9"/>
      <color rgb="FF1F1F1F"/>
      <name val="Arial"/>
      <family val="2"/>
    </font>
    <font>
      <b/>
      <sz val="12"/>
      <color theme="1"/>
      <name val="Arial"/>
      <family val="2"/>
    </font>
    <font>
      <b/>
      <sz val="13"/>
      <color rgb="FF000000"/>
      <name val="Calibri"/>
      <family val="2"/>
    </font>
    <font>
      <b/>
      <sz val="13"/>
      <color theme="1"/>
      <name val="Calibri"/>
      <family val="2"/>
    </font>
    <font>
      <b/>
      <sz val="15"/>
      <color rgb="FF000000"/>
      <name val="Calibri"/>
      <family val="2"/>
    </font>
    <font>
      <b/>
      <sz val="1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rgb="FF0563C1"/>
      <name val="Arial"/>
      <family val="2"/>
    </font>
    <font>
      <sz val="12"/>
      <name val="Calibri"/>
      <family val="2"/>
    </font>
    <font>
      <u/>
      <sz val="12"/>
      <color rgb="FF0563C1"/>
      <name val="Arial"/>
      <family val="2"/>
    </font>
    <font>
      <sz val="12"/>
      <color rgb="FF0563C1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0"/>
      <color theme="1"/>
      <name val="Calibri"/>
      <family val="2"/>
    </font>
    <font>
      <sz val="8"/>
      <color theme="1"/>
      <name val="Arial"/>
      <family val="2"/>
    </font>
    <font>
      <sz val="9"/>
      <color rgb="FF000000"/>
      <name val="Arial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u/>
      <sz val="12"/>
      <color rgb="FF0000FF"/>
      <name val="Calibri"/>
      <family val="2"/>
    </font>
    <font>
      <sz val="10"/>
      <color rgb="FF000000"/>
      <name val="Arial"/>
      <family val="2"/>
    </font>
    <font>
      <sz val="9"/>
      <color rgb="FF000000"/>
      <name val="Helvetica Neue"/>
    </font>
    <font>
      <u/>
      <sz val="12"/>
      <color rgb="FF0000FF"/>
      <name val="Calibri"/>
      <family val="2"/>
    </font>
    <font>
      <b/>
      <sz val="12"/>
      <color theme="1"/>
      <name val="Arial"/>
      <family val="2"/>
    </font>
    <font>
      <strike/>
      <sz val="12"/>
      <color theme="1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quotePrefix="1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/>
    <xf numFmtId="0" fontId="2" fillId="6" borderId="1" xfId="0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9" fillId="0" borderId="0" xfId="0" applyFont="1"/>
    <xf numFmtId="0" fontId="7" fillId="7" borderId="1" xfId="0" applyFont="1" applyFill="1" applyBorder="1" applyAlignment="1">
      <alignment wrapText="1"/>
    </xf>
    <xf numFmtId="0" fontId="10" fillId="4" borderId="0" xfId="0" applyFont="1" applyFill="1"/>
    <xf numFmtId="0" fontId="7" fillId="0" borderId="1" xfId="0" applyFont="1" applyBorder="1"/>
    <xf numFmtId="0" fontId="11" fillId="0" borderId="1" xfId="0" applyFont="1" applyBorder="1"/>
    <xf numFmtId="0" fontId="12" fillId="2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0" fillId="0" borderId="1" xfId="0" applyFont="1" applyBorder="1"/>
    <xf numFmtId="0" fontId="19" fillId="4" borderId="1" xfId="0" applyFont="1" applyFill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21" fillId="0" borderId="1" xfId="0" applyFont="1" applyBorder="1"/>
    <xf numFmtId="0" fontId="11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wrapText="1"/>
    </xf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wrapText="1"/>
    </xf>
    <xf numFmtId="0" fontId="23" fillId="8" borderId="1" xfId="0" applyFont="1" applyFill="1" applyBorder="1" applyAlignment="1">
      <alignment horizontal="center" wrapText="1"/>
    </xf>
    <xf numFmtId="0" fontId="24" fillId="8" borderId="1" xfId="0" applyFont="1" applyFill="1" applyBorder="1" applyAlignment="1">
      <alignment horizontal="center" wrapText="1"/>
    </xf>
    <xf numFmtId="0" fontId="23" fillId="8" borderId="1" xfId="0" applyFont="1" applyFill="1" applyBorder="1" applyAlignment="1">
      <alignment wrapText="1"/>
    </xf>
    <xf numFmtId="0" fontId="26" fillId="0" borderId="1" xfId="0" applyFont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17" fillId="2" borderId="3" xfId="0" applyFont="1" applyFill="1" applyBorder="1" applyAlignment="1">
      <alignment horizontal="center" wrapText="1"/>
    </xf>
    <xf numFmtId="164" fontId="28" fillId="0" borderId="4" xfId="0" applyNumberFormat="1" applyFont="1" applyBorder="1" applyAlignment="1">
      <alignment horizontal="center" wrapText="1"/>
    </xf>
    <xf numFmtId="0" fontId="28" fillId="0" borderId="5" xfId="0" applyFont="1" applyBorder="1" applyAlignment="1">
      <alignment horizontal="center" wrapText="1"/>
    </xf>
    <xf numFmtId="0" fontId="29" fillId="0" borderId="5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30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1" fillId="0" borderId="1" xfId="0" applyFont="1" applyBorder="1" applyAlignment="1">
      <alignment horizontal="center" wrapText="1"/>
    </xf>
    <xf numFmtId="0" fontId="31" fillId="0" borderId="1" xfId="0" quotePrefix="1" applyFont="1" applyBorder="1" applyAlignment="1">
      <alignment horizontal="center" wrapText="1"/>
    </xf>
    <xf numFmtId="0" fontId="31" fillId="5" borderId="1" xfId="0" applyFont="1" applyFill="1" applyBorder="1" applyAlignment="1">
      <alignment horizontal="center" wrapText="1"/>
    </xf>
    <xf numFmtId="0" fontId="31" fillId="5" borderId="1" xfId="0" quotePrefix="1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49" fontId="32" fillId="4" borderId="0" xfId="0" quotePrefix="1" applyNumberFormat="1" applyFont="1" applyFill="1"/>
    <xf numFmtId="0" fontId="31" fillId="0" borderId="0" xfId="0" quotePrefix="1" applyFont="1" applyAlignment="1">
      <alignment horizontal="center" wrapText="1"/>
    </xf>
    <xf numFmtId="0" fontId="33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22" fillId="2" borderId="1" xfId="0" applyFont="1" applyFill="1" applyBorder="1"/>
    <xf numFmtId="165" fontId="23" fillId="0" borderId="1" xfId="0" applyNumberFormat="1" applyFont="1" applyBorder="1" applyAlignment="1">
      <alignment horizontal="right"/>
    </xf>
    <xf numFmtId="0" fontId="23" fillId="0" borderId="1" xfId="0" applyFont="1" applyBorder="1"/>
    <xf numFmtId="0" fontId="23" fillId="0" borderId="1" xfId="0" applyFont="1" applyBorder="1" applyAlignment="1">
      <alignment horizontal="right"/>
    </xf>
    <xf numFmtId="165" fontId="34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23" fillId="0" borderId="1" xfId="0" quotePrefix="1" applyFont="1" applyBorder="1"/>
    <xf numFmtId="0" fontId="35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center"/>
    </xf>
    <xf numFmtId="0" fontId="36" fillId="2" borderId="1" xfId="0" applyFont="1" applyFill="1" applyBorder="1" applyAlignment="1">
      <alignment horizontal="center" wrapText="1"/>
    </xf>
    <xf numFmtId="0" fontId="36" fillId="0" borderId="1" xfId="0" applyFont="1" applyBorder="1"/>
    <xf numFmtId="0" fontId="3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11" fillId="2" borderId="0" xfId="0" applyFont="1" applyFill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22" fillId="2" borderId="0" xfId="0" applyFont="1" applyFill="1"/>
    <xf numFmtId="0" fontId="23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7" fillId="4" borderId="1" xfId="0" applyFont="1" applyFill="1" applyBorder="1"/>
    <xf numFmtId="0" fontId="23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7" fillId="0" borderId="1" xfId="0" applyNumberFormat="1" applyFont="1" applyBorder="1"/>
    <xf numFmtId="0" fontId="38" fillId="0" borderId="1" xfId="0" applyFont="1" applyBorder="1"/>
    <xf numFmtId="0" fontId="22" fillId="2" borderId="1" xfId="0" applyFont="1" applyFill="1" applyBorder="1" applyAlignment="1">
      <alignment horizontal="center"/>
    </xf>
    <xf numFmtId="0" fontId="7" fillId="9" borderId="1" xfId="0" applyFont="1" applyFill="1" applyBorder="1"/>
    <xf numFmtId="0" fontId="16" fillId="9" borderId="1" xfId="0" applyFont="1" applyFill="1" applyBorder="1"/>
    <xf numFmtId="0" fontId="7" fillId="10" borderId="1" xfId="0" applyFont="1" applyFill="1" applyBorder="1"/>
    <xf numFmtId="0" fontId="39" fillId="2" borderId="1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40" fillId="11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41" fillId="11" borderId="1" xfId="0" applyFont="1" applyFill="1" applyBorder="1" applyAlignment="1">
      <alignment horizontal="center" wrapText="1"/>
    </xf>
    <xf numFmtId="0" fontId="42" fillId="0" borderId="1" xfId="0" applyFont="1" applyBorder="1" applyAlignment="1">
      <alignment horizontal="center"/>
    </xf>
    <xf numFmtId="0" fontId="42" fillId="11" borderId="1" xfId="0" applyFont="1" applyFill="1" applyBorder="1" applyAlignment="1">
      <alignment horizontal="center" wrapText="1"/>
    </xf>
    <xf numFmtId="0" fontId="42" fillId="0" borderId="1" xfId="0" quotePrefix="1" applyFont="1" applyBorder="1" applyAlignment="1">
      <alignment horizontal="center"/>
    </xf>
    <xf numFmtId="0" fontId="25" fillId="0" borderId="3" xfId="0" applyFont="1" applyBorder="1"/>
    <xf numFmtId="1" fontId="1" fillId="2" borderId="1" xfId="0" applyNumberFormat="1" applyFont="1" applyFill="1" applyBorder="1" applyAlignment="1">
      <alignment horizontal="center" wrapText="1"/>
    </xf>
    <xf numFmtId="1" fontId="2" fillId="0" borderId="1" xfId="0" applyNumberFormat="1" applyFont="1" applyBorder="1" applyAlignment="1">
      <alignment wrapText="1"/>
    </xf>
    <xf numFmtId="1" fontId="2" fillId="4" borderId="1" xfId="0" applyNumberFormat="1" applyFont="1" applyFill="1" applyBorder="1" applyAlignment="1">
      <alignment wrapText="1"/>
    </xf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/>
    <xf numFmtId="1" fontId="2" fillId="6" borderId="1" xfId="0" applyNumberFormat="1" applyFont="1" applyFill="1" applyBorder="1" applyAlignment="1">
      <alignment wrapText="1"/>
    </xf>
    <xf numFmtId="1" fontId="2" fillId="0" borderId="1" xfId="0" quotePrefix="1" applyNumberFormat="1" applyFont="1" applyBorder="1" applyAlignment="1">
      <alignment wrapText="1"/>
    </xf>
    <xf numFmtId="1" fontId="7" fillId="0" borderId="1" xfId="0" applyNumberFormat="1" applyFont="1" applyBorder="1" applyAlignment="1">
      <alignment wrapText="1"/>
    </xf>
    <xf numFmtId="1" fontId="7" fillId="0" borderId="1" xfId="0" applyNumberFormat="1" applyFont="1" applyBorder="1"/>
    <xf numFmtId="1" fontId="0" fillId="0" borderId="0" xfId="0" applyNumberFormat="1"/>
    <xf numFmtId="1" fontId="17" fillId="2" borderId="1" xfId="0" applyNumberFormat="1" applyFont="1" applyFill="1" applyBorder="1" applyAlignment="1">
      <alignment horizontal="center" wrapText="1"/>
    </xf>
    <xf numFmtId="1" fontId="19" fillId="0" borderId="1" xfId="0" applyNumberFormat="1" applyFont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31" fillId="0" borderId="1" xfId="0" applyNumberFormat="1" applyFont="1" applyBorder="1" applyAlignment="1">
      <alignment horizontal="center" wrapText="1"/>
    </xf>
    <xf numFmtId="1" fontId="31" fillId="0" borderId="1" xfId="0" quotePrefix="1" applyNumberFormat="1" applyFont="1" applyBorder="1" applyAlignment="1">
      <alignment horizontal="center" wrapText="1"/>
    </xf>
    <xf numFmtId="1" fontId="31" fillId="5" borderId="1" xfId="0" applyNumberFormat="1" applyFont="1" applyFill="1" applyBorder="1" applyAlignment="1">
      <alignment horizontal="center" wrapText="1"/>
    </xf>
    <xf numFmtId="1" fontId="32" fillId="4" borderId="0" xfId="0" quotePrefix="1" applyNumberFormat="1" applyFont="1" applyFill="1"/>
    <xf numFmtId="1" fontId="31" fillId="0" borderId="0" xfId="0" quotePrefix="1" applyNumberFormat="1" applyFont="1" applyAlignment="1">
      <alignment horizontal="center" wrapText="1"/>
    </xf>
    <xf numFmtId="1" fontId="33" fillId="2" borderId="1" xfId="0" applyNumberFormat="1" applyFont="1" applyFill="1" applyBorder="1" applyAlignment="1">
      <alignment horizontal="center"/>
    </xf>
    <xf numFmtId="1" fontId="23" fillId="0" borderId="1" xfId="0" applyNumberFormat="1" applyFont="1" applyBorder="1" applyAlignment="1">
      <alignment horizontal="right"/>
    </xf>
    <xf numFmtId="1" fontId="34" fillId="0" borderId="1" xfId="0" applyNumberFormat="1" applyFont="1" applyBorder="1" applyAlignment="1">
      <alignment horizontal="center"/>
    </xf>
    <xf numFmtId="1" fontId="23" fillId="0" borderId="1" xfId="0" applyNumberFormat="1" applyFont="1" applyBorder="1"/>
    <xf numFmtId="1" fontId="23" fillId="2" borderId="1" xfId="0" applyNumberFormat="1" applyFont="1" applyFill="1" applyBorder="1" applyAlignment="1">
      <alignment horizontal="center" wrapText="1"/>
    </xf>
    <xf numFmtId="1" fontId="7" fillId="0" borderId="1" xfId="0" applyNumberFormat="1" applyFont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23" fillId="0" borderId="2" xfId="0" applyFont="1" applyBorder="1" applyAlignment="1">
      <alignment horizontal="center" wrapText="1"/>
    </xf>
    <xf numFmtId="0" fontId="25" fillId="0" borderId="3" xfId="0" applyFont="1" applyBorder="1"/>
    <xf numFmtId="0" fontId="28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114300" cy="190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104775" cy="19050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</xdr:row>
      <xdr:rowOff>0</xdr:rowOff>
    </xdr:from>
    <xdr:ext cx="104775" cy="190500"/>
    <xdr:pic>
      <xdr:nvPicPr>
        <xdr:cNvPr id="4" name="image1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247650" cy="190500"/>
    <xdr:pic>
      <xdr:nvPicPr>
        <xdr:cNvPr id="5" name="image8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609600" cy="457200"/>
    <xdr:pic>
      <xdr:nvPicPr>
        <xdr:cNvPr id="6" name="image8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247650" cy="190500"/>
    <xdr:pic>
      <xdr:nvPicPr>
        <xdr:cNvPr id="7" name="image8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142875" cy="190500"/>
    <xdr:pic>
      <xdr:nvPicPr>
        <xdr:cNvPr id="8" name="image5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142875" cy="190500"/>
    <xdr:pic>
      <xdr:nvPicPr>
        <xdr:cNvPr id="9" name="image5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142875" cy="1905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</xdr:row>
      <xdr:rowOff>0</xdr:rowOff>
    </xdr:from>
    <xdr:ext cx="104775" cy="190500"/>
    <xdr:pic>
      <xdr:nvPicPr>
        <xdr:cNvPr id="11" name="image4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104775" cy="190500"/>
    <xdr:pic>
      <xdr:nvPicPr>
        <xdr:cNvPr id="12" name="image4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104775" cy="190500"/>
    <xdr:pic>
      <xdr:nvPicPr>
        <xdr:cNvPr id="13" name="image4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104775" cy="190500"/>
    <xdr:pic>
      <xdr:nvPicPr>
        <xdr:cNvPr id="14" name="image4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104775" cy="190500"/>
    <xdr:pic>
      <xdr:nvPicPr>
        <xdr:cNvPr id="15" name="image4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104775" cy="190500"/>
    <xdr:pic>
      <xdr:nvPicPr>
        <xdr:cNvPr id="16" name="image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104775" cy="190500"/>
    <xdr:pic>
      <xdr:nvPicPr>
        <xdr:cNvPr id="17" name="image7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104775" cy="190500"/>
    <xdr:pic>
      <xdr:nvPicPr>
        <xdr:cNvPr id="18" name="image6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47650" cy="190500"/>
    <xdr:pic>
      <xdr:nvPicPr>
        <xdr:cNvPr id="19" name="image3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</xdr:row>
      <xdr:rowOff>0</xdr:rowOff>
    </xdr:from>
    <xdr:ext cx="247650" cy="190500"/>
    <xdr:pic>
      <xdr:nvPicPr>
        <xdr:cNvPr id="20" name="image3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</xdr:row>
      <xdr:rowOff>0</xdr:rowOff>
    </xdr:from>
    <xdr:ext cx="257175" cy="200025"/>
    <xdr:pic>
      <xdr:nvPicPr>
        <xdr:cNvPr id="21" name="image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257175" cy="200025"/>
    <xdr:pic>
      <xdr:nvPicPr>
        <xdr:cNvPr id="22" name="image9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</xdr:row>
      <xdr:rowOff>0</xdr:rowOff>
    </xdr:from>
    <xdr:ext cx="257175" cy="200025"/>
    <xdr:pic>
      <xdr:nvPicPr>
        <xdr:cNvPr id="23" name="image11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</xdr:row>
      <xdr:rowOff>0</xdr:rowOff>
    </xdr:from>
    <xdr:ext cx="257175" cy="200025"/>
    <xdr:pic>
      <xdr:nvPicPr>
        <xdr:cNvPr id="24" name="image11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266700" cy="200025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266700" cy="200025"/>
    <xdr:pic>
      <xdr:nvPicPr>
        <xdr:cNvPr id="26" name="image10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</xdr:row>
      <xdr:rowOff>0</xdr:rowOff>
    </xdr:from>
    <xdr:ext cx="266700" cy="200025"/>
    <xdr:pic>
      <xdr:nvPicPr>
        <xdr:cNvPr id="27" name="image10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266700" cy="200025"/>
    <xdr:pic>
      <xdr:nvPicPr>
        <xdr:cNvPr id="28" name="image10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</xdr:row>
      <xdr:rowOff>0</xdr:rowOff>
    </xdr:from>
    <xdr:ext cx="266700" cy="200025"/>
    <xdr:pic>
      <xdr:nvPicPr>
        <xdr:cNvPr id="29" name="image15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266700" cy="200025"/>
    <xdr:pic>
      <xdr:nvPicPr>
        <xdr:cNvPr id="30" name="image15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66700" cy="200025"/>
    <xdr:pic>
      <xdr:nvPicPr>
        <xdr:cNvPr id="31" name="image15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66700" cy="200025"/>
    <xdr:pic>
      <xdr:nvPicPr>
        <xdr:cNvPr id="32" name="image15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66700" cy="200025"/>
    <xdr:pic>
      <xdr:nvPicPr>
        <xdr:cNvPr id="33" name="image15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266700" cy="200025"/>
    <xdr:pic>
      <xdr:nvPicPr>
        <xdr:cNvPr id="34" name="image15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</xdr:row>
      <xdr:rowOff>0</xdr:rowOff>
    </xdr:from>
    <xdr:ext cx="266700" cy="200025"/>
    <xdr:pic>
      <xdr:nvPicPr>
        <xdr:cNvPr id="35" name="image15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</xdr:row>
      <xdr:rowOff>0</xdr:rowOff>
    </xdr:from>
    <xdr:ext cx="266700" cy="200025"/>
    <xdr:pic>
      <xdr:nvPicPr>
        <xdr:cNvPr id="36" name="image15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</xdr:row>
      <xdr:rowOff>0</xdr:rowOff>
    </xdr:from>
    <xdr:ext cx="266700" cy="200025"/>
    <xdr:pic>
      <xdr:nvPicPr>
        <xdr:cNvPr id="37" name="image15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</xdr:row>
      <xdr:rowOff>0</xdr:rowOff>
    </xdr:from>
    <xdr:ext cx="266700" cy="200025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</xdr:row>
      <xdr:rowOff>0</xdr:rowOff>
    </xdr:from>
    <xdr:ext cx="142875" cy="200025"/>
    <xdr:pic>
      <xdr:nvPicPr>
        <xdr:cNvPr id="39" name="image12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</xdr:row>
      <xdr:rowOff>0</xdr:rowOff>
    </xdr:from>
    <xdr:ext cx="142875" cy="200025"/>
    <xdr:pic>
      <xdr:nvPicPr>
        <xdr:cNvPr id="40" name="image12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</xdr:row>
      <xdr:rowOff>0</xdr:rowOff>
    </xdr:from>
    <xdr:ext cx="142875" cy="200025"/>
    <xdr:pic>
      <xdr:nvPicPr>
        <xdr:cNvPr id="41" name="image12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</xdr:row>
      <xdr:rowOff>0</xdr:rowOff>
    </xdr:from>
    <xdr:ext cx="142875" cy="200025"/>
    <xdr:pic>
      <xdr:nvPicPr>
        <xdr:cNvPr id="42" name="image12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</xdr:row>
      <xdr:rowOff>0</xdr:rowOff>
    </xdr:from>
    <xdr:ext cx="142875" cy="200025"/>
    <xdr:pic>
      <xdr:nvPicPr>
        <xdr:cNvPr id="43" name="image12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</xdr:row>
      <xdr:rowOff>0</xdr:rowOff>
    </xdr:from>
    <xdr:ext cx="142875" cy="200025"/>
    <xdr:pic>
      <xdr:nvPicPr>
        <xdr:cNvPr id="44" name="image12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</xdr:row>
      <xdr:rowOff>0</xdr:rowOff>
    </xdr:from>
    <xdr:ext cx="142875" cy="200025"/>
    <xdr:pic>
      <xdr:nvPicPr>
        <xdr:cNvPr id="45" name="image12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</xdr:row>
      <xdr:rowOff>0</xdr:rowOff>
    </xdr:from>
    <xdr:ext cx="142875" cy="200025"/>
    <xdr:pic>
      <xdr:nvPicPr>
        <xdr:cNvPr id="46" name="image12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</xdr:row>
      <xdr:rowOff>0</xdr:rowOff>
    </xdr:from>
    <xdr:ext cx="142875" cy="200025"/>
    <xdr:pic>
      <xdr:nvPicPr>
        <xdr:cNvPr id="47" name="image12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266700" cy="200025"/>
    <xdr:pic>
      <xdr:nvPicPr>
        <xdr:cNvPr id="48" name="image16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66700" cy="200025"/>
    <xdr:pic>
      <xdr:nvPicPr>
        <xdr:cNvPr id="49" name="image16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66700" cy="200025"/>
    <xdr:pic>
      <xdr:nvPicPr>
        <xdr:cNvPr id="50" name="image16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66700" cy="200025"/>
    <xdr:pic>
      <xdr:nvPicPr>
        <xdr:cNvPr id="51" name="image1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66700" cy="200025"/>
    <xdr:pic>
      <xdr:nvPicPr>
        <xdr:cNvPr id="52" name="image17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66700" cy="200025"/>
    <xdr:pic>
      <xdr:nvPicPr>
        <xdr:cNvPr id="53" name="image17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</xdr:row>
      <xdr:rowOff>0</xdr:rowOff>
    </xdr:from>
    <xdr:ext cx="266700" cy="200025"/>
    <xdr:pic>
      <xdr:nvPicPr>
        <xdr:cNvPr id="54" name="image17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</xdr:row>
      <xdr:rowOff>0</xdr:rowOff>
    </xdr:from>
    <xdr:ext cx="266700" cy="200025"/>
    <xdr:pic>
      <xdr:nvPicPr>
        <xdr:cNvPr id="55" name="image17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</xdr:row>
      <xdr:rowOff>0</xdr:rowOff>
    </xdr:from>
    <xdr:ext cx="266700" cy="200025"/>
    <xdr:pic>
      <xdr:nvPicPr>
        <xdr:cNvPr id="56" name="image17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54</xdr:row>
      <xdr:rowOff>0</xdr:rowOff>
    </xdr:from>
    <xdr:ext cx="266700" cy="200025"/>
    <xdr:pic>
      <xdr:nvPicPr>
        <xdr:cNvPr id="57" name="image14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55</xdr:row>
      <xdr:rowOff>0</xdr:rowOff>
    </xdr:from>
    <xdr:ext cx="266700" cy="200025"/>
    <xdr:pic>
      <xdr:nvPicPr>
        <xdr:cNvPr id="58" name="image14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absquarepteltd.pipedrive.com/deal/21168" TargetMode="External"/><Relationship Id="rId21" Type="http://schemas.openxmlformats.org/officeDocument/2006/relationships/hyperlink" Target="https://tabsquarepteltd.pipedrive.com/deal/21164" TargetMode="External"/><Relationship Id="rId42" Type="http://schemas.openxmlformats.org/officeDocument/2006/relationships/hyperlink" Target="mailto:liyana@wokhey.sg" TargetMode="External"/><Relationship Id="rId47" Type="http://schemas.openxmlformats.org/officeDocument/2006/relationships/hyperlink" Target="https://tabsquarepteltd.pipedrive.com/deal/21151" TargetMode="External"/><Relationship Id="rId63" Type="http://schemas.openxmlformats.org/officeDocument/2006/relationships/hyperlink" Target="https://tabsquarepteltd.pipedrive.com/deal/21211" TargetMode="External"/><Relationship Id="rId68" Type="http://schemas.openxmlformats.org/officeDocument/2006/relationships/hyperlink" Target="https://tabsquarepteltd.pipedrive.com/deal/21215" TargetMode="External"/><Relationship Id="rId84" Type="http://schemas.openxmlformats.org/officeDocument/2006/relationships/hyperlink" Target="https://tabsquarepteltd.pipedrive.com/deal/21230" TargetMode="External"/><Relationship Id="rId89" Type="http://schemas.openxmlformats.org/officeDocument/2006/relationships/hyperlink" Target="https://tabsquarepteltd.pipedrive.com/deal/21236" TargetMode="External"/><Relationship Id="rId16" Type="http://schemas.openxmlformats.org/officeDocument/2006/relationships/hyperlink" Target="https://tabsquarepteltd.pipedrive.com/deal/21151" TargetMode="External"/><Relationship Id="rId11" Type="http://schemas.openxmlformats.org/officeDocument/2006/relationships/hyperlink" Target="https://tabsquarepteltd.pipedrive.com/deal/21148" TargetMode="External"/><Relationship Id="rId32" Type="http://schemas.openxmlformats.org/officeDocument/2006/relationships/hyperlink" Target="https://tabsquarepteltd.pipedrive.com/deal/21162" TargetMode="External"/><Relationship Id="rId37" Type="http://schemas.openxmlformats.org/officeDocument/2006/relationships/hyperlink" Target="https://tabsquarepteltd.pipedrive.com/deal/21153" TargetMode="External"/><Relationship Id="rId53" Type="http://schemas.openxmlformats.org/officeDocument/2006/relationships/hyperlink" Target="https://tabsquarepteltd.pipedrive.com/deal/21203" TargetMode="External"/><Relationship Id="rId58" Type="http://schemas.openxmlformats.org/officeDocument/2006/relationships/hyperlink" Target="https://tabsquarepteltd.pipedrive.com/deal/21207" TargetMode="External"/><Relationship Id="rId74" Type="http://schemas.openxmlformats.org/officeDocument/2006/relationships/hyperlink" Target="https://tabsquarepteltd.pipedrive.com/deal/21221" TargetMode="External"/><Relationship Id="rId79" Type="http://schemas.openxmlformats.org/officeDocument/2006/relationships/hyperlink" Target="https://tabsquarepteltd.pipedrive.com/deal/21141" TargetMode="External"/><Relationship Id="rId5" Type="http://schemas.openxmlformats.org/officeDocument/2006/relationships/hyperlink" Target="https://tabsquarepteltd.pipedrive.com/deal/21181" TargetMode="External"/><Relationship Id="rId90" Type="http://schemas.openxmlformats.org/officeDocument/2006/relationships/hyperlink" Target="https://tabsquarepteltd.pipedrive.com/deal/21240" TargetMode="External"/><Relationship Id="rId95" Type="http://schemas.openxmlformats.org/officeDocument/2006/relationships/hyperlink" Target="https://tabsquarepteltd.pipedrive.com/deal/21170" TargetMode="External"/><Relationship Id="rId22" Type="http://schemas.openxmlformats.org/officeDocument/2006/relationships/hyperlink" Target="https://tabsquarepteltd.pipedrive.com/deal/21186" TargetMode="External"/><Relationship Id="rId27" Type="http://schemas.openxmlformats.org/officeDocument/2006/relationships/hyperlink" Target="https://tabsquarepteltd.pipedrive.com/deal/21169" TargetMode="External"/><Relationship Id="rId43" Type="http://schemas.openxmlformats.org/officeDocument/2006/relationships/hyperlink" Target="https://tabsquarepteltd.pipedrive.com/deal/21158" TargetMode="External"/><Relationship Id="rId48" Type="http://schemas.openxmlformats.org/officeDocument/2006/relationships/hyperlink" Target="https://tabsquarepteltd.pipedrive.com/deal/21189" TargetMode="External"/><Relationship Id="rId64" Type="http://schemas.openxmlformats.org/officeDocument/2006/relationships/hyperlink" Target="https://tabsquarepteltd.pipedrive.com/deal/21212" TargetMode="External"/><Relationship Id="rId69" Type="http://schemas.openxmlformats.org/officeDocument/2006/relationships/hyperlink" Target="https://tabsquarepteltd.pipedrive.com/deal/21216" TargetMode="External"/><Relationship Id="rId80" Type="http://schemas.openxmlformats.org/officeDocument/2006/relationships/hyperlink" Target="https://tabsquarepteltd.pipedrive.com/deal/21226" TargetMode="External"/><Relationship Id="rId85" Type="http://schemas.openxmlformats.org/officeDocument/2006/relationships/hyperlink" Target="https://tabsquarepteltd.pipedrive.com/deal/21231" TargetMode="External"/><Relationship Id="rId3" Type="http://schemas.openxmlformats.org/officeDocument/2006/relationships/hyperlink" Target="https://tabsquarepteltd.pipedrive.com/deal/21140" TargetMode="External"/><Relationship Id="rId12" Type="http://schemas.openxmlformats.org/officeDocument/2006/relationships/hyperlink" Target="https://tabsquarepteltd.pipedrive.com/deal/21149" TargetMode="External"/><Relationship Id="rId17" Type="http://schemas.openxmlformats.org/officeDocument/2006/relationships/hyperlink" Target="https://tabsquarepteltd.pipedrive.com/deal/21154" TargetMode="External"/><Relationship Id="rId25" Type="http://schemas.openxmlformats.org/officeDocument/2006/relationships/hyperlink" Target="https://tabsquarepteltd.pipedrive.com/deal/21166" TargetMode="External"/><Relationship Id="rId33" Type="http://schemas.openxmlformats.org/officeDocument/2006/relationships/hyperlink" Target="https://tabsquarepteltd.pipedrive.com/deal/21161" TargetMode="External"/><Relationship Id="rId38" Type="http://schemas.openxmlformats.org/officeDocument/2006/relationships/hyperlink" Target="https://tabsquarepteltd.pipedrive.com/deal/21182" TargetMode="External"/><Relationship Id="rId46" Type="http://schemas.openxmlformats.org/officeDocument/2006/relationships/hyperlink" Target="https://tabsquarepteltd.pipedrive.com/deal/21188" TargetMode="External"/><Relationship Id="rId59" Type="http://schemas.openxmlformats.org/officeDocument/2006/relationships/hyperlink" Target="https://tabsquarepteltd.pipedrive.com/deal/21207" TargetMode="External"/><Relationship Id="rId67" Type="http://schemas.openxmlformats.org/officeDocument/2006/relationships/hyperlink" Target="https://tabsquarepteltd.pipedrive.com/deal/21241" TargetMode="External"/><Relationship Id="rId20" Type="http://schemas.openxmlformats.org/officeDocument/2006/relationships/hyperlink" Target="https://tabsquarepteltd.pipedrive.com/deal/21163" TargetMode="External"/><Relationship Id="rId41" Type="http://schemas.openxmlformats.org/officeDocument/2006/relationships/hyperlink" Target="https://tabsquarepteltd.pipedrive.com/person/24833" TargetMode="External"/><Relationship Id="rId54" Type="http://schemas.openxmlformats.org/officeDocument/2006/relationships/hyperlink" Target="https://tabsquarepteltd.pipedrive.com/deal/21146" TargetMode="External"/><Relationship Id="rId62" Type="http://schemas.openxmlformats.org/officeDocument/2006/relationships/hyperlink" Target="https://tabsquarepteltd.pipedrive.com/deal/21210" TargetMode="External"/><Relationship Id="rId70" Type="http://schemas.openxmlformats.org/officeDocument/2006/relationships/hyperlink" Target="https://tabsquarepteltd.pipedrive.com/deal/21217" TargetMode="External"/><Relationship Id="rId75" Type="http://schemas.openxmlformats.org/officeDocument/2006/relationships/hyperlink" Target="https://tabsquarepteltd.pipedrive.com/deal/21222" TargetMode="External"/><Relationship Id="rId83" Type="http://schemas.openxmlformats.org/officeDocument/2006/relationships/hyperlink" Target="https://tabsquarepteltd.pipedrive.com/deal/21229" TargetMode="External"/><Relationship Id="rId88" Type="http://schemas.openxmlformats.org/officeDocument/2006/relationships/hyperlink" Target="https://tabsquarepteltd.pipedrive.com/deal/21234" TargetMode="External"/><Relationship Id="rId91" Type="http://schemas.openxmlformats.org/officeDocument/2006/relationships/hyperlink" Target="https://tabsquarepteltd.pipedrive.com/deal/21237" TargetMode="External"/><Relationship Id="rId96" Type="http://schemas.openxmlformats.org/officeDocument/2006/relationships/drawing" Target="../drawings/drawing1.xml"/><Relationship Id="rId1" Type="http://schemas.openxmlformats.org/officeDocument/2006/relationships/hyperlink" Target="https://tabsquarepteltd.pipedrive.com/deal/21138" TargetMode="External"/><Relationship Id="rId6" Type="http://schemas.openxmlformats.org/officeDocument/2006/relationships/hyperlink" Target="https://tabsquarepteltd.pipedrive.com/deal/21182" TargetMode="External"/><Relationship Id="rId15" Type="http://schemas.openxmlformats.org/officeDocument/2006/relationships/hyperlink" Target="https://tabsquarepteltd.pipedrive.com/deal/21150" TargetMode="External"/><Relationship Id="rId23" Type="http://schemas.openxmlformats.org/officeDocument/2006/relationships/hyperlink" Target="https://tabsquarepteltd.pipedrive.com/deal/21185" TargetMode="External"/><Relationship Id="rId28" Type="http://schemas.openxmlformats.org/officeDocument/2006/relationships/hyperlink" Target="https://tabsquarepteltd.pipedrive.com/deal/21170" TargetMode="External"/><Relationship Id="rId36" Type="http://schemas.openxmlformats.org/officeDocument/2006/relationships/hyperlink" Target="https://tabsquarepteltd.pipedrive.com/deal/21155" TargetMode="External"/><Relationship Id="rId49" Type="http://schemas.openxmlformats.org/officeDocument/2006/relationships/hyperlink" Target="https://tabsquarepteltd.pipedrive.com/deal/21190" TargetMode="External"/><Relationship Id="rId57" Type="http://schemas.openxmlformats.org/officeDocument/2006/relationships/hyperlink" Target="https://tabsquarepteltd.pipedrive.com/deal/21206" TargetMode="External"/><Relationship Id="rId10" Type="http://schemas.openxmlformats.org/officeDocument/2006/relationships/hyperlink" Target="https://tabsquarepteltd.pipedrive.com/deal/21147" TargetMode="External"/><Relationship Id="rId31" Type="http://schemas.openxmlformats.org/officeDocument/2006/relationships/hyperlink" Target="https://tabsquarepteltd.pipedrive.com/deal/18167" TargetMode="External"/><Relationship Id="rId44" Type="http://schemas.openxmlformats.org/officeDocument/2006/relationships/hyperlink" Target="http://www.oldtown.com.my/" TargetMode="External"/><Relationship Id="rId52" Type="http://schemas.openxmlformats.org/officeDocument/2006/relationships/hyperlink" Target="https://tabsquarepteltd.pipedrive.com/deal/21202" TargetMode="External"/><Relationship Id="rId60" Type="http://schemas.openxmlformats.org/officeDocument/2006/relationships/hyperlink" Target="https://tabsquarepteltd.pipedrive.com/deal/21208" TargetMode="External"/><Relationship Id="rId65" Type="http://schemas.openxmlformats.org/officeDocument/2006/relationships/hyperlink" Target="https://tabsquarepteltd.pipedrive.com/deal/21213" TargetMode="External"/><Relationship Id="rId73" Type="http://schemas.openxmlformats.org/officeDocument/2006/relationships/hyperlink" Target="https://tabsquarepteltd.pipedrive.com/deal/21220" TargetMode="External"/><Relationship Id="rId78" Type="http://schemas.openxmlformats.org/officeDocument/2006/relationships/hyperlink" Target="https://tabsquarepteltd.pipedrive.com/deal/21225" TargetMode="External"/><Relationship Id="rId81" Type="http://schemas.openxmlformats.org/officeDocument/2006/relationships/hyperlink" Target="https://tabsquarepteltd.pipedrive.com/deal/21227" TargetMode="External"/><Relationship Id="rId86" Type="http://schemas.openxmlformats.org/officeDocument/2006/relationships/hyperlink" Target="https://tabsquarepteltd.pipedrive.com/deal/15983" TargetMode="External"/><Relationship Id="rId94" Type="http://schemas.openxmlformats.org/officeDocument/2006/relationships/hyperlink" Target="https://tabsquarepteltd.pipedrive.com/deal/21235" TargetMode="External"/><Relationship Id="rId4" Type="http://schemas.openxmlformats.org/officeDocument/2006/relationships/hyperlink" Target="https://tabsquarepteltd.pipedrive.com/deal/21143" TargetMode="External"/><Relationship Id="rId9" Type="http://schemas.openxmlformats.org/officeDocument/2006/relationships/hyperlink" Target="https://tabsquarepteltd.pipedrive.com/deal/21146" TargetMode="External"/><Relationship Id="rId13" Type="http://schemas.openxmlformats.org/officeDocument/2006/relationships/hyperlink" Target="https://tabsquarepteltd.pipedrive.com/deal/21183" TargetMode="External"/><Relationship Id="rId18" Type="http://schemas.openxmlformats.org/officeDocument/2006/relationships/hyperlink" Target="https://tabsquarepteltd.pipedrive.com/deal/21158" TargetMode="External"/><Relationship Id="rId39" Type="http://schemas.openxmlformats.org/officeDocument/2006/relationships/hyperlink" Target="mailto:kairul@marrybrown.com" TargetMode="External"/><Relationship Id="rId34" Type="http://schemas.openxmlformats.org/officeDocument/2006/relationships/hyperlink" Target="https://tabsquarepteltd.pipedrive.com/deal/17224" TargetMode="External"/><Relationship Id="rId50" Type="http://schemas.openxmlformats.org/officeDocument/2006/relationships/hyperlink" Target="https://tabsquarepteltd.pipedrive.com/deal/21191" TargetMode="External"/><Relationship Id="rId55" Type="http://schemas.openxmlformats.org/officeDocument/2006/relationships/hyperlink" Target="https://tabsquarepteltd.pipedrive.com/deal/21204" TargetMode="External"/><Relationship Id="rId76" Type="http://schemas.openxmlformats.org/officeDocument/2006/relationships/hyperlink" Target="https://tabsquarepteltd.pipedrive.com/deal/21223" TargetMode="External"/><Relationship Id="rId97" Type="http://schemas.openxmlformats.org/officeDocument/2006/relationships/vmlDrawing" Target="../drawings/vmlDrawing1.vml"/><Relationship Id="rId7" Type="http://schemas.openxmlformats.org/officeDocument/2006/relationships/hyperlink" Target="https://tabsquarepteltd.pipedrive.com/deal/21144" TargetMode="External"/><Relationship Id="rId71" Type="http://schemas.openxmlformats.org/officeDocument/2006/relationships/hyperlink" Target="https://tabsquarepteltd.pipedrive.com/deal/21218" TargetMode="External"/><Relationship Id="rId92" Type="http://schemas.openxmlformats.org/officeDocument/2006/relationships/hyperlink" Target="https://tabsquarepteltd.pipedrive.com/deal/21238" TargetMode="External"/><Relationship Id="rId2" Type="http://schemas.openxmlformats.org/officeDocument/2006/relationships/hyperlink" Target="https://tabsquarepteltd.pipedrive.com/deal/21139" TargetMode="External"/><Relationship Id="rId29" Type="http://schemas.openxmlformats.org/officeDocument/2006/relationships/hyperlink" Target="https://tabsquarepteltd.pipedrive.com/deal/21174" TargetMode="External"/><Relationship Id="rId24" Type="http://schemas.openxmlformats.org/officeDocument/2006/relationships/hyperlink" Target="https://tabsquarepteltd.pipedrive.com/deal/21165" TargetMode="External"/><Relationship Id="rId40" Type="http://schemas.openxmlformats.org/officeDocument/2006/relationships/hyperlink" Target="https://tabsquarepteltd.pipedrive.com/deal/21154" TargetMode="External"/><Relationship Id="rId45" Type="http://schemas.openxmlformats.org/officeDocument/2006/relationships/hyperlink" Target="https://tabsquarepteltd.pipedrive.com/deal/21187" TargetMode="External"/><Relationship Id="rId66" Type="http://schemas.openxmlformats.org/officeDocument/2006/relationships/hyperlink" Target="https://tabsquarepteltd.pipedrive.com/deal/21214" TargetMode="External"/><Relationship Id="rId87" Type="http://schemas.openxmlformats.org/officeDocument/2006/relationships/hyperlink" Target="https://tabsquarepteltd.pipedrive.com/deal/21233" TargetMode="External"/><Relationship Id="rId61" Type="http://schemas.openxmlformats.org/officeDocument/2006/relationships/hyperlink" Target="https://tabsquarepteltd.pipedrive.com/deal/21209" TargetMode="External"/><Relationship Id="rId82" Type="http://schemas.openxmlformats.org/officeDocument/2006/relationships/hyperlink" Target="https://tabsquarepteltd.pipedrive.com/deal/21228" TargetMode="External"/><Relationship Id="rId19" Type="http://schemas.openxmlformats.org/officeDocument/2006/relationships/hyperlink" Target="https://tabsquarepteltd.pipedrive.com/deal/21160" TargetMode="External"/><Relationship Id="rId14" Type="http://schemas.openxmlformats.org/officeDocument/2006/relationships/hyperlink" Target="https://tabsquarepteltd.pipedrive.com/deal/21184" TargetMode="External"/><Relationship Id="rId30" Type="http://schemas.openxmlformats.org/officeDocument/2006/relationships/hyperlink" Target="https://tabsquarepteltd.pipedrive.com/deal/21173" TargetMode="External"/><Relationship Id="rId35" Type="http://schemas.openxmlformats.org/officeDocument/2006/relationships/hyperlink" Target="https://tabsquarepteltd.pipedrive.com/deal/21157" TargetMode="External"/><Relationship Id="rId56" Type="http://schemas.openxmlformats.org/officeDocument/2006/relationships/hyperlink" Target="https://tabsquarepteltd.pipedrive.com/deal/21205" TargetMode="External"/><Relationship Id="rId77" Type="http://schemas.openxmlformats.org/officeDocument/2006/relationships/hyperlink" Target="https://tabsquarepteltd.pipedrive.com/deal/21224" TargetMode="External"/><Relationship Id="rId8" Type="http://schemas.openxmlformats.org/officeDocument/2006/relationships/hyperlink" Target="http://scottagelatissimo.com.au/" TargetMode="External"/><Relationship Id="rId51" Type="http://schemas.openxmlformats.org/officeDocument/2006/relationships/hyperlink" Target="https://tabsquarepteltd.pipedrive.com/deal/21201" TargetMode="External"/><Relationship Id="rId72" Type="http://schemas.openxmlformats.org/officeDocument/2006/relationships/hyperlink" Target="https://tabsquarepteltd.pipedrive.com/deal/21219" TargetMode="External"/><Relationship Id="rId93" Type="http://schemas.openxmlformats.org/officeDocument/2006/relationships/hyperlink" Target="https://tabsquarepteltd.pipedrive.com/deal/21239" TargetMode="External"/><Relationship Id="rId98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frederick.kang@yum.com" TargetMode="External"/><Relationship Id="rId18" Type="http://schemas.openxmlformats.org/officeDocument/2006/relationships/hyperlink" Target="mailto:js_g@scontec.com.sg" TargetMode="External"/><Relationship Id="rId26" Type="http://schemas.openxmlformats.org/officeDocument/2006/relationships/hyperlink" Target="mailto:kadeen@digi-mama.com" TargetMode="External"/><Relationship Id="rId39" Type="http://schemas.openxmlformats.org/officeDocument/2006/relationships/hyperlink" Target="mailto:info@wearyanzac.com" TargetMode="External"/><Relationship Id="rId21" Type="http://schemas.openxmlformats.org/officeDocument/2006/relationships/hyperlink" Target="mailto:adeline.tong@w360.asia" TargetMode="External"/><Relationship Id="rId34" Type="http://schemas.openxmlformats.org/officeDocument/2006/relationships/hyperlink" Target="mailto:mwongsk@singnet.com.sg" TargetMode="External"/><Relationship Id="rId42" Type="http://schemas.openxmlformats.org/officeDocument/2006/relationships/hyperlink" Target="mailto:clarachan@forrestbrew.com" TargetMode="External"/><Relationship Id="rId7" Type="http://schemas.openxmlformats.org/officeDocument/2006/relationships/hyperlink" Target="mailto:cep@curatedculture.sg" TargetMode="External"/><Relationship Id="rId2" Type="http://schemas.openxmlformats.org/officeDocument/2006/relationships/hyperlink" Target="mailto:eugene@yakun.com" TargetMode="External"/><Relationship Id="rId16" Type="http://schemas.openxmlformats.org/officeDocument/2006/relationships/hyperlink" Target="mailto:mussen-ltd@hotmail.com" TargetMode="External"/><Relationship Id="rId29" Type="http://schemas.openxmlformats.org/officeDocument/2006/relationships/hyperlink" Target="mailto:ken.tang@dondondonki.com" TargetMode="External"/><Relationship Id="rId1" Type="http://schemas.openxmlformats.org/officeDocument/2006/relationships/hyperlink" Target="mailto:aratnai@hotmail.com" TargetMode="External"/><Relationship Id="rId6" Type="http://schemas.openxmlformats.org/officeDocument/2006/relationships/hyperlink" Target="mailto:hello@pourabucha.com" TargetMode="External"/><Relationship Id="rId11" Type="http://schemas.openxmlformats.org/officeDocument/2006/relationships/hyperlink" Target="mailto:dhamu@microspace.com.sg" TargetMode="External"/><Relationship Id="rId24" Type="http://schemas.openxmlformats.org/officeDocument/2006/relationships/hyperlink" Target="mailto:dlyal.harris@sgc.org.sg" TargetMode="External"/><Relationship Id="rId32" Type="http://schemas.openxmlformats.org/officeDocument/2006/relationships/hyperlink" Target="mailto:jonathan.chan@kanada-ya.sg" TargetMode="External"/><Relationship Id="rId37" Type="http://schemas.openxmlformats.org/officeDocument/2006/relationships/hyperlink" Target="mailto:brandonlim@kpmg.com.sg" TargetMode="External"/><Relationship Id="rId40" Type="http://schemas.openxmlformats.org/officeDocument/2006/relationships/hyperlink" Target="mailto:fairllie.ifoundries@gmail.com" TargetMode="External"/><Relationship Id="rId45" Type="http://schemas.openxmlformats.org/officeDocument/2006/relationships/hyperlink" Target="mailto:Jonathan.tai89@gmail.com" TargetMode="External"/><Relationship Id="rId5" Type="http://schemas.openxmlformats.org/officeDocument/2006/relationships/hyperlink" Target="mailto:lucasyongkc@yahoo.com" TargetMode="External"/><Relationship Id="rId15" Type="http://schemas.openxmlformats.org/officeDocument/2006/relationships/hyperlink" Target="mailto:lai-cheksin@yamagata-singapore.com" TargetMode="External"/><Relationship Id="rId23" Type="http://schemas.openxmlformats.org/officeDocument/2006/relationships/hyperlink" Target="mailto:alex.yeo@finaxar.com" TargetMode="External"/><Relationship Id="rId28" Type="http://schemas.openxmlformats.org/officeDocument/2006/relationships/hyperlink" Target="mailto:hanafi.razali@dondodonki.com" TargetMode="External"/><Relationship Id="rId36" Type="http://schemas.openxmlformats.org/officeDocument/2006/relationships/hyperlink" Target="mailto:matthew.sim@jurongcoldstore.com" TargetMode="External"/><Relationship Id="rId10" Type="http://schemas.openxmlformats.org/officeDocument/2006/relationships/hyperlink" Target="mailto:derek.lee@bsigroup.com" TargetMode="External"/><Relationship Id="rId19" Type="http://schemas.openxmlformats.org/officeDocument/2006/relationships/hyperlink" Target="mailto:darunner@thinkads.com.sg" TargetMode="External"/><Relationship Id="rId31" Type="http://schemas.openxmlformats.org/officeDocument/2006/relationships/hyperlink" Target="mailto:jordan.neo@ebbflowgroup.com" TargetMode="External"/><Relationship Id="rId44" Type="http://schemas.openxmlformats.org/officeDocument/2006/relationships/hyperlink" Target="mailto:jimwong@anydining.com" TargetMode="External"/><Relationship Id="rId4" Type="http://schemas.openxmlformats.org/officeDocument/2006/relationships/hyperlink" Target="mailto:patrick_yong@theconnoisseurconcerto.com" TargetMode="External"/><Relationship Id="rId9" Type="http://schemas.openxmlformats.org/officeDocument/2006/relationships/hyperlink" Target="mailto:ccteo@stfsrc.com" TargetMode="External"/><Relationship Id="rId14" Type="http://schemas.openxmlformats.org/officeDocument/2006/relationships/hyperlink" Target="mailto:anthony.koh@bizafricamanna.sg" TargetMode="External"/><Relationship Id="rId22" Type="http://schemas.openxmlformats.org/officeDocument/2006/relationships/hyperlink" Target="mailto:isaac.loo@advantageaustria.org" TargetMode="External"/><Relationship Id="rId27" Type="http://schemas.openxmlformats.org/officeDocument/2006/relationships/hyperlink" Target="mailto:kennethcheng@nuralogix.ai" TargetMode="External"/><Relationship Id="rId30" Type="http://schemas.openxmlformats.org/officeDocument/2006/relationships/hyperlink" Target="mailto:herman.shah@ebbflowgroup.com" TargetMode="External"/><Relationship Id="rId35" Type="http://schemas.openxmlformats.org/officeDocument/2006/relationships/hyperlink" Target="mailto:eugene@sgebiz.com" TargetMode="External"/><Relationship Id="rId43" Type="http://schemas.openxmlformats.org/officeDocument/2006/relationships/hyperlink" Target="mailto:kyla@chapayom.sg" TargetMode="External"/><Relationship Id="rId8" Type="http://schemas.openxmlformats.org/officeDocument/2006/relationships/hyperlink" Target="mailto:sales@cold-one.com" TargetMode="External"/><Relationship Id="rId3" Type="http://schemas.openxmlformats.org/officeDocument/2006/relationships/hyperlink" Target="mailto:sujata.quek@gong-cha-sg.com" TargetMode="External"/><Relationship Id="rId12" Type="http://schemas.openxmlformats.org/officeDocument/2006/relationships/hyperlink" Target="mailto:roy.cheng@365robot.sg" TargetMode="External"/><Relationship Id="rId17" Type="http://schemas.openxmlformats.org/officeDocument/2006/relationships/hyperlink" Target="mailto:williamtan@systematicaircon.com" TargetMode="External"/><Relationship Id="rId25" Type="http://schemas.openxmlformats.org/officeDocument/2006/relationships/hyperlink" Target="mailto:nagy.adrian@econ.unideb.hu" TargetMode="External"/><Relationship Id="rId33" Type="http://schemas.openxmlformats.org/officeDocument/2006/relationships/hyperlink" Target="mailto:joshuang@lamsoon.com.sg" TargetMode="External"/><Relationship Id="rId38" Type="http://schemas.openxmlformats.org/officeDocument/2006/relationships/hyperlink" Target="mailto:adpress@singnet.com.sg" TargetMode="External"/><Relationship Id="rId20" Type="http://schemas.openxmlformats.org/officeDocument/2006/relationships/hyperlink" Target="mailto:hochinshin@gmail.com" TargetMode="External"/><Relationship Id="rId41" Type="http://schemas.openxmlformats.org/officeDocument/2006/relationships/hyperlink" Target="mailto:soonchye@361dc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iantstar.net/" TargetMode="External"/><Relationship Id="rId13" Type="http://schemas.openxmlformats.org/officeDocument/2006/relationships/hyperlink" Target="http://www.elpishideout.com/" TargetMode="External"/><Relationship Id="rId3" Type="http://schemas.openxmlformats.org/officeDocument/2006/relationships/hyperlink" Target="http://www.inextlabs.ai/" TargetMode="External"/><Relationship Id="rId7" Type="http://schemas.openxmlformats.org/officeDocument/2006/relationships/hyperlink" Target="http://www.mcdonalds.com.sg/" TargetMode="External"/><Relationship Id="rId12" Type="http://schemas.openxmlformats.org/officeDocument/2006/relationships/hyperlink" Target="http://www.oxpayfinancial.com/" TargetMode="External"/><Relationship Id="rId2" Type="http://schemas.openxmlformats.org/officeDocument/2006/relationships/hyperlink" Target="http://www.globaldata.com/" TargetMode="External"/><Relationship Id="rId16" Type="http://schemas.openxmlformats.org/officeDocument/2006/relationships/hyperlink" Target="http://uiuiul.ras.org.sg/" TargetMode="External"/><Relationship Id="rId1" Type="http://schemas.openxmlformats.org/officeDocument/2006/relationships/hyperlink" Target="http://www.365robot.sg/" TargetMode="External"/><Relationship Id="rId6" Type="http://schemas.openxmlformats.org/officeDocument/2006/relationships/hyperlink" Target="http://www.tamago.com.my/" TargetMode="External"/><Relationship Id="rId11" Type="http://schemas.openxmlformats.org/officeDocument/2006/relationships/hyperlink" Target="http://www.361dc.com/" TargetMode="External"/><Relationship Id="rId5" Type="http://schemas.openxmlformats.org/officeDocument/2006/relationships/hyperlink" Target="http://www.zeusmarketing.com.sg/" TargetMode="External"/><Relationship Id="rId15" Type="http://schemas.openxmlformats.org/officeDocument/2006/relationships/hyperlink" Target="http://inforn.iamarkets.com/" TargetMode="External"/><Relationship Id="rId10" Type="http://schemas.openxmlformats.org/officeDocument/2006/relationships/hyperlink" Target="http://mobistudios.com.sg/" TargetMode="External"/><Relationship Id="rId4" Type="http://schemas.openxmlformats.org/officeDocument/2006/relationships/hyperlink" Target="http://www.maaptrade.com/" TargetMode="External"/><Relationship Id="rId9" Type="http://schemas.openxmlformats.org/officeDocument/2006/relationships/hyperlink" Target="http://montgomerygroup.com/asia" TargetMode="External"/><Relationship Id="rId14" Type="http://schemas.openxmlformats.org/officeDocument/2006/relationships/hyperlink" Target="http://hans.com.sg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xpressflow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98"/>
  <sheetViews>
    <sheetView tabSelected="1" workbookViewId="0">
      <pane ySplit="1" topLeftCell="A2" activePane="bottomLeft" state="frozen"/>
      <selection pane="bottomLeft" activeCell="A5" sqref="A5:XFD6"/>
    </sheetView>
  </sheetViews>
  <sheetFormatPr defaultColWidth="11.25" defaultRowHeight="15" customHeight="1"/>
  <cols>
    <col min="1" max="1" width="11.25" customWidth="1"/>
    <col min="2" max="2" width="18" customWidth="1"/>
    <col min="3" max="3" width="26" customWidth="1"/>
    <col min="4" max="4" width="26.6640625" customWidth="1"/>
    <col min="5" max="5" width="11.25" customWidth="1"/>
    <col min="6" max="6" width="17" style="125" customWidth="1"/>
    <col min="7" max="7" width="15.9140625" style="125" customWidth="1"/>
    <col min="8" max="8" width="12.9140625" bestFit="1" customWidth="1"/>
    <col min="9" max="11" width="15.4140625" customWidth="1"/>
    <col min="12" max="12" width="17" customWidth="1"/>
    <col min="13" max="13" width="10.25" customWidth="1"/>
    <col min="14" max="14" width="17" customWidth="1"/>
  </cols>
  <sheetData>
    <row r="1" spans="1:14" ht="39.5">
      <c r="A1" s="1" t="s">
        <v>4409</v>
      </c>
      <c r="B1" s="1" t="s">
        <v>0</v>
      </c>
      <c r="C1" s="1" t="s">
        <v>4410</v>
      </c>
      <c r="D1" s="1" t="s">
        <v>4411</v>
      </c>
      <c r="E1" s="1" t="s">
        <v>4412</v>
      </c>
      <c r="F1" s="116" t="s">
        <v>4437</v>
      </c>
      <c r="G1" s="116" t="s">
        <v>4438</v>
      </c>
      <c r="H1" s="116" t="s">
        <v>4439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ht="38.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17" t="s">
        <v>11</v>
      </c>
      <c r="G2" s="117"/>
      <c r="H2" s="2"/>
      <c r="I2" s="2" t="s">
        <v>12</v>
      </c>
      <c r="J2" s="2" t="s">
        <v>13</v>
      </c>
      <c r="K2" s="3" t="s">
        <v>14</v>
      </c>
      <c r="L2" s="2"/>
      <c r="M2" s="2" t="s">
        <v>15</v>
      </c>
      <c r="N2" s="2"/>
    </row>
    <row r="3" spans="1:14" ht="38.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117" t="s">
        <v>20</v>
      </c>
      <c r="G3" s="117"/>
      <c r="H3" s="2"/>
      <c r="I3" s="2" t="s">
        <v>12</v>
      </c>
      <c r="J3" s="2" t="s">
        <v>13</v>
      </c>
      <c r="K3" s="3" t="s">
        <v>21</v>
      </c>
      <c r="L3" s="2"/>
      <c r="M3" s="2" t="s">
        <v>15</v>
      </c>
      <c r="N3" s="2"/>
    </row>
    <row r="4" spans="1:14" ht="38.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117">
        <v>601139829539</v>
      </c>
      <c r="G4" s="117">
        <v>60386052119</v>
      </c>
      <c r="H4" s="2"/>
      <c r="I4" s="2" t="s">
        <v>27</v>
      </c>
      <c r="J4" s="2" t="s">
        <v>28</v>
      </c>
      <c r="K4" s="3" t="s">
        <v>29</v>
      </c>
      <c r="L4" s="2"/>
      <c r="M4" s="2" t="s">
        <v>15</v>
      </c>
      <c r="N4" s="2"/>
    </row>
    <row r="5" spans="1:14" ht="38.5">
      <c r="A5" s="2" t="s">
        <v>32</v>
      </c>
      <c r="B5" s="2"/>
      <c r="C5" s="2" t="s">
        <v>33</v>
      </c>
      <c r="D5" s="2" t="s">
        <v>34</v>
      </c>
      <c r="E5" s="2" t="s">
        <v>35</v>
      </c>
      <c r="F5" s="117" t="s">
        <v>4413</v>
      </c>
      <c r="G5" s="117" t="s">
        <v>4414</v>
      </c>
      <c r="H5" s="2"/>
      <c r="I5" s="2" t="s">
        <v>12</v>
      </c>
      <c r="J5" s="2" t="s">
        <v>36</v>
      </c>
      <c r="K5" s="3" t="s">
        <v>37</v>
      </c>
      <c r="L5" s="2"/>
      <c r="M5" s="2" t="s">
        <v>15</v>
      </c>
      <c r="N5" s="2"/>
    </row>
    <row r="6" spans="1:14" ht="38.5">
      <c r="A6" s="2" t="s">
        <v>38</v>
      </c>
      <c r="B6" s="2" t="s">
        <v>39</v>
      </c>
      <c r="C6" s="2" t="s">
        <v>40</v>
      </c>
      <c r="D6" s="5" t="s">
        <v>41</v>
      </c>
      <c r="E6" s="2" t="s">
        <v>42</v>
      </c>
      <c r="F6" s="117" t="s">
        <v>42</v>
      </c>
      <c r="G6" s="117"/>
      <c r="H6" s="2"/>
      <c r="I6" s="2" t="s">
        <v>12</v>
      </c>
      <c r="J6" s="2" t="s">
        <v>36</v>
      </c>
      <c r="K6" s="3" t="s">
        <v>43</v>
      </c>
      <c r="L6" s="2"/>
      <c r="M6" s="2" t="s">
        <v>15</v>
      </c>
      <c r="N6" s="2"/>
    </row>
    <row r="7" spans="1:14" ht="38.5">
      <c r="A7" s="2" t="s">
        <v>44</v>
      </c>
      <c r="B7" s="2" t="s">
        <v>45</v>
      </c>
      <c r="C7" s="2" t="s">
        <v>46</v>
      </c>
      <c r="D7" s="2" t="s">
        <v>47</v>
      </c>
      <c r="E7" s="2">
        <v>8225678972</v>
      </c>
      <c r="F7" s="117">
        <v>8225678972</v>
      </c>
      <c r="G7" s="117"/>
      <c r="H7" s="2"/>
      <c r="I7" s="2" t="s">
        <v>12</v>
      </c>
      <c r="J7" s="5" t="s">
        <v>36</v>
      </c>
      <c r="K7" s="3" t="s">
        <v>48</v>
      </c>
      <c r="L7" s="2"/>
      <c r="M7" s="2" t="s">
        <v>15</v>
      </c>
      <c r="N7" s="2"/>
    </row>
    <row r="8" spans="1:14" ht="38.5">
      <c r="A8" s="2" t="s">
        <v>49</v>
      </c>
      <c r="B8" s="2" t="s">
        <v>50</v>
      </c>
      <c r="C8" s="2" t="s">
        <v>51</v>
      </c>
      <c r="D8" s="6" t="s">
        <v>52</v>
      </c>
      <c r="E8" s="2" t="s">
        <v>53</v>
      </c>
      <c r="F8" s="117" t="s">
        <v>53</v>
      </c>
      <c r="G8" s="117"/>
      <c r="H8" s="2"/>
      <c r="I8" s="2" t="s">
        <v>12</v>
      </c>
      <c r="J8" s="2" t="s">
        <v>13</v>
      </c>
      <c r="K8" s="3" t="s">
        <v>54</v>
      </c>
      <c r="L8" s="2"/>
      <c r="M8" s="2" t="s">
        <v>15</v>
      </c>
      <c r="N8" s="2"/>
    </row>
    <row r="9" spans="1:14" ht="38.5">
      <c r="A9" s="2" t="s">
        <v>55</v>
      </c>
      <c r="B9" s="2" t="s">
        <v>56</v>
      </c>
      <c r="C9" s="2" t="s">
        <v>57</v>
      </c>
      <c r="D9" s="6" t="s">
        <v>52</v>
      </c>
      <c r="E9" s="2" t="s">
        <v>58</v>
      </c>
      <c r="F9" s="117" t="s">
        <v>58</v>
      </c>
      <c r="G9" s="117"/>
      <c r="H9" s="2"/>
      <c r="I9" s="2" t="s">
        <v>12</v>
      </c>
      <c r="J9" s="2" t="s">
        <v>13</v>
      </c>
      <c r="K9" s="2"/>
      <c r="L9" s="2"/>
      <c r="M9" s="2" t="s">
        <v>59</v>
      </c>
      <c r="N9" s="2"/>
    </row>
    <row r="10" spans="1:14" ht="38.5">
      <c r="A10" s="2" t="s">
        <v>60</v>
      </c>
      <c r="B10" s="2" t="s">
        <v>61</v>
      </c>
      <c r="C10" s="3" t="s">
        <v>62</v>
      </c>
      <c r="D10" s="7" t="s">
        <v>63</v>
      </c>
      <c r="E10" s="2" t="s">
        <v>64</v>
      </c>
      <c r="F10" s="117" t="s">
        <v>64</v>
      </c>
      <c r="G10" s="117"/>
      <c r="H10" s="2"/>
      <c r="I10" s="2" t="s">
        <v>65</v>
      </c>
      <c r="J10" s="2" t="s">
        <v>66</v>
      </c>
      <c r="K10" s="3" t="s">
        <v>67</v>
      </c>
      <c r="L10" s="2"/>
      <c r="M10" s="2" t="s">
        <v>59</v>
      </c>
      <c r="N10" s="2"/>
    </row>
    <row r="11" spans="1:14" ht="38.5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117" t="s">
        <v>72</v>
      </c>
      <c r="G11" s="117"/>
      <c r="H11" s="2"/>
      <c r="I11" s="2" t="s">
        <v>12</v>
      </c>
      <c r="J11" s="2" t="s">
        <v>36</v>
      </c>
      <c r="K11" s="3" t="s">
        <v>73</v>
      </c>
      <c r="L11" s="2"/>
      <c r="M11" s="2" t="s">
        <v>59</v>
      </c>
      <c r="N11" s="2"/>
    </row>
    <row r="12" spans="1:14" ht="38.5">
      <c r="A12" s="2" t="s">
        <v>74</v>
      </c>
      <c r="B12" s="2" t="s">
        <v>75</v>
      </c>
      <c r="C12" s="2" t="s">
        <v>76</v>
      </c>
      <c r="D12" s="6" t="s">
        <v>77</v>
      </c>
      <c r="E12" s="2" t="s">
        <v>78</v>
      </c>
      <c r="F12" s="117" t="s">
        <v>78</v>
      </c>
      <c r="G12" s="117"/>
      <c r="H12" s="2"/>
      <c r="I12" s="2" t="s">
        <v>12</v>
      </c>
      <c r="J12" s="2" t="s">
        <v>36</v>
      </c>
      <c r="K12" s="3" t="s">
        <v>79</v>
      </c>
      <c r="L12" s="2"/>
      <c r="M12" s="2" t="s">
        <v>59</v>
      </c>
      <c r="N12" s="2"/>
    </row>
    <row r="13" spans="1:14" ht="38.5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84</v>
      </c>
      <c r="F13" s="117" t="s">
        <v>84</v>
      </c>
      <c r="G13" s="117"/>
      <c r="H13" s="2"/>
      <c r="I13" s="2" t="s">
        <v>12</v>
      </c>
      <c r="J13" s="2" t="s">
        <v>36</v>
      </c>
      <c r="K13" s="3" t="s">
        <v>85</v>
      </c>
      <c r="L13" s="2"/>
      <c r="M13" s="2" t="s">
        <v>59</v>
      </c>
      <c r="N13" s="2"/>
    </row>
    <row r="14" spans="1:14" ht="51">
      <c r="A14" s="2" t="s">
        <v>86</v>
      </c>
      <c r="B14" s="2"/>
      <c r="C14" s="2"/>
      <c r="D14" s="8" t="s">
        <v>87</v>
      </c>
      <c r="E14" s="2" t="s">
        <v>88</v>
      </c>
      <c r="F14" s="117">
        <v>622127899788</v>
      </c>
      <c r="G14" s="117">
        <v>622127899789</v>
      </c>
      <c r="H14" s="2"/>
      <c r="I14" s="2" t="s">
        <v>89</v>
      </c>
      <c r="J14" s="2" t="s">
        <v>90</v>
      </c>
      <c r="K14" s="3" t="s">
        <v>91</v>
      </c>
      <c r="L14" s="2"/>
      <c r="M14" s="2" t="s">
        <v>59</v>
      </c>
      <c r="N14" s="2"/>
    </row>
    <row r="15" spans="1:14" ht="38.5">
      <c r="A15" s="2" t="s">
        <v>92</v>
      </c>
      <c r="B15" s="2"/>
      <c r="C15" s="2" t="s">
        <v>93</v>
      </c>
      <c r="D15" s="2" t="s">
        <v>94</v>
      </c>
      <c r="E15" s="2">
        <v>60122184269</v>
      </c>
      <c r="F15" s="117">
        <v>60122184269</v>
      </c>
      <c r="G15" s="117"/>
      <c r="H15" s="2"/>
      <c r="I15" s="2" t="s">
        <v>95</v>
      </c>
      <c r="J15" s="2" t="s">
        <v>96</v>
      </c>
      <c r="K15" s="3" t="s">
        <v>97</v>
      </c>
      <c r="L15" s="2"/>
      <c r="M15" s="2" t="s">
        <v>59</v>
      </c>
      <c r="N15" s="2"/>
    </row>
    <row r="16" spans="1:14" ht="38.5">
      <c r="A16" s="2" t="s">
        <v>98</v>
      </c>
      <c r="B16" s="2" t="s">
        <v>69</v>
      </c>
      <c r="C16" s="2" t="s">
        <v>99</v>
      </c>
      <c r="D16" s="2" t="s">
        <v>100</v>
      </c>
      <c r="E16" s="2" t="s">
        <v>101</v>
      </c>
      <c r="F16" s="117" t="s">
        <v>4415</v>
      </c>
      <c r="G16" s="117" t="s">
        <v>4416</v>
      </c>
      <c r="H16" s="2"/>
      <c r="I16" s="2" t="s">
        <v>95</v>
      </c>
      <c r="J16" s="2" t="s">
        <v>90</v>
      </c>
      <c r="K16" s="3" t="s">
        <v>102</v>
      </c>
      <c r="L16" s="2"/>
      <c r="M16" s="2" t="s">
        <v>59</v>
      </c>
      <c r="N16" s="2"/>
    </row>
    <row r="17" spans="1:14" ht="38.5">
      <c r="A17" s="2" t="s">
        <v>103</v>
      </c>
      <c r="B17" s="2" t="s">
        <v>104</v>
      </c>
      <c r="C17" s="2" t="s">
        <v>105</v>
      </c>
      <c r="D17" s="6" t="s">
        <v>106</v>
      </c>
      <c r="E17" s="2" t="s">
        <v>107</v>
      </c>
      <c r="F17" s="117" t="s">
        <v>107</v>
      </c>
      <c r="G17" s="117"/>
      <c r="H17" s="2"/>
      <c r="I17" s="2" t="s">
        <v>12</v>
      </c>
      <c r="J17" s="2" t="s">
        <v>36</v>
      </c>
      <c r="K17" s="3" t="s">
        <v>108</v>
      </c>
      <c r="L17" s="2"/>
      <c r="M17" s="2" t="s">
        <v>59</v>
      </c>
      <c r="N17" s="2"/>
    </row>
    <row r="18" spans="1:14" ht="38.5">
      <c r="A18" s="2" t="s">
        <v>109</v>
      </c>
      <c r="B18" s="2" t="s">
        <v>104</v>
      </c>
      <c r="C18" s="2" t="s">
        <v>110</v>
      </c>
      <c r="D18" s="6" t="s">
        <v>106</v>
      </c>
      <c r="E18" s="2" t="s">
        <v>111</v>
      </c>
      <c r="F18" s="117" t="s">
        <v>111</v>
      </c>
      <c r="G18" s="117"/>
      <c r="H18" s="2"/>
      <c r="I18" s="2" t="s">
        <v>12</v>
      </c>
      <c r="J18" s="2" t="s">
        <v>36</v>
      </c>
      <c r="K18" s="2"/>
      <c r="L18" s="2"/>
      <c r="M18" s="2" t="s">
        <v>59</v>
      </c>
      <c r="N18" s="2"/>
    </row>
    <row r="19" spans="1:14" ht="15.75" customHeight="1">
      <c r="A19" s="2" t="s">
        <v>112</v>
      </c>
      <c r="B19" s="2" t="s">
        <v>113</v>
      </c>
      <c r="C19" s="2" t="s">
        <v>114</v>
      </c>
      <c r="D19" s="6" t="s">
        <v>115</v>
      </c>
      <c r="E19" s="2" t="s">
        <v>116</v>
      </c>
      <c r="F19" s="117" t="s">
        <v>116</v>
      </c>
      <c r="G19" s="117"/>
      <c r="H19" s="2"/>
      <c r="I19" s="2" t="s">
        <v>27</v>
      </c>
      <c r="J19" s="2" t="s">
        <v>28</v>
      </c>
      <c r="K19" s="3" t="s">
        <v>117</v>
      </c>
      <c r="L19" s="2"/>
      <c r="M19" s="2" t="s">
        <v>59</v>
      </c>
      <c r="N19" s="2"/>
    </row>
    <row r="20" spans="1:14" ht="15.75" customHeight="1">
      <c r="A20" s="2" t="s">
        <v>118</v>
      </c>
      <c r="B20" s="2" t="s">
        <v>119</v>
      </c>
      <c r="C20" s="2" t="s">
        <v>120</v>
      </c>
      <c r="D20" s="6" t="s">
        <v>115</v>
      </c>
      <c r="E20" s="2" t="s">
        <v>121</v>
      </c>
      <c r="F20" s="117" t="s">
        <v>121</v>
      </c>
      <c r="G20" s="117"/>
      <c r="H20" s="2"/>
      <c r="I20" s="2" t="s">
        <v>27</v>
      </c>
      <c r="J20" s="2" t="s">
        <v>28</v>
      </c>
      <c r="K20" s="2"/>
      <c r="L20" s="2"/>
      <c r="M20" s="2" t="s">
        <v>59</v>
      </c>
      <c r="N20" s="2"/>
    </row>
    <row r="21" spans="1:14" ht="15.75" customHeight="1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117" t="s">
        <v>4417</v>
      </c>
      <c r="G21" s="117" t="s">
        <v>4418</v>
      </c>
      <c r="H21" s="2"/>
      <c r="I21" s="2" t="s">
        <v>12</v>
      </c>
      <c r="J21" s="2" t="s">
        <v>36</v>
      </c>
      <c r="K21" s="3" t="s">
        <v>127</v>
      </c>
      <c r="L21" s="2"/>
      <c r="M21" s="2" t="s">
        <v>59</v>
      </c>
      <c r="N21" s="2"/>
    </row>
    <row r="22" spans="1:14" ht="15.75" customHeight="1">
      <c r="A22" s="2" t="s">
        <v>128</v>
      </c>
      <c r="B22" s="2" t="s">
        <v>39</v>
      </c>
      <c r="C22" s="2" t="s">
        <v>129</v>
      </c>
      <c r="D22" s="2" t="s">
        <v>130</v>
      </c>
      <c r="E22" s="2" t="s">
        <v>131</v>
      </c>
      <c r="F22" s="117" t="s">
        <v>131</v>
      </c>
      <c r="G22" s="117"/>
      <c r="H22" s="2"/>
      <c r="I22" s="2" t="s">
        <v>132</v>
      </c>
      <c r="J22" s="2" t="s">
        <v>90</v>
      </c>
      <c r="K22" s="3" t="s">
        <v>133</v>
      </c>
      <c r="L22" s="2"/>
      <c r="M22" s="2" t="s">
        <v>59</v>
      </c>
      <c r="N22" s="2"/>
    </row>
    <row r="23" spans="1:14" ht="15.75" customHeight="1">
      <c r="A23" s="2" t="s">
        <v>134</v>
      </c>
      <c r="B23" s="2" t="s">
        <v>135</v>
      </c>
      <c r="C23" s="2" t="s">
        <v>136</v>
      </c>
      <c r="D23" s="2" t="s">
        <v>137</v>
      </c>
      <c r="E23" s="2" t="s">
        <v>138</v>
      </c>
      <c r="F23" s="117" t="s">
        <v>4419</v>
      </c>
      <c r="G23" s="117" t="s">
        <v>4420</v>
      </c>
      <c r="H23" s="2"/>
      <c r="I23" s="2" t="s">
        <v>12</v>
      </c>
      <c r="J23" s="2" t="s">
        <v>36</v>
      </c>
      <c r="K23" s="3" t="s">
        <v>139</v>
      </c>
      <c r="L23" s="2"/>
      <c r="M23" s="2" t="s">
        <v>59</v>
      </c>
      <c r="N23" s="2"/>
    </row>
    <row r="24" spans="1:14" ht="15.75" customHeight="1">
      <c r="A24" s="2" t="s">
        <v>140</v>
      </c>
      <c r="B24" s="2" t="s">
        <v>141</v>
      </c>
      <c r="C24" s="2" t="s">
        <v>142</v>
      </c>
      <c r="D24" s="2" t="s">
        <v>143</v>
      </c>
      <c r="E24" s="2" t="s">
        <v>144</v>
      </c>
      <c r="F24" s="117" t="s">
        <v>4421</v>
      </c>
      <c r="G24" s="117" t="s">
        <v>4422</v>
      </c>
      <c r="H24" s="2" t="s">
        <v>4423</v>
      </c>
      <c r="I24" s="2" t="s">
        <v>132</v>
      </c>
      <c r="J24" s="2" t="s">
        <v>90</v>
      </c>
      <c r="K24" s="3" t="s">
        <v>145</v>
      </c>
      <c r="L24" s="2"/>
      <c r="M24" s="2" t="s">
        <v>59</v>
      </c>
      <c r="N24" s="2"/>
    </row>
    <row r="25" spans="1:14" ht="15.75" customHeight="1">
      <c r="A25" s="5"/>
      <c r="B25" s="5"/>
      <c r="C25" s="5"/>
      <c r="D25" s="5" t="s">
        <v>146</v>
      </c>
      <c r="E25" s="5"/>
      <c r="F25" s="118"/>
      <c r="G25" s="118"/>
      <c r="H25" s="5"/>
      <c r="I25" s="5" t="s">
        <v>147</v>
      </c>
      <c r="J25" s="5" t="s">
        <v>36</v>
      </c>
      <c r="K25" s="9" t="s">
        <v>148</v>
      </c>
      <c r="L25" s="5"/>
      <c r="M25" s="5" t="s">
        <v>59</v>
      </c>
      <c r="N25" s="5"/>
    </row>
    <row r="26" spans="1:14" ht="15.75" customHeight="1">
      <c r="A26" s="5" t="s">
        <v>149</v>
      </c>
      <c r="B26" s="5" t="s">
        <v>150</v>
      </c>
      <c r="C26" s="5"/>
      <c r="D26" s="5" t="s">
        <v>151</v>
      </c>
      <c r="E26" s="5">
        <v>639175650134</v>
      </c>
      <c r="F26" s="118">
        <v>639175650134</v>
      </c>
      <c r="G26" s="118"/>
      <c r="H26" s="5"/>
      <c r="I26" s="5" t="s">
        <v>152</v>
      </c>
      <c r="J26" s="5" t="s">
        <v>36</v>
      </c>
      <c r="K26" s="9" t="s">
        <v>153</v>
      </c>
      <c r="L26" s="5"/>
      <c r="M26" s="5" t="s">
        <v>59</v>
      </c>
      <c r="N26" s="5"/>
    </row>
    <row r="27" spans="1:14" ht="15.75" customHeight="1">
      <c r="A27" s="2" t="s">
        <v>154</v>
      </c>
      <c r="B27" s="2" t="s">
        <v>155</v>
      </c>
      <c r="C27" s="2" t="s">
        <v>156</v>
      </c>
      <c r="D27" s="2" t="s">
        <v>125</v>
      </c>
      <c r="E27" s="2" t="s">
        <v>157</v>
      </c>
      <c r="F27" s="117" t="s">
        <v>157</v>
      </c>
      <c r="G27" s="117"/>
      <c r="H27" s="2"/>
      <c r="I27" s="2" t="s">
        <v>12</v>
      </c>
      <c r="J27" s="2" t="s">
        <v>36</v>
      </c>
      <c r="K27" s="3" t="s">
        <v>158</v>
      </c>
      <c r="L27" s="2"/>
      <c r="M27" s="2" t="s">
        <v>59</v>
      </c>
      <c r="N27" s="2"/>
    </row>
    <row r="28" spans="1:14" ht="15.75" customHeight="1">
      <c r="A28" s="2" t="s">
        <v>159</v>
      </c>
      <c r="B28" s="2" t="s">
        <v>160</v>
      </c>
      <c r="C28" s="2" t="s">
        <v>161</v>
      </c>
      <c r="D28" s="6" t="s">
        <v>162</v>
      </c>
      <c r="E28" s="2" t="s">
        <v>163</v>
      </c>
      <c r="F28" s="117" t="s">
        <v>163</v>
      </c>
      <c r="G28" s="117"/>
      <c r="H28" s="2"/>
      <c r="I28" s="2" t="s">
        <v>132</v>
      </c>
      <c r="J28" s="2" t="s">
        <v>90</v>
      </c>
      <c r="K28" s="3" t="s">
        <v>164</v>
      </c>
      <c r="L28" s="2"/>
      <c r="M28" s="2" t="s">
        <v>59</v>
      </c>
      <c r="N28" s="2"/>
    </row>
    <row r="29" spans="1:14" ht="15.75" customHeight="1">
      <c r="A29" s="2" t="s">
        <v>165</v>
      </c>
      <c r="B29" s="2" t="s">
        <v>166</v>
      </c>
      <c r="C29" s="2" t="s">
        <v>167</v>
      </c>
      <c r="D29" s="6" t="s">
        <v>168</v>
      </c>
      <c r="E29" s="2" t="s">
        <v>169</v>
      </c>
      <c r="F29" s="117" t="s">
        <v>169</v>
      </c>
      <c r="G29" s="117"/>
      <c r="H29" s="2"/>
      <c r="I29" s="2" t="s">
        <v>132</v>
      </c>
      <c r="J29" s="2" t="s">
        <v>90</v>
      </c>
      <c r="K29" s="2"/>
      <c r="L29" s="2"/>
      <c r="M29" s="2" t="s">
        <v>59</v>
      </c>
      <c r="N29" s="2"/>
    </row>
    <row r="30" spans="1:14" ht="15.75" customHeight="1">
      <c r="A30" s="2" t="s">
        <v>170</v>
      </c>
      <c r="B30" s="2" t="s">
        <v>171</v>
      </c>
      <c r="C30" s="2" t="s">
        <v>172</v>
      </c>
      <c r="D30" s="2" t="s">
        <v>173</v>
      </c>
      <c r="E30" s="2">
        <v>6597949260</v>
      </c>
      <c r="F30" s="117">
        <v>6597949260</v>
      </c>
      <c r="G30" s="117"/>
      <c r="H30" s="2"/>
      <c r="I30" s="2" t="s">
        <v>12</v>
      </c>
      <c r="J30" s="2" t="s">
        <v>36</v>
      </c>
      <c r="K30" s="3" t="s">
        <v>174</v>
      </c>
      <c r="L30" s="2"/>
      <c r="M30" s="2" t="s">
        <v>59</v>
      </c>
      <c r="N30" s="2"/>
    </row>
    <row r="31" spans="1:14" ht="15.75" customHeight="1">
      <c r="A31" s="2" t="s">
        <v>175</v>
      </c>
      <c r="B31" s="2" t="s">
        <v>176</v>
      </c>
      <c r="C31" s="2" t="s">
        <v>177</v>
      </c>
      <c r="D31" s="2" t="s">
        <v>178</v>
      </c>
      <c r="E31" s="2" t="s">
        <v>179</v>
      </c>
      <c r="F31" s="117" t="s">
        <v>179</v>
      </c>
      <c r="G31" s="117"/>
      <c r="H31" s="2"/>
      <c r="I31" s="2" t="s">
        <v>95</v>
      </c>
      <c r="J31" s="5" t="s">
        <v>36</v>
      </c>
      <c r="K31" s="3" t="s">
        <v>180</v>
      </c>
      <c r="L31" s="2"/>
      <c r="M31" s="2" t="s">
        <v>59</v>
      </c>
      <c r="N31" s="2"/>
    </row>
    <row r="32" spans="1:14" ht="15.75" customHeight="1">
      <c r="A32" s="2" t="s">
        <v>181</v>
      </c>
      <c r="B32" s="2" t="s">
        <v>182</v>
      </c>
      <c r="C32" s="2" t="s">
        <v>183</v>
      </c>
      <c r="D32" s="2" t="s">
        <v>184</v>
      </c>
      <c r="E32" s="2" t="s">
        <v>185</v>
      </c>
      <c r="F32" s="117" t="s">
        <v>4424</v>
      </c>
      <c r="G32" s="117" t="s">
        <v>4425</v>
      </c>
      <c r="H32" s="2"/>
      <c r="I32" s="2" t="s">
        <v>12</v>
      </c>
      <c r="J32" s="2" t="s">
        <v>36</v>
      </c>
      <c r="K32" s="3" t="s">
        <v>186</v>
      </c>
      <c r="L32" s="2"/>
      <c r="M32" s="2" t="s">
        <v>59</v>
      </c>
      <c r="N32" s="2"/>
    </row>
    <row r="33" spans="1:14" ht="15.75" customHeight="1">
      <c r="A33" s="2" t="s">
        <v>187</v>
      </c>
      <c r="B33" s="2" t="s">
        <v>188</v>
      </c>
      <c r="C33" s="2" t="s">
        <v>189</v>
      </c>
      <c r="D33" s="6" t="s">
        <v>190</v>
      </c>
      <c r="E33" s="2" t="s">
        <v>191</v>
      </c>
      <c r="F33" s="117" t="s">
        <v>4426</v>
      </c>
      <c r="G33" s="117" t="s">
        <v>4427</v>
      </c>
      <c r="H33" s="2"/>
      <c r="I33" s="2" t="s">
        <v>12</v>
      </c>
      <c r="J33" s="2" t="s">
        <v>36</v>
      </c>
      <c r="K33" s="3" t="s">
        <v>192</v>
      </c>
      <c r="L33" s="2"/>
      <c r="M33" s="2" t="s">
        <v>59</v>
      </c>
      <c r="N33" s="2"/>
    </row>
    <row r="34" spans="1:14" ht="15.75" customHeight="1">
      <c r="A34" s="2" t="s">
        <v>193</v>
      </c>
      <c r="B34" s="2" t="s">
        <v>194</v>
      </c>
      <c r="C34" s="2" t="s">
        <v>195</v>
      </c>
      <c r="D34" s="6" t="s">
        <v>190</v>
      </c>
      <c r="E34" s="2" t="s">
        <v>196</v>
      </c>
      <c r="F34" s="117" t="s">
        <v>4428</v>
      </c>
      <c r="G34" s="117" t="s">
        <v>4429</v>
      </c>
      <c r="H34" s="2"/>
      <c r="I34" s="2" t="s">
        <v>12</v>
      </c>
      <c r="J34" s="2" t="s">
        <v>36</v>
      </c>
      <c r="K34" s="2"/>
      <c r="L34" s="2"/>
      <c r="M34" s="2" t="s">
        <v>59</v>
      </c>
      <c r="N34" s="2"/>
    </row>
    <row r="35" spans="1:14" ht="15.75" customHeight="1">
      <c r="A35" s="2" t="s">
        <v>197</v>
      </c>
      <c r="B35" s="2" t="s">
        <v>198</v>
      </c>
      <c r="C35" s="2" t="s">
        <v>199</v>
      </c>
      <c r="D35" s="6" t="s">
        <v>190</v>
      </c>
      <c r="E35" s="2" t="s">
        <v>200</v>
      </c>
      <c r="F35" s="117" t="s">
        <v>4430</v>
      </c>
      <c r="G35" s="117" t="s">
        <v>4431</v>
      </c>
      <c r="H35" s="2"/>
      <c r="I35" s="2" t="s">
        <v>12</v>
      </c>
      <c r="J35" s="2" t="s">
        <v>36</v>
      </c>
      <c r="K35" s="2"/>
      <c r="L35" s="2"/>
      <c r="M35" s="2" t="s">
        <v>59</v>
      </c>
      <c r="N35" s="2"/>
    </row>
    <row r="36" spans="1:14" ht="15.75" customHeight="1">
      <c r="A36" s="2" t="s">
        <v>201</v>
      </c>
      <c r="B36" s="2" t="s">
        <v>202</v>
      </c>
      <c r="C36" s="2" t="s">
        <v>203</v>
      </c>
      <c r="D36" s="6" t="s">
        <v>190</v>
      </c>
      <c r="E36" s="2" t="s">
        <v>204</v>
      </c>
      <c r="F36" s="117" t="s">
        <v>204</v>
      </c>
      <c r="G36" s="117"/>
      <c r="H36" s="2"/>
      <c r="I36" s="2" t="s">
        <v>12</v>
      </c>
      <c r="J36" s="2" t="s">
        <v>36</v>
      </c>
      <c r="K36" s="10"/>
      <c r="L36" s="2"/>
      <c r="M36" s="2" t="s">
        <v>59</v>
      </c>
      <c r="N36" s="2"/>
    </row>
    <row r="37" spans="1:14" ht="15.75" customHeight="1">
      <c r="A37" s="2" t="s">
        <v>205</v>
      </c>
      <c r="B37" s="2" t="s">
        <v>206</v>
      </c>
      <c r="C37" s="2" t="s">
        <v>207</v>
      </c>
      <c r="D37" s="2" t="s">
        <v>208</v>
      </c>
      <c r="E37" s="2" t="s">
        <v>209</v>
      </c>
      <c r="F37" s="117" t="s">
        <v>209</v>
      </c>
      <c r="G37" s="117"/>
      <c r="H37" s="2"/>
      <c r="I37" s="2" t="s">
        <v>147</v>
      </c>
      <c r="J37" s="2" t="s">
        <v>36</v>
      </c>
      <c r="K37" s="3" t="s">
        <v>210</v>
      </c>
      <c r="L37" s="2"/>
      <c r="M37" s="2" t="s">
        <v>59</v>
      </c>
      <c r="N37" s="2"/>
    </row>
    <row r="38" spans="1:14" ht="15.75" customHeight="1">
      <c r="A38" s="2" t="s">
        <v>211</v>
      </c>
      <c r="B38" s="11" t="s">
        <v>212</v>
      </c>
      <c r="C38" s="2" t="s">
        <v>213</v>
      </c>
      <c r="D38" s="6" t="s">
        <v>214</v>
      </c>
      <c r="E38" s="2" t="s">
        <v>215</v>
      </c>
      <c r="F38" s="117" t="s">
        <v>4432</v>
      </c>
      <c r="G38" s="117" t="s">
        <v>4433</v>
      </c>
      <c r="H38" s="2"/>
      <c r="I38" s="2" t="s">
        <v>12</v>
      </c>
      <c r="J38" s="2" t="s">
        <v>36</v>
      </c>
      <c r="K38" s="3" t="s">
        <v>216</v>
      </c>
      <c r="L38" s="2"/>
      <c r="M38" s="2" t="s">
        <v>59</v>
      </c>
      <c r="N38" s="2"/>
    </row>
    <row r="39" spans="1:14" ht="15.75" customHeight="1">
      <c r="A39" s="2" t="s">
        <v>217</v>
      </c>
      <c r="B39" s="2" t="s">
        <v>218</v>
      </c>
      <c r="C39" s="2" t="s">
        <v>219</v>
      </c>
      <c r="D39" s="6" t="s">
        <v>214</v>
      </c>
      <c r="E39" s="2" t="s">
        <v>220</v>
      </c>
      <c r="F39" s="117" t="s">
        <v>4434</v>
      </c>
      <c r="G39" s="117" t="s">
        <v>4433</v>
      </c>
      <c r="H39" s="2"/>
      <c r="I39" s="2" t="s">
        <v>12</v>
      </c>
      <c r="J39" s="2" t="s">
        <v>36</v>
      </c>
      <c r="K39" s="2"/>
      <c r="L39" s="2"/>
      <c r="M39" s="2" t="s">
        <v>59</v>
      </c>
      <c r="N39" s="2"/>
    </row>
    <row r="40" spans="1:14" ht="15.75" customHeight="1">
      <c r="A40" s="2" t="s">
        <v>221</v>
      </c>
      <c r="B40" s="2" t="s">
        <v>56</v>
      </c>
      <c r="C40" s="2" t="s">
        <v>222</v>
      </c>
      <c r="D40" s="2" t="s">
        <v>223</v>
      </c>
      <c r="E40" s="2" t="s">
        <v>224</v>
      </c>
      <c r="F40" s="117" t="s">
        <v>4435</v>
      </c>
      <c r="G40" s="117" t="s">
        <v>4436</v>
      </c>
      <c r="H40" s="2"/>
      <c r="I40" s="2" t="s">
        <v>152</v>
      </c>
      <c r="J40" s="2" t="s">
        <v>36</v>
      </c>
      <c r="K40" s="3" t="s">
        <v>225</v>
      </c>
      <c r="L40" s="2"/>
      <c r="M40" s="2" t="s">
        <v>59</v>
      </c>
      <c r="N40" s="2"/>
    </row>
    <row r="41" spans="1:14" ht="15.75" customHeight="1">
      <c r="A41" s="2" t="s">
        <v>226</v>
      </c>
      <c r="B41" s="2" t="s">
        <v>39</v>
      </c>
      <c r="C41" s="2" t="s">
        <v>227</v>
      </c>
      <c r="D41" s="2" t="s">
        <v>228</v>
      </c>
      <c r="E41" s="2" t="s">
        <v>229</v>
      </c>
      <c r="F41" s="117" t="s">
        <v>229</v>
      </c>
      <c r="G41" s="117"/>
      <c r="H41" s="2"/>
      <c r="I41" s="2" t="s">
        <v>12</v>
      </c>
      <c r="J41" s="2" t="s">
        <v>36</v>
      </c>
      <c r="K41" s="3" t="s">
        <v>230</v>
      </c>
      <c r="L41" s="2"/>
      <c r="M41" s="2" t="s">
        <v>59</v>
      </c>
      <c r="N41" s="2"/>
    </row>
    <row r="42" spans="1:14" ht="15.75" customHeight="1">
      <c r="A42" s="2" t="s">
        <v>231</v>
      </c>
      <c r="B42" s="2" t="s">
        <v>232</v>
      </c>
      <c r="C42" s="2" t="s">
        <v>233</v>
      </c>
      <c r="D42" s="2" t="s">
        <v>234</v>
      </c>
      <c r="E42" s="2" t="s">
        <v>235</v>
      </c>
      <c r="F42" s="117" t="s">
        <v>235</v>
      </c>
      <c r="G42" s="117"/>
      <c r="H42" s="2"/>
      <c r="I42" s="5" t="s">
        <v>12</v>
      </c>
      <c r="J42" s="2" t="s">
        <v>36</v>
      </c>
      <c r="K42" s="3" t="s">
        <v>236</v>
      </c>
      <c r="L42" s="2"/>
      <c r="M42" s="2" t="s">
        <v>59</v>
      </c>
      <c r="N42" s="2"/>
    </row>
    <row r="43" spans="1:14" ht="15.75" customHeight="1">
      <c r="A43" s="2" t="s">
        <v>237</v>
      </c>
      <c r="B43" s="2" t="s">
        <v>238</v>
      </c>
      <c r="C43" s="2" t="s">
        <v>239</v>
      </c>
      <c r="D43" s="2" t="s">
        <v>240</v>
      </c>
      <c r="E43" s="2" t="s">
        <v>241</v>
      </c>
      <c r="F43" s="117" t="s">
        <v>241</v>
      </c>
      <c r="G43" s="117"/>
      <c r="H43" s="2"/>
      <c r="I43" s="2" t="s">
        <v>12</v>
      </c>
      <c r="J43" s="2" t="s">
        <v>36</v>
      </c>
      <c r="K43" s="3" t="s">
        <v>242</v>
      </c>
      <c r="L43" s="2"/>
      <c r="M43" s="2" t="s">
        <v>59</v>
      </c>
      <c r="N43" s="2"/>
    </row>
    <row r="44" spans="1:14" ht="15.75" customHeight="1">
      <c r="A44" s="2" t="s">
        <v>243</v>
      </c>
      <c r="B44" s="2" t="s">
        <v>244</v>
      </c>
      <c r="C44" s="2" t="s">
        <v>245</v>
      </c>
      <c r="D44" s="2" t="s">
        <v>246</v>
      </c>
      <c r="E44" s="2" t="s">
        <v>247</v>
      </c>
      <c r="F44" s="117" t="s">
        <v>247</v>
      </c>
      <c r="G44" s="117"/>
      <c r="H44" s="2"/>
      <c r="I44" s="2" t="s">
        <v>27</v>
      </c>
      <c r="J44" s="2" t="s">
        <v>28</v>
      </c>
      <c r="K44" s="3" t="s">
        <v>248</v>
      </c>
      <c r="L44" s="2"/>
      <c r="M44" s="2" t="s">
        <v>59</v>
      </c>
      <c r="N44" s="2"/>
    </row>
    <row r="45" spans="1:14" ht="15.75" customHeight="1">
      <c r="A45" s="2" t="s">
        <v>249</v>
      </c>
      <c r="B45" s="2" t="s">
        <v>250</v>
      </c>
      <c r="C45" s="2" t="s">
        <v>251</v>
      </c>
      <c r="D45" s="2" t="s">
        <v>252</v>
      </c>
      <c r="E45" s="2" t="s">
        <v>253</v>
      </c>
      <c r="F45" s="117" t="s">
        <v>253</v>
      </c>
      <c r="G45" s="117"/>
      <c r="H45" s="2"/>
      <c r="I45" s="2" t="s">
        <v>12</v>
      </c>
      <c r="J45" s="2" t="s">
        <v>36</v>
      </c>
      <c r="K45" s="3" t="s">
        <v>254</v>
      </c>
      <c r="L45" s="2"/>
      <c r="M45" s="2" t="s">
        <v>59</v>
      </c>
      <c r="N45" s="2"/>
    </row>
    <row r="46" spans="1:14" ht="15.75" customHeight="1">
      <c r="A46" s="2" t="s">
        <v>255</v>
      </c>
      <c r="B46" s="2" t="s">
        <v>256</v>
      </c>
      <c r="C46" s="2" t="s">
        <v>257</v>
      </c>
      <c r="D46" s="2" t="s">
        <v>47</v>
      </c>
      <c r="E46" s="2" t="s">
        <v>258</v>
      </c>
      <c r="F46" s="117">
        <v>821054138273</v>
      </c>
      <c r="G46" s="117">
        <v>8884466875</v>
      </c>
      <c r="H46" s="2"/>
      <c r="I46" s="2" t="s">
        <v>12</v>
      </c>
      <c r="J46" s="5" t="s">
        <v>36</v>
      </c>
      <c r="K46" s="3" t="s">
        <v>48</v>
      </c>
      <c r="L46" s="2"/>
      <c r="M46" s="2" t="s">
        <v>259</v>
      </c>
      <c r="N46" s="2"/>
    </row>
    <row r="47" spans="1:14" ht="15.75" customHeight="1">
      <c r="A47" s="12" t="s">
        <v>260</v>
      </c>
      <c r="B47" s="2" t="s">
        <v>261</v>
      </c>
      <c r="C47" s="13" t="s">
        <v>262</v>
      </c>
      <c r="D47" s="2" t="s">
        <v>115</v>
      </c>
      <c r="E47" s="12">
        <v>60127697200</v>
      </c>
      <c r="F47" s="119">
        <v>60127697200</v>
      </c>
      <c r="G47" s="119"/>
      <c r="H47" s="12"/>
      <c r="I47" s="2" t="s">
        <v>263</v>
      </c>
      <c r="J47" s="2" t="s">
        <v>36</v>
      </c>
      <c r="K47" s="3" t="s">
        <v>117</v>
      </c>
      <c r="L47" s="2"/>
      <c r="M47" s="2" t="s">
        <v>259</v>
      </c>
      <c r="N47" s="2"/>
    </row>
    <row r="48" spans="1:14" ht="15.75" customHeight="1">
      <c r="A48" s="13" t="s">
        <v>264</v>
      </c>
      <c r="B48" s="2"/>
      <c r="C48" s="13" t="s">
        <v>265</v>
      </c>
      <c r="D48" s="2" t="s">
        <v>125</v>
      </c>
      <c r="E48" s="12">
        <v>6591263411</v>
      </c>
      <c r="F48" s="119">
        <v>6591263411</v>
      </c>
      <c r="G48" s="119"/>
      <c r="H48" s="12"/>
      <c r="I48" s="2" t="s">
        <v>12</v>
      </c>
      <c r="J48" s="2" t="s">
        <v>36</v>
      </c>
      <c r="K48" s="3" t="s">
        <v>127</v>
      </c>
      <c r="L48" s="2"/>
      <c r="M48" s="2" t="s">
        <v>259</v>
      </c>
      <c r="N48" s="2"/>
    </row>
    <row r="49" spans="1:14" ht="15.75" customHeight="1">
      <c r="A49" s="2" t="s">
        <v>266</v>
      </c>
      <c r="B49" s="2" t="s">
        <v>267</v>
      </c>
      <c r="C49" s="13" t="s">
        <v>268</v>
      </c>
      <c r="D49" s="2" t="s">
        <v>269</v>
      </c>
      <c r="E49" s="2">
        <v>60380600880</v>
      </c>
      <c r="F49" s="117">
        <v>60380600880</v>
      </c>
      <c r="G49" s="117"/>
      <c r="H49" s="2"/>
      <c r="I49" s="2" t="s">
        <v>27</v>
      </c>
      <c r="J49" s="2" t="s">
        <v>96</v>
      </c>
      <c r="K49" s="3" t="s">
        <v>270</v>
      </c>
      <c r="L49" s="2"/>
      <c r="M49" s="2" t="s">
        <v>259</v>
      </c>
      <c r="N49" s="2"/>
    </row>
    <row r="50" spans="1:14" ht="15.75" customHeight="1">
      <c r="A50" s="2" t="s">
        <v>271</v>
      </c>
      <c r="B50" s="2" t="s">
        <v>272</v>
      </c>
      <c r="C50" s="2" t="s">
        <v>273</v>
      </c>
      <c r="D50" s="8" t="s">
        <v>274</v>
      </c>
      <c r="E50" s="2" t="s">
        <v>275</v>
      </c>
      <c r="F50" s="117" t="s">
        <v>275</v>
      </c>
      <c r="G50" s="117"/>
      <c r="H50" s="2"/>
      <c r="I50" s="2" t="s">
        <v>147</v>
      </c>
      <c r="J50" s="2" t="s">
        <v>36</v>
      </c>
      <c r="K50" s="3" t="s">
        <v>276</v>
      </c>
      <c r="L50" s="2"/>
      <c r="M50" s="2" t="s">
        <v>259</v>
      </c>
      <c r="N50" s="2"/>
    </row>
    <row r="51" spans="1:14" ht="15.75" customHeight="1">
      <c r="A51" s="2" t="s">
        <v>277</v>
      </c>
      <c r="B51" s="2" t="s">
        <v>278</v>
      </c>
      <c r="C51" s="2" t="s">
        <v>279</v>
      </c>
      <c r="D51" s="6" t="s">
        <v>106</v>
      </c>
      <c r="E51" s="2">
        <v>6596690385</v>
      </c>
      <c r="F51" s="117">
        <v>6596690385</v>
      </c>
      <c r="G51" s="117"/>
      <c r="H51" s="2"/>
      <c r="I51" s="2" t="s">
        <v>12</v>
      </c>
      <c r="J51" s="2" t="s">
        <v>36</v>
      </c>
      <c r="K51" s="3" t="s">
        <v>108</v>
      </c>
      <c r="L51" s="2"/>
      <c r="M51" s="2" t="s">
        <v>259</v>
      </c>
      <c r="N51" s="2"/>
    </row>
    <row r="52" spans="1:14" ht="15.75" customHeight="1">
      <c r="A52" s="10" t="s">
        <v>280</v>
      </c>
      <c r="B52" s="10" t="s">
        <v>281</v>
      </c>
      <c r="C52" s="10" t="s">
        <v>282</v>
      </c>
      <c r="D52" s="2" t="s">
        <v>283</v>
      </c>
      <c r="E52" s="10" t="s">
        <v>284</v>
      </c>
      <c r="F52" s="120" t="s">
        <v>284</v>
      </c>
      <c r="G52" s="120"/>
      <c r="H52" s="10"/>
      <c r="I52" s="2" t="s">
        <v>12</v>
      </c>
      <c r="J52" s="2" t="s">
        <v>36</v>
      </c>
      <c r="K52" s="3" t="s">
        <v>285</v>
      </c>
      <c r="L52" s="2"/>
      <c r="M52" s="2" t="s">
        <v>259</v>
      </c>
      <c r="N52" s="2"/>
    </row>
    <row r="53" spans="1:14" ht="15.75" customHeight="1">
      <c r="A53" s="10" t="s">
        <v>286</v>
      </c>
      <c r="B53" s="10" t="s">
        <v>287</v>
      </c>
      <c r="C53" s="10" t="s">
        <v>288</v>
      </c>
      <c r="D53" s="4" t="s">
        <v>289</v>
      </c>
      <c r="E53" s="10" t="s">
        <v>290</v>
      </c>
      <c r="F53" s="120" t="s">
        <v>290</v>
      </c>
      <c r="G53" s="120"/>
      <c r="H53" s="10"/>
      <c r="I53" s="2" t="s">
        <v>12</v>
      </c>
      <c r="J53" s="2" t="s">
        <v>36</v>
      </c>
      <c r="K53" s="3" t="s">
        <v>291</v>
      </c>
      <c r="L53" s="2"/>
      <c r="M53" s="2" t="s">
        <v>259</v>
      </c>
      <c r="N53" s="2"/>
    </row>
    <row r="54" spans="1:14" ht="15.75" customHeight="1">
      <c r="A54" s="10" t="s">
        <v>292</v>
      </c>
      <c r="B54" s="10" t="s">
        <v>287</v>
      </c>
      <c r="C54" s="10" t="s">
        <v>293</v>
      </c>
      <c r="D54" s="4" t="s">
        <v>289</v>
      </c>
      <c r="E54" s="2" t="s">
        <v>294</v>
      </c>
      <c r="F54" s="117" t="s">
        <v>294</v>
      </c>
      <c r="G54" s="117"/>
      <c r="H54" s="2"/>
      <c r="I54" s="2" t="s">
        <v>12</v>
      </c>
      <c r="J54" s="2" t="s">
        <v>36</v>
      </c>
      <c r="K54" s="2"/>
      <c r="L54" s="2"/>
      <c r="M54" s="2" t="s">
        <v>259</v>
      </c>
      <c r="N54" s="2"/>
    </row>
    <row r="55" spans="1:14" ht="15.75" customHeight="1">
      <c r="A55" s="10" t="s">
        <v>295</v>
      </c>
      <c r="B55" s="2" t="s">
        <v>296</v>
      </c>
      <c r="C55" s="10" t="s">
        <v>297</v>
      </c>
      <c r="D55" s="14" t="s">
        <v>298</v>
      </c>
      <c r="E55" s="10" t="s">
        <v>299</v>
      </c>
      <c r="F55" s="120" t="s">
        <v>299</v>
      </c>
      <c r="G55" s="120"/>
      <c r="H55" s="10"/>
      <c r="I55" s="2" t="s">
        <v>12</v>
      </c>
      <c r="J55" s="2" t="s">
        <v>36</v>
      </c>
      <c r="K55" s="3" t="s">
        <v>300</v>
      </c>
      <c r="L55" s="2"/>
      <c r="M55" s="2" t="s">
        <v>259</v>
      </c>
      <c r="N55" s="2"/>
    </row>
    <row r="56" spans="1:14" ht="15.75" customHeight="1">
      <c r="A56" s="10" t="s">
        <v>301</v>
      </c>
      <c r="B56" s="2" t="s">
        <v>302</v>
      </c>
      <c r="C56" s="10" t="s">
        <v>303</v>
      </c>
      <c r="D56" s="14" t="s">
        <v>298</v>
      </c>
      <c r="E56" s="10" t="s">
        <v>304</v>
      </c>
      <c r="F56" s="120" t="s">
        <v>304</v>
      </c>
      <c r="G56" s="120"/>
      <c r="H56" s="10"/>
      <c r="I56" s="2" t="s">
        <v>12</v>
      </c>
      <c r="J56" s="2" t="s">
        <v>36</v>
      </c>
      <c r="K56" s="2"/>
      <c r="L56" s="2"/>
      <c r="M56" s="2" t="s">
        <v>259</v>
      </c>
      <c r="N56" s="2"/>
    </row>
    <row r="57" spans="1:14" ht="15.75" customHeight="1">
      <c r="A57" s="15" t="s">
        <v>305</v>
      </c>
      <c r="B57" s="15" t="s">
        <v>306</v>
      </c>
      <c r="C57" s="15"/>
      <c r="D57" s="8" t="s">
        <v>307</v>
      </c>
      <c r="E57" s="15"/>
      <c r="F57" s="121"/>
      <c r="G57" s="121"/>
      <c r="H57" s="15"/>
      <c r="I57" s="16"/>
      <c r="J57" s="16"/>
      <c r="K57" s="16"/>
      <c r="L57" s="16"/>
      <c r="M57" s="15" t="s">
        <v>15</v>
      </c>
      <c r="N57" s="16" t="s">
        <v>308</v>
      </c>
    </row>
    <row r="58" spans="1:14" ht="15.75" customHeight="1">
      <c r="A58" s="2" t="s">
        <v>309</v>
      </c>
      <c r="B58" s="2" t="s">
        <v>310</v>
      </c>
      <c r="C58" s="2" t="s">
        <v>311</v>
      </c>
      <c r="D58" s="7" t="s">
        <v>312</v>
      </c>
      <c r="E58" s="11" t="s">
        <v>313</v>
      </c>
      <c r="F58" s="122" t="s">
        <v>313</v>
      </c>
      <c r="G58" s="122"/>
      <c r="H58" s="11"/>
      <c r="I58" s="17" t="s">
        <v>65</v>
      </c>
      <c r="J58" s="17" t="s">
        <v>66</v>
      </c>
      <c r="K58" s="18" t="s">
        <v>314</v>
      </c>
      <c r="L58" s="17"/>
      <c r="M58" s="2" t="s">
        <v>15</v>
      </c>
      <c r="N58" s="17"/>
    </row>
    <row r="59" spans="1:14" ht="15.75" customHeight="1">
      <c r="A59" s="2" t="s">
        <v>315</v>
      </c>
      <c r="B59" s="2" t="s">
        <v>316</v>
      </c>
      <c r="C59" s="2" t="s">
        <v>317</v>
      </c>
      <c r="D59" s="7" t="s">
        <v>318</v>
      </c>
      <c r="E59" s="2">
        <v>6597552601</v>
      </c>
      <c r="F59" s="117">
        <v>6597552601</v>
      </c>
      <c r="G59" s="117"/>
      <c r="H59" s="2"/>
      <c r="I59" s="17" t="s">
        <v>12</v>
      </c>
      <c r="J59" s="17" t="s">
        <v>13</v>
      </c>
      <c r="K59" s="18" t="s">
        <v>319</v>
      </c>
      <c r="L59" s="17"/>
      <c r="M59" s="2" t="s">
        <v>15</v>
      </c>
      <c r="N59" s="17"/>
    </row>
    <row r="60" spans="1:14" ht="15.75" customHeight="1">
      <c r="A60" s="2" t="s">
        <v>320</v>
      </c>
      <c r="B60" s="2" t="s">
        <v>321</v>
      </c>
      <c r="C60" s="2"/>
      <c r="D60" s="7" t="s">
        <v>322</v>
      </c>
      <c r="E60" s="11" t="s">
        <v>323</v>
      </c>
      <c r="F60" s="122">
        <v>6585986377</v>
      </c>
      <c r="G60" s="122"/>
      <c r="H60" s="11"/>
      <c r="I60" s="17" t="s">
        <v>12</v>
      </c>
      <c r="J60" s="17" t="s">
        <v>13</v>
      </c>
      <c r="K60" s="18" t="s">
        <v>324</v>
      </c>
      <c r="L60" s="17"/>
      <c r="M60" s="2" t="s">
        <v>15</v>
      </c>
      <c r="N60" s="17"/>
    </row>
    <row r="61" spans="1:14" ht="15.75" customHeight="1">
      <c r="A61" s="2" t="s">
        <v>325</v>
      </c>
      <c r="B61" s="2" t="s">
        <v>326</v>
      </c>
      <c r="C61" s="2" t="s">
        <v>327</v>
      </c>
      <c r="D61" s="7" t="s">
        <v>328</v>
      </c>
      <c r="E61" s="2">
        <v>87517286</v>
      </c>
      <c r="F61" s="117">
        <v>87517286</v>
      </c>
      <c r="G61" s="117"/>
      <c r="H61" s="2"/>
      <c r="I61" s="17" t="s">
        <v>12</v>
      </c>
      <c r="J61" s="17" t="s">
        <v>13</v>
      </c>
      <c r="K61" s="17"/>
      <c r="L61" s="17"/>
      <c r="M61" s="2" t="s">
        <v>15</v>
      </c>
      <c r="N61" s="17"/>
    </row>
    <row r="62" spans="1:14" ht="15.75" customHeight="1">
      <c r="A62" s="2" t="s">
        <v>329</v>
      </c>
      <c r="B62" s="2" t="s">
        <v>330</v>
      </c>
      <c r="C62" s="2" t="s">
        <v>331</v>
      </c>
      <c r="D62" s="19" t="s">
        <v>63</v>
      </c>
      <c r="E62" s="11" t="s">
        <v>332</v>
      </c>
      <c r="F62" s="122">
        <v>61416258343</v>
      </c>
      <c r="G62" s="122"/>
      <c r="H62" s="11"/>
      <c r="I62" s="17" t="s">
        <v>65</v>
      </c>
      <c r="J62" s="17" t="s">
        <v>66</v>
      </c>
      <c r="K62" s="18" t="s">
        <v>67</v>
      </c>
      <c r="L62" s="17"/>
      <c r="M62" s="2" t="s">
        <v>15</v>
      </c>
      <c r="N62" s="17"/>
    </row>
    <row r="63" spans="1:14" ht="15.75" customHeight="1">
      <c r="A63" s="2" t="s">
        <v>333</v>
      </c>
      <c r="B63" s="2" t="s">
        <v>334</v>
      </c>
      <c r="C63" s="2" t="s">
        <v>335</v>
      </c>
      <c r="D63" s="19" t="s">
        <v>63</v>
      </c>
      <c r="E63" s="11" t="s">
        <v>336</v>
      </c>
      <c r="F63" s="122" t="s">
        <v>336</v>
      </c>
      <c r="G63" s="122"/>
      <c r="H63" s="11"/>
      <c r="I63" s="17" t="s">
        <v>12</v>
      </c>
      <c r="J63" s="17" t="s">
        <v>66</v>
      </c>
      <c r="K63" s="17"/>
      <c r="L63" s="17"/>
      <c r="M63" s="2" t="s">
        <v>15</v>
      </c>
      <c r="N63" s="17"/>
    </row>
    <row r="64" spans="1:14" ht="15.75" customHeight="1">
      <c r="A64" s="2" t="s">
        <v>337</v>
      </c>
      <c r="B64" s="2" t="s">
        <v>338</v>
      </c>
      <c r="C64" s="2" t="s">
        <v>339</v>
      </c>
      <c r="D64" s="7" t="s">
        <v>340</v>
      </c>
      <c r="E64" s="11" t="s">
        <v>341</v>
      </c>
      <c r="F64" s="122">
        <v>6592273380</v>
      </c>
      <c r="G64" s="122"/>
      <c r="H64" s="11"/>
      <c r="I64" s="17" t="s">
        <v>12</v>
      </c>
      <c r="J64" s="17" t="s">
        <v>13</v>
      </c>
      <c r="K64" s="18" t="s">
        <v>342</v>
      </c>
      <c r="L64" s="17"/>
      <c r="M64" s="2" t="s">
        <v>15</v>
      </c>
      <c r="N64" s="17"/>
    </row>
    <row r="65" spans="1:14" ht="15.75" customHeight="1">
      <c r="A65" s="2" t="s">
        <v>343</v>
      </c>
      <c r="B65" s="2" t="s">
        <v>344</v>
      </c>
      <c r="C65" s="2" t="s">
        <v>345</v>
      </c>
      <c r="D65" s="7" t="s">
        <v>346</v>
      </c>
      <c r="E65" s="11" t="s">
        <v>347</v>
      </c>
      <c r="F65" s="122">
        <v>6594454566</v>
      </c>
      <c r="G65" s="122"/>
      <c r="H65" s="11"/>
      <c r="I65" s="17" t="s">
        <v>12</v>
      </c>
      <c r="J65" s="17" t="s">
        <v>13</v>
      </c>
      <c r="K65" s="17"/>
      <c r="L65" s="17"/>
      <c r="M65" s="2" t="s">
        <v>15</v>
      </c>
      <c r="N65" s="17"/>
    </row>
    <row r="66" spans="1:14" ht="15.75" customHeight="1">
      <c r="A66" s="2" t="s">
        <v>348</v>
      </c>
      <c r="B66" s="2" t="s">
        <v>141</v>
      </c>
      <c r="C66" s="2" t="s">
        <v>349</v>
      </c>
      <c r="D66" s="6" t="s">
        <v>350</v>
      </c>
      <c r="E66" s="11" t="s">
        <v>351</v>
      </c>
      <c r="F66" s="122" t="s">
        <v>351</v>
      </c>
      <c r="G66" s="122"/>
      <c r="H66" s="11"/>
      <c r="I66" s="17" t="s">
        <v>12</v>
      </c>
      <c r="J66" s="17" t="s">
        <v>13</v>
      </c>
      <c r="K66" s="18" t="s">
        <v>352</v>
      </c>
      <c r="L66" s="17"/>
      <c r="M66" s="2" t="s">
        <v>15</v>
      </c>
      <c r="N66" s="17"/>
    </row>
    <row r="67" spans="1:14" ht="15.75" customHeight="1">
      <c r="A67" s="2" t="s">
        <v>353</v>
      </c>
      <c r="B67" s="2" t="s">
        <v>141</v>
      </c>
      <c r="C67" s="2" t="s">
        <v>354</v>
      </c>
      <c r="D67" s="6" t="s">
        <v>350</v>
      </c>
      <c r="E67" s="11" t="s">
        <v>355</v>
      </c>
      <c r="F67" s="122" t="s">
        <v>355</v>
      </c>
      <c r="G67" s="122"/>
      <c r="H67" s="11"/>
      <c r="I67" s="17" t="s">
        <v>12</v>
      </c>
      <c r="J67" s="17" t="s">
        <v>13</v>
      </c>
      <c r="K67" s="17"/>
      <c r="L67" s="17"/>
      <c r="M67" s="2" t="s">
        <v>15</v>
      </c>
      <c r="N67" s="17"/>
    </row>
    <row r="68" spans="1:14" ht="15.75" customHeight="1">
      <c r="A68" s="2" t="s">
        <v>356</v>
      </c>
      <c r="B68" s="2" t="s">
        <v>357</v>
      </c>
      <c r="C68" s="2" t="s">
        <v>358</v>
      </c>
      <c r="D68" s="6" t="s">
        <v>350</v>
      </c>
      <c r="E68" s="11" t="s">
        <v>359</v>
      </c>
      <c r="F68" s="122" t="s">
        <v>359</v>
      </c>
      <c r="G68" s="122"/>
      <c r="H68" s="11"/>
      <c r="I68" s="17" t="s">
        <v>12</v>
      </c>
      <c r="J68" s="17" t="s">
        <v>13</v>
      </c>
      <c r="K68" s="17"/>
      <c r="L68" s="17"/>
      <c r="M68" s="2" t="s">
        <v>15</v>
      </c>
      <c r="N68" s="17"/>
    </row>
    <row r="69" spans="1:14" ht="15.75" customHeight="1">
      <c r="A69" s="2" t="s">
        <v>360</v>
      </c>
      <c r="B69" s="2" t="s">
        <v>321</v>
      </c>
      <c r="C69" s="2" t="s">
        <v>361</v>
      </c>
      <c r="D69" s="7" t="s">
        <v>362</v>
      </c>
      <c r="E69" s="11" t="s">
        <v>363</v>
      </c>
      <c r="F69" s="122">
        <v>61409880190</v>
      </c>
      <c r="G69" s="122"/>
      <c r="H69" s="11"/>
      <c r="I69" s="17" t="s">
        <v>65</v>
      </c>
      <c r="J69" s="17" t="s">
        <v>66</v>
      </c>
      <c r="K69" s="18" t="s">
        <v>364</v>
      </c>
      <c r="L69" s="17"/>
      <c r="M69" s="2" t="s">
        <v>15</v>
      </c>
      <c r="N69" s="17"/>
    </row>
    <row r="70" spans="1:14" ht="15.75" customHeight="1">
      <c r="A70" s="2" t="s">
        <v>365</v>
      </c>
      <c r="B70" s="2" t="s">
        <v>366</v>
      </c>
      <c r="C70" s="2" t="s">
        <v>367</v>
      </c>
      <c r="D70" s="2" t="s">
        <v>368</v>
      </c>
      <c r="E70" s="11" t="s">
        <v>369</v>
      </c>
      <c r="F70" s="122">
        <v>6594215125</v>
      </c>
      <c r="G70" s="122"/>
      <c r="H70" s="11"/>
      <c r="I70" s="17" t="s">
        <v>12</v>
      </c>
      <c r="J70" s="17" t="s">
        <v>13</v>
      </c>
      <c r="K70" s="18" t="s">
        <v>370</v>
      </c>
      <c r="L70" s="17"/>
      <c r="M70" s="2" t="s">
        <v>15</v>
      </c>
      <c r="N70" s="17"/>
    </row>
    <row r="71" spans="1:14" ht="15.75" customHeight="1">
      <c r="A71" s="2" t="s">
        <v>371</v>
      </c>
      <c r="B71" s="2" t="s">
        <v>372</v>
      </c>
      <c r="C71" s="2" t="s">
        <v>373</v>
      </c>
      <c r="D71" s="2" t="s">
        <v>368</v>
      </c>
      <c r="E71" s="2">
        <v>6592463867</v>
      </c>
      <c r="F71" s="117">
        <v>6592463867</v>
      </c>
      <c r="G71" s="117"/>
      <c r="H71" s="2"/>
      <c r="I71" s="17" t="s">
        <v>12</v>
      </c>
      <c r="J71" s="17" t="s">
        <v>13</v>
      </c>
      <c r="K71" s="18" t="s">
        <v>370</v>
      </c>
      <c r="L71" s="17"/>
      <c r="M71" s="2" t="s">
        <v>15</v>
      </c>
      <c r="N71" s="17"/>
    </row>
    <row r="72" spans="1:14" ht="15.75" customHeight="1">
      <c r="A72" s="2" t="s">
        <v>374</v>
      </c>
      <c r="B72" s="2" t="s">
        <v>375</v>
      </c>
      <c r="C72" s="2" t="s">
        <v>376</v>
      </c>
      <c r="D72" s="2" t="s">
        <v>377</v>
      </c>
      <c r="E72" s="11" t="s">
        <v>378</v>
      </c>
      <c r="F72" s="122" t="s">
        <v>378</v>
      </c>
      <c r="G72" s="122"/>
      <c r="H72" s="11"/>
      <c r="I72" s="17" t="s">
        <v>12</v>
      </c>
      <c r="J72" s="17" t="s">
        <v>13</v>
      </c>
      <c r="K72" s="18" t="s">
        <v>379</v>
      </c>
      <c r="L72" s="17"/>
      <c r="M72" s="2" t="s">
        <v>15</v>
      </c>
      <c r="N72" s="17"/>
    </row>
    <row r="73" spans="1:14" ht="15.75" customHeight="1">
      <c r="A73" s="20" t="s">
        <v>380</v>
      </c>
      <c r="B73" s="2" t="s">
        <v>381</v>
      </c>
      <c r="C73" s="2" t="s">
        <v>382</v>
      </c>
      <c r="D73" s="2" t="s">
        <v>383</v>
      </c>
      <c r="E73" s="11" t="s">
        <v>384</v>
      </c>
      <c r="F73" s="122">
        <v>6592745262</v>
      </c>
      <c r="G73" s="122"/>
      <c r="H73" s="11"/>
      <c r="I73" s="17" t="s">
        <v>12</v>
      </c>
      <c r="J73" s="17" t="s">
        <v>13</v>
      </c>
      <c r="K73" s="18" t="s">
        <v>385</v>
      </c>
      <c r="L73" s="17"/>
      <c r="M73" s="2" t="s">
        <v>15</v>
      </c>
      <c r="N73" s="17"/>
    </row>
    <row r="74" spans="1:14" ht="15.75" customHeight="1">
      <c r="A74" s="2" t="s">
        <v>386</v>
      </c>
      <c r="B74" s="2" t="s">
        <v>166</v>
      </c>
      <c r="C74" s="2" t="s">
        <v>387</v>
      </c>
      <c r="D74" s="2" t="s">
        <v>388</v>
      </c>
      <c r="E74" s="2">
        <v>639178584768</v>
      </c>
      <c r="F74" s="117">
        <v>639178584768</v>
      </c>
      <c r="G74" s="117"/>
      <c r="H74" s="2"/>
      <c r="I74" s="17" t="s">
        <v>12</v>
      </c>
      <c r="J74" s="17" t="s">
        <v>13</v>
      </c>
      <c r="K74" s="18" t="s">
        <v>389</v>
      </c>
      <c r="L74" s="17"/>
      <c r="M74" s="2" t="s">
        <v>15</v>
      </c>
      <c r="N74" s="17"/>
    </row>
    <row r="75" spans="1:14" ht="15.75" customHeight="1">
      <c r="A75" s="2" t="s">
        <v>390</v>
      </c>
      <c r="B75" s="2" t="s">
        <v>391</v>
      </c>
      <c r="C75" s="2" t="s">
        <v>392</v>
      </c>
      <c r="D75" s="2" t="s">
        <v>393</v>
      </c>
      <c r="E75" s="11" t="s">
        <v>394</v>
      </c>
      <c r="F75" s="122">
        <v>60195113080</v>
      </c>
      <c r="G75" s="122"/>
      <c r="H75" s="11"/>
      <c r="I75" s="17" t="s">
        <v>12</v>
      </c>
      <c r="J75" s="17" t="s">
        <v>13</v>
      </c>
      <c r="K75" s="18" t="s">
        <v>395</v>
      </c>
      <c r="L75" s="17"/>
      <c r="M75" s="2" t="s">
        <v>15</v>
      </c>
      <c r="N75" s="17"/>
    </row>
    <row r="76" spans="1:14" ht="15.75" customHeight="1">
      <c r="A76" s="2" t="s">
        <v>396</v>
      </c>
      <c r="B76" s="2" t="s">
        <v>397</v>
      </c>
      <c r="C76" s="2" t="s">
        <v>398</v>
      </c>
      <c r="D76" s="2" t="s">
        <v>399</v>
      </c>
      <c r="E76" s="2">
        <v>639175964925</v>
      </c>
      <c r="F76" s="117">
        <v>639175964925</v>
      </c>
      <c r="G76" s="117"/>
      <c r="H76" s="2"/>
      <c r="I76" s="17"/>
      <c r="J76" s="17" t="s">
        <v>400</v>
      </c>
      <c r="K76" s="18" t="s">
        <v>401</v>
      </c>
      <c r="L76" s="17"/>
      <c r="M76" s="2" t="s">
        <v>15</v>
      </c>
      <c r="N76" s="17"/>
    </row>
    <row r="77" spans="1:14" ht="15.75" customHeight="1">
      <c r="A77" s="2" t="s">
        <v>402</v>
      </c>
      <c r="B77" s="2" t="s">
        <v>403</v>
      </c>
      <c r="C77" s="2" t="s">
        <v>404</v>
      </c>
      <c r="D77" s="2" t="s">
        <v>405</v>
      </c>
      <c r="E77" s="11" t="s">
        <v>406</v>
      </c>
      <c r="F77" s="122" t="s">
        <v>406</v>
      </c>
      <c r="G77" s="122"/>
      <c r="H77" s="11"/>
      <c r="I77" s="17" t="s">
        <v>12</v>
      </c>
      <c r="J77" s="17" t="s">
        <v>13</v>
      </c>
      <c r="K77" s="18" t="s">
        <v>407</v>
      </c>
      <c r="L77" s="17"/>
      <c r="M77" s="2" t="s">
        <v>15</v>
      </c>
      <c r="N77" s="17"/>
    </row>
    <row r="78" spans="1:14" ht="15.75" customHeight="1">
      <c r="A78" s="2" t="s">
        <v>408</v>
      </c>
      <c r="B78" s="2" t="s">
        <v>409</v>
      </c>
      <c r="C78" s="2" t="s">
        <v>410</v>
      </c>
      <c r="D78" s="2" t="s">
        <v>411</v>
      </c>
      <c r="E78" s="2" t="s">
        <v>412</v>
      </c>
      <c r="F78" s="117" t="s">
        <v>412</v>
      </c>
      <c r="G78" s="117"/>
      <c r="H78" s="2"/>
      <c r="I78" s="17" t="s">
        <v>12</v>
      </c>
      <c r="J78" s="17" t="s">
        <v>13</v>
      </c>
      <c r="K78" s="18" t="s">
        <v>413</v>
      </c>
      <c r="L78" s="17"/>
      <c r="M78" s="2" t="s">
        <v>15</v>
      </c>
      <c r="N78" s="17"/>
    </row>
    <row r="79" spans="1:14" ht="15.75" customHeight="1">
      <c r="A79" s="2" t="s">
        <v>414</v>
      </c>
      <c r="B79" s="2" t="s">
        <v>415</v>
      </c>
      <c r="C79" s="2" t="s">
        <v>416</v>
      </c>
      <c r="D79" s="2" t="s">
        <v>417</v>
      </c>
      <c r="E79" s="2"/>
      <c r="F79" s="117"/>
      <c r="G79" s="117"/>
      <c r="H79" s="2"/>
      <c r="I79" s="17" t="s">
        <v>27</v>
      </c>
      <c r="J79" s="17" t="s">
        <v>418</v>
      </c>
      <c r="K79" s="18" t="s">
        <v>419</v>
      </c>
      <c r="L79" s="17"/>
      <c r="M79" s="2" t="s">
        <v>15</v>
      </c>
      <c r="N79" s="17"/>
    </row>
    <row r="80" spans="1:14" ht="15.75" customHeight="1">
      <c r="A80" s="2" t="s">
        <v>420</v>
      </c>
      <c r="B80" s="2" t="s">
        <v>421</v>
      </c>
      <c r="C80" s="2" t="s">
        <v>422</v>
      </c>
      <c r="D80" s="2" t="s">
        <v>423</v>
      </c>
      <c r="E80" s="11" t="s">
        <v>424</v>
      </c>
      <c r="F80" s="122" t="s">
        <v>424</v>
      </c>
      <c r="G80" s="122"/>
      <c r="H80" s="11"/>
      <c r="I80" s="17" t="s">
        <v>12</v>
      </c>
      <c r="J80" s="17" t="s">
        <v>13</v>
      </c>
      <c r="K80" s="18" t="s">
        <v>425</v>
      </c>
      <c r="L80" s="17"/>
      <c r="M80" s="2" t="s">
        <v>15</v>
      </c>
      <c r="N80" s="17"/>
    </row>
    <row r="81" spans="1:14" ht="15.75" customHeight="1">
      <c r="A81" s="2" t="s">
        <v>426</v>
      </c>
      <c r="B81" s="2" t="s">
        <v>427</v>
      </c>
      <c r="C81" s="2" t="s">
        <v>428</v>
      </c>
      <c r="D81" s="2" t="s">
        <v>429</v>
      </c>
      <c r="E81" s="11" t="s">
        <v>430</v>
      </c>
      <c r="F81" s="122" t="s">
        <v>430</v>
      </c>
      <c r="G81" s="122"/>
      <c r="H81" s="11"/>
      <c r="I81" s="17" t="s">
        <v>12</v>
      </c>
      <c r="J81" s="17" t="s">
        <v>13</v>
      </c>
      <c r="K81" s="18" t="s">
        <v>431</v>
      </c>
      <c r="L81" s="17"/>
      <c r="M81" s="2" t="s">
        <v>15</v>
      </c>
      <c r="N81" s="17"/>
    </row>
    <row r="82" spans="1:14" ht="15.75" customHeight="1">
      <c r="A82" s="2" t="s">
        <v>432</v>
      </c>
      <c r="B82" s="2" t="s">
        <v>433</v>
      </c>
      <c r="C82" s="2" t="s">
        <v>434</v>
      </c>
      <c r="D82" s="2" t="s">
        <v>435</v>
      </c>
      <c r="E82" s="2">
        <v>85875718</v>
      </c>
      <c r="F82" s="117">
        <v>85875718</v>
      </c>
      <c r="G82" s="117"/>
      <c r="H82" s="2"/>
      <c r="I82" s="17" t="s">
        <v>12</v>
      </c>
      <c r="J82" s="17" t="s">
        <v>13</v>
      </c>
      <c r="K82" s="18" t="s">
        <v>436</v>
      </c>
      <c r="L82" s="17"/>
      <c r="M82" s="2" t="s">
        <v>15</v>
      </c>
      <c r="N82" s="21" t="s">
        <v>437</v>
      </c>
    </row>
    <row r="83" spans="1:14" ht="15.75" customHeight="1">
      <c r="A83" s="2" t="s">
        <v>438</v>
      </c>
      <c r="B83" s="2" t="s">
        <v>439</v>
      </c>
      <c r="C83" s="2" t="s">
        <v>440</v>
      </c>
      <c r="D83" s="2" t="s">
        <v>441</v>
      </c>
      <c r="E83" s="2">
        <v>92958849</v>
      </c>
      <c r="F83" s="117">
        <v>92958849</v>
      </c>
      <c r="G83" s="117"/>
      <c r="H83" s="2"/>
      <c r="I83" s="17" t="s">
        <v>12</v>
      </c>
      <c r="J83" s="17" t="s">
        <v>13</v>
      </c>
      <c r="K83" s="18" t="s">
        <v>442</v>
      </c>
      <c r="L83" s="17"/>
      <c r="M83" s="2" t="s">
        <v>15</v>
      </c>
      <c r="N83" s="17"/>
    </row>
    <row r="84" spans="1:14" ht="15.75" customHeight="1">
      <c r="A84" s="2" t="s">
        <v>443</v>
      </c>
      <c r="B84" s="2" t="s">
        <v>444</v>
      </c>
      <c r="C84" s="2" t="s">
        <v>445</v>
      </c>
      <c r="D84" s="6" t="s">
        <v>446</v>
      </c>
      <c r="E84" s="2" t="s">
        <v>447</v>
      </c>
      <c r="F84" s="117" t="s">
        <v>447</v>
      </c>
      <c r="G84" s="117"/>
      <c r="H84" s="2"/>
      <c r="I84" s="17" t="s">
        <v>12</v>
      </c>
      <c r="J84" s="17" t="s">
        <v>13</v>
      </c>
      <c r="K84" s="18" t="s">
        <v>448</v>
      </c>
      <c r="L84" s="17"/>
      <c r="M84" s="2" t="s">
        <v>15</v>
      </c>
      <c r="N84" s="21" t="s">
        <v>437</v>
      </c>
    </row>
    <row r="85" spans="1:14" ht="15.75" customHeight="1">
      <c r="A85" s="2" t="s">
        <v>449</v>
      </c>
      <c r="B85" s="2" t="s">
        <v>450</v>
      </c>
      <c r="C85" s="2" t="s">
        <v>451</v>
      </c>
      <c r="D85" s="6" t="s">
        <v>446</v>
      </c>
      <c r="E85" s="2"/>
      <c r="F85" s="117"/>
      <c r="G85" s="117"/>
      <c r="H85" s="2"/>
      <c r="I85" s="17" t="s">
        <v>12</v>
      </c>
      <c r="J85" s="17" t="s">
        <v>13</v>
      </c>
      <c r="K85" s="17"/>
      <c r="L85" s="17"/>
      <c r="M85" s="2" t="s">
        <v>15</v>
      </c>
      <c r="N85" s="21" t="s">
        <v>437</v>
      </c>
    </row>
    <row r="86" spans="1:14" ht="15.75" customHeight="1">
      <c r="A86" s="2" t="s">
        <v>452</v>
      </c>
      <c r="B86" s="2" t="s">
        <v>453</v>
      </c>
      <c r="C86" s="2" t="s">
        <v>454</v>
      </c>
      <c r="D86" s="6" t="s">
        <v>446</v>
      </c>
      <c r="E86" s="2"/>
      <c r="F86" s="117"/>
      <c r="G86" s="117"/>
      <c r="H86" s="2"/>
      <c r="I86" s="17" t="s">
        <v>12</v>
      </c>
      <c r="J86" s="17" t="s">
        <v>13</v>
      </c>
      <c r="K86" s="17"/>
      <c r="L86" s="17"/>
      <c r="M86" s="2" t="s">
        <v>15</v>
      </c>
      <c r="N86" s="21" t="s">
        <v>437</v>
      </c>
    </row>
    <row r="87" spans="1:14" ht="15.75" customHeight="1">
      <c r="A87" s="2" t="s">
        <v>455</v>
      </c>
      <c r="B87" s="2" t="s">
        <v>456</v>
      </c>
      <c r="C87" s="2" t="s">
        <v>457</v>
      </c>
      <c r="D87" s="4" t="s">
        <v>458</v>
      </c>
      <c r="E87" s="2">
        <v>91847533</v>
      </c>
      <c r="F87" s="117">
        <v>91847533</v>
      </c>
      <c r="G87" s="117"/>
      <c r="H87" s="2"/>
      <c r="I87" s="17" t="s">
        <v>12</v>
      </c>
      <c r="J87" s="17" t="s">
        <v>13</v>
      </c>
      <c r="K87" s="18" t="s">
        <v>459</v>
      </c>
      <c r="L87" s="17"/>
      <c r="M87" s="2" t="s">
        <v>15</v>
      </c>
      <c r="N87" s="21" t="s">
        <v>437</v>
      </c>
    </row>
    <row r="88" spans="1:14" ht="15.75" customHeight="1">
      <c r="A88" s="2" t="s">
        <v>460</v>
      </c>
      <c r="B88" s="2" t="s">
        <v>461</v>
      </c>
      <c r="C88" s="2" t="s">
        <v>462</v>
      </c>
      <c r="D88" s="4" t="s">
        <v>458</v>
      </c>
      <c r="E88" s="2">
        <v>90407361</v>
      </c>
      <c r="F88" s="117">
        <v>90407361</v>
      </c>
      <c r="G88" s="117"/>
      <c r="H88" s="2"/>
      <c r="I88" s="17" t="s">
        <v>12</v>
      </c>
      <c r="J88" s="17" t="s">
        <v>13</v>
      </c>
      <c r="K88" s="17"/>
      <c r="L88" s="17"/>
      <c r="M88" s="2" t="s">
        <v>15</v>
      </c>
      <c r="N88" s="21" t="s">
        <v>437</v>
      </c>
    </row>
    <row r="89" spans="1:14" ht="15.75" customHeight="1">
      <c r="A89" s="2" t="s">
        <v>463</v>
      </c>
      <c r="B89" s="2" t="s">
        <v>39</v>
      </c>
      <c r="C89" s="2" t="s">
        <v>464</v>
      </c>
      <c r="D89" s="6" t="s">
        <v>465</v>
      </c>
      <c r="E89" s="2">
        <v>96389557</v>
      </c>
      <c r="F89" s="117">
        <v>96389557</v>
      </c>
      <c r="G89" s="117"/>
      <c r="H89" s="2"/>
      <c r="I89" s="17"/>
      <c r="J89" s="17" t="s">
        <v>13</v>
      </c>
      <c r="K89" s="18" t="s">
        <v>466</v>
      </c>
      <c r="L89" s="17"/>
      <c r="M89" s="2" t="s">
        <v>15</v>
      </c>
      <c r="N89" s="17"/>
    </row>
    <row r="90" spans="1:14" ht="15.75" customHeight="1">
      <c r="A90" s="2" t="s">
        <v>467</v>
      </c>
      <c r="B90" s="2" t="s">
        <v>468</v>
      </c>
      <c r="C90" s="2" t="s">
        <v>469</v>
      </c>
      <c r="D90" s="6" t="s">
        <v>465</v>
      </c>
      <c r="E90" s="11" t="s">
        <v>470</v>
      </c>
      <c r="F90" s="122" t="s">
        <v>470</v>
      </c>
      <c r="G90" s="122"/>
      <c r="H90" s="11"/>
      <c r="I90" s="17"/>
      <c r="J90" s="17"/>
      <c r="K90" s="17"/>
      <c r="L90" s="17"/>
      <c r="M90" s="2" t="s">
        <v>15</v>
      </c>
      <c r="N90" s="17"/>
    </row>
    <row r="91" spans="1:14" ht="15.75" customHeight="1">
      <c r="A91" s="2" t="s">
        <v>471</v>
      </c>
      <c r="B91" s="2" t="s">
        <v>69</v>
      </c>
      <c r="C91" s="2" t="s">
        <v>472</v>
      </c>
      <c r="D91" s="4" t="s">
        <v>473</v>
      </c>
      <c r="E91" s="2">
        <v>96875592</v>
      </c>
      <c r="F91" s="117">
        <v>96875592</v>
      </c>
      <c r="G91" s="117"/>
      <c r="H91" s="2"/>
      <c r="I91" s="17" t="s">
        <v>12</v>
      </c>
      <c r="J91" s="17" t="s">
        <v>13</v>
      </c>
      <c r="K91" s="18" t="s">
        <v>474</v>
      </c>
      <c r="L91" s="17"/>
      <c r="M91" s="2" t="s">
        <v>15</v>
      </c>
      <c r="N91" s="17"/>
    </row>
    <row r="92" spans="1:14" ht="15.75" customHeight="1">
      <c r="A92" s="2" t="s">
        <v>475</v>
      </c>
      <c r="B92" s="2" t="s">
        <v>476</v>
      </c>
      <c r="C92" s="2" t="s">
        <v>477</v>
      </c>
      <c r="D92" s="4" t="s">
        <v>473</v>
      </c>
      <c r="E92" s="2">
        <v>94239100</v>
      </c>
      <c r="F92" s="117">
        <v>94239100</v>
      </c>
      <c r="G92" s="117"/>
      <c r="H92" s="2"/>
      <c r="I92" s="17" t="s">
        <v>12</v>
      </c>
      <c r="J92" s="17" t="s">
        <v>13</v>
      </c>
      <c r="K92" s="17"/>
      <c r="L92" s="17"/>
      <c r="M92" s="2" t="s">
        <v>15</v>
      </c>
      <c r="N92" s="17"/>
    </row>
    <row r="93" spans="1:14" ht="15.75" customHeight="1">
      <c r="A93" s="22" t="s">
        <v>478</v>
      </c>
      <c r="B93" s="2" t="s">
        <v>281</v>
      </c>
      <c r="C93" s="2" t="s">
        <v>479</v>
      </c>
      <c r="D93" s="4" t="s">
        <v>473</v>
      </c>
      <c r="E93" s="2">
        <v>96977268</v>
      </c>
      <c r="F93" s="117">
        <v>96977268</v>
      </c>
      <c r="G93" s="117"/>
      <c r="H93" s="2"/>
      <c r="I93" s="17" t="s">
        <v>12</v>
      </c>
      <c r="J93" s="17" t="s">
        <v>13</v>
      </c>
      <c r="K93" s="17"/>
      <c r="L93" s="17"/>
      <c r="M93" s="2" t="s">
        <v>15</v>
      </c>
      <c r="N93" s="17"/>
    </row>
    <row r="94" spans="1:14" ht="15.75" customHeight="1">
      <c r="A94" s="2" t="s">
        <v>480</v>
      </c>
      <c r="B94" s="2" t="s">
        <v>481</v>
      </c>
      <c r="C94" s="2" t="s">
        <v>482</v>
      </c>
      <c r="D94" s="2" t="s">
        <v>483</v>
      </c>
      <c r="E94" s="2">
        <v>98489994</v>
      </c>
      <c r="F94" s="117">
        <v>98489994</v>
      </c>
      <c r="G94" s="117"/>
      <c r="H94" s="2"/>
      <c r="I94" s="17" t="s">
        <v>12</v>
      </c>
      <c r="J94" s="17" t="s">
        <v>13</v>
      </c>
      <c r="K94" s="18" t="s">
        <v>484</v>
      </c>
      <c r="L94" s="17"/>
      <c r="M94" s="2" t="s">
        <v>15</v>
      </c>
      <c r="N94" s="17"/>
    </row>
    <row r="95" spans="1:14" ht="15.75" customHeight="1">
      <c r="A95" s="2" t="s">
        <v>485</v>
      </c>
      <c r="B95" s="2" t="s">
        <v>486</v>
      </c>
      <c r="C95" s="2" t="s">
        <v>487</v>
      </c>
      <c r="D95" s="6" t="s">
        <v>488</v>
      </c>
      <c r="E95" s="11" t="s">
        <v>489</v>
      </c>
      <c r="F95" s="122" t="s">
        <v>489</v>
      </c>
      <c r="G95" s="122"/>
      <c r="H95" s="11"/>
      <c r="I95" s="17" t="s">
        <v>12</v>
      </c>
      <c r="J95" s="17" t="s">
        <v>13</v>
      </c>
      <c r="K95" s="18" t="s">
        <v>490</v>
      </c>
      <c r="L95" s="17"/>
      <c r="M95" s="2" t="s">
        <v>15</v>
      </c>
      <c r="N95" s="17"/>
    </row>
    <row r="96" spans="1:14" ht="15.75" customHeight="1">
      <c r="A96" s="2" t="s">
        <v>491</v>
      </c>
      <c r="B96" s="2" t="s">
        <v>492</v>
      </c>
      <c r="C96" s="2" t="s">
        <v>493</v>
      </c>
      <c r="D96" s="6" t="s">
        <v>488</v>
      </c>
      <c r="E96" s="11" t="s">
        <v>494</v>
      </c>
      <c r="F96" s="122" t="s">
        <v>494</v>
      </c>
      <c r="G96" s="122"/>
      <c r="H96" s="11"/>
      <c r="I96" s="17" t="s">
        <v>12</v>
      </c>
      <c r="J96" s="17" t="s">
        <v>13</v>
      </c>
      <c r="K96" s="17"/>
      <c r="L96" s="17"/>
      <c r="M96" s="2" t="s">
        <v>15</v>
      </c>
      <c r="N96" s="17"/>
    </row>
    <row r="97" spans="1:14" ht="15.75" customHeight="1">
      <c r="A97" s="2" t="s">
        <v>495</v>
      </c>
      <c r="B97" s="2" t="s">
        <v>409</v>
      </c>
      <c r="C97" s="2" t="s">
        <v>496</v>
      </c>
      <c r="D97" s="6" t="s">
        <v>497</v>
      </c>
      <c r="E97" s="11" t="s">
        <v>498</v>
      </c>
      <c r="F97" s="122" t="s">
        <v>498</v>
      </c>
      <c r="G97" s="122"/>
      <c r="H97" s="11"/>
      <c r="I97" s="17" t="s">
        <v>12</v>
      </c>
      <c r="J97" s="17" t="s">
        <v>13</v>
      </c>
      <c r="K97" s="18" t="s">
        <v>499</v>
      </c>
      <c r="L97" s="17"/>
      <c r="M97" s="2" t="s">
        <v>15</v>
      </c>
      <c r="N97" s="17"/>
    </row>
    <row r="98" spans="1:14" ht="15.75" customHeight="1">
      <c r="A98" s="2" t="s">
        <v>500</v>
      </c>
      <c r="B98" s="2" t="s">
        <v>409</v>
      </c>
      <c r="C98" s="2" t="s">
        <v>496</v>
      </c>
      <c r="D98" s="6" t="s">
        <v>497</v>
      </c>
      <c r="E98" s="11" t="s">
        <v>498</v>
      </c>
      <c r="F98" s="122" t="s">
        <v>498</v>
      </c>
      <c r="G98" s="122"/>
      <c r="H98" s="11"/>
      <c r="I98" s="17" t="s">
        <v>12</v>
      </c>
      <c r="J98" s="17" t="s">
        <v>13</v>
      </c>
      <c r="K98" s="17"/>
      <c r="L98" s="17"/>
      <c r="M98" s="2" t="s">
        <v>15</v>
      </c>
      <c r="N98" s="17"/>
    </row>
    <row r="99" spans="1:14" ht="15.75" customHeight="1">
      <c r="A99" s="2" t="s">
        <v>501</v>
      </c>
      <c r="B99" s="2" t="s">
        <v>409</v>
      </c>
      <c r="C99" s="2" t="s">
        <v>496</v>
      </c>
      <c r="D99" s="6" t="s">
        <v>497</v>
      </c>
      <c r="E99" s="11" t="s">
        <v>498</v>
      </c>
      <c r="F99" s="122" t="s">
        <v>498</v>
      </c>
      <c r="G99" s="122"/>
      <c r="H99" s="11"/>
      <c r="I99" s="17" t="s">
        <v>12</v>
      </c>
      <c r="J99" s="17" t="s">
        <v>13</v>
      </c>
      <c r="K99" s="17"/>
      <c r="L99" s="17"/>
      <c r="M99" s="2" t="s">
        <v>15</v>
      </c>
      <c r="N99" s="17"/>
    </row>
    <row r="100" spans="1:14" ht="15.75" customHeight="1">
      <c r="A100" s="2" t="s">
        <v>502</v>
      </c>
      <c r="B100" s="2" t="s">
        <v>409</v>
      </c>
      <c r="C100" s="2" t="s">
        <v>496</v>
      </c>
      <c r="D100" s="6" t="s">
        <v>497</v>
      </c>
      <c r="E100" s="11" t="s">
        <v>498</v>
      </c>
      <c r="F100" s="122" t="s">
        <v>498</v>
      </c>
      <c r="G100" s="122"/>
      <c r="H100" s="11"/>
      <c r="I100" s="17" t="s">
        <v>12</v>
      </c>
      <c r="J100" s="17" t="s">
        <v>13</v>
      </c>
      <c r="K100" s="17"/>
      <c r="L100" s="17"/>
      <c r="M100" s="2" t="s">
        <v>15</v>
      </c>
      <c r="N100" s="17"/>
    </row>
    <row r="101" spans="1:14" ht="15.75" customHeight="1">
      <c r="A101" s="2" t="s">
        <v>503</v>
      </c>
      <c r="B101" s="2" t="s">
        <v>409</v>
      </c>
      <c r="C101" s="2" t="s">
        <v>31</v>
      </c>
      <c r="D101" s="6" t="s">
        <v>504</v>
      </c>
      <c r="E101" s="2">
        <v>92387970</v>
      </c>
      <c r="F101" s="117">
        <v>92387970</v>
      </c>
      <c r="G101" s="117"/>
      <c r="H101" s="2"/>
      <c r="I101" s="17" t="s">
        <v>12</v>
      </c>
      <c r="J101" s="17" t="s">
        <v>13</v>
      </c>
      <c r="K101" s="3" t="s">
        <v>30</v>
      </c>
      <c r="L101" s="17"/>
      <c r="M101" s="2" t="s">
        <v>15</v>
      </c>
      <c r="N101" s="17"/>
    </row>
    <row r="102" spans="1:14" ht="15.75" customHeight="1">
      <c r="A102" s="2" t="s">
        <v>505</v>
      </c>
      <c r="B102" s="2" t="s">
        <v>39</v>
      </c>
      <c r="C102" s="2" t="s">
        <v>506</v>
      </c>
      <c r="D102" s="2" t="s">
        <v>507</v>
      </c>
      <c r="E102" s="2">
        <v>90089841</v>
      </c>
      <c r="F102" s="117">
        <v>90089841</v>
      </c>
      <c r="G102" s="117"/>
      <c r="H102" s="2"/>
      <c r="I102" s="17" t="s">
        <v>12</v>
      </c>
      <c r="J102" s="17" t="s">
        <v>13</v>
      </c>
      <c r="K102" s="18" t="s">
        <v>508</v>
      </c>
      <c r="L102" s="17"/>
      <c r="M102" s="2" t="s">
        <v>15</v>
      </c>
      <c r="N102" s="17"/>
    </row>
    <row r="103" spans="1:14" ht="15.75" customHeight="1">
      <c r="A103" s="2" t="s">
        <v>509</v>
      </c>
      <c r="B103" s="2" t="s">
        <v>510</v>
      </c>
      <c r="C103" s="2" t="s">
        <v>511</v>
      </c>
      <c r="D103" s="8" t="s">
        <v>512</v>
      </c>
      <c r="E103" s="2">
        <v>92222786</v>
      </c>
      <c r="F103" s="117">
        <v>92222786</v>
      </c>
      <c r="G103" s="117"/>
      <c r="H103" s="2"/>
      <c r="I103" s="17" t="s">
        <v>12</v>
      </c>
      <c r="J103" s="17" t="s">
        <v>13</v>
      </c>
      <c r="K103" s="18" t="s">
        <v>513</v>
      </c>
      <c r="L103" s="17"/>
      <c r="M103" s="2" t="s">
        <v>15</v>
      </c>
      <c r="N103" s="17"/>
    </row>
    <row r="104" spans="1:14" ht="15.75" customHeight="1">
      <c r="A104" s="2" t="s">
        <v>514</v>
      </c>
      <c r="B104" s="2" t="s">
        <v>515</v>
      </c>
      <c r="C104" s="2" t="s">
        <v>516</v>
      </c>
      <c r="D104" s="4" t="s">
        <v>517</v>
      </c>
      <c r="E104" s="2">
        <v>97432006</v>
      </c>
      <c r="F104" s="117">
        <v>97432006</v>
      </c>
      <c r="G104" s="117"/>
      <c r="H104" s="2"/>
      <c r="I104" s="17" t="s">
        <v>12</v>
      </c>
      <c r="J104" s="17" t="s">
        <v>13</v>
      </c>
      <c r="K104" s="18" t="s">
        <v>518</v>
      </c>
      <c r="L104" s="17"/>
      <c r="M104" s="2" t="s">
        <v>15</v>
      </c>
      <c r="N104" s="17"/>
    </row>
    <row r="105" spans="1:14" ht="15.75" customHeight="1">
      <c r="A105" s="2" t="s">
        <v>519</v>
      </c>
      <c r="B105" s="2" t="s">
        <v>520</v>
      </c>
      <c r="C105" s="2" t="s">
        <v>521</v>
      </c>
      <c r="D105" s="4" t="s">
        <v>517</v>
      </c>
      <c r="E105" s="2">
        <v>97118747</v>
      </c>
      <c r="F105" s="117">
        <v>97118747</v>
      </c>
      <c r="G105" s="117"/>
      <c r="H105" s="2"/>
      <c r="I105" s="17" t="s">
        <v>12</v>
      </c>
      <c r="J105" s="17" t="s">
        <v>13</v>
      </c>
      <c r="K105" s="17"/>
      <c r="L105" s="17"/>
      <c r="M105" s="2" t="s">
        <v>15</v>
      </c>
      <c r="N105" s="17"/>
    </row>
    <row r="106" spans="1:14" ht="15.75" customHeight="1">
      <c r="A106" s="2" t="s">
        <v>522</v>
      </c>
      <c r="B106" s="2" t="s">
        <v>56</v>
      </c>
      <c r="C106" s="2" t="s">
        <v>523</v>
      </c>
      <c r="D106" s="2" t="s">
        <v>524</v>
      </c>
      <c r="E106" s="2" t="s">
        <v>525</v>
      </c>
      <c r="F106" s="117" t="s">
        <v>525</v>
      </c>
      <c r="G106" s="117"/>
      <c r="H106" s="2"/>
      <c r="I106" s="17" t="s">
        <v>12</v>
      </c>
      <c r="J106" s="17" t="s">
        <v>13</v>
      </c>
      <c r="K106" s="18" t="s">
        <v>526</v>
      </c>
      <c r="L106" s="17"/>
      <c r="M106" s="2" t="s">
        <v>15</v>
      </c>
      <c r="N106" s="17"/>
    </row>
    <row r="107" spans="1:14" ht="15.75" customHeight="1">
      <c r="A107" s="2" t="s">
        <v>527</v>
      </c>
      <c r="B107" s="2" t="s">
        <v>409</v>
      </c>
      <c r="C107" s="2" t="s">
        <v>528</v>
      </c>
      <c r="D107" s="2" t="s">
        <v>529</v>
      </c>
      <c r="E107" s="2">
        <v>6582666061</v>
      </c>
      <c r="F107" s="117">
        <v>6582666061</v>
      </c>
      <c r="G107" s="117"/>
      <c r="H107" s="2"/>
      <c r="I107" s="17" t="s">
        <v>12</v>
      </c>
      <c r="J107" s="17" t="s">
        <v>13</v>
      </c>
      <c r="K107" s="18" t="s">
        <v>530</v>
      </c>
      <c r="L107" s="17"/>
      <c r="M107" s="2" t="s">
        <v>15</v>
      </c>
      <c r="N107" s="17"/>
    </row>
    <row r="108" spans="1:14" ht="15.75" customHeight="1">
      <c r="A108" s="2" t="s">
        <v>531</v>
      </c>
      <c r="B108" s="2" t="s">
        <v>532</v>
      </c>
      <c r="C108" s="2" t="s">
        <v>533</v>
      </c>
      <c r="D108" s="4" t="s">
        <v>534</v>
      </c>
      <c r="E108" s="2">
        <v>6591153519</v>
      </c>
      <c r="F108" s="117">
        <v>6591153519</v>
      </c>
      <c r="G108" s="117"/>
      <c r="H108" s="2"/>
      <c r="I108" s="17" t="s">
        <v>12</v>
      </c>
      <c r="J108" s="17" t="s">
        <v>13</v>
      </c>
      <c r="K108" s="17"/>
      <c r="L108" s="17"/>
      <c r="M108" s="2" t="s">
        <v>15</v>
      </c>
      <c r="N108" s="17"/>
    </row>
    <row r="109" spans="1:14" ht="15.75" customHeight="1">
      <c r="A109" s="2" t="s">
        <v>535</v>
      </c>
      <c r="B109" s="2" t="s">
        <v>536</v>
      </c>
      <c r="C109" s="2" t="s">
        <v>537</v>
      </c>
      <c r="D109" s="2" t="s">
        <v>538</v>
      </c>
      <c r="E109" s="2" t="s">
        <v>539</v>
      </c>
      <c r="F109" s="117" t="s">
        <v>539</v>
      </c>
      <c r="G109" s="117"/>
      <c r="H109" s="2"/>
      <c r="I109" s="17" t="s">
        <v>12</v>
      </c>
      <c r="J109" s="17" t="s">
        <v>13</v>
      </c>
      <c r="K109" s="18" t="s">
        <v>540</v>
      </c>
      <c r="L109" s="17"/>
      <c r="M109" s="2" t="s">
        <v>15</v>
      </c>
      <c r="N109" s="17"/>
    </row>
    <row r="110" spans="1:14" ht="15.75" customHeight="1">
      <c r="A110" s="2" t="s">
        <v>541</v>
      </c>
      <c r="B110" s="2" t="s">
        <v>409</v>
      </c>
      <c r="C110" s="2" t="s">
        <v>542</v>
      </c>
      <c r="D110" s="2" t="s">
        <v>543</v>
      </c>
      <c r="E110" s="11" t="s">
        <v>544</v>
      </c>
      <c r="F110" s="122" t="s">
        <v>544</v>
      </c>
      <c r="G110" s="122"/>
      <c r="H110" s="11"/>
      <c r="I110" s="17" t="s">
        <v>12</v>
      </c>
      <c r="J110" s="17" t="s">
        <v>13</v>
      </c>
      <c r="K110" s="18" t="s">
        <v>545</v>
      </c>
      <c r="L110" s="17"/>
      <c r="M110" s="2" t="s">
        <v>15</v>
      </c>
      <c r="N110" s="17"/>
    </row>
    <row r="111" spans="1:14" ht="15.75" customHeight="1">
      <c r="A111" s="2" t="s">
        <v>546</v>
      </c>
      <c r="B111" s="2" t="s">
        <v>547</v>
      </c>
      <c r="C111" s="2" t="s">
        <v>548</v>
      </c>
      <c r="D111" s="4" t="s">
        <v>549</v>
      </c>
      <c r="E111" s="2">
        <v>98155421</v>
      </c>
      <c r="F111" s="117">
        <v>98155421</v>
      </c>
      <c r="G111" s="117"/>
      <c r="H111" s="2"/>
      <c r="I111" s="17" t="s">
        <v>12</v>
      </c>
      <c r="J111" s="17" t="s">
        <v>13</v>
      </c>
      <c r="K111" s="18" t="s">
        <v>550</v>
      </c>
      <c r="L111" s="17"/>
      <c r="M111" s="2" t="s">
        <v>15</v>
      </c>
      <c r="N111" s="17"/>
    </row>
    <row r="112" spans="1:14" ht="15.75" customHeight="1">
      <c r="A112" s="2" t="s">
        <v>551</v>
      </c>
      <c r="B112" s="2" t="s">
        <v>375</v>
      </c>
      <c r="C112" s="2" t="s">
        <v>552</v>
      </c>
      <c r="D112" s="4" t="s">
        <v>549</v>
      </c>
      <c r="E112" s="2">
        <v>83461619</v>
      </c>
      <c r="F112" s="117">
        <v>83461619</v>
      </c>
      <c r="G112" s="117"/>
      <c r="H112" s="2"/>
      <c r="I112" s="17" t="s">
        <v>12</v>
      </c>
      <c r="J112" s="17" t="s">
        <v>13</v>
      </c>
      <c r="K112" s="17"/>
      <c r="L112" s="17"/>
      <c r="M112" s="2" t="s">
        <v>15</v>
      </c>
      <c r="N112" s="17"/>
    </row>
    <row r="113" spans="1:14" ht="15.75" customHeight="1">
      <c r="A113" s="2" t="s">
        <v>553</v>
      </c>
      <c r="B113" s="2" t="s">
        <v>554</v>
      </c>
      <c r="C113" s="2" t="s">
        <v>555</v>
      </c>
      <c r="D113" s="2" t="s">
        <v>556</v>
      </c>
      <c r="E113" s="2" t="s">
        <v>557</v>
      </c>
      <c r="F113" s="117" t="s">
        <v>557</v>
      </c>
      <c r="G113" s="117"/>
      <c r="H113" s="2"/>
      <c r="I113" s="17" t="s">
        <v>12</v>
      </c>
      <c r="J113" s="17" t="s">
        <v>13</v>
      </c>
      <c r="K113" s="18" t="s">
        <v>558</v>
      </c>
      <c r="L113" s="17"/>
      <c r="M113" s="2" t="s">
        <v>15</v>
      </c>
      <c r="N113" s="17"/>
    </row>
    <row r="114" spans="1:14" ht="15.75" customHeight="1">
      <c r="A114" s="2" t="s">
        <v>559</v>
      </c>
      <c r="B114" s="2" t="s">
        <v>39</v>
      </c>
      <c r="C114" s="2" t="s">
        <v>560</v>
      </c>
      <c r="D114" s="7" t="s">
        <v>561</v>
      </c>
      <c r="E114" s="11" t="s">
        <v>562</v>
      </c>
      <c r="F114" s="122" t="s">
        <v>562</v>
      </c>
      <c r="G114" s="122"/>
      <c r="H114" s="11"/>
      <c r="I114" s="17" t="s">
        <v>12</v>
      </c>
      <c r="J114" s="17" t="s">
        <v>13</v>
      </c>
      <c r="K114" s="18" t="s">
        <v>563</v>
      </c>
      <c r="L114" s="17"/>
      <c r="M114" s="2" t="s">
        <v>15</v>
      </c>
      <c r="N114" s="17"/>
    </row>
    <row r="115" spans="1:14" ht="15.75" customHeight="1">
      <c r="A115" s="17" t="s">
        <v>564</v>
      </c>
      <c r="B115" s="17"/>
      <c r="C115" s="17"/>
      <c r="D115" s="17" t="s">
        <v>565</v>
      </c>
      <c r="E115" s="17"/>
      <c r="F115" s="123"/>
      <c r="G115" s="123"/>
      <c r="H115" s="17"/>
      <c r="I115" s="17"/>
      <c r="J115" s="17"/>
      <c r="K115" s="18" t="s">
        <v>566</v>
      </c>
      <c r="L115" s="17"/>
      <c r="M115" s="2" t="s">
        <v>259</v>
      </c>
      <c r="N115" s="17"/>
    </row>
    <row r="116" spans="1:14" ht="15.75" customHeight="1">
      <c r="A116" s="17" t="s">
        <v>567</v>
      </c>
      <c r="B116" s="17" t="s">
        <v>439</v>
      </c>
      <c r="C116" s="17" t="s">
        <v>568</v>
      </c>
      <c r="D116" s="17" t="s">
        <v>569</v>
      </c>
      <c r="E116" s="17" t="s">
        <v>570</v>
      </c>
      <c r="F116" s="123" t="s">
        <v>570</v>
      </c>
      <c r="G116" s="123"/>
      <c r="H116" s="17"/>
      <c r="I116" s="17" t="s">
        <v>12</v>
      </c>
      <c r="J116" s="17" t="s">
        <v>13</v>
      </c>
      <c r="K116" s="18" t="s">
        <v>571</v>
      </c>
      <c r="L116" s="17"/>
      <c r="M116" s="2" t="s">
        <v>259</v>
      </c>
      <c r="N116" s="17"/>
    </row>
    <row r="117" spans="1:14" ht="15.75" customHeight="1">
      <c r="A117" s="17" t="s">
        <v>572</v>
      </c>
      <c r="B117" s="17" t="s">
        <v>573</v>
      </c>
      <c r="C117" s="17" t="s">
        <v>574</v>
      </c>
      <c r="D117" s="17" t="s">
        <v>575</v>
      </c>
      <c r="E117" s="17" t="s">
        <v>576</v>
      </c>
      <c r="F117" s="123" t="s">
        <v>576</v>
      </c>
      <c r="G117" s="123"/>
      <c r="H117" s="17"/>
      <c r="I117" s="17" t="s">
        <v>12</v>
      </c>
      <c r="J117" s="17" t="s">
        <v>13</v>
      </c>
      <c r="K117" s="18" t="s">
        <v>577</v>
      </c>
      <c r="L117" s="17"/>
      <c r="M117" s="2" t="s">
        <v>259</v>
      </c>
      <c r="N117" s="17"/>
    </row>
    <row r="118" spans="1:14" ht="15.75" customHeight="1">
      <c r="A118" s="17" t="s">
        <v>578</v>
      </c>
      <c r="B118" s="17" t="s">
        <v>579</v>
      </c>
      <c r="C118" s="17" t="s">
        <v>580</v>
      </c>
      <c r="D118" s="17" t="s">
        <v>581</v>
      </c>
      <c r="E118" s="17"/>
      <c r="F118" s="123"/>
      <c r="G118" s="123"/>
      <c r="H118" s="17"/>
      <c r="I118" s="17" t="s">
        <v>12</v>
      </c>
      <c r="J118" s="17" t="s">
        <v>13</v>
      </c>
      <c r="K118" s="18" t="s">
        <v>582</v>
      </c>
      <c r="L118" s="17"/>
      <c r="M118" s="2" t="s">
        <v>259</v>
      </c>
      <c r="N118" s="17"/>
    </row>
    <row r="119" spans="1:14" ht="15.75" customHeight="1">
      <c r="A119" s="17" t="s">
        <v>583</v>
      </c>
      <c r="B119" s="23" t="s">
        <v>584</v>
      </c>
      <c r="C119" s="17" t="s">
        <v>585</v>
      </c>
      <c r="D119" s="24" t="s">
        <v>586</v>
      </c>
      <c r="E119" s="23" t="s">
        <v>587</v>
      </c>
      <c r="F119" s="124" t="s">
        <v>587</v>
      </c>
      <c r="G119" s="124"/>
      <c r="H119" s="23"/>
      <c r="I119" s="17" t="s">
        <v>12</v>
      </c>
      <c r="J119" s="17"/>
      <c r="K119" s="18" t="s">
        <v>588</v>
      </c>
      <c r="L119" s="17"/>
      <c r="M119" s="2" t="s">
        <v>259</v>
      </c>
      <c r="N119" s="17"/>
    </row>
    <row r="120" spans="1:14" ht="15.75" customHeight="1">
      <c r="A120" s="17" t="s">
        <v>589</v>
      </c>
      <c r="B120" s="23" t="s">
        <v>584</v>
      </c>
      <c r="C120" s="17" t="s">
        <v>590</v>
      </c>
      <c r="D120" s="24" t="s">
        <v>586</v>
      </c>
      <c r="E120" s="17">
        <v>91126126</v>
      </c>
      <c r="F120" s="123">
        <v>91126126</v>
      </c>
      <c r="G120" s="123"/>
      <c r="H120" s="17"/>
      <c r="I120" s="17" t="s">
        <v>12</v>
      </c>
      <c r="J120" s="17"/>
      <c r="K120" s="17"/>
      <c r="L120" s="17"/>
      <c r="M120" s="2" t="s">
        <v>259</v>
      </c>
      <c r="N120" s="17"/>
    </row>
    <row r="121" spans="1:14" ht="15.75" customHeight="1">
      <c r="A121" s="17" t="s">
        <v>591</v>
      </c>
      <c r="B121" s="17" t="s">
        <v>536</v>
      </c>
      <c r="C121" s="17" t="s">
        <v>592</v>
      </c>
      <c r="D121" s="24" t="s">
        <v>586</v>
      </c>
      <c r="E121" s="17">
        <v>97415861</v>
      </c>
      <c r="F121" s="123">
        <v>97415861</v>
      </c>
      <c r="G121" s="123"/>
      <c r="H121" s="17"/>
      <c r="I121" s="17" t="s">
        <v>12</v>
      </c>
      <c r="J121" s="17"/>
      <c r="K121" s="17"/>
      <c r="L121" s="17"/>
      <c r="M121" s="2" t="s">
        <v>259</v>
      </c>
      <c r="N121" s="17"/>
    </row>
    <row r="122" spans="1:14" ht="15.75" customHeight="1">
      <c r="A122" s="17" t="s">
        <v>593</v>
      </c>
      <c r="B122" s="17" t="s">
        <v>594</v>
      </c>
      <c r="C122" s="17" t="s">
        <v>595</v>
      </c>
      <c r="D122" s="17" t="s">
        <v>596</v>
      </c>
      <c r="E122" s="17" t="s">
        <v>597</v>
      </c>
      <c r="F122" s="123" t="s">
        <v>597</v>
      </c>
      <c r="G122" s="123"/>
      <c r="H122" s="17"/>
      <c r="I122" s="17"/>
      <c r="J122" s="17" t="s">
        <v>13</v>
      </c>
      <c r="K122" s="18" t="s">
        <v>186</v>
      </c>
      <c r="L122" s="17"/>
      <c r="M122" s="2" t="s">
        <v>259</v>
      </c>
      <c r="N122" s="17"/>
    </row>
    <row r="123" spans="1:14" ht="15.75" customHeight="1">
      <c r="A123" s="17"/>
      <c r="B123" s="17"/>
      <c r="C123" s="17"/>
      <c r="D123" s="17"/>
      <c r="E123" s="17"/>
      <c r="F123" s="123"/>
      <c r="G123" s="123"/>
      <c r="H123" s="17"/>
      <c r="I123" s="17"/>
      <c r="J123" s="17"/>
      <c r="K123" s="17"/>
      <c r="L123" s="17"/>
      <c r="M123" s="17"/>
      <c r="N123" s="17"/>
    </row>
    <row r="124" spans="1:14" ht="15.75" customHeight="1">
      <c r="A124" s="17"/>
      <c r="B124" s="17"/>
      <c r="C124" s="17"/>
      <c r="D124" s="17"/>
      <c r="E124" s="17"/>
      <c r="F124" s="123"/>
      <c r="G124" s="123"/>
      <c r="H124" s="17"/>
      <c r="I124" s="17"/>
      <c r="J124" s="17"/>
      <c r="K124" s="17"/>
      <c r="L124" s="17"/>
      <c r="M124" s="17"/>
      <c r="N124" s="17"/>
    </row>
    <row r="125" spans="1:14" ht="15.75" customHeight="1">
      <c r="A125" s="17"/>
      <c r="B125" s="17"/>
      <c r="C125" s="17"/>
      <c r="D125" s="17"/>
      <c r="E125" s="17"/>
      <c r="F125" s="123"/>
      <c r="G125" s="123"/>
      <c r="H125" s="17"/>
      <c r="I125" s="17"/>
      <c r="J125" s="17"/>
      <c r="K125" s="17"/>
      <c r="L125" s="17"/>
      <c r="M125" s="17"/>
      <c r="N125" s="17"/>
    </row>
    <row r="126" spans="1:14" ht="15.75" customHeight="1">
      <c r="A126" s="17"/>
      <c r="B126" s="17"/>
      <c r="C126" s="17"/>
      <c r="D126" s="17"/>
      <c r="E126" s="17"/>
      <c r="F126" s="123"/>
      <c r="G126" s="123"/>
      <c r="H126" s="17"/>
      <c r="I126" s="17"/>
      <c r="J126" s="17"/>
      <c r="K126" s="17"/>
      <c r="L126" s="17"/>
      <c r="M126" s="17"/>
      <c r="N126" s="17"/>
    </row>
    <row r="127" spans="1:14" ht="15.75" customHeight="1">
      <c r="A127" s="17"/>
      <c r="B127" s="17"/>
      <c r="C127" s="17"/>
      <c r="D127" s="17"/>
      <c r="E127" s="17"/>
      <c r="F127" s="123"/>
      <c r="G127" s="123"/>
      <c r="H127" s="17"/>
      <c r="I127" s="17"/>
      <c r="J127" s="17"/>
      <c r="K127" s="17"/>
      <c r="L127" s="17"/>
      <c r="M127" s="17"/>
      <c r="N127" s="17"/>
    </row>
    <row r="128" spans="1:14" ht="15.75" customHeight="1">
      <c r="A128" s="17"/>
      <c r="B128" s="17"/>
      <c r="C128" s="17"/>
      <c r="D128" s="17"/>
      <c r="E128" s="17"/>
      <c r="F128" s="123"/>
      <c r="G128" s="123"/>
      <c r="H128" s="17"/>
      <c r="I128" s="17"/>
      <c r="J128" s="17"/>
      <c r="K128" s="17"/>
      <c r="L128" s="17"/>
      <c r="M128" s="17"/>
      <c r="N128" s="17"/>
    </row>
    <row r="129" spans="1:14" ht="15.75" customHeight="1">
      <c r="A129" s="17"/>
      <c r="B129" s="17"/>
      <c r="C129" s="17"/>
      <c r="D129" s="17"/>
      <c r="E129" s="17"/>
      <c r="F129" s="123"/>
      <c r="G129" s="123"/>
      <c r="H129" s="17"/>
      <c r="I129" s="17"/>
      <c r="J129" s="17"/>
      <c r="K129" s="17"/>
      <c r="L129" s="17"/>
      <c r="M129" s="17"/>
      <c r="N129" s="17"/>
    </row>
    <row r="130" spans="1:14" ht="15.75" customHeight="1">
      <c r="A130" s="17"/>
      <c r="B130" s="17"/>
      <c r="C130" s="17"/>
      <c r="D130" s="17"/>
      <c r="E130" s="17"/>
      <c r="F130" s="123"/>
      <c r="G130" s="123"/>
      <c r="H130" s="17"/>
      <c r="I130" s="17"/>
      <c r="J130" s="17"/>
      <c r="K130" s="17"/>
      <c r="L130" s="17"/>
      <c r="M130" s="17"/>
      <c r="N130" s="17"/>
    </row>
    <row r="131" spans="1:14" ht="15.75" customHeight="1">
      <c r="A131" s="17"/>
      <c r="B131" s="17"/>
      <c r="C131" s="17"/>
      <c r="D131" s="17"/>
      <c r="E131" s="17"/>
      <c r="F131" s="123"/>
      <c r="G131" s="123"/>
      <c r="H131" s="17"/>
      <c r="I131" s="17"/>
      <c r="J131" s="17"/>
      <c r="K131" s="17"/>
      <c r="L131" s="17"/>
      <c r="M131" s="17"/>
      <c r="N131" s="17"/>
    </row>
    <row r="132" spans="1:14" ht="15.75" customHeight="1">
      <c r="A132" s="17"/>
      <c r="B132" s="17"/>
      <c r="C132" s="17"/>
      <c r="D132" s="17"/>
      <c r="E132" s="17"/>
      <c r="F132" s="123"/>
      <c r="G132" s="123"/>
      <c r="H132" s="17"/>
      <c r="I132" s="17"/>
      <c r="J132" s="17"/>
      <c r="K132" s="17"/>
      <c r="L132" s="17"/>
      <c r="M132" s="17"/>
      <c r="N132" s="17"/>
    </row>
    <row r="133" spans="1:14" ht="15.75" customHeight="1">
      <c r="A133" s="17"/>
      <c r="B133" s="17"/>
      <c r="C133" s="17"/>
      <c r="D133" s="17"/>
      <c r="E133" s="17"/>
      <c r="F133" s="123"/>
      <c r="G133" s="123"/>
      <c r="H133" s="17"/>
      <c r="I133" s="17"/>
      <c r="J133" s="17"/>
      <c r="K133" s="17"/>
      <c r="L133" s="17"/>
      <c r="M133" s="17"/>
      <c r="N133" s="17"/>
    </row>
    <row r="134" spans="1:14" ht="15.75" customHeight="1">
      <c r="A134" s="17"/>
      <c r="B134" s="17"/>
      <c r="C134" s="17"/>
      <c r="D134" s="17"/>
      <c r="E134" s="17"/>
      <c r="F134" s="123"/>
      <c r="G134" s="123"/>
      <c r="H134" s="17"/>
      <c r="I134" s="17"/>
      <c r="J134" s="17"/>
      <c r="K134" s="17"/>
      <c r="L134" s="17"/>
      <c r="M134" s="17"/>
      <c r="N134" s="17"/>
    </row>
    <row r="135" spans="1:14" ht="15.75" customHeight="1">
      <c r="A135" s="17"/>
      <c r="B135" s="17"/>
      <c r="C135" s="17"/>
      <c r="D135" s="17"/>
      <c r="E135" s="17"/>
      <c r="F135" s="123"/>
      <c r="G135" s="123"/>
      <c r="H135" s="17"/>
      <c r="I135" s="17"/>
      <c r="J135" s="17"/>
      <c r="K135" s="17"/>
      <c r="L135" s="17"/>
      <c r="M135" s="17"/>
      <c r="N135" s="17"/>
    </row>
    <row r="136" spans="1:14" ht="15.75" customHeight="1">
      <c r="A136" s="17"/>
      <c r="B136" s="17"/>
      <c r="C136" s="17"/>
      <c r="D136" s="17"/>
      <c r="E136" s="17"/>
      <c r="F136" s="123"/>
      <c r="G136" s="123"/>
      <c r="H136" s="17"/>
      <c r="I136" s="17"/>
      <c r="J136" s="17"/>
      <c r="K136" s="17"/>
      <c r="L136" s="17"/>
      <c r="M136" s="17"/>
      <c r="N136" s="17"/>
    </row>
    <row r="137" spans="1:14" ht="15.75" customHeight="1">
      <c r="A137" s="17"/>
      <c r="B137" s="17"/>
      <c r="C137" s="17"/>
      <c r="D137" s="17"/>
      <c r="E137" s="17"/>
      <c r="F137" s="123"/>
      <c r="G137" s="123"/>
      <c r="H137" s="17"/>
      <c r="I137" s="17"/>
      <c r="J137" s="17"/>
      <c r="K137" s="17"/>
      <c r="L137" s="17"/>
      <c r="M137" s="17"/>
      <c r="N137" s="17"/>
    </row>
    <row r="138" spans="1:14" ht="15.75" customHeight="1">
      <c r="A138" s="17"/>
      <c r="B138" s="17"/>
      <c r="C138" s="17"/>
      <c r="D138" s="17"/>
      <c r="E138" s="17"/>
      <c r="F138" s="123"/>
      <c r="G138" s="123"/>
      <c r="H138" s="17"/>
      <c r="I138" s="17"/>
      <c r="J138" s="17"/>
      <c r="K138" s="17"/>
      <c r="L138" s="17"/>
      <c r="M138" s="17"/>
      <c r="N138" s="17"/>
    </row>
    <row r="139" spans="1:14" ht="15.75" customHeight="1">
      <c r="A139" s="17"/>
      <c r="B139" s="17"/>
      <c r="C139" s="17"/>
      <c r="D139" s="17"/>
      <c r="E139" s="17"/>
      <c r="F139" s="123"/>
      <c r="G139" s="123"/>
      <c r="H139" s="17"/>
      <c r="I139" s="17"/>
      <c r="J139" s="17"/>
      <c r="K139" s="17"/>
      <c r="L139" s="17"/>
      <c r="M139" s="17"/>
      <c r="N139" s="17"/>
    </row>
    <row r="140" spans="1:14" ht="15.75" customHeight="1">
      <c r="A140" s="17"/>
      <c r="B140" s="17"/>
      <c r="C140" s="17"/>
      <c r="D140" s="17"/>
      <c r="E140" s="17"/>
      <c r="F140" s="123"/>
      <c r="G140" s="123"/>
      <c r="H140" s="17"/>
      <c r="I140" s="17"/>
      <c r="J140" s="17"/>
      <c r="K140" s="17"/>
      <c r="L140" s="17"/>
      <c r="M140" s="17"/>
      <c r="N140" s="17"/>
    </row>
    <row r="141" spans="1:14" ht="15.75" customHeight="1">
      <c r="A141" s="17"/>
      <c r="B141" s="17"/>
      <c r="C141" s="17"/>
      <c r="D141" s="17"/>
      <c r="E141" s="17"/>
      <c r="F141" s="123"/>
      <c r="G141" s="123"/>
      <c r="H141" s="17"/>
      <c r="I141" s="17"/>
      <c r="J141" s="17"/>
      <c r="K141" s="17"/>
      <c r="L141" s="17"/>
      <c r="M141" s="17"/>
      <c r="N141" s="17"/>
    </row>
    <row r="142" spans="1:14" ht="15.75" customHeight="1">
      <c r="A142" s="17"/>
      <c r="B142" s="17"/>
      <c r="C142" s="17"/>
      <c r="D142" s="17"/>
      <c r="E142" s="17"/>
      <c r="F142" s="123"/>
      <c r="G142" s="123"/>
      <c r="H142" s="17"/>
      <c r="I142" s="17"/>
      <c r="J142" s="17"/>
      <c r="K142" s="17"/>
      <c r="L142" s="17"/>
      <c r="M142" s="17"/>
      <c r="N142" s="17"/>
    </row>
    <row r="143" spans="1:14" ht="15.75" customHeight="1">
      <c r="A143" s="17"/>
      <c r="B143" s="17"/>
      <c r="C143" s="17"/>
      <c r="D143" s="17"/>
      <c r="E143" s="17"/>
      <c r="F143" s="123"/>
      <c r="G143" s="123"/>
      <c r="H143" s="17"/>
      <c r="I143" s="17"/>
      <c r="J143" s="17"/>
      <c r="K143" s="17"/>
      <c r="L143" s="17"/>
      <c r="M143" s="17"/>
      <c r="N143" s="17"/>
    </row>
    <row r="144" spans="1:14" ht="15.75" customHeight="1">
      <c r="A144" s="17"/>
      <c r="B144" s="17"/>
      <c r="C144" s="17"/>
      <c r="D144" s="17"/>
      <c r="E144" s="17"/>
      <c r="F144" s="123"/>
      <c r="G144" s="123"/>
      <c r="H144" s="17"/>
      <c r="I144" s="17"/>
      <c r="J144" s="17"/>
      <c r="K144" s="17"/>
      <c r="L144" s="17"/>
      <c r="M144" s="17"/>
      <c r="N144" s="17"/>
    </row>
    <row r="145" spans="1:14" ht="15.75" customHeight="1">
      <c r="A145" s="17"/>
      <c r="B145" s="17"/>
      <c r="C145" s="17"/>
      <c r="D145" s="17"/>
      <c r="E145" s="17"/>
      <c r="F145" s="123"/>
      <c r="G145" s="123"/>
      <c r="H145" s="17"/>
      <c r="I145" s="17"/>
      <c r="J145" s="17"/>
      <c r="K145" s="17"/>
      <c r="L145" s="17"/>
      <c r="M145" s="17"/>
      <c r="N145" s="17"/>
    </row>
    <row r="146" spans="1:14" ht="15.75" customHeight="1">
      <c r="A146" s="17"/>
      <c r="B146" s="17"/>
      <c r="C146" s="17"/>
      <c r="D146" s="17"/>
      <c r="E146" s="17"/>
      <c r="F146" s="123"/>
      <c r="G146" s="123"/>
      <c r="H146" s="17"/>
      <c r="I146" s="17"/>
      <c r="J146" s="17"/>
      <c r="K146" s="17"/>
      <c r="L146" s="17"/>
      <c r="M146" s="17"/>
      <c r="N146" s="17"/>
    </row>
    <row r="147" spans="1:14" ht="15.75" customHeight="1">
      <c r="A147" s="17"/>
      <c r="B147" s="17"/>
      <c r="C147" s="17"/>
      <c r="D147" s="17"/>
      <c r="E147" s="17"/>
      <c r="F147" s="123"/>
      <c r="G147" s="123"/>
      <c r="H147" s="17"/>
      <c r="I147" s="17"/>
      <c r="J147" s="17"/>
      <c r="K147" s="17"/>
      <c r="L147" s="17"/>
      <c r="M147" s="17"/>
      <c r="N147" s="17"/>
    </row>
    <row r="148" spans="1:14" ht="15.75" customHeight="1">
      <c r="A148" s="17"/>
      <c r="B148" s="17"/>
      <c r="C148" s="17"/>
      <c r="D148" s="17"/>
      <c r="E148" s="17"/>
      <c r="F148" s="123"/>
      <c r="G148" s="123"/>
      <c r="H148" s="17"/>
      <c r="I148" s="17"/>
      <c r="J148" s="17"/>
      <c r="K148" s="17"/>
      <c r="L148" s="17"/>
      <c r="M148" s="17"/>
      <c r="N148" s="17"/>
    </row>
    <row r="149" spans="1:14" ht="15.75" customHeight="1">
      <c r="A149" s="17"/>
      <c r="B149" s="17"/>
      <c r="C149" s="17"/>
      <c r="D149" s="17"/>
      <c r="E149" s="17"/>
      <c r="F149" s="123"/>
      <c r="G149" s="123"/>
      <c r="H149" s="17"/>
      <c r="I149" s="17"/>
      <c r="J149" s="17"/>
      <c r="K149" s="17"/>
      <c r="L149" s="17"/>
      <c r="M149" s="17"/>
      <c r="N149" s="17"/>
    </row>
    <row r="150" spans="1:14" ht="15.75" customHeight="1">
      <c r="A150" s="17"/>
      <c r="B150" s="17"/>
      <c r="C150" s="17"/>
      <c r="D150" s="17"/>
      <c r="E150" s="17"/>
      <c r="F150" s="123"/>
      <c r="G150" s="123"/>
      <c r="H150" s="17"/>
      <c r="I150" s="17"/>
      <c r="J150" s="17"/>
      <c r="K150" s="17"/>
      <c r="L150" s="17"/>
      <c r="M150" s="17"/>
      <c r="N150" s="17"/>
    </row>
    <row r="151" spans="1:14" ht="15.75" customHeight="1">
      <c r="A151" s="17"/>
      <c r="B151" s="17"/>
      <c r="C151" s="17"/>
      <c r="D151" s="17"/>
      <c r="E151" s="17"/>
      <c r="F151" s="123"/>
      <c r="G151" s="123"/>
      <c r="H151" s="17"/>
      <c r="I151" s="17"/>
      <c r="J151" s="17"/>
      <c r="K151" s="17"/>
      <c r="L151" s="17"/>
      <c r="M151" s="17"/>
      <c r="N151" s="17"/>
    </row>
    <row r="152" spans="1:14" ht="15.75" customHeight="1">
      <c r="A152" s="17"/>
      <c r="B152" s="17"/>
      <c r="C152" s="17"/>
      <c r="D152" s="17"/>
      <c r="E152" s="17"/>
      <c r="F152" s="123"/>
      <c r="G152" s="123"/>
      <c r="H152" s="17"/>
      <c r="I152" s="17"/>
      <c r="J152" s="17"/>
      <c r="K152" s="17"/>
      <c r="L152" s="17"/>
      <c r="M152" s="17"/>
      <c r="N152" s="17"/>
    </row>
    <row r="153" spans="1:14" ht="15.75" customHeight="1">
      <c r="A153" s="17"/>
      <c r="B153" s="17"/>
      <c r="C153" s="17"/>
      <c r="D153" s="17"/>
      <c r="E153" s="17"/>
      <c r="F153" s="123"/>
      <c r="G153" s="123"/>
      <c r="H153" s="17"/>
      <c r="I153" s="17"/>
      <c r="J153" s="17"/>
      <c r="K153" s="17"/>
      <c r="L153" s="17"/>
      <c r="M153" s="17"/>
      <c r="N153" s="17"/>
    </row>
    <row r="154" spans="1:14" ht="15.75" customHeight="1">
      <c r="A154" s="17"/>
      <c r="B154" s="17"/>
      <c r="C154" s="17"/>
      <c r="D154" s="17"/>
      <c r="E154" s="17"/>
      <c r="F154" s="123"/>
      <c r="G154" s="123"/>
      <c r="H154" s="17"/>
      <c r="I154" s="17"/>
      <c r="J154" s="17"/>
      <c r="K154" s="17"/>
      <c r="L154" s="17"/>
      <c r="M154" s="17"/>
      <c r="N154" s="17"/>
    </row>
    <row r="155" spans="1:14" ht="15.75" customHeight="1">
      <c r="A155" s="17"/>
      <c r="B155" s="17"/>
      <c r="C155" s="17"/>
      <c r="D155" s="17"/>
      <c r="E155" s="17"/>
      <c r="F155" s="123"/>
      <c r="G155" s="123"/>
      <c r="H155" s="17"/>
      <c r="I155" s="17"/>
      <c r="J155" s="17"/>
      <c r="K155" s="17"/>
      <c r="L155" s="17"/>
      <c r="M155" s="17"/>
      <c r="N155" s="17"/>
    </row>
    <row r="156" spans="1:14" ht="15.75" customHeight="1">
      <c r="A156" s="17"/>
      <c r="B156" s="17"/>
      <c r="C156" s="17"/>
      <c r="D156" s="17"/>
      <c r="E156" s="17"/>
      <c r="F156" s="123"/>
      <c r="G156" s="123"/>
      <c r="H156" s="17"/>
      <c r="I156" s="17"/>
      <c r="J156" s="17"/>
      <c r="K156" s="17"/>
      <c r="L156" s="17"/>
      <c r="M156" s="17"/>
      <c r="N156" s="17"/>
    </row>
    <row r="157" spans="1:14" ht="15.75" customHeight="1">
      <c r="A157" s="17"/>
      <c r="B157" s="17"/>
      <c r="C157" s="17"/>
      <c r="D157" s="17"/>
      <c r="E157" s="17"/>
      <c r="F157" s="123"/>
      <c r="G157" s="123"/>
      <c r="H157" s="17"/>
      <c r="I157" s="17"/>
      <c r="J157" s="17"/>
      <c r="K157" s="17"/>
      <c r="L157" s="17"/>
      <c r="M157" s="17"/>
      <c r="N157" s="17"/>
    </row>
    <row r="158" spans="1:14" ht="15.75" customHeight="1">
      <c r="A158" s="17"/>
      <c r="B158" s="17"/>
      <c r="C158" s="17"/>
      <c r="D158" s="17"/>
      <c r="E158" s="17"/>
      <c r="F158" s="123"/>
      <c r="G158" s="123"/>
      <c r="H158" s="17"/>
      <c r="I158" s="17"/>
      <c r="J158" s="17"/>
      <c r="K158" s="17"/>
      <c r="L158" s="17"/>
      <c r="M158" s="17"/>
      <c r="N158" s="17"/>
    </row>
    <row r="159" spans="1:14" ht="15.75" customHeight="1">
      <c r="A159" s="17"/>
      <c r="B159" s="17"/>
      <c r="C159" s="17"/>
      <c r="D159" s="17"/>
      <c r="E159" s="17"/>
      <c r="F159" s="123"/>
      <c r="G159" s="123"/>
      <c r="H159" s="17"/>
      <c r="I159" s="17"/>
      <c r="J159" s="17"/>
      <c r="K159" s="17"/>
      <c r="L159" s="17"/>
      <c r="M159" s="17"/>
      <c r="N159" s="17"/>
    </row>
    <row r="160" spans="1:14" ht="15.75" customHeight="1">
      <c r="A160" s="17"/>
      <c r="B160" s="17"/>
      <c r="C160" s="17"/>
      <c r="D160" s="17"/>
      <c r="E160" s="17"/>
      <c r="F160" s="123"/>
      <c r="G160" s="123"/>
      <c r="H160" s="17"/>
      <c r="I160" s="17"/>
      <c r="J160" s="17"/>
      <c r="K160" s="17"/>
      <c r="L160" s="17"/>
      <c r="M160" s="17"/>
      <c r="N160" s="17"/>
    </row>
    <row r="161" spans="1:14" ht="15.75" customHeight="1">
      <c r="A161" s="17"/>
      <c r="B161" s="17"/>
      <c r="C161" s="17"/>
      <c r="D161" s="17"/>
      <c r="E161" s="17"/>
      <c r="F161" s="123"/>
      <c r="G161" s="123"/>
      <c r="H161" s="17"/>
      <c r="I161" s="17"/>
      <c r="J161" s="17"/>
      <c r="K161" s="17"/>
      <c r="L161" s="17"/>
      <c r="M161" s="17"/>
      <c r="N161" s="17"/>
    </row>
    <row r="162" spans="1:14" ht="15.75" customHeight="1">
      <c r="A162" s="17"/>
      <c r="B162" s="17"/>
      <c r="C162" s="17"/>
      <c r="D162" s="17"/>
      <c r="E162" s="17"/>
      <c r="F162" s="123"/>
      <c r="G162" s="123"/>
      <c r="H162" s="17"/>
      <c r="I162" s="17"/>
      <c r="J162" s="17"/>
      <c r="K162" s="17"/>
      <c r="L162" s="17"/>
      <c r="M162" s="17"/>
      <c r="N162" s="17"/>
    </row>
    <row r="163" spans="1:14" ht="15.75" customHeight="1">
      <c r="A163" s="17"/>
      <c r="B163" s="17"/>
      <c r="C163" s="17"/>
      <c r="D163" s="17"/>
      <c r="E163" s="17"/>
      <c r="F163" s="123"/>
      <c r="G163" s="123"/>
      <c r="H163" s="17"/>
      <c r="I163" s="17"/>
      <c r="J163" s="17"/>
      <c r="K163" s="17"/>
      <c r="L163" s="17"/>
      <c r="M163" s="17"/>
      <c r="N163" s="17"/>
    </row>
    <row r="164" spans="1:14" ht="15.75" customHeight="1">
      <c r="A164" s="17"/>
      <c r="B164" s="17"/>
      <c r="C164" s="17"/>
      <c r="D164" s="17"/>
      <c r="E164" s="17"/>
      <c r="F164" s="123"/>
      <c r="G164" s="123"/>
      <c r="H164" s="17"/>
      <c r="I164" s="17"/>
      <c r="J164" s="17"/>
      <c r="K164" s="17"/>
      <c r="L164" s="17"/>
      <c r="M164" s="17"/>
      <c r="N164" s="17"/>
    </row>
    <row r="165" spans="1:14" ht="15.75" customHeight="1">
      <c r="A165" s="17"/>
      <c r="B165" s="17"/>
      <c r="C165" s="17"/>
      <c r="D165" s="17"/>
      <c r="E165" s="17"/>
      <c r="F165" s="123"/>
      <c r="G165" s="123"/>
      <c r="H165" s="17"/>
      <c r="I165" s="17"/>
      <c r="J165" s="17"/>
      <c r="K165" s="17"/>
      <c r="L165" s="17"/>
      <c r="M165" s="17"/>
      <c r="N165" s="17"/>
    </row>
    <row r="166" spans="1:14" ht="15.75" customHeight="1">
      <c r="A166" s="17"/>
      <c r="B166" s="17"/>
      <c r="C166" s="17"/>
      <c r="D166" s="17"/>
      <c r="E166" s="17"/>
      <c r="F166" s="123"/>
      <c r="G166" s="123"/>
      <c r="H166" s="17"/>
      <c r="I166" s="17"/>
      <c r="J166" s="17"/>
      <c r="K166" s="17"/>
      <c r="L166" s="17"/>
      <c r="M166" s="17"/>
      <c r="N166" s="17"/>
    </row>
    <row r="167" spans="1:14" ht="15.75" customHeight="1">
      <c r="A167" s="17"/>
      <c r="B167" s="17"/>
      <c r="C167" s="17"/>
      <c r="D167" s="17"/>
      <c r="E167" s="17"/>
      <c r="F167" s="123"/>
      <c r="G167" s="123"/>
      <c r="H167" s="17"/>
      <c r="I167" s="17"/>
      <c r="J167" s="17"/>
      <c r="K167" s="17"/>
      <c r="L167" s="17"/>
      <c r="M167" s="17"/>
      <c r="N167" s="17"/>
    </row>
    <row r="168" spans="1:14" ht="15.75" customHeight="1">
      <c r="A168" s="17"/>
      <c r="B168" s="17"/>
      <c r="C168" s="17"/>
      <c r="D168" s="17"/>
      <c r="E168" s="17"/>
      <c r="F168" s="123"/>
      <c r="G168" s="123"/>
      <c r="H168" s="17"/>
      <c r="I168" s="17"/>
      <c r="J168" s="17"/>
      <c r="K168" s="17"/>
      <c r="L168" s="17"/>
      <c r="M168" s="17"/>
      <c r="N168" s="17"/>
    </row>
    <row r="169" spans="1:14" ht="15.75" customHeight="1">
      <c r="A169" s="17"/>
      <c r="B169" s="17"/>
      <c r="C169" s="17"/>
      <c r="D169" s="17"/>
      <c r="E169" s="17"/>
      <c r="F169" s="123"/>
      <c r="G169" s="123"/>
      <c r="H169" s="17"/>
      <c r="I169" s="17"/>
      <c r="J169" s="17"/>
      <c r="K169" s="17"/>
      <c r="L169" s="17"/>
      <c r="M169" s="17"/>
      <c r="N169" s="17"/>
    </row>
    <row r="170" spans="1:14" ht="15.75" customHeight="1">
      <c r="A170" s="17"/>
      <c r="B170" s="17"/>
      <c r="C170" s="17"/>
      <c r="D170" s="17"/>
      <c r="E170" s="17"/>
      <c r="F170" s="123"/>
      <c r="G170" s="123"/>
      <c r="H170" s="17"/>
      <c r="I170" s="17"/>
      <c r="J170" s="17"/>
      <c r="K170" s="17"/>
      <c r="L170" s="17"/>
      <c r="M170" s="17"/>
      <c r="N170" s="17"/>
    </row>
    <row r="171" spans="1:14" ht="15.75" customHeight="1">
      <c r="A171" s="17"/>
      <c r="B171" s="17"/>
      <c r="C171" s="17"/>
      <c r="D171" s="17"/>
      <c r="E171" s="17"/>
      <c r="F171" s="123"/>
      <c r="G171" s="123"/>
      <c r="H171" s="17"/>
      <c r="I171" s="17"/>
      <c r="J171" s="17"/>
      <c r="K171" s="17"/>
      <c r="L171" s="17"/>
      <c r="M171" s="17"/>
      <c r="N171" s="17"/>
    </row>
    <row r="172" spans="1:14" ht="15.75" customHeight="1">
      <c r="A172" s="17"/>
      <c r="B172" s="17"/>
      <c r="C172" s="17"/>
      <c r="D172" s="17"/>
      <c r="E172" s="17"/>
      <c r="F172" s="123"/>
      <c r="G172" s="123"/>
      <c r="H172" s="17"/>
      <c r="I172" s="17"/>
      <c r="J172" s="17"/>
      <c r="K172" s="17"/>
      <c r="L172" s="17"/>
      <c r="M172" s="17"/>
      <c r="N172" s="17"/>
    </row>
    <row r="173" spans="1:14" ht="15.75" customHeight="1">
      <c r="A173" s="17"/>
      <c r="B173" s="17"/>
      <c r="C173" s="17"/>
      <c r="D173" s="17"/>
      <c r="E173" s="17"/>
      <c r="F173" s="123"/>
      <c r="G173" s="123"/>
      <c r="H173" s="17"/>
      <c r="I173" s="17"/>
      <c r="J173" s="17"/>
      <c r="K173" s="17"/>
      <c r="L173" s="17"/>
      <c r="M173" s="17"/>
      <c r="N173" s="17"/>
    </row>
    <row r="174" spans="1:14" ht="15.75" customHeight="1">
      <c r="A174" s="17"/>
      <c r="B174" s="17"/>
      <c r="C174" s="17"/>
      <c r="D174" s="17"/>
      <c r="E174" s="17"/>
      <c r="F174" s="123"/>
      <c r="G174" s="123"/>
      <c r="H174" s="17"/>
      <c r="I174" s="17"/>
      <c r="J174" s="17"/>
      <c r="K174" s="17"/>
      <c r="L174" s="17"/>
      <c r="M174" s="17"/>
      <c r="N174" s="17"/>
    </row>
    <row r="175" spans="1:14" ht="15.75" customHeight="1">
      <c r="A175" s="17"/>
      <c r="B175" s="17"/>
      <c r="C175" s="17"/>
      <c r="D175" s="17"/>
      <c r="E175" s="17"/>
      <c r="F175" s="123"/>
      <c r="G175" s="123"/>
      <c r="H175" s="17"/>
      <c r="I175" s="17"/>
      <c r="J175" s="17"/>
      <c r="K175" s="17"/>
      <c r="L175" s="17"/>
      <c r="M175" s="17"/>
      <c r="N175" s="17"/>
    </row>
    <row r="176" spans="1:14" ht="15.75" customHeight="1">
      <c r="A176" s="17"/>
      <c r="B176" s="17"/>
      <c r="C176" s="17"/>
      <c r="D176" s="17"/>
      <c r="E176" s="17"/>
      <c r="F176" s="123"/>
      <c r="G176" s="123"/>
      <c r="H176" s="17"/>
      <c r="I176" s="17"/>
      <c r="J176" s="17"/>
      <c r="K176" s="17"/>
      <c r="L176" s="17"/>
      <c r="M176" s="17"/>
      <c r="N176" s="17"/>
    </row>
    <row r="177" spans="1:14" ht="15.75" customHeight="1">
      <c r="A177" s="17"/>
      <c r="B177" s="17"/>
      <c r="C177" s="17"/>
      <c r="D177" s="17"/>
      <c r="E177" s="17"/>
      <c r="F177" s="123"/>
      <c r="G177" s="123"/>
      <c r="H177" s="17"/>
      <c r="I177" s="17"/>
      <c r="J177" s="17"/>
      <c r="K177" s="17"/>
      <c r="L177" s="17"/>
      <c r="M177" s="17"/>
      <c r="N177" s="17"/>
    </row>
    <row r="178" spans="1:14" ht="15.75" customHeight="1">
      <c r="A178" s="17"/>
      <c r="B178" s="17"/>
      <c r="C178" s="17"/>
      <c r="D178" s="17"/>
      <c r="E178" s="17"/>
      <c r="F178" s="123"/>
      <c r="G178" s="123"/>
      <c r="H178" s="17"/>
      <c r="I178" s="17"/>
      <c r="J178" s="17"/>
      <c r="K178" s="17"/>
      <c r="L178" s="17"/>
      <c r="M178" s="17"/>
      <c r="N178" s="17"/>
    </row>
    <row r="179" spans="1:14" ht="15.75" customHeight="1">
      <c r="A179" s="17"/>
      <c r="B179" s="17"/>
      <c r="C179" s="17"/>
      <c r="D179" s="17"/>
      <c r="E179" s="17"/>
      <c r="F179" s="123"/>
      <c r="G179" s="123"/>
      <c r="H179" s="17"/>
      <c r="I179" s="17"/>
      <c r="J179" s="17"/>
      <c r="K179" s="17"/>
      <c r="L179" s="17"/>
      <c r="M179" s="17"/>
      <c r="N179" s="17"/>
    </row>
    <row r="180" spans="1:14" ht="15.75" customHeight="1">
      <c r="A180" s="17"/>
      <c r="B180" s="17"/>
      <c r="C180" s="17"/>
      <c r="D180" s="17"/>
      <c r="E180" s="17"/>
      <c r="F180" s="123"/>
      <c r="G180" s="123"/>
      <c r="H180" s="17"/>
      <c r="I180" s="17"/>
      <c r="J180" s="17"/>
      <c r="K180" s="17"/>
      <c r="L180" s="17"/>
      <c r="M180" s="17"/>
      <c r="N180" s="17"/>
    </row>
    <row r="181" spans="1:14" ht="15.75" customHeight="1">
      <c r="A181" s="17"/>
      <c r="B181" s="17"/>
      <c r="C181" s="17"/>
      <c r="D181" s="17"/>
      <c r="E181" s="17"/>
      <c r="F181" s="123"/>
      <c r="G181" s="123"/>
      <c r="H181" s="17"/>
      <c r="I181" s="17"/>
      <c r="J181" s="17"/>
      <c r="K181" s="17"/>
      <c r="L181" s="17"/>
      <c r="M181" s="17"/>
      <c r="N181" s="17"/>
    </row>
    <row r="182" spans="1:14" ht="15.75" customHeight="1">
      <c r="A182" s="17"/>
      <c r="B182" s="17"/>
      <c r="C182" s="17"/>
      <c r="D182" s="17"/>
      <c r="E182" s="17"/>
      <c r="F182" s="123"/>
      <c r="G182" s="123"/>
      <c r="H182" s="17"/>
      <c r="I182" s="17"/>
      <c r="J182" s="17"/>
      <c r="K182" s="17"/>
      <c r="L182" s="17"/>
      <c r="M182" s="17"/>
      <c r="N182" s="17"/>
    </row>
    <row r="183" spans="1:14" ht="15.75" customHeight="1">
      <c r="A183" s="17"/>
      <c r="B183" s="17"/>
      <c r="C183" s="17"/>
      <c r="D183" s="17"/>
      <c r="E183" s="17"/>
      <c r="F183" s="123"/>
      <c r="G183" s="123"/>
      <c r="H183" s="17"/>
      <c r="I183" s="17"/>
      <c r="J183" s="17"/>
      <c r="K183" s="17"/>
      <c r="L183" s="17"/>
      <c r="M183" s="17"/>
      <c r="N183" s="17"/>
    </row>
    <row r="184" spans="1:14" ht="15.75" customHeight="1">
      <c r="A184" s="17"/>
      <c r="B184" s="17"/>
      <c r="C184" s="17"/>
      <c r="D184" s="17"/>
      <c r="E184" s="17"/>
      <c r="F184" s="123"/>
      <c r="G184" s="123"/>
      <c r="H184" s="17"/>
      <c r="I184" s="17"/>
      <c r="J184" s="17"/>
      <c r="K184" s="17"/>
      <c r="L184" s="17"/>
      <c r="M184" s="17"/>
      <c r="N184" s="17"/>
    </row>
    <row r="185" spans="1:14" ht="15.75" customHeight="1">
      <c r="A185" s="17"/>
      <c r="B185" s="17"/>
      <c r="C185" s="17"/>
      <c r="D185" s="17"/>
      <c r="E185" s="17"/>
      <c r="F185" s="123"/>
      <c r="G185" s="123"/>
      <c r="H185" s="17"/>
      <c r="I185" s="17"/>
      <c r="J185" s="17"/>
      <c r="K185" s="17"/>
      <c r="L185" s="17"/>
      <c r="M185" s="17"/>
      <c r="N185" s="17"/>
    </row>
    <row r="186" spans="1:14" ht="15.75" customHeight="1">
      <c r="A186" s="17"/>
      <c r="B186" s="17"/>
      <c r="C186" s="17"/>
      <c r="D186" s="17"/>
      <c r="E186" s="17"/>
      <c r="F186" s="123"/>
      <c r="G186" s="123"/>
      <c r="H186" s="17"/>
      <c r="I186" s="17"/>
      <c r="J186" s="17"/>
      <c r="K186" s="17"/>
      <c r="L186" s="17"/>
      <c r="M186" s="17"/>
      <c r="N186" s="17"/>
    </row>
    <row r="187" spans="1:14" ht="15.75" customHeight="1">
      <c r="A187" s="17"/>
      <c r="B187" s="17"/>
      <c r="C187" s="17"/>
      <c r="D187" s="17"/>
      <c r="E187" s="17"/>
      <c r="F187" s="123"/>
      <c r="G187" s="123"/>
      <c r="H187" s="17"/>
      <c r="I187" s="17"/>
      <c r="J187" s="17"/>
      <c r="K187" s="17"/>
      <c r="L187" s="17"/>
      <c r="M187" s="17"/>
      <c r="N187" s="17"/>
    </row>
    <row r="188" spans="1:14" ht="15.75" customHeight="1">
      <c r="A188" s="17"/>
      <c r="B188" s="17"/>
      <c r="C188" s="17"/>
      <c r="D188" s="17"/>
      <c r="E188" s="17"/>
      <c r="F188" s="123"/>
      <c r="G188" s="123"/>
      <c r="H188" s="17"/>
      <c r="I188" s="17"/>
      <c r="J188" s="17"/>
      <c r="K188" s="17"/>
      <c r="L188" s="17"/>
      <c r="M188" s="17"/>
      <c r="N188" s="17"/>
    </row>
    <row r="189" spans="1:14" ht="15.75" customHeight="1">
      <c r="A189" s="17"/>
      <c r="B189" s="17"/>
      <c r="C189" s="17"/>
      <c r="D189" s="17"/>
      <c r="E189" s="17"/>
      <c r="F189" s="123"/>
      <c r="G189" s="123"/>
      <c r="H189" s="17"/>
      <c r="I189" s="17"/>
      <c r="J189" s="17"/>
      <c r="K189" s="17"/>
      <c r="L189" s="17"/>
      <c r="M189" s="17"/>
      <c r="N189" s="17"/>
    </row>
    <row r="190" spans="1:14" ht="15.75" customHeight="1">
      <c r="A190" s="17"/>
      <c r="B190" s="17"/>
      <c r="C190" s="17"/>
      <c r="D190" s="17"/>
      <c r="E190" s="17"/>
      <c r="F190" s="123"/>
      <c r="G190" s="123"/>
      <c r="H190" s="17"/>
      <c r="I190" s="17"/>
      <c r="J190" s="17"/>
      <c r="K190" s="17"/>
      <c r="L190" s="17"/>
      <c r="M190" s="17"/>
      <c r="N190" s="17"/>
    </row>
    <row r="191" spans="1:14" ht="15.75" customHeight="1">
      <c r="A191" s="17"/>
      <c r="B191" s="17"/>
      <c r="C191" s="17"/>
      <c r="D191" s="17"/>
      <c r="E191" s="17"/>
      <c r="F191" s="123"/>
      <c r="G191" s="123"/>
      <c r="H191" s="17"/>
      <c r="I191" s="17"/>
      <c r="J191" s="17"/>
      <c r="K191" s="17"/>
      <c r="L191" s="17"/>
      <c r="M191" s="17"/>
      <c r="N191" s="17"/>
    </row>
    <row r="192" spans="1:14" ht="15.75" customHeight="1">
      <c r="A192" s="17"/>
      <c r="B192" s="17"/>
      <c r="C192" s="17"/>
      <c r="D192" s="17"/>
      <c r="E192" s="17"/>
      <c r="F192" s="123"/>
      <c r="G192" s="123"/>
      <c r="H192" s="17"/>
      <c r="I192" s="17"/>
      <c r="J192" s="17"/>
      <c r="K192" s="17"/>
      <c r="L192" s="17"/>
      <c r="M192" s="17"/>
      <c r="N192" s="17"/>
    </row>
    <row r="193" spans="1:14" ht="15.75" customHeight="1">
      <c r="A193" s="17"/>
      <c r="B193" s="17"/>
      <c r="C193" s="17"/>
      <c r="D193" s="17"/>
      <c r="E193" s="17"/>
      <c r="F193" s="123"/>
      <c r="G193" s="123"/>
      <c r="H193" s="17"/>
      <c r="I193" s="17"/>
      <c r="J193" s="17"/>
      <c r="K193" s="17"/>
      <c r="L193" s="17"/>
      <c r="M193" s="17"/>
      <c r="N193" s="17"/>
    </row>
    <row r="194" spans="1:14" ht="15.75" customHeight="1">
      <c r="A194" s="17"/>
      <c r="B194" s="17"/>
      <c r="C194" s="17"/>
      <c r="D194" s="17"/>
      <c r="E194" s="17"/>
      <c r="F194" s="123"/>
      <c r="G194" s="123"/>
      <c r="H194" s="17"/>
      <c r="I194" s="17"/>
      <c r="J194" s="17"/>
      <c r="K194" s="17"/>
      <c r="L194" s="17"/>
      <c r="M194" s="17"/>
      <c r="N194" s="17"/>
    </row>
    <row r="195" spans="1:14" ht="15.75" customHeight="1">
      <c r="A195" s="17"/>
      <c r="B195" s="17"/>
      <c r="C195" s="17"/>
      <c r="D195" s="17"/>
      <c r="E195" s="17"/>
      <c r="F195" s="123"/>
      <c r="G195" s="123"/>
      <c r="H195" s="17"/>
      <c r="I195" s="17"/>
      <c r="J195" s="17"/>
      <c r="K195" s="17"/>
      <c r="L195" s="17"/>
      <c r="M195" s="17"/>
      <c r="N195" s="17"/>
    </row>
    <row r="196" spans="1:14" ht="15.75" customHeight="1">
      <c r="A196" s="17"/>
      <c r="B196" s="17"/>
      <c r="C196" s="17"/>
      <c r="D196" s="17"/>
      <c r="E196" s="17"/>
      <c r="F196" s="123"/>
      <c r="G196" s="123"/>
      <c r="H196" s="17"/>
      <c r="I196" s="17"/>
      <c r="J196" s="17"/>
      <c r="K196" s="17"/>
      <c r="L196" s="17"/>
      <c r="M196" s="17"/>
      <c r="N196" s="17"/>
    </row>
    <row r="197" spans="1:14" ht="15.75" customHeight="1">
      <c r="A197" s="17"/>
      <c r="B197" s="17"/>
      <c r="C197" s="17"/>
      <c r="D197" s="17"/>
      <c r="E197" s="17"/>
      <c r="F197" s="123"/>
      <c r="G197" s="123"/>
      <c r="H197" s="17"/>
      <c r="I197" s="17"/>
      <c r="J197" s="17"/>
      <c r="K197" s="17"/>
      <c r="L197" s="17"/>
      <c r="M197" s="17"/>
      <c r="N197" s="17"/>
    </row>
    <row r="198" spans="1:14" ht="15.75" customHeight="1">
      <c r="A198" s="17"/>
      <c r="B198" s="17"/>
      <c r="C198" s="17"/>
      <c r="D198" s="17"/>
      <c r="E198" s="17"/>
      <c r="F198" s="123"/>
      <c r="G198" s="123"/>
      <c r="H198" s="17"/>
      <c r="I198" s="17"/>
      <c r="J198" s="17"/>
      <c r="K198" s="17"/>
      <c r="L198" s="17"/>
      <c r="M198" s="17"/>
      <c r="N198" s="17"/>
    </row>
    <row r="199" spans="1:14" ht="15.75" customHeight="1">
      <c r="A199" s="17"/>
      <c r="B199" s="17"/>
      <c r="C199" s="17"/>
      <c r="D199" s="17"/>
      <c r="E199" s="17"/>
      <c r="F199" s="123"/>
      <c r="G199" s="123"/>
      <c r="H199" s="17"/>
      <c r="I199" s="17"/>
      <c r="J199" s="17"/>
      <c r="K199" s="17"/>
      <c r="L199" s="17"/>
      <c r="M199" s="17"/>
      <c r="N199" s="17"/>
    </row>
    <row r="200" spans="1:14" ht="15.75" customHeight="1">
      <c r="A200" s="17"/>
      <c r="B200" s="17"/>
      <c r="C200" s="17"/>
      <c r="D200" s="17"/>
      <c r="E200" s="17"/>
      <c r="F200" s="123"/>
      <c r="G200" s="123"/>
      <c r="H200" s="17"/>
      <c r="I200" s="17"/>
      <c r="J200" s="17"/>
      <c r="K200" s="17"/>
      <c r="L200" s="17"/>
      <c r="M200" s="17"/>
      <c r="N200" s="17"/>
    </row>
    <row r="201" spans="1:14" ht="15.75" customHeight="1">
      <c r="A201" s="17"/>
      <c r="B201" s="17"/>
      <c r="C201" s="17"/>
      <c r="D201" s="17"/>
      <c r="E201" s="17"/>
      <c r="F201" s="123"/>
      <c r="G201" s="123"/>
      <c r="H201" s="17"/>
      <c r="I201" s="17"/>
      <c r="J201" s="17"/>
      <c r="K201" s="17"/>
      <c r="L201" s="17"/>
      <c r="M201" s="17"/>
      <c r="N201" s="17"/>
    </row>
    <row r="202" spans="1:14" ht="15.75" customHeight="1">
      <c r="A202" s="17"/>
      <c r="B202" s="17"/>
      <c r="C202" s="17"/>
      <c r="D202" s="17"/>
      <c r="E202" s="17"/>
      <c r="F202" s="123"/>
      <c r="G202" s="123"/>
      <c r="H202" s="17"/>
      <c r="I202" s="17"/>
      <c r="J202" s="17"/>
      <c r="K202" s="17"/>
      <c r="L202" s="17"/>
      <c r="M202" s="17"/>
      <c r="N202" s="17"/>
    </row>
    <row r="203" spans="1:14" ht="15.75" customHeight="1">
      <c r="A203" s="17"/>
      <c r="B203" s="17"/>
      <c r="C203" s="17"/>
      <c r="D203" s="17"/>
      <c r="E203" s="17"/>
      <c r="F203" s="123"/>
      <c r="G203" s="123"/>
      <c r="H203" s="17"/>
      <c r="I203" s="17"/>
      <c r="J203" s="17"/>
      <c r="K203" s="17"/>
      <c r="L203" s="17"/>
      <c r="M203" s="17"/>
      <c r="N203" s="17"/>
    </row>
    <row r="204" spans="1:14" ht="15.75" customHeight="1">
      <c r="A204" s="17"/>
      <c r="B204" s="17"/>
      <c r="C204" s="17"/>
      <c r="D204" s="17"/>
      <c r="E204" s="17"/>
      <c r="F204" s="123"/>
      <c r="G204" s="123"/>
      <c r="H204" s="17"/>
      <c r="I204" s="17"/>
      <c r="J204" s="17"/>
      <c r="K204" s="17"/>
      <c r="L204" s="17"/>
      <c r="M204" s="17"/>
      <c r="N204" s="17"/>
    </row>
    <row r="205" spans="1:14" ht="15.75" customHeight="1">
      <c r="A205" s="17"/>
      <c r="B205" s="17"/>
      <c r="C205" s="17"/>
      <c r="D205" s="17"/>
      <c r="E205" s="17"/>
      <c r="F205" s="123"/>
      <c r="G205" s="123"/>
      <c r="H205" s="17"/>
      <c r="I205" s="17"/>
      <c r="J205" s="17"/>
      <c r="K205" s="17"/>
      <c r="L205" s="17"/>
      <c r="M205" s="17"/>
      <c r="N205" s="17"/>
    </row>
    <row r="206" spans="1:14" ht="15.75" customHeight="1">
      <c r="A206" s="17"/>
      <c r="B206" s="17"/>
      <c r="C206" s="17"/>
      <c r="D206" s="17"/>
      <c r="E206" s="17"/>
      <c r="F206" s="123"/>
      <c r="G206" s="123"/>
      <c r="H206" s="17"/>
      <c r="I206" s="17"/>
      <c r="J206" s="17"/>
      <c r="K206" s="17"/>
      <c r="L206" s="17"/>
      <c r="M206" s="17"/>
      <c r="N206" s="17"/>
    </row>
    <row r="207" spans="1:14" ht="15.75" customHeight="1">
      <c r="A207" s="17"/>
      <c r="B207" s="17"/>
      <c r="C207" s="17"/>
      <c r="D207" s="17"/>
      <c r="E207" s="17"/>
      <c r="F207" s="123"/>
      <c r="G207" s="123"/>
      <c r="H207" s="17"/>
      <c r="I207" s="17"/>
      <c r="J207" s="17"/>
      <c r="K207" s="17"/>
      <c r="L207" s="17"/>
      <c r="M207" s="17"/>
      <c r="N207" s="17"/>
    </row>
    <row r="208" spans="1:14" ht="15.75" customHeight="1">
      <c r="A208" s="17"/>
      <c r="B208" s="17"/>
      <c r="C208" s="17"/>
      <c r="D208" s="17"/>
      <c r="E208" s="17"/>
      <c r="F208" s="123"/>
      <c r="G208" s="123"/>
      <c r="H208" s="17"/>
      <c r="I208" s="17"/>
      <c r="J208" s="17"/>
      <c r="K208" s="17"/>
      <c r="L208" s="17"/>
      <c r="M208" s="17"/>
      <c r="N208" s="17"/>
    </row>
    <row r="209" spans="1:14" ht="15.75" customHeight="1">
      <c r="A209" s="17"/>
      <c r="B209" s="17"/>
      <c r="C209" s="17"/>
      <c r="D209" s="17"/>
      <c r="E209" s="17"/>
      <c r="F209" s="123"/>
      <c r="G209" s="123"/>
      <c r="H209" s="17"/>
      <c r="I209" s="17"/>
      <c r="J209" s="17"/>
      <c r="K209" s="17"/>
      <c r="L209" s="17"/>
      <c r="M209" s="17"/>
      <c r="N209" s="17"/>
    </row>
    <row r="210" spans="1:14" ht="15.75" customHeight="1">
      <c r="A210" s="17"/>
      <c r="B210" s="17"/>
      <c r="C210" s="17"/>
      <c r="D210" s="17"/>
      <c r="E210" s="17"/>
      <c r="F210" s="123"/>
      <c r="G210" s="123"/>
      <c r="H210" s="17"/>
      <c r="I210" s="17"/>
      <c r="J210" s="17"/>
      <c r="K210" s="17"/>
      <c r="L210" s="17"/>
      <c r="M210" s="17"/>
      <c r="N210" s="17"/>
    </row>
    <row r="211" spans="1:14" ht="15.75" customHeight="1">
      <c r="A211" s="17"/>
      <c r="B211" s="17"/>
      <c r="C211" s="17"/>
      <c r="D211" s="17"/>
      <c r="E211" s="17"/>
      <c r="F211" s="123"/>
      <c r="G211" s="123"/>
      <c r="H211" s="17"/>
      <c r="I211" s="17"/>
      <c r="J211" s="17"/>
      <c r="K211" s="17"/>
      <c r="L211" s="17"/>
      <c r="M211" s="17"/>
      <c r="N211" s="17"/>
    </row>
    <row r="212" spans="1:14" ht="15.75" customHeight="1">
      <c r="A212" s="17"/>
      <c r="B212" s="17"/>
      <c r="C212" s="17"/>
      <c r="D212" s="17"/>
      <c r="E212" s="17"/>
      <c r="F212" s="123"/>
      <c r="G212" s="123"/>
      <c r="H212" s="17"/>
      <c r="I212" s="17"/>
      <c r="J212" s="17"/>
      <c r="K212" s="17"/>
      <c r="L212" s="17"/>
      <c r="M212" s="17"/>
      <c r="N212" s="17"/>
    </row>
    <row r="213" spans="1:14" ht="15.75" customHeight="1">
      <c r="A213" s="17"/>
      <c r="B213" s="17"/>
      <c r="C213" s="17"/>
      <c r="D213" s="17"/>
      <c r="E213" s="17"/>
      <c r="F213" s="123"/>
      <c r="G213" s="123"/>
      <c r="H213" s="17"/>
      <c r="I213" s="17"/>
      <c r="J213" s="17"/>
      <c r="K213" s="17"/>
      <c r="L213" s="17"/>
      <c r="M213" s="17"/>
      <c r="N213" s="17"/>
    </row>
    <row r="214" spans="1:14" ht="15.75" customHeight="1">
      <c r="A214" s="17"/>
      <c r="B214" s="17"/>
      <c r="C214" s="17"/>
      <c r="D214" s="17"/>
      <c r="E214" s="17"/>
      <c r="F214" s="123"/>
      <c r="G214" s="123"/>
      <c r="H214" s="17"/>
      <c r="I214" s="17"/>
      <c r="J214" s="17"/>
      <c r="K214" s="17"/>
      <c r="L214" s="17"/>
      <c r="M214" s="17"/>
      <c r="N214" s="17"/>
    </row>
    <row r="215" spans="1:14" ht="15.75" customHeight="1">
      <c r="A215" s="17"/>
      <c r="B215" s="17"/>
      <c r="C215" s="17"/>
      <c r="D215" s="17"/>
      <c r="E215" s="17"/>
      <c r="F215" s="123"/>
      <c r="G215" s="123"/>
      <c r="H215" s="17"/>
      <c r="I215" s="17"/>
      <c r="J215" s="17"/>
      <c r="K215" s="17"/>
      <c r="L215" s="17"/>
      <c r="M215" s="17"/>
      <c r="N215" s="17"/>
    </row>
    <row r="216" spans="1:14" ht="15.75" customHeight="1">
      <c r="A216" s="17"/>
      <c r="B216" s="17"/>
      <c r="C216" s="17"/>
      <c r="D216" s="17"/>
      <c r="E216" s="17"/>
      <c r="F216" s="123"/>
      <c r="G216" s="123"/>
      <c r="H216" s="17"/>
      <c r="I216" s="17"/>
      <c r="J216" s="17"/>
      <c r="K216" s="17"/>
      <c r="L216" s="17"/>
      <c r="M216" s="17"/>
      <c r="N216" s="17"/>
    </row>
    <row r="217" spans="1:14" ht="15.75" customHeight="1">
      <c r="A217" s="17"/>
      <c r="B217" s="17"/>
      <c r="C217" s="17"/>
      <c r="D217" s="17"/>
      <c r="E217" s="17"/>
      <c r="F217" s="123"/>
      <c r="G217" s="123"/>
      <c r="H217" s="17"/>
      <c r="I217" s="17"/>
      <c r="J217" s="17"/>
      <c r="K217" s="17"/>
      <c r="L217" s="17"/>
      <c r="M217" s="17"/>
      <c r="N217" s="17"/>
    </row>
    <row r="218" spans="1:14" ht="15.75" customHeight="1">
      <c r="A218" s="17"/>
      <c r="B218" s="17"/>
      <c r="C218" s="17"/>
      <c r="D218" s="17"/>
      <c r="E218" s="17"/>
      <c r="F218" s="123"/>
      <c r="G218" s="123"/>
      <c r="H218" s="17"/>
      <c r="I218" s="17"/>
      <c r="J218" s="17"/>
      <c r="K218" s="17"/>
      <c r="L218" s="17"/>
      <c r="M218" s="17"/>
      <c r="N218" s="17"/>
    </row>
    <row r="219" spans="1:14" ht="15.75" customHeight="1">
      <c r="A219" s="17"/>
      <c r="B219" s="17"/>
      <c r="C219" s="17"/>
      <c r="D219" s="17"/>
      <c r="E219" s="17"/>
      <c r="F219" s="123"/>
      <c r="G219" s="123"/>
      <c r="H219" s="17"/>
      <c r="I219" s="17"/>
      <c r="J219" s="17"/>
      <c r="K219" s="17"/>
      <c r="L219" s="17"/>
      <c r="M219" s="17"/>
      <c r="N219" s="17"/>
    </row>
    <row r="220" spans="1:14" ht="15.75" customHeight="1">
      <c r="A220" s="17"/>
      <c r="B220" s="17"/>
      <c r="C220" s="17"/>
      <c r="D220" s="17"/>
      <c r="E220" s="17"/>
      <c r="F220" s="123"/>
      <c r="G220" s="123"/>
      <c r="H220" s="17"/>
      <c r="I220" s="17"/>
      <c r="J220" s="17"/>
      <c r="K220" s="17"/>
      <c r="L220" s="17"/>
      <c r="M220" s="17"/>
      <c r="N220" s="17"/>
    </row>
    <row r="221" spans="1:14" ht="15.75" customHeight="1">
      <c r="A221" s="17"/>
      <c r="B221" s="17"/>
      <c r="C221" s="17"/>
      <c r="D221" s="17"/>
      <c r="E221" s="17"/>
      <c r="F221" s="123"/>
      <c r="G221" s="123"/>
      <c r="H221" s="17"/>
      <c r="I221" s="17"/>
      <c r="J221" s="17"/>
      <c r="K221" s="17"/>
      <c r="L221" s="17"/>
      <c r="M221" s="17"/>
      <c r="N221" s="17"/>
    </row>
    <row r="222" spans="1:14" ht="15.75" customHeight="1">
      <c r="A222" s="17"/>
      <c r="B222" s="17"/>
      <c r="C222" s="17"/>
      <c r="D222" s="17"/>
      <c r="E222" s="17"/>
      <c r="F222" s="123"/>
      <c r="G222" s="123"/>
      <c r="H222" s="17"/>
      <c r="I222" s="17"/>
      <c r="J222" s="17"/>
      <c r="K222" s="17"/>
      <c r="L222" s="17"/>
      <c r="M222" s="17"/>
      <c r="N222" s="17"/>
    </row>
    <row r="223" spans="1:14" ht="15.75" customHeight="1">
      <c r="A223" s="17"/>
      <c r="B223" s="17"/>
      <c r="C223" s="17"/>
      <c r="D223" s="17"/>
      <c r="E223" s="17"/>
      <c r="F223" s="123"/>
      <c r="G223" s="123"/>
      <c r="H223" s="17"/>
      <c r="I223" s="17"/>
      <c r="J223" s="17"/>
      <c r="K223" s="17"/>
      <c r="L223" s="17"/>
      <c r="M223" s="17"/>
      <c r="N223" s="17"/>
    </row>
    <row r="224" spans="1:14" ht="15.75" customHeight="1">
      <c r="A224" s="17"/>
      <c r="B224" s="17"/>
      <c r="C224" s="17"/>
      <c r="D224" s="17"/>
      <c r="E224" s="17"/>
      <c r="F224" s="123"/>
      <c r="G224" s="123"/>
      <c r="H224" s="17"/>
      <c r="I224" s="17"/>
      <c r="J224" s="17"/>
      <c r="K224" s="17"/>
      <c r="L224" s="17"/>
      <c r="M224" s="17"/>
      <c r="N224" s="17"/>
    </row>
    <row r="225" spans="1:14" ht="15.75" customHeight="1">
      <c r="A225" s="17"/>
      <c r="B225" s="17"/>
      <c r="C225" s="17"/>
      <c r="D225" s="17"/>
      <c r="E225" s="17"/>
      <c r="F225" s="123"/>
      <c r="G225" s="123"/>
      <c r="H225" s="17"/>
      <c r="I225" s="17"/>
      <c r="J225" s="17"/>
      <c r="K225" s="17"/>
      <c r="L225" s="17"/>
      <c r="M225" s="17"/>
      <c r="N225" s="17"/>
    </row>
    <row r="226" spans="1:14" ht="15.75" customHeight="1">
      <c r="A226" s="17"/>
      <c r="B226" s="17"/>
      <c r="C226" s="17"/>
      <c r="D226" s="17"/>
      <c r="E226" s="17"/>
      <c r="F226" s="123"/>
      <c r="G226" s="123"/>
      <c r="H226" s="17"/>
      <c r="I226" s="17"/>
      <c r="J226" s="17"/>
      <c r="K226" s="17"/>
      <c r="L226" s="17"/>
      <c r="M226" s="17"/>
      <c r="N226" s="17"/>
    </row>
    <row r="227" spans="1:14" ht="15.75" customHeight="1">
      <c r="A227" s="17"/>
      <c r="B227" s="17"/>
      <c r="C227" s="17"/>
      <c r="D227" s="17"/>
      <c r="E227" s="17"/>
      <c r="F227" s="123"/>
      <c r="G227" s="123"/>
      <c r="H227" s="17"/>
      <c r="I227" s="17"/>
      <c r="J227" s="17"/>
      <c r="K227" s="17"/>
      <c r="L227" s="17"/>
      <c r="M227" s="17"/>
      <c r="N227" s="17"/>
    </row>
    <row r="228" spans="1:14" ht="15.75" customHeight="1">
      <c r="A228" s="17"/>
      <c r="B228" s="17"/>
      <c r="C228" s="17"/>
      <c r="D228" s="17"/>
      <c r="E228" s="17"/>
      <c r="F228" s="123"/>
      <c r="G228" s="123"/>
      <c r="H228" s="17"/>
      <c r="I228" s="17"/>
      <c r="J228" s="17"/>
      <c r="K228" s="17"/>
      <c r="L228" s="17"/>
      <c r="M228" s="17"/>
      <c r="N228" s="17"/>
    </row>
    <row r="229" spans="1:14" ht="15.75" customHeight="1">
      <c r="A229" s="17"/>
      <c r="B229" s="17"/>
      <c r="C229" s="17"/>
      <c r="D229" s="17"/>
      <c r="E229" s="17"/>
      <c r="F229" s="123"/>
      <c r="G229" s="123"/>
      <c r="H229" s="17"/>
      <c r="I229" s="17"/>
      <c r="J229" s="17"/>
      <c r="K229" s="17"/>
      <c r="L229" s="17"/>
      <c r="M229" s="17"/>
      <c r="N229" s="17"/>
    </row>
    <row r="230" spans="1:14" ht="15.75" customHeight="1">
      <c r="A230" s="17"/>
      <c r="B230" s="17"/>
      <c r="C230" s="17"/>
      <c r="D230" s="17"/>
      <c r="E230" s="17"/>
      <c r="F230" s="123"/>
      <c r="G230" s="123"/>
      <c r="H230" s="17"/>
      <c r="I230" s="17"/>
      <c r="J230" s="17"/>
      <c r="K230" s="17"/>
      <c r="L230" s="17"/>
      <c r="M230" s="17"/>
      <c r="N230" s="17"/>
    </row>
    <row r="231" spans="1:14" ht="15.75" customHeight="1">
      <c r="A231" s="17"/>
      <c r="B231" s="17"/>
      <c r="C231" s="17"/>
      <c r="D231" s="17"/>
      <c r="E231" s="17"/>
      <c r="F231" s="123"/>
      <c r="G231" s="123"/>
      <c r="H231" s="17"/>
      <c r="I231" s="17"/>
      <c r="J231" s="17"/>
      <c r="K231" s="17"/>
      <c r="L231" s="17"/>
      <c r="M231" s="17"/>
      <c r="N231" s="17"/>
    </row>
    <row r="232" spans="1:14" ht="15.75" customHeight="1">
      <c r="A232" s="17"/>
      <c r="B232" s="17"/>
      <c r="C232" s="17"/>
      <c r="D232" s="17"/>
      <c r="E232" s="17"/>
      <c r="F232" s="123"/>
      <c r="G232" s="123"/>
      <c r="H232" s="17"/>
      <c r="I232" s="17"/>
      <c r="J232" s="17"/>
      <c r="K232" s="17"/>
      <c r="L232" s="17"/>
      <c r="M232" s="17"/>
      <c r="N232" s="17"/>
    </row>
    <row r="233" spans="1:14" ht="15.75" customHeight="1">
      <c r="A233" s="17"/>
      <c r="B233" s="17"/>
      <c r="C233" s="17"/>
      <c r="D233" s="17"/>
      <c r="E233" s="17"/>
      <c r="F233" s="123"/>
      <c r="G233" s="123"/>
      <c r="H233" s="17"/>
      <c r="I233" s="17"/>
      <c r="J233" s="17"/>
      <c r="K233" s="17"/>
      <c r="L233" s="17"/>
      <c r="M233" s="17"/>
      <c r="N233" s="17"/>
    </row>
    <row r="234" spans="1:14" ht="15.75" customHeight="1">
      <c r="A234" s="17"/>
      <c r="B234" s="17"/>
      <c r="C234" s="17"/>
      <c r="D234" s="17"/>
      <c r="E234" s="17"/>
      <c r="F234" s="123"/>
      <c r="G234" s="123"/>
      <c r="H234" s="17"/>
      <c r="I234" s="17"/>
      <c r="J234" s="17"/>
      <c r="K234" s="17"/>
      <c r="L234" s="17"/>
      <c r="M234" s="17"/>
      <c r="N234" s="17"/>
    </row>
    <row r="235" spans="1:14" ht="15.75" customHeight="1">
      <c r="A235" s="17"/>
      <c r="B235" s="17"/>
      <c r="C235" s="17"/>
      <c r="D235" s="17"/>
      <c r="E235" s="17"/>
      <c r="F235" s="123"/>
      <c r="G235" s="123"/>
      <c r="H235" s="17"/>
      <c r="I235" s="17"/>
      <c r="J235" s="17"/>
      <c r="K235" s="17"/>
      <c r="L235" s="17"/>
      <c r="M235" s="17"/>
      <c r="N235" s="17"/>
    </row>
    <row r="236" spans="1:14" ht="15.75" customHeight="1">
      <c r="A236" s="17"/>
      <c r="B236" s="17"/>
      <c r="C236" s="17"/>
      <c r="D236" s="17"/>
      <c r="E236" s="17"/>
      <c r="F236" s="123"/>
      <c r="G236" s="123"/>
      <c r="H236" s="17"/>
      <c r="I236" s="17"/>
      <c r="J236" s="17"/>
      <c r="K236" s="17"/>
      <c r="L236" s="17"/>
      <c r="M236" s="17"/>
      <c r="N236" s="17"/>
    </row>
    <row r="237" spans="1:14" ht="15.75" customHeight="1">
      <c r="A237" s="17"/>
      <c r="B237" s="17"/>
      <c r="C237" s="17"/>
      <c r="D237" s="17"/>
      <c r="E237" s="17"/>
      <c r="F237" s="123"/>
      <c r="G237" s="123"/>
      <c r="H237" s="17"/>
      <c r="I237" s="17"/>
      <c r="J237" s="17"/>
      <c r="K237" s="17"/>
      <c r="L237" s="17"/>
      <c r="M237" s="17"/>
      <c r="N237" s="17"/>
    </row>
    <row r="238" spans="1:14" ht="15.75" customHeight="1">
      <c r="A238" s="17"/>
      <c r="B238" s="17"/>
      <c r="C238" s="17"/>
      <c r="D238" s="17"/>
      <c r="E238" s="17"/>
      <c r="F238" s="123"/>
      <c r="G238" s="123"/>
      <c r="H238" s="17"/>
      <c r="I238" s="17"/>
      <c r="J238" s="17"/>
      <c r="K238" s="17"/>
      <c r="L238" s="17"/>
      <c r="M238" s="17"/>
      <c r="N238" s="17"/>
    </row>
    <row r="239" spans="1:14" ht="15.75" customHeight="1">
      <c r="A239" s="17"/>
      <c r="B239" s="17"/>
      <c r="C239" s="17"/>
      <c r="D239" s="17"/>
      <c r="E239" s="17"/>
      <c r="F239" s="123"/>
      <c r="G239" s="123"/>
      <c r="H239" s="17"/>
      <c r="I239" s="17"/>
      <c r="J239" s="17"/>
      <c r="K239" s="17"/>
      <c r="L239" s="17"/>
      <c r="M239" s="17"/>
      <c r="N239" s="17"/>
    </row>
    <row r="240" spans="1:14" ht="15.75" customHeight="1">
      <c r="A240" s="17"/>
      <c r="B240" s="17"/>
      <c r="C240" s="17"/>
      <c r="D240" s="17"/>
      <c r="E240" s="17"/>
      <c r="F240" s="123"/>
      <c r="G240" s="123"/>
      <c r="H240" s="17"/>
      <c r="I240" s="17"/>
      <c r="J240" s="17"/>
      <c r="K240" s="17"/>
      <c r="L240" s="17"/>
      <c r="M240" s="17"/>
      <c r="N240" s="17"/>
    </row>
    <row r="241" spans="1:14" ht="15.75" customHeight="1">
      <c r="A241" s="17"/>
      <c r="B241" s="17"/>
      <c r="C241" s="17"/>
      <c r="D241" s="17"/>
      <c r="E241" s="17"/>
      <c r="F241" s="123"/>
      <c r="G241" s="123"/>
      <c r="H241" s="17"/>
      <c r="I241" s="17"/>
      <c r="J241" s="17"/>
      <c r="K241" s="17"/>
      <c r="L241" s="17"/>
      <c r="M241" s="17"/>
      <c r="N241" s="17"/>
    </row>
    <row r="242" spans="1:14" ht="15.75" customHeight="1">
      <c r="A242" s="17"/>
      <c r="B242" s="17"/>
      <c r="C242" s="17"/>
      <c r="D242" s="17"/>
      <c r="E242" s="17"/>
      <c r="F242" s="123"/>
      <c r="G242" s="123"/>
      <c r="H242" s="17"/>
      <c r="I242" s="17"/>
      <c r="J242" s="17"/>
      <c r="K242" s="17"/>
      <c r="L242" s="17"/>
      <c r="M242" s="17"/>
      <c r="N242" s="17"/>
    </row>
    <row r="243" spans="1:14" ht="15.75" customHeight="1">
      <c r="A243" s="17"/>
      <c r="B243" s="17"/>
      <c r="C243" s="17"/>
      <c r="D243" s="17"/>
      <c r="E243" s="17"/>
      <c r="F243" s="123"/>
      <c r="G243" s="123"/>
      <c r="H243" s="17"/>
      <c r="I243" s="17"/>
      <c r="J243" s="17"/>
      <c r="K243" s="17"/>
      <c r="L243" s="17"/>
      <c r="M243" s="17"/>
      <c r="N243" s="17"/>
    </row>
    <row r="244" spans="1:14" ht="15.75" customHeight="1">
      <c r="A244" s="17"/>
      <c r="B244" s="17"/>
      <c r="C244" s="17"/>
      <c r="D244" s="17"/>
      <c r="E244" s="17"/>
      <c r="F244" s="123"/>
      <c r="G244" s="123"/>
      <c r="H244" s="17"/>
      <c r="I244" s="17"/>
      <c r="J244" s="17"/>
      <c r="K244" s="17"/>
      <c r="L244" s="17"/>
      <c r="M244" s="17"/>
      <c r="N244" s="17"/>
    </row>
    <row r="245" spans="1:14" ht="15.75" customHeight="1">
      <c r="A245" s="17"/>
      <c r="B245" s="17"/>
      <c r="C245" s="17"/>
      <c r="D245" s="17"/>
      <c r="E245" s="17"/>
      <c r="F245" s="123"/>
      <c r="G245" s="123"/>
      <c r="H245" s="17"/>
      <c r="I245" s="17"/>
      <c r="J245" s="17"/>
      <c r="K245" s="17"/>
      <c r="L245" s="17"/>
      <c r="M245" s="17"/>
      <c r="N245" s="17"/>
    </row>
    <row r="246" spans="1:14" ht="15.75" customHeight="1">
      <c r="A246" s="17"/>
      <c r="B246" s="17"/>
      <c r="C246" s="17"/>
      <c r="D246" s="17"/>
      <c r="E246" s="17"/>
      <c r="F246" s="123"/>
      <c r="G246" s="123"/>
      <c r="H246" s="17"/>
      <c r="I246" s="17"/>
      <c r="J246" s="17"/>
      <c r="K246" s="17"/>
      <c r="L246" s="17"/>
      <c r="M246" s="17"/>
      <c r="N246" s="17"/>
    </row>
    <row r="247" spans="1:14" ht="15.75" customHeight="1">
      <c r="A247" s="17"/>
      <c r="B247" s="17"/>
      <c r="C247" s="17"/>
      <c r="D247" s="17"/>
      <c r="E247" s="17"/>
      <c r="F247" s="123"/>
      <c r="G247" s="123"/>
      <c r="H247" s="17"/>
      <c r="I247" s="17"/>
      <c r="J247" s="17"/>
      <c r="K247" s="17"/>
      <c r="L247" s="17"/>
      <c r="M247" s="17"/>
      <c r="N247" s="17"/>
    </row>
    <row r="248" spans="1:14" ht="15.75" customHeight="1">
      <c r="A248" s="17"/>
      <c r="B248" s="17"/>
      <c r="C248" s="17"/>
      <c r="D248" s="17"/>
      <c r="E248" s="17"/>
      <c r="F248" s="123"/>
      <c r="G248" s="123"/>
      <c r="H248" s="17"/>
      <c r="I248" s="17"/>
      <c r="J248" s="17"/>
      <c r="K248" s="17"/>
      <c r="L248" s="17"/>
      <c r="M248" s="17"/>
      <c r="N248" s="17"/>
    </row>
    <row r="249" spans="1:14" ht="15.75" customHeight="1">
      <c r="A249" s="17"/>
      <c r="B249" s="17"/>
      <c r="C249" s="17"/>
      <c r="D249" s="17"/>
      <c r="E249" s="17"/>
      <c r="F249" s="123"/>
      <c r="G249" s="123"/>
      <c r="H249" s="17"/>
      <c r="I249" s="17"/>
      <c r="J249" s="17"/>
      <c r="K249" s="17"/>
      <c r="L249" s="17"/>
      <c r="M249" s="17"/>
      <c r="N249" s="17"/>
    </row>
    <row r="250" spans="1:14" ht="15.75" customHeight="1">
      <c r="A250" s="17"/>
      <c r="B250" s="17"/>
      <c r="C250" s="17"/>
      <c r="D250" s="17"/>
      <c r="E250" s="17"/>
      <c r="F250" s="123"/>
      <c r="G250" s="123"/>
      <c r="H250" s="17"/>
      <c r="I250" s="17"/>
      <c r="J250" s="17"/>
      <c r="K250" s="17"/>
      <c r="L250" s="17"/>
      <c r="M250" s="17"/>
      <c r="N250" s="17"/>
    </row>
    <row r="251" spans="1:14" ht="15.75" customHeight="1">
      <c r="A251" s="17"/>
      <c r="B251" s="17"/>
      <c r="C251" s="17"/>
      <c r="D251" s="17"/>
      <c r="E251" s="17"/>
      <c r="F251" s="123"/>
      <c r="G251" s="123"/>
      <c r="H251" s="17"/>
      <c r="I251" s="17"/>
      <c r="J251" s="17"/>
      <c r="K251" s="17"/>
      <c r="L251" s="17"/>
      <c r="M251" s="17"/>
      <c r="N251" s="17"/>
    </row>
    <row r="252" spans="1:14" ht="15.75" customHeight="1">
      <c r="A252" s="17"/>
      <c r="B252" s="17"/>
      <c r="C252" s="17"/>
      <c r="D252" s="17"/>
      <c r="E252" s="17"/>
      <c r="F252" s="123"/>
      <c r="G252" s="123"/>
      <c r="H252" s="17"/>
      <c r="I252" s="17"/>
      <c r="J252" s="17"/>
      <c r="K252" s="17"/>
      <c r="L252" s="17"/>
      <c r="M252" s="17"/>
      <c r="N252" s="17"/>
    </row>
    <row r="253" spans="1:14" ht="15.75" customHeight="1">
      <c r="A253" s="17"/>
      <c r="B253" s="17"/>
      <c r="C253" s="17"/>
      <c r="D253" s="17"/>
      <c r="E253" s="17"/>
      <c r="F253" s="123"/>
      <c r="G253" s="123"/>
      <c r="H253" s="17"/>
      <c r="I253" s="17"/>
      <c r="J253" s="17"/>
      <c r="K253" s="17"/>
      <c r="L253" s="17"/>
      <c r="M253" s="17"/>
      <c r="N253" s="17"/>
    </row>
    <row r="254" spans="1:14" ht="15.75" customHeight="1">
      <c r="A254" s="17"/>
      <c r="B254" s="17"/>
      <c r="C254" s="17"/>
      <c r="D254" s="17"/>
      <c r="E254" s="17"/>
      <c r="F254" s="123"/>
      <c r="G254" s="123"/>
      <c r="H254" s="17"/>
      <c r="I254" s="17"/>
      <c r="J254" s="17"/>
      <c r="K254" s="17"/>
      <c r="L254" s="17"/>
      <c r="M254" s="17"/>
      <c r="N254" s="17"/>
    </row>
    <row r="255" spans="1:14" ht="15.75" customHeight="1">
      <c r="A255" s="17"/>
      <c r="B255" s="17"/>
      <c r="C255" s="17"/>
      <c r="D255" s="17"/>
      <c r="E255" s="17"/>
      <c r="F255" s="123"/>
      <c r="G255" s="123"/>
      <c r="H255" s="17"/>
      <c r="I255" s="17"/>
      <c r="J255" s="17"/>
      <c r="K255" s="17"/>
      <c r="L255" s="17"/>
      <c r="M255" s="17"/>
      <c r="N255" s="17"/>
    </row>
    <row r="256" spans="1:14" ht="15.75" customHeight="1">
      <c r="A256" s="17"/>
      <c r="B256" s="17"/>
      <c r="C256" s="17"/>
      <c r="D256" s="17"/>
      <c r="E256" s="17"/>
      <c r="F256" s="123"/>
      <c r="G256" s="123"/>
      <c r="H256" s="17"/>
      <c r="I256" s="17"/>
      <c r="J256" s="17"/>
      <c r="K256" s="17"/>
      <c r="L256" s="17"/>
      <c r="M256" s="17"/>
      <c r="N256" s="17"/>
    </row>
    <row r="257" spans="1:14" ht="15.75" customHeight="1">
      <c r="A257" s="17"/>
      <c r="B257" s="17"/>
      <c r="C257" s="17"/>
      <c r="D257" s="17"/>
      <c r="E257" s="17"/>
      <c r="F257" s="123"/>
      <c r="G257" s="123"/>
      <c r="H257" s="17"/>
      <c r="I257" s="17"/>
      <c r="J257" s="17"/>
      <c r="K257" s="17"/>
      <c r="L257" s="17"/>
      <c r="M257" s="17"/>
      <c r="N257" s="17"/>
    </row>
    <row r="258" spans="1:14" ht="15.75" customHeight="1">
      <c r="A258" s="17"/>
      <c r="B258" s="17"/>
      <c r="C258" s="17"/>
      <c r="D258" s="17"/>
      <c r="E258" s="17"/>
      <c r="F258" s="123"/>
      <c r="G258" s="123"/>
      <c r="H258" s="17"/>
      <c r="I258" s="17"/>
      <c r="J258" s="17"/>
      <c r="K258" s="17"/>
      <c r="L258" s="17"/>
      <c r="M258" s="17"/>
      <c r="N258" s="17"/>
    </row>
    <row r="259" spans="1:14" ht="15.75" customHeight="1">
      <c r="A259" s="17"/>
      <c r="B259" s="17"/>
      <c r="C259" s="17"/>
      <c r="D259" s="17"/>
      <c r="E259" s="17"/>
      <c r="F259" s="123"/>
      <c r="G259" s="123"/>
      <c r="H259" s="17"/>
      <c r="I259" s="17"/>
      <c r="J259" s="17"/>
      <c r="K259" s="17"/>
      <c r="L259" s="17"/>
      <c r="M259" s="17"/>
      <c r="N259" s="17"/>
    </row>
    <row r="260" spans="1:14" ht="15.75" customHeight="1">
      <c r="A260" s="17"/>
      <c r="B260" s="17"/>
      <c r="C260" s="17"/>
      <c r="D260" s="17"/>
      <c r="E260" s="17"/>
      <c r="F260" s="123"/>
      <c r="G260" s="123"/>
      <c r="H260" s="17"/>
      <c r="I260" s="17"/>
      <c r="J260" s="17"/>
      <c r="K260" s="17"/>
      <c r="L260" s="17"/>
      <c r="M260" s="17"/>
      <c r="N260" s="17"/>
    </row>
    <row r="261" spans="1:14" ht="15.75" customHeight="1">
      <c r="A261" s="17"/>
      <c r="B261" s="17"/>
      <c r="C261" s="17"/>
      <c r="D261" s="17"/>
      <c r="E261" s="17"/>
      <c r="F261" s="123"/>
      <c r="G261" s="123"/>
      <c r="H261" s="17"/>
      <c r="I261" s="17"/>
      <c r="J261" s="17"/>
      <c r="K261" s="17"/>
      <c r="L261" s="17"/>
      <c r="M261" s="17"/>
      <c r="N261" s="17"/>
    </row>
    <row r="262" spans="1:14" ht="15.75" customHeight="1">
      <c r="A262" s="17"/>
      <c r="B262" s="17"/>
      <c r="C262" s="17"/>
      <c r="D262" s="17"/>
      <c r="E262" s="17"/>
      <c r="F262" s="123"/>
      <c r="G262" s="123"/>
      <c r="H262" s="17"/>
      <c r="I262" s="17"/>
      <c r="J262" s="17"/>
      <c r="K262" s="17"/>
      <c r="L262" s="17"/>
      <c r="M262" s="17"/>
      <c r="N262" s="17"/>
    </row>
    <row r="263" spans="1:14" ht="15.75" customHeight="1">
      <c r="A263" s="17"/>
      <c r="B263" s="17"/>
      <c r="C263" s="17"/>
      <c r="D263" s="17"/>
      <c r="E263" s="17"/>
      <c r="F263" s="123"/>
      <c r="G263" s="123"/>
      <c r="H263" s="17"/>
      <c r="I263" s="17"/>
      <c r="J263" s="17"/>
      <c r="K263" s="17"/>
      <c r="L263" s="17"/>
      <c r="M263" s="17"/>
      <c r="N263" s="17"/>
    </row>
    <row r="264" spans="1:14" ht="15.75" customHeight="1">
      <c r="A264" s="17"/>
      <c r="B264" s="17"/>
      <c r="C264" s="17"/>
      <c r="D264" s="17"/>
      <c r="E264" s="17"/>
      <c r="F264" s="123"/>
      <c r="G264" s="123"/>
      <c r="H264" s="17"/>
      <c r="I264" s="17"/>
      <c r="J264" s="17"/>
      <c r="K264" s="17"/>
      <c r="L264" s="17"/>
      <c r="M264" s="17"/>
      <c r="N264" s="17"/>
    </row>
    <row r="265" spans="1:14" ht="15.75" customHeight="1">
      <c r="A265" s="17"/>
      <c r="B265" s="17"/>
      <c r="C265" s="17"/>
      <c r="D265" s="17"/>
      <c r="E265" s="17"/>
      <c r="F265" s="123"/>
      <c r="G265" s="123"/>
      <c r="H265" s="17"/>
      <c r="I265" s="17"/>
      <c r="J265" s="17"/>
      <c r="K265" s="17"/>
      <c r="L265" s="17"/>
      <c r="M265" s="17"/>
      <c r="N265" s="17"/>
    </row>
    <row r="266" spans="1:14" ht="15.75" customHeight="1">
      <c r="A266" s="17"/>
      <c r="B266" s="17"/>
      <c r="C266" s="17"/>
      <c r="D266" s="17"/>
      <c r="E266" s="17"/>
      <c r="F266" s="123"/>
      <c r="G266" s="123"/>
      <c r="H266" s="17"/>
      <c r="I266" s="17"/>
      <c r="J266" s="17"/>
      <c r="K266" s="17"/>
      <c r="L266" s="17"/>
      <c r="M266" s="17"/>
      <c r="N266" s="17"/>
    </row>
    <row r="267" spans="1:14" ht="15.75" customHeight="1">
      <c r="A267" s="17"/>
      <c r="B267" s="17"/>
      <c r="C267" s="17"/>
      <c r="D267" s="17"/>
      <c r="E267" s="17"/>
      <c r="F267" s="123"/>
      <c r="G267" s="123"/>
      <c r="H267" s="17"/>
      <c r="I267" s="17"/>
      <c r="J267" s="17"/>
      <c r="K267" s="17"/>
      <c r="L267" s="17"/>
      <c r="M267" s="17"/>
      <c r="N267" s="17"/>
    </row>
    <row r="268" spans="1:14" ht="15.75" customHeight="1">
      <c r="A268" s="17"/>
      <c r="B268" s="17"/>
      <c r="C268" s="17"/>
      <c r="D268" s="17"/>
      <c r="E268" s="17"/>
      <c r="F268" s="123"/>
      <c r="G268" s="123"/>
      <c r="H268" s="17"/>
      <c r="I268" s="17"/>
      <c r="J268" s="17"/>
      <c r="K268" s="17"/>
      <c r="L268" s="17"/>
      <c r="M268" s="17"/>
      <c r="N268" s="17"/>
    </row>
    <row r="269" spans="1:14" ht="15.75" customHeight="1">
      <c r="A269" s="17"/>
      <c r="B269" s="17"/>
      <c r="C269" s="17"/>
      <c r="D269" s="17"/>
      <c r="E269" s="17"/>
      <c r="F269" s="123"/>
      <c r="G269" s="123"/>
      <c r="H269" s="17"/>
      <c r="I269" s="17"/>
      <c r="J269" s="17"/>
      <c r="K269" s="17"/>
      <c r="L269" s="17"/>
      <c r="M269" s="17"/>
      <c r="N269" s="17"/>
    </row>
    <row r="270" spans="1:14" ht="15.75" customHeight="1">
      <c r="A270" s="17"/>
      <c r="B270" s="17"/>
      <c r="C270" s="17"/>
      <c r="D270" s="17"/>
      <c r="E270" s="17"/>
      <c r="F270" s="123"/>
      <c r="G270" s="123"/>
      <c r="H270" s="17"/>
      <c r="I270" s="17"/>
      <c r="J270" s="17"/>
      <c r="K270" s="17"/>
      <c r="L270" s="17"/>
      <c r="M270" s="17"/>
      <c r="N270" s="17"/>
    </row>
    <row r="271" spans="1:14" ht="15.75" customHeight="1">
      <c r="A271" s="17"/>
      <c r="B271" s="17"/>
      <c r="C271" s="17"/>
      <c r="D271" s="17"/>
      <c r="E271" s="17"/>
      <c r="F271" s="123"/>
      <c r="G271" s="123"/>
      <c r="H271" s="17"/>
      <c r="I271" s="17"/>
      <c r="J271" s="17"/>
      <c r="K271" s="17"/>
      <c r="L271" s="17"/>
      <c r="M271" s="17"/>
      <c r="N271" s="17"/>
    </row>
    <row r="272" spans="1:14" ht="15.75" customHeight="1">
      <c r="A272" s="17"/>
      <c r="B272" s="17"/>
      <c r="C272" s="17"/>
      <c r="D272" s="17"/>
      <c r="E272" s="17"/>
      <c r="F272" s="123"/>
      <c r="G272" s="123"/>
      <c r="H272" s="17"/>
      <c r="I272" s="17"/>
      <c r="J272" s="17"/>
      <c r="K272" s="17"/>
      <c r="L272" s="17"/>
      <c r="M272" s="17"/>
      <c r="N272" s="17"/>
    </row>
    <row r="273" spans="1:14" ht="15.75" customHeight="1">
      <c r="A273" s="17"/>
      <c r="B273" s="17"/>
      <c r="C273" s="17"/>
      <c r="D273" s="17"/>
      <c r="E273" s="17"/>
      <c r="F273" s="123"/>
      <c r="G273" s="123"/>
      <c r="H273" s="17"/>
      <c r="I273" s="17"/>
      <c r="J273" s="17"/>
      <c r="K273" s="17"/>
      <c r="L273" s="17"/>
      <c r="M273" s="17"/>
      <c r="N273" s="17"/>
    </row>
    <row r="274" spans="1:14" ht="15.75" customHeight="1">
      <c r="A274" s="17"/>
      <c r="B274" s="17"/>
      <c r="C274" s="17"/>
      <c r="D274" s="17"/>
      <c r="E274" s="17"/>
      <c r="F274" s="123"/>
      <c r="G274" s="123"/>
      <c r="H274" s="17"/>
      <c r="I274" s="17"/>
      <c r="J274" s="17"/>
      <c r="K274" s="17"/>
      <c r="L274" s="17"/>
      <c r="M274" s="17"/>
      <c r="N274" s="17"/>
    </row>
    <row r="275" spans="1:14" ht="15.75" customHeight="1">
      <c r="A275" s="17"/>
      <c r="B275" s="17"/>
      <c r="C275" s="17"/>
      <c r="D275" s="17"/>
      <c r="E275" s="17"/>
      <c r="F275" s="123"/>
      <c r="G275" s="123"/>
      <c r="H275" s="17"/>
      <c r="I275" s="17"/>
      <c r="J275" s="17"/>
      <c r="K275" s="17"/>
      <c r="L275" s="17"/>
      <c r="M275" s="17"/>
      <c r="N275" s="17"/>
    </row>
    <row r="276" spans="1:14" ht="15.75" customHeight="1">
      <c r="A276" s="17"/>
      <c r="B276" s="17"/>
      <c r="C276" s="17"/>
      <c r="D276" s="17"/>
      <c r="E276" s="17"/>
      <c r="F276" s="123"/>
      <c r="G276" s="123"/>
      <c r="H276" s="17"/>
      <c r="I276" s="17"/>
      <c r="J276" s="17"/>
      <c r="K276" s="17"/>
      <c r="L276" s="17"/>
      <c r="M276" s="17"/>
      <c r="N276" s="17"/>
    </row>
    <row r="277" spans="1:14" ht="15.75" customHeight="1">
      <c r="A277" s="17"/>
      <c r="B277" s="17"/>
      <c r="C277" s="17"/>
      <c r="D277" s="17"/>
      <c r="E277" s="17"/>
      <c r="F277" s="123"/>
      <c r="G277" s="123"/>
      <c r="H277" s="17"/>
      <c r="I277" s="17"/>
      <c r="J277" s="17"/>
      <c r="K277" s="17"/>
      <c r="L277" s="17"/>
      <c r="M277" s="17"/>
      <c r="N277" s="17"/>
    </row>
    <row r="278" spans="1:14" ht="15.75" customHeight="1">
      <c r="A278" s="17"/>
      <c r="B278" s="17"/>
      <c r="C278" s="17"/>
      <c r="D278" s="17"/>
      <c r="E278" s="17"/>
      <c r="F278" s="123"/>
      <c r="G278" s="123"/>
      <c r="H278" s="17"/>
      <c r="I278" s="17"/>
      <c r="J278" s="17"/>
      <c r="K278" s="17"/>
      <c r="L278" s="17"/>
      <c r="M278" s="17"/>
      <c r="N278" s="17"/>
    </row>
    <row r="279" spans="1:14" ht="15.75" customHeight="1">
      <c r="A279" s="17"/>
      <c r="B279" s="17"/>
      <c r="C279" s="17"/>
      <c r="D279" s="17"/>
      <c r="E279" s="17"/>
      <c r="F279" s="123"/>
      <c r="G279" s="123"/>
      <c r="H279" s="17"/>
      <c r="I279" s="17"/>
      <c r="J279" s="17"/>
      <c r="K279" s="17"/>
      <c r="L279" s="17"/>
      <c r="M279" s="17"/>
      <c r="N279" s="17"/>
    </row>
    <row r="280" spans="1:14" ht="15.75" customHeight="1">
      <c r="A280" s="17"/>
      <c r="B280" s="17"/>
      <c r="C280" s="17"/>
      <c r="D280" s="17"/>
      <c r="E280" s="17"/>
      <c r="F280" s="123"/>
      <c r="G280" s="123"/>
      <c r="H280" s="17"/>
      <c r="I280" s="17"/>
      <c r="J280" s="17"/>
      <c r="K280" s="17"/>
      <c r="L280" s="17"/>
      <c r="M280" s="17"/>
      <c r="N280" s="17"/>
    </row>
    <row r="281" spans="1:14" ht="15.75" customHeight="1">
      <c r="A281" s="17"/>
      <c r="B281" s="17"/>
      <c r="C281" s="17"/>
      <c r="D281" s="17"/>
      <c r="E281" s="17"/>
      <c r="F281" s="123"/>
      <c r="G281" s="123"/>
      <c r="H281" s="17"/>
      <c r="I281" s="17"/>
      <c r="J281" s="17"/>
      <c r="K281" s="17"/>
      <c r="L281" s="17"/>
      <c r="M281" s="17"/>
      <c r="N281" s="17"/>
    </row>
    <row r="282" spans="1:14" ht="15.75" customHeight="1">
      <c r="A282" s="17"/>
      <c r="B282" s="17"/>
      <c r="C282" s="17"/>
      <c r="D282" s="17"/>
      <c r="E282" s="17"/>
      <c r="F282" s="123"/>
      <c r="G282" s="123"/>
      <c r="H282" s="17"/>
      <c r="I282" s="17"/>
      <c r="J282" s="17"/>
      <c r="K282" s="17"/>
      <c r="L282" s="17"/>
      <c r="M282" s="17"/>
      <c r="N282" s="17"/>
    </row>
    <row r="283" spans="1:14" ht="15.75" customHeight="1">
      <c r="A283" s="17"/>
      <c r="B283" s="17"/>
      <c r="C283" s="17"/>
      <c r="D283" s="17"/>
      <c r="E283" s="17"/>
      <c r="F283" s="123"/>
      <c r="G283" s="123"/>
      <c r="H283" s="17"/>
      <c r="I283" s="17"/>
      <c r="J283" s="17"/>
      <c r="K283" s="17"/>
      <c r="L283" s="17"/>
      <c r="M283" s="17"/>
      <c r="N283" s="17"/>
    </row>
    <row r="284" spans="1:14" ht="15.75" customHeight="1">
      <c r="A284" s="17"/>
      <c r="B284" s="17"/>
      <c r="C284" s="17"/>
      <c r="D284" s="17"/>
      <c r="E284" s="17"/>
      <c r="F284" s="123"/>
      <c r="G284" s="123"/>
      <c r="H284" s="17"/>
      <c r="I284" s="17"/>
      <c r="J284" s="17"/>
      <c r="K284" s="17"/>
      <c r="L284" s="17"/>
      <c r="M284" s="17"/>
      <c r="N284" s="17"/>
    </row>
    <row r="285" spans="1:14" ht="15.75" customHeight="1">
      <c r="A285" s="17"/>
      <c r="B285" s="17"/>
      <c r="C285" s="17"/>
      <c r="D285" s="17"/>
      <c r="E285" s="17"/>
      <c r="F285" s="123"/>
      <c r="G285" s="123"/>
      <c r="H285" s="17"/>
      <c r="I285" s="17"/>
      <c r="J285" s="17"/>
      <c r="K285" s="17"/>
      <c r="L285" s="17"/>
      <c r="M285" s="17"/>
      <c r="N285" s="17"/>
    </row>
    <row r="286" spans="1:14" ht="15.75" customHeight="1">
      <c r="A286" s="17"/>
      <c r="B286" s="17"/>
      <c r="C286" s="17"/>
      <c r="D286" s="17"/>
      <c r="E286" s="17"/>
      <c r="F286" s="123"/>
      <c r="G286" s="123"/>
      <c r="H286" s="17"/>
      <c r="I286" s="17"/>
      <c r="J286" s="17"/>
      <c r="K286" s="17"/>
      <c r="L286" s="17"/>
      <c r="M286" s="17"/>
      <c r="N286" s="17"/>
    </row>
    <row r="287" spans="1:14" ht="15.75" customHeight="1">
      <c r="A287" s="17"/>
      <c r="B287" s="17"/>
      <c r="C287" s="17"/>
      <c r="D287" s="17"/>
      <c r="E287" s="17"/>
      <c r="F287" s="123"/>
      <c r="G287" s="123"/>
      <c r="H287" s="17"/>
      <c r="I287" s="17"/>
      <c r="J287" s="17"/>
      <c r="K287" s="17"/>
      <c r="L287" s="17"/>
      <c r="M287" s="17"/>
      <c r="N287" s="17"/>
    </row>
    <row r="288" spans="1:14" ht="15.75" customHeight="1">
      <c r="A288" s="17"/>
      <c r="B288" s="17"/>
      <c r="C288" s="17"/>
      <c r="D288" s="17"/>
      <c r="E288" s="17"/>
      <c r="F288" s="123"/>
      <c r="G288" s="123"/>
      <c r="H288" s="17"/>
      <c r="I288" s="17"/>
      <c r="J288" s="17"/>
      <c r="K288" s="17"/>
      <c r="L288" s="17"/>
      <c r="M288" s="17"/>
      <c r="N288" s="17"/>
    </row>
    <row r="289" spans="1:14" ht="15.75" customHeight="1">
      <c r="A289" s="17"/>
      <c r="B289" s="17"/>
      <c r="C289" s="17"/>
      <c r="D289" s="17"/>
      <c r="E289" s="17"/>
      <c r="F289" s="123"/>
      <c r="G289" s="123"/>
      <c r="H289" s="17"/>
      <c r="I289" s="17"/>
      <c r="J289" s="17"/>
      <c r="K289" s="17"/>
      <c r="L289" s="17"/>
      <c r="M289" s="17"/>
      <c r="N289" s="17"/>
    </row>
    <row r="290" spans="1:14" ht="15.75" customHeight="1">
      <c r="A290" s="17"/>
      <c r="B290" s="17"/>
      <c r="C290" s="17"/>
      <c r="D290" s="17"/>
      <c r="E290" s="17"/>
      <c r="F290" s="123"/>
      <c r="G290" s="123"/>
      <c r="H290" s="17"/>
      <c r="I290" s="17"/>
      <c r="J290" s="17"/>
      <c r="K290" s="17"/>
      <c r="L290" s="17"/>
      <c r="M290" s="17"/>
      <c r="N290" s="17"/>
    </row>
    <row r="291" spans="1:14" ht="15.75" customHeight="1">
      <c r="A291" s="17"/>
      <c r="B291" s="17"/>
      <c r="C291" s="17"/>
      <c r="D291" s="17"/>
      <c r="E291" s="17"/>
      <c r="F291" s="123"/>
      <c r="G291" s="123"/>
      <c r="H291" s="17"/>
      <c r="I291" s="17"/>
      <c r="J291" s="17"/>
      <c r="K291" s="17"/>
      <c r="L291" s="17"/>
      <c r="M291" s="17"/>
      <c r="N291" s="17"/>
    </row>
    <row r="292" spans="1:14" ht="15.75" customHeight="1">
      <c r="A292" s="17"/>
      <c r="B292" s="17"/>
      <c r="C292" s="17"/>
      <c r="D292" s="17"/>
      <c r="E292" s="17"/>
      <c r="F292" s="123"/>
      <c r="G292" s="123"/>
      <c r="H292" s="17"/>
      <c r="I292" s="17"/>
      <c r="J292" s="17"/>
      <c r="K292" s="17"/>
      <c r="L292" s="17"/>
      <c r="M292" s="17"/>
      <c r="N292" s="17"/>
    </row>
    <row r="293" spans="1:14" ht="15.75" customHeight="1">
      <c r="A293" s="17"/>
      <c r="B293" s="17"/>
      <c r="C293" s="17"/>
      <c r="D293" s="17"/>
      <c r="E293" s="17"/>
      <c r="F293" s="123"/>
      <c r="G293" s="123"/>
      <c r="H293" s="17"/>
      <c r="I293" s="17"/>
      <c r="J293" s="17"/>
      <c r="K293" s="17"/>
      <c r="L293" s="17"/>
      <c r="M293" s="17"/>
      <c r="N293" s="17"/>
    </row>
    <row r="294" spans="1:14" ht="15.75" customHeight="1">
      <c r="A294" s="17"/>
      <c r="B294" s="17"/>
      <c r="C294" s="17"/>
      <c r="D294" s="17"/>
      <c r="E294" s="17"/>
      <c r="F294" s="123"/>
      <c r="G294" s="123"/>
      <c r="H294" s="17"/>
      <c r="I294" s="17"/>
      <c r="J294" s="17"/>
      <c r="K294" s="17"/>
      <c r="L294" s="17"/>
      <c r="M294" s="17"/>
      <c r="N294" s="17"/>
    </row>
    <row r="295" spans="1:14" ht="15.75" customHeight="1">
      <c r="A295" s="17"/>
      <c r="B295" s="17"/>
      <c r="C295" s="17"/>
      <c r="D295" s="17"/>
      <c r="E295" s="17"/>
      <c r="F295" s="123"/>
      <c r="G295" s="123"/>
      <c r="H295" s="17"/>
      <c r="I295" s="17"/>
      <c r="J295" s="17"/>
      <c r="K295" s="17"/>
      <c r="L295" s="17"/>
      <c r="M295" s="17"/>
      <c r="N295" s="17"/>
    </row>
    <row r="296" spans="1:14" ht="15.75" customHeight="1">
      <c r="A296" s="17"/>
      <c r="B296" s="17"/>
      <c r="C296" s="17"/>
      <c r="D296" s="17"/>
      <c r="E296" s="17"/>
      <c r="F296" s="123"/>
      <c r="G296" s="123"/>
      <c r="H296" s="17"/>
      <c r="I296" s="17"/>
      <c r="J296" s="17"/>
      <c r="K296" s="17"/>
      <c r="L296" s="17"/>
      <c r="M296" s="17"/>
      <c r="N296" s="17"/>
    </row>
    <row r="297" spans="1:14" ht="15.75" customHeight="1">
      <c r="A297" s="17"/>
      <c r="B297" s="17"/>
      <c r="C297" s="17"/>
      <c r="D297" s="17"/>
      <c r="E297" s="17"/>
      <c r="F297" s="123"/>
      <c r="G297" s="123"/>
      <c r="H297" s="17"/>
      <c r="I297" s="17"/>
      <c r="J297" s="17"/>
      <c r="K297" s="17"/>
      <c r="L297" s="17"/>
      <c r="M297" s="17"/>
      <c r="N297" s="17"/>
    </row>
    <row r="298" spans="1:14" ht="15.75" customHeight="1">
      <c r="A298" s="17"/>
      <c r="B298" s="17"/>
      <c r="C298" s="17"/>
      <c r="D298" s="17"/>
      <c r="E298" s="17"/>
      <c r="F298" s="123"/>
      <c r="G298" s="123"/>
      <c r="H298" s="17"/>
      <c r="I298" s="17"/>
      <c r="J298" s="17"/>
      <c r="K298" s="17"/>
      <c r="L298" s="17"/>
      <c r="M298" s="17"/>
      <c r="N298" s="17"/>
    </row>
    <row r="299" spans="1:14" ht="15.75" customHeight="1">
      <c r="A299" s="17"/>
      <c r="B299" s="17"/>
      <c r="C299" s="17"/>
      <c r="D299" s="17"/>
      <c r="E299" s="17"/>
      <c r="F299" s="123"/>
      <c r="G299" s="123"/>
      <c r="H299" s="17"/>
      <c r="I299" s="17"/>
      <c r="J299" s="17"/>
      <c r="K299" s="17"/>
      <c r="L299" s="17"/>
      <c r="M299" s="17"/>
      <c r="N299" s="17"/>
    </row>
    <row r="300" spans="1:14" ht="15.75" customHeight="1">
      <c r="A300" s="17"/>
      <c r="B300" s="17"/>
      <c r="C300" s="17"/>
      <c r="D300" s="17"/>
      <c r="E300" s="17"/>
      <c r="F300" s="123"/>
      <c r="G300" s="123"/>
      <c r="H300" s="17"/>
      <c r="I300" s="17"/>
      <c r="J300" s="17"/>
      <c r="K300" s="17"/>
      <c r="L300" s="17"/>
      <c r="M300" s="17"/>
      <c r="N300" s="17"/>
    </row>
    <row r="301" spans="1:14" ht="15.75" customHeight="1">
      <c r="A301" s="17"/>
      <c r="B301" s="17"/>
      <c r="C301" s="17"/>
      <c r="D301" s="17"/>
      <c r="E301" s="17"/>
      <c r="F301" s="123"/>
      <c r="G301" s="123"/>
      <c r="H301" s="17"/>
      <c r="I301" s="17"/>
      <c r="J301" s="17"/>
      <c r="K301" s="17"/>
      <c r="L301" s="17"/>
      <c r="M301" s="17"/>
      <c r="N301" s="17"/>
    </row>
    <row r="302" spans="1:14" ht="15.75" customHeight="1">
      <c r="A302" s="17"/>
      <c r="B302" s="17"/>
      <c r="C302" s="17"/>
      <c r="D302" s="17"/>
      <c r="E302" s="17"/>
      <c r="F302" s="123"/>
      <c r="G302" s="123"/>
      <c r="H302" s="17"/>
      <c r="I302" s="17"/>
      <c r="J302" s="17"/>
      <c r="K302" s="17"/>
      <c r="L302" s="17"/>
      <c r="M302" s="17"/>
      <c r="N302" s="17"/>
    </row>
    <row r="303" spans="1:14" ht="15.75" customHeight="1">
      <c r="A303" s="17"/>
      <c r="B303" s="17"/>
      <c r="C303" s="17"/>
      <c r="D303" s="17"/>
      <c r="E303" s="17"/>
      <c r="F303" s="123"/>
      <c r="G303" s="123"/>
      <c r="H303" s="17"/>
      <c r="I303" s="17"/>
      <c r="J303" s="17"/>
      <c r="K303" s="17"/>
      <c r="L303" s="17"/>
      <c r="M303" s="17"/>
      <c r="N303" s="17"/>
    </row>
    <row r="304" spans="1:14" ht="15.75" customHeight="1">
      <c r="A304" s="17"/>
      <c r="B304" s="17"/>
      <c r="C304" s="17"/>
      <c r="D304" s="17"/>
      <c r="E304" s="17"/>
      <c r="F304" s="123"/>
      <c r="G304" s="123"/>
      <c r="H304" s="17"/>
      <c r="I304" s="17"/>
      <c r="J304" s="17"/>
      <c r="K304" s="17"/>
      <c r="L304" s="17"/>
      <c r="M304" s="17"/>
      <c r="N304" s="17"/>
    </row>
    <row r="305" spans="1:14" ht="15.75" customHeight="1">
      <c r="A305" s="17"/>
      <c r="B305" s="17"/>
      <c r="C305" s="17"/>
      <c r="D305" s="17"/>
      <c r="E305" s="17"/>
      <c r="F305" s="123"/>
      <c r="G305" s="123"/>
      <c r="H305" s="17"/>
      <c r="I305" s="17"/>
      <c r="J305" s="17"/>
      <c r="K305" s="17"/>
      <c r="L305" s="17"/>
      <c r="M305" s="17"/>
      <c r="N305" s="17"/>
    </row>
    <row r="306" spans="1:14" ht="15.75" customHeight="1">
      <c r="A306" s="17"/>
      <c r="B306" s="17"/>
      <c r="C306" s="17"/>
      <c r="D306" s="17"/>
      <c r="E306" s="17"/>
      <c r="F306" s="123"/>
      <c r="G306" s="123"/>
      <c r="H306" s="17"/>
      <c r="I306" s="17"/>
      <c r="J306" s="17"/>
      <c r="K306" s="17"/>
      <c r="L306" s="17"/>
      <c r="M306" s="17"/>
      <c r="N306" s="17"/>
    </row>
    <row r="307" spans="1:14" ht="15.75" customHeight="1">
      <c r="A307" s="17"/>
      <c r="B307" s="17"/>
      <c r="C307" s="17"/>
      <c r="D307" s="17"/>
      <c r="E307" s="17"/>
      <c r="F307" s="123"/>
      <c r="G307" s="123"/>
      <c r="H307" s="17"/>
      <c r="I307" s="17"/>
      <c r="J307" s="17"/>
      <c r="K307" s="17"/>
      <c r="L307" s="17"/>
      <c r="M307" s="17"/>
      <c r="N307" s="17"/>
    </row>
    <row r="308" spans="1:14" ht="15.75" customHeight="1">
      <c r="A308" s="17"/>
      <c r="B308" s="17"/>
      <c r="C308" s="17"/>
      <c r="D308" s="17"/>
      <c r="E308" s="17"/>
      <c r="F308" s="123"/>
      <c r="G308" s="123"/>
      <c r="H308" s="17"/>
      <c r="I308" s="17"/>
      <c r="J308" s="17"/>
      <c r="K308" s="17"/>
      <c r="L308" s="17"/>
      <c r="M308" s="17"/>
      <c r="N308" s="17"/>
    </row>
    <row r="309" spans="1:14" ht="15.75" customHeight="1">
      <c r="A309" s="17"/>
      <c r="B309" s="17"/>
      <c r="C309" s="17"/>
      <c r="D309" s="17"/>
      <c r="E309" s="17"/>
      <c r="F309" s="123"/>
      <c r="G309" s="123"/>
      <c r="H309" s="17"/>
      <c r="I309" s="17"/>
      <c r="J309" s="17"/>
      <c r="K309" s="17"/>
      <c r="L309" s="17"/>
      <c r="M309" s="17"/>
      <c r="N309" s="17"/>
    </row>
    <row r="310" spans="1:14" ht="15.75" customHeight="1">
      <c r="A310" s="17"/>
      <c r="B310" s="17"/>
      <c r="C310" s="17"/>
      <c r="D310" s="17"/>
      <c r="E310" s="17"/>
      <c r="F310" s="123"/>
      <c r="G310" s="123"/>
      <c r="H310" s="17"/>
      <c r="I310" s="17"/>
      <c r="J310" s="17"/>
      <c r="K310" s="17"/>
      <c r="L310" s="17"/>
      <c r="M310" s="17"/>
      <c r="N310" s="17"/>
    </row>
    <row r="311" spans="1:14" ht="15.75" customHeight="1">
      <c r="A311" s="17"/>
      <c r="B311" s="17"/>
      <c r="C311" s="17"/>
      <c r="D311" s="17"/>
      <c r="E311" s="17"/>
      <c r="F311" s="123"/>
      <c r="G311" s="123"/>
      <c r="H311" s="17"/>
      <c r="I311" s="17"/>
      <c r="J311" s="17"/>
      <c r="K311" s="17"/>
      <c r="L311" s="17"/>
      <c r="M311" s="17"/>
      <c r="N311" s="17"/>
    </row>
    <row r="312" spans="1:14" ht="15.75" customHeight="1">
      <c r="A312" s="17"/>
      <c r="B312" s="17"/>
      <c r="C312" s="17"/>
      <c r="D312" s="17"/>
      <c r="E312" s="17"/>
      <c r="F312" s="123"/>
      <c r="G312" s="123"/>
      <c r="H312" s="17"/>
      <c r="I312" s="17"/>
      <c r="J312" s="17"/>
      <c r="K312" s="17"/>
      <c r="L312" s="17"/>
      <c r="M312" s="17"/>
      <c r="N312" s="17"/>
    </row>
    <row r="313" spans="1:14" ht="15.75" customHeight="1">
      <c r="A313" s="17"/>
      <c r="B313" s="17"/>
      <c r="C313" s="17"/>
      <c r="D313" s="17"/>
      <c r="E313" s="17"/>
      <c r="F313" s="123"/>
      <c r="G313" s="123"/>
      <c r="H313" s="17"/>
      <c r="I313" s="17"/>
      <c r="J313" s="17"/>
      <c r="K313" s="17"/>
      <c r="L313" s="17"/>
      <c r="M313" s="17"/>
      <c r="N313" s="17"/>
    </row>
    <row r="314" spans="1:14" ht="15.75" customHeight="1">
      <c r="A314" s="17"/>
      <c r="B314" s="17"/>
      <c r="C314" s="17"/>
      <c r="D314" s="17"/>
      <c r="E314" s="17"/>
      <c r="F314" s="123"/>
      <c r="G314" s="123"/>
      <c r="H314" s="17"/>
      <c r="I314" s="17"/>
      <c r="J314" s="17"/>
      <c r="K314" s="17"/>
      <c r="L314" s="17"/>
      <c r="M314" s="17"/>
      <c r="N314" s="17"/>
    </row>
    <row r="315" spans="1:14" ht="15.75" customHeight="1">
      <c r="A315" s="17"/>
      <c r="B315" s="17"/>
      <c r="C315" s="17"/>
      <c r="D315" s="17"/>
      <c r="E315" s="17"/>
      <c r="F315" s="123"/>
      <c r="G315" s="123"/>
      <c r="H315" s="17"/>
      <c r="I315" s="17"/>
      <c r="J315" s="17"/>
      <c r="K315" s="17"/>
      <c r="L315" s="17"/>
      <c r="M315" s="17"/>
      <c r="N315" s="17"/>
    </row>
    <row r="316" spans="1:14" ht="15.75" customHeight="1">
      <c r="A316" s="17"/>
      <c r="B316" s="17"/>
      <c r="C316" s="17"/>
      <c r="D316" s="17"/>
      <c r="E316" s="17"/>
      <c r="F316" s="123"/>
      <c r="G316" s="123"/>
      <c r="H316" s="17"/>
      <c r="I316" s="17"/>
      <c r="J316" s="17"/>
      <c r="K316" s="17"/>
      <c r="L316" s="17"/>
      <c r="M316" s="17"/>
      <c r="N316" s="17"/>
    </row>
    <row r="317" spans="1:14" ht="15.75" customHeight="1">
      <c r="A317" s="17"/>
      <c r="B317" s="17"/>
      <c r="C317" s="17"/>
      <c r="D317" s="17"/>
      <c r="E317" s="17"/>
      <c r="F317" s="123"/>
      <c r="G317" s="123"/>
      <c r="H317" s="17"/>
      <c r="I317" s="17"/>
      <c r="J317" s="17"/>
      <c r="K317" s="17"/>
      <c r="L317" s="17"/>
      <c r="M317" s="17"/>
      <c r="N317" s="17"/>
    </row>
    <row r="318" spans="1:14" ht="15.75" customHeight="1">
      <c r="A318" s="17"/>
      <c r="B318" s="17"/>
      <c r="C318" s="17"/>
      <c r="D318" s="17"/>
      <c r="E318" s="17"/>
      <c r="F318" s="123"/>
      <c r="G318" s="123"/>
      <c r="H318" s="17"/>
      <c r="I318" s="17"/>
      <c r="J318" s="17"/>
      <c r="K318" s="17"/>
      <c r="L318" s="17"/>
      <c r="M318" s="17"/>
      <c r="N318" s="17"/>
    </row>
    <row r="319" spans="1:14" ht="15.75" customHeight="1">
      <c r="A319" s="17"/>
      <c r="B319" s="17"/>
      <c r="C319" s="17"/>
      <c r="D319" s="17"/>
      <c r="E319" s="17"/>
      <c r="F319" s="123"/>
      <c r="G319" s="123"/>
      <c r="H319" s="17"/>
      <c r="I319" s="17"/>
      <c r="J319" s="17"/>
      <c r="K319" s="17"/>
      <c r="L319" s="17"/>
      <c r="M319" s="17"/>
      <c r="N319" s="17"/>
    </row>
    <row r="320" spans="1:14" ht="15.75" customHeight="1">
      <c r="A320" s="17"/>
      <c r="B320" s="17"/>
      <c r="C320" s="17"/>
      <c r="D320" s="17"/>
      <c r="E320" s="17"/>
      <c r="F320" s="123"/>
      <c r="G320" s="123"/>
      <c r="H320" s="17"/>
      <c r="I320" s="17"/>
      <c r="J320" s="17"/>
      <c r="K320" s="17"/>
      <c r="L320" s="17"/>
      <c r="M320" s="17"/>
      <c r="N320" s="17"/>
    </row>
    <row r="321" spans="1:14" ht="15.75" customHeight="1">
      <c r="A321" s="17"/>
      <c r="B321" s="17"/>
      <c r="C321" s="17"/>
      <c r="D321" s="17"/>
      <c r="E321" s="17"/>
      <c r="F321" s="123"/>
      <c r="G321" s="123"/>
      <c r="H321" s="17"/>
      <c r="I321" s="17"/>
      <c r="J321" s="17"/>
      <c r="K321" s="17"/>
      <c r="L321" s="17"/>
      <c r="M321" s="17"/>
      <c r="N321" s="17"/>
    </row>
    <row r="322" spans="1:14" ht="15.75" customHeight="1">
      <c r="A322" s="17"/>
      <c r="B322" s="17"/>
      <c r="C322" s="17"/>
      <c r="D322" s="17"/>
      <c r="E322" s="17"/>
      <c r="F322" s="123"/>
      <c r="G322" s="123"/>
      <c r="H322" s="17"/>
      <c r="I322" s="17"/>
      <c r="J322" s="17"/>
      <c r="K322" s="17"/>
      <c r="L322" s="17"/>
      <c r="M322" s="17"/>
      <c r="N322" s="17"/>
    </row>
    <row r="323" spans="1:14" ht="15.75" customHeight="1"/>
    <row r="324" spans="1:14" ht="15.75" customHeight="1"/>
    <row r="325" spans="1:14" ht="15.75" customHeight="1"/>
    <row r="326" spans="1:14" ht="15.75" customHeight="1"/>
    <row r="327" spans="1:14" ht="15.75" customHeight="1"/>
    <row r="328" spans="1:14" ht="15.75" customHeight="1"/>
    <row r="329" spans="1:14" ht="15.75" customHeight="1"/>
    <row r="330" spans="1:14" ht="15.75" customHeight="1"/>
    <row r="331" spans="1:14" ht="15.75" customHeight="1"/>
    <row r="332" spans="1:14" ht="15.75" customHeight="1"/>
    <row r="333" spans="1:14" ht="15.75" customHeight="1"/>
    <row r="334" spans="1:14" ht="15.75" customHeight="1"/>
    <row r="335" spans="1:14" ht="15.75" customHeight="1"/>
    <row r="336" spans="1:14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ustomSheetViews>
    <customSheetView guid="{E421955A-F9D8-4048-9476-CB41492C6FE3}" filter="1" showAutoFilter="1">
      <pageMargins left="0.7" right="0.7" top="0.75" bottom="0.75" header="0.3" footer="0.3"/>
      <autoFilter ref="A1:K47" xr:uid="{992C5D86-AC78-452E-936F-2216F0C85E14}">
        <filterColumn colId="6">
          <filters>
            <filter val="Josh Ho"/>
          </filters>
        </filterColumn>
      </autoFilter>
      <extLst>
        <ext uri="GoogleSheetsCustomDataVersion1">
          <go:sheetsCustomData xmlns:go="http://customooxmlschemas.google.com/" filterViewId="107336261"/>
        </ext>
      </extLst>
    </customSheetView>
    <customSheetView guid="{1B80988C-3B43-4BDD-9FAC-A6047227086C}" filter="1" showAutoFilter="1">
      <pageMargins left="0.7" right="0.7" top="0.75" bottom="0.75" header="0.3" footer="0.3"/>
      <autoFilter ref="A1:K47" xr:uid="{E4C0981B-C4D1-48AD-B481-E9E274994C00}">
        <filterColumn colId="7">
          <filters blank="1">
            <filter val="https://tabsquarepteltd.pipedrive.com/deal/17224"/>
            <filter val="https://tabsquarepteltd.pipedrive.com/deal/18167"/>
            <filter val="https://tabsquarepteltd.pipedrive.com/deal/21163"/>
            <filter val="https://tabsquarepteltd.pipedrive.com/deal/21164"/>
            <filter val="https://tabsquarepteltd.pipedrive.com/deal/21165"/>
            <filter val="https://tabsquarepteltd.pipedrive.com/deal/21166"/>
            <filter val="https://tabsquarepteltd.pipedrive.com/deal/21168"/>
            <filter val="https://tabsquarepteltd.pipedrive.com/deal/21169"/>
            <filter val="https://tabsquarepteltd.pipedrive.com/deal/21170"/>
            <filter val="https://tabsquarepteltd.pipedrive.com/deal/21173"/>
            <filter val="https://tabsquarepteltd.pipedrive.com/deal/21174"/>
            <filter val="https://tabsquarepteltd.pipedrive.com/deal/21181"/>
            <filter val="https://tabsquarepteltd.pipedrive.com/deal/21182"/>
            <filter val="https://tabsquarepteltd.pipedrive.com/deal/21183"/>
            <filter val="https://tabsquarepteltd.pipedrive.com/deal/21184"/>
            <filter val="https://tabsquarepteltd.pipedrive.com/deal/21185"/>
            <filter val="https://tabsquarepteltd.pipedrive.com/deal/21186"/>
          </filters>
        </filterColumn>
      </autoFilter>
      <extLst>
        <ext uri="GoogleSheetsCustomDataVersion1">
          <go:sheetsCustomData xmlns:go="http://customooxmlschemas.google.com/" filterViewId="592301953"/>
        </ext>
      </extLst>
    </customSheetView>
    <customSheetView guid="{2B62D7B7-FA94-4B4F-BF42-6877E7C63F93}" filter="1" showAutoFilter="1">
      <pageMargins left="0.7" right="0.7" top="0.75" bottom="0.75" header="0.3" footer="0.3"/>
      <autoFilter ref="A1:K324" xr:uid="{9282CE3E-E936-49C5-85D2-78BA7B9FB110}">
        <filterColumn colId="5">
          <filters>
            <filter val="Indonesia"/>
            <filter val="Malaysia"/>
            <filter val="UAE"/>
          </filters>
        </filterColumn>
      </autoFilter>
      <extLst>
        <ext uri="GoogleSheetsCustomDataVersion1">
          <go:sheetsCustomData xmlns:go="http://customooxmlschemas.google.com/" filterViewId="683932894"/>
        </ext>
      </extLst>
    </customSheetView>
  </customSheetViews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4000000}"/>
    <hyperlink ref="K6" r:id="rId5" xr:uid="{00000000-0004-0000-0000-000005000000}"/>
    <hyperlink ref="K7" r:id="rId6" xr:uid="{00000000-0004-0000-0000-000006000000}"/>
    <hyperlink ref="K8" r:id="rId7" xr:uid="{00000000-0004-0000-0000-000007000000}"/>
    <hyperlink ref="C10" r:id="rId8" xr:uid="{00000000-0004-0000-0000-000008000000}"/>
    <hyperlink ref="K10" r:id="rId9" xr:uid="{00000000-0004-0000-0000-000009000000}"/>
    <hyperlink ref="K11" r:id="rId10" xr:uid="{00000000-0004-0000-0000-00000A000000}"/>
    <hyperlink ref="K12" r:id="rId11" xr:uid="{00000000-0004-0000-0000-00000B000000}"/>
    <hyperlink ref="K13" r:id="rId12" xr:uid="{00000000-0004-0000-0000-00000C000000}"/>
    <hyperlink ref="K14" r:id="rId13" xr:uid="{00000000-0004-0000-0000-00000D000000}"/>
    <hyperlink ref="K15" r:id="rId14" xr:uid="{00000000-0004-0000-0000-00000E000000}"/>
    <hyperlink ref="K16" r:id="rId15" xr:uid="{00000000-0004-0000-0000-00000F000000}"/>
    <hyperlink ref="K17" r:id="rId16" xr:uid="{00000000-0004-0000-0000-000010000000}"/>
    <hyperlink ref="K19" r:id="rId17" xr:uid="{00000000-0004-0000-0000-000011000000}"/>
    <hyperlink ref="K21" r:id="rId18" xr:uid="{00000000-0004-0000-0000-000012000000}"/>
    <hyperlink ref="K22" r:id="rId19" xr:uid="{00000000-0004-0000-0000-000013000000}"/>
    <hyperlink ref="K23" r:id="rId20" xr:uid="{00000000-0004-0000-0000-000014000000}"/>
    <hyperlink ref="K24" r:id="rId21" xr:uid="{00000000-0004-0000-0000-000015000000}"/>
    <hyperlink ref="K25" r:id="rId22" xr:uid="{00000000-0004-0000-0000-000016000000}"/>
    <hyperlink ref="K26" r:id="rId23" xr:uid="{00000000-0004-0000-0000-000017000000}"/>
    <hyperlink ref="K27" r:id="rId24" xr:uid="{00000000-0004-0000-0000-000018000000}"/>
    <hyperlink ref="K28" r:id="rId25" xr:uid="{00000000-0004-0000-0000-000019000000}"/>
    <hyperlink ref="K30" r:id="rId26" xr:uid="{00000000-0004-0000-0000-00001A000000}"/>
    <hyperlink ref="K31" r:id="rId27" xr:uid="{00000000-0004-0000-0000-00001B000000}"/>
    <hyperlink ref="K32" r:id="rId28" xr:uid="{00000000-0004-0000-0000-00001C000000}"/>
    <hyperlink ref="K33" r:id="rId29" xr:uid="{00000000-0004-0000-0000-00001D000000}"/>
    <hyperlink ref="K37" r:id="rId30" xr:uid="{00000000-0004-0000-0000-00001E000000}"/>
    <hyperlink ref="K38" r:id="rId31" xr:uid="{00000000-0004-0000-0000-00001F000000}"/>
    <hyperlink ref="K40" r:id="rId32" xr:uid="{00000000-0004-0000-0000-000020000000}"/>
    <hyperlink ref="K41" r:id="rId33" xr:uid="{00000000-0004-0000-0000-000021000000}"/>
    <hyperlink ref="K42" r:id="rId34" xr:uid="{00000000-0004-0000-0000-000022000000}"/>
    <hyperlink ref="K43" r:id="rId35" xr:uid="{00000000-0004-0000-0000-000023000000}"/>
    <hyperlink ref="K44" r:id="rId36" xr:uid="{00000000-0004-0000-0000-000024000000}"/>
    <hyperlink ref="K45" r:id="rId37" xr:uid="{00000000-0004-0000-0000-000025000000}"/>
    <hyperlink ref="K46" r:id="rId38" xr:uid="{00000000-0004-0000-0000-000026000000}"/>
    <hyperlink ref="C47" r:id="rId39" xr:uid="{00000000-0004-0000-0000-000027000000}"/>
    <hyperlink ref="K47" r:id="rId40" xr:uid="{00000000-0004-0000-0000-000028000000}"/>
    <hyperlink ref="A48" r:id="rId41" xr:uid="{00000000-0004-0000-0000-000029000000}"/>
    <hyperlink ref="C48" r:id="rId42" xr:uid="{00000000-0004-0000-0000-00002A000000}"/>
    <hyperlink ref="K48" r:id="rId43" xr:uid="{00000000-0004-0000-0000-00002B000000}"/>
    <hyperlink ref="C49" r:id="rId44" xr:uid="{00000000-0004-0000-0000-00002C000000}"/>
    <hyperlink ref="K49" r:id="rId45" xr:uid="{00000000-0004-0000-0000-00002D000000}"/>
    <hyperlink ref="K50" r:id="rId46" xr:uid="{00000000-0004-0000-0000-00002E000000}"/>
    <hyperlink ref="K51" r:id="rId47" xr:uid="{00000000-0004-0000-0000-00002F000000}"/>
    <hyperlink ref="K52" r:id="rId48" xr:uid="{00000000-0004-0000-0000-000030000000}"/>
    <hyperlink ref="K53" r:id="rId49" xr:uid="{00000000-0004-0000-0000-000031000000}"/>
    <hyperlink ref="K55" r:id="rId50" xr:uid="{00000000-0004-0000-0000-000032000000}"/>
    <hyperlink ref="K58" r:id="rId51" xr:uid="{00000000-0004-0000-0000-000033000000}"/>
    <hyperlink ref="K59" r:id="rId52" xr:uid="{00000000-0004-0000-0000-000034000000}"/>
    <hyperlink ref="K60" r:id="rId53" xr:uid="{00000000-0004-0000-0000-000035000000}"/>
    <hyperlink ref="K62" r:id="rId54" xr:uid="{00000000-0004-0000-0000-000036000000}"/>
    <hyperlink ref="K64" r:id="rId55" xr:uid="{00000000-0004-0000-0000-000037000000}"/>
    <hyperlink ref="K66" r:id="rId56" xr:uid="{00000000-0004-0000-0000-000038000000}"/>
    <hyperlink ref="K69" r:id="rId57" xr:uid="{00000000-0004-0000-0000-000039000000}"/>
    <hyperlink ref="K70" r:id="rId58" xr:uid="{00000000-0004-0000-0000-00003A000000}"/>
    <hyperlink ref="K71" r:id="rId59" xr:uid="{00000000-0004-0000-0000-00003B000000}"/>
    <hyperlink ref="K72" r:id="rId60" xr:uid="{00000000-0004-0000-0000-00003C000000}"/>
    <hyperlink ref="K73" r:id="rId61" xr:uid="{00000000-0004-0000-0000-00003D000000}"/>
    <hyperlink ref="K74" r:id="rId62" xr:uid="{00000000-0004-0000-0000-00003E000000}"/>
    <hyperlink ref="K75" r:id="rId63" xr:uid="{00000000-0004-0000-0000-00003F000000}"/>
    <hyperlink ref="K76" r:id="rId64" xr:uid="{00000000-0004-0000-0000-000040000000}"/>
    <hyperlink ref="K77" r:id="rId65" xr:uid="{00000000-0004-0000-0000-000041000000}"/>
    <hyperlink ref="K78" r:id="rId66" xr:uid="{00000000-0004-0000-0000-000042000000}"/>
    <hyperlink ref="K79" r:id="rId67" xr:uid="{00000000-0004-0000-0000-000043000000}"/>
    <hyperlink ref="K80" r:id="rId68" xr:uid="{00000000-0004-0000-0000-000044000000}"/>
    <hyperlink ref="K81" r:id="rId69" xr:uid="{00000000-0004-0000-0000-000045000000}"/>
    <hyperlink ref="K82" r:id="rId70" xr:uid="{00000000-0004-0000-0000-000046000000}"/>
    <hyperlink ref="K83" r:id="rId71" xr:uid="{00000000-0004-0000-0000-000047000000}"/>
    <hyperlink ref="K84" r:id="rId72" xr:uid="{00000000-0004-0000-0000-000048000000}"/>
    <hyperlink ref="K87" r:id="rId73" xr:uid="{00000000-0004-0000-0000-000049000000}"/>
    <hyperlink ref="K89" r:id="rId74" xr:uid="{00000000-0004-0000-0000-00004A000000}"/>
    <hyperlink ref="K91" r:id="rId75" xr:uid="{00000000-0004-0000-0000-00004B000000}"/>
    <hyperlink ref="K94" r:id="rId76" xr:uid="{00000000-0004-0000-0000-00004C000000}"/>
    <hyperlink ref="K95" r:id="rId77" xr:uid="{00000000-0004-0000-0000-00004D000000}"/>
    <hyperlink ref="K97" r:id="rId78" xr:uid="{00000000-0004-0000-0000-00004E000000}"/>
    <hyperlink ref="K101" r:id="rId79" xr:uid="{00000000-0004-0000-0000-00004F000000}"/>
    <hyperlink ref="K102" r:id="rId80" xr:uid="{00000000-0004-0000-0000-000050000000}"/>
    <hyperlink ref="K103" r:id="rId81" xr:uid="{00000000-0004-0000-0000-000051000000}"/>
    <hyperlink ref="K104" r:id="rId82" xr:uid="{00000000-0004-0000-0000-000052000000}"/>
    <hyperlink ref="K106" r:id="rId83" xr:uid="{00000000-0004-0000-0000-000053000000}"/>
    <hyperlink ref="K107" r:id="rId84" xr:uid="{00000000-0004-0000-0000-000054000000}"/>
    <hyperlink ref="K109" r:id="rId85" xr:uid="{00000000-0004-0000-0000-000055000000}"/>
    <hyperlink ref="K110" r:id="rId86" xr:uid="{00000000-0004-0000-0000-000056000000}"/>
    <hyperlink ref="K111" r:id="rId87" xr:uid="{00000000-0004-0000-0000-000057000000}"/>
    <hyperlink ref="K113" r:id="rId88" xr:uid="{00000000-0004-0000-0000-000058000000}"/>
    <hyperlink ref="K114" r:id="rId89" xr:uid="{00000000-0004-0000-0000-000059000000}"/>
    <hyperlink ref="K115" r:id="rId90" xr:uid="{00000000-0004-0000-0000-00005A000000}"/>
    <hyperlink ref="K116" r:id="rId91" xr:uid="{00000000-0004-0000-0000-00005B000000}"/>
    <hyperlink ref="K117" r:id="rId92" xr:uid="{00000000-0004-0000-0000-00005C000000}"/>
    <hyperlink ref="K118" r:id="rId93" xr:uid="{00000000-0004-0000-0000-00005D000000}"/>
    <hyperlink ref="K119" r:id="rId94" xr:uid="{00000000-0004-0000-0000-00005E000000}"/>
    <hyperlink ref="K122" r:id="rId95" xr:uid="{00000000-0004-0000-0000-00005F000000}"/>
  </hyperlinks>
  <pageMargins left="0.7" right="0.7" top="0.75" bottom="0.75" header="0.3" footer="0.3"/>
  <drawing r:id="rId96"/>
  <legacyDrawing r:id="rId9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0"/>
  <sheetViews>
    <sheetView workbookViewId="0">
      <pane ySplit="1" topLeftCell="A2" activePane="bottomLeft" state="frozen"/>
      <selection pane="bottomLeft" activeCell="E2" sqref="E2"/>
    </sheetView>
  </sheetViews>
  <sheetFormatPr defaultColWidth="11.25" defaultRowHeight="15" customHeight="1"/>
  <cols>
    <col min="1" max="1" width="11.25" customWidth="1"/>
    <col min="2" max="2" width="13" customWidth="1"/>
    <col min="3" max="3" width="20.6640625" customWidth="1"/>
    <col min="4" max="4" width="20" customWidth="1"/>
    <col min="5" max="5" width="13.6640625" customWidth="1"/>
    <col min="6" max="6" width="16.33203125" customWidth="1"/>
    <col min="7" max="7" width="19.33203125" customWidth="1"/>
  </cols>
  <sheetData>
    <row r="1" spans="1:22" ht="34">
      <c r="A1" s="25" t="s">
        <v>4409</v>
      </c>
      <c r="B1" s="25" t="s">
        <v>0</v>
      </c>
      <c r="C1" s="25" t="s">
        <v>4410</v>
      </c>
      <c r="D1" s="25" t="s">
        <v>4411</v>
      </c>
      <c r="E1" s="25" t="s">
        <v>4437</v>
      </c>
      <c r="F1" s="25" t="s">
        <v>1</v>
      </c>
      <c r="G1" s="26"/>
      <c r="H1" s="26"/>
      <c r="I1" s="26"/>
      <c r="J1" s="26"/>
      <c r="K1" s="26"/>
      <c r="L1" s="26"/>
      <c r="M1" s="26"/>
      <c r="N1" s="26"/>
      <c r="O1" s="26"/>
      <c r="P1" s="27"/>
      <c r="Q1" s="27"/>
      <c r="R1" s="27"/>
      <c r="S1" s="27"/>
      <c r="T1" s="27"/>
      <c r="U1" s="27"/>
      <c r="V1" s="27"/>
    </row>
    <row r="2" spans="1:22" ht="31">
      <c r="A2" s="28" t="s">
        <v>598</v>
      </c>
      <c r="B2" s="28" t="s">
        <v>69</v>
      </c>
      <c r="C2" s="28" t="s">
        <v>599</v>
      </c>
      <c r="D2" s="28" t="s">
        <v>600</v>
      </c>
      <c r="E2" s="29">
        <v>93836684</v>
      </c>
      <c r="F2" s="28"/>
    </row>
    <row r="3" spans="1:22" ht="31">
      <c r="A3" s="28" t="s">
        <v>601</v>
      </c>
      <c r="B3" s="28" t="s">
        <v>602</v>
      </c>
      <c r="C3" s="28" t="s">
        <v>603</v>
      </c>
      <c r="D3" s="28" t="s">
        <v>604</v>
      </c>
      <c r="E3" s="29">
        <v>96451615</v>
      </c>
      <c r="F3" s="28" t="s">
        <v>12</v>
      </c>
    </row>
    <row r="4" spans="1:22" ht="46.5">
      <c r="A4" s="28" t="s">
        <v>605</v>
      </c>
      <c r="B4" s="28" t="s">
        <v>606</v>
      </c>
      <c r="C4" s="28" t="s">
        <v>607</v>
      </c>
      <c r="D4" s="28" t="s">
        <v>604</v>
      </c>
      <c r="E4" s="29">
        <v>97296608</v>
      </c>
      <c r="F4" s="28" t="s">
        <v>12</v>
      </c>
    </row>
    <row r="5" spans="1:22" ht="46.5">
      <c r="A5" s="28" t="s">
        <v>608</v>
      </c>
      <c r="B5" s="28" t="s">
        <v>69</v>
      </c>
      <c r="C5" s="28" t="s">
        <v>609</v>
      </c>
      <c r="D5" s="28" t="s">
        <v>610</v>
      </c>
      <c r="E5" s="29">
        <v>813822687</v>
      </c>
      <c r="F5" s="28"/>
    </row>
    <row r="6" spans="1:22" ht="46.5">
      <c r="A6" s="28" t="s">
        <v>611</v>
      </c>
      <c r="B6" s="28" t="s">
        <v>612</v>
      </c>
      <c r="C6" s="28" t="s">
        <v>613</v>
      </c>
      <c r="D6" s="28" t="s">
        <v>614</v>
      </c>
      <c r="E6" s="29">
        <v>66220555</v>
      </c>
      <c r="F6" s="28"/>
    </row>
    <row r="7" spans="1:22" ht="31">
      <c r="A7" s="28" t="s">
        <v>615</v>
      </c>
      <c r="B7" s="28"/>
      <c r="C7" s="28" t="s">
        <v>616</v>
      </c>
      <c r="D7" s="28" t="s">
        <v>617</v>
      </c>
      <c r="E7" s="29">
        <v>99313732969</v>
      </c>
      <c r="F7" s="28"/>
    </row>
    <row r="8" spans="1:22" ht="31">
      <c r="A8" s="28" t="s">
        <v>618</v>
      </c>
      <c r="B8" s="28" t="s">
        <v>344</v>
      </c>
      <c r="C8" s="28" t="s">
        <v>619</v>
      </c>
      <c r="D8" s="28" t="s">
        <v>620</v>
      </c>
      <c r="E8" s="29">
        <v>65365336</v>
      </c>
      <c r="F8" s="28"/>
    </row>
    <row r="9" spans="1:22" ht="31">
      <c r="A9" s="28" t="s">
        <v>621</v>
      </c>
      <c r="B9" s="28" t="s">
        <v>56</v>
      </c>
      <c r="C9" s="28" t="s">
        <v>622</v>
      </c>
      <c r="D9" s="28" t="s">
        <v>623</v>
      </c>
      <c r="E9" s="29">
        <v>91267624</v>
      </c>
      <c r="F9" s="28"/>
    </row>
    <row r="10" spans="1:22" ht="46.5">
      <c r="A10" s="30" t="s">
        <v>624</v>
      </c>
      <c r="B10" s="28" t="s">
        <v>625</v>
      </c>
      <c r="C10" s="31"/>
      <c r="D10" s="28" t="s">
        <v>626</v>
      </c>
      <c r="E10" s="29">
        <v>62163517</v>
      </c>
      <c r="F10" s="28"/>
    </row>
    <row r="11" spans="1:22" ht="46.5">
      <c r="A11" s="28" t="s">
        <v>627</v>
      </c>
      <c r="B11" s="28" t="s">
        <v>267</v>
      </c>
      <c r="C11" s="28" t="s">
        <v>628</v>
      </c>
      <c r="D11" s="28" t="s">
        <v>629</v>
      </c>
      <c r="E11" s="29">
        <v>63339781</v>
      </c>
      <c r="F11" s="28" t="s">
        <v>12</v>
      </c>
    </row>
    <row r="12" spans="1:22" ht="26.25" customHeight="1">
      <c r="A12" s="28" t="s">
        <v>630</v>
      </c>
      <c r="B12" s="28"/>
      <c r="C12" s="28"/>
      <c r="D12" s="28" t="s">
        <v>631</v>
      </c>
      <c r="E12" s="29">
        <v>94301471</v>
      </c>
      <c r="F12" s="28" t="s">
        <v>12</v>
      </c>
    </row>
    <row r="13" spans="1:22" ht="27" customHeight="1">
      <c r="A13" s="28" t="s">
        <v>632</v>
      </c>
      <c r="B13" s="28"/>
      <c r="C13" s="28" t="s">
        <v>633</v>
      </c>
      <c r="D13" s="28" t="s">
        <v>634</v>
      </c>
      <c r="E13" s="29">
        <v>63371886</v>
      </c>
      <c r="F13" s="28" t="s">
        <v>12</v>
      </c>
    </row>
    <row r="14" spans="1:22" ht="32.25" customHeight="1">
      <c r="A14" s="28" t="s">
        <v>635</v>
      </c>
      <c r="B14" s="28"/>
      <c r="C14" s="29"/>
      <c r="D14" s="30" t="s">
        <v>636</v>
      </c>
      <c r="E14" s="29">
        <v>96969116</v>
      </c>
      <c r="F14" s="28" t="s">
        <v>12</v>
      </c>
    </row>
    <row r="15" spans="1:22" ht="15.5">
      <c r="A15" s="28" t="s">
        <v>637</v>
      </c>
      <c r="B15" s="28"/>
      <c r="C15" s="29"/>
      <c r="D15" s="30" t="s">
        <v>638</v>
      </c>
      <c r="E15" s="29">
        <v>81889910</v>
      </c>
      <c r="F15" s="28" t="s">
        <v>12</v>
      </c>
    </row>
    <row r="16" spans="1:22" ht="15.5">
      <c r="A16" s="31" t="s">
        <v>639</v>
      </c>
      <c r="B16" s="28"/>
      <c r="C16" s="29"/>
      <c r="D16" s="30" t="s">
        <v>640</v>
      </c>
      <c r="E16" s="28">
        <v>97426114</v>
      </c>
      <c r="F16" s="28" t="s">
        <v>12</v>
      </c>
    </row>
    <row r="17" spans="1:7" ht="15.5">
      <c r="A17" s="28" t="s">
        <v>641</v>
      </c>
      <c r="B17" s="28"/>
      <c r="C17" s="29"/>
      <c r="D17" s="30" t="s">
        <v>642</v>
      </c>
      <c r="E17" s="29">
        <v>87971533</v>
      </c>
      <c r="F17" s="28" t="s">
        <v>12</v>
      </c>
    </row>
    <row r="18" spans="1:7" ht="15.5">
      <c r="A18" s="28" t="s">
        <v>643</v>
      </c>
      <c r="B18" s="28" t="s">
        <v>421</v>
      </c>
      <c r="C18" s="29"/>
      <c r="D18" s="30" t="s">
        <v>644</v>
      </c>
      <c r="E18" s="29">
        <v>91521546</v>
      </c>
      <c r="F18" s="28" t="s">
        <v>12</v>
      </c>
    </row>
    <row r="19" spans="1:7" ht="15.5">
      <c r="A19" s="28" t="s">
        <v>645</v>
      </c>
      <c r="B19" s="28"/>
      <c r="C19" s="28"/>
      <c r="D19" s="30" t="s">
        <v>646</v>
      </c>
      <c r="E19" s="29">
        <v>91380127</v>
      </c>
      <c r="F19" s="28" t="s">
        <v>12</v>
      </c>
      <c r="G19" s="32" t="s">
        <v>647</v>
      </c>
    </row>
    <row r="20" spans="1:7" ht="31">
      <c r="A20" s="28" t="s">
        <v>648</v>
      </c>
      <c r="B20" s="28"/>
      <c r="C20" s="28" t="s">
        <v>649</v>
      </c>
      <c r="D20" s="30" t="s">
        <v>650</v>
      </c>
      <c r="E20" s="29">
        <v>91882511</v>
      </c>
      <c r="F20" s="28" t="s">
        <v>12</v>
      </c>
    </row>
    <row r="21" spans="1:7" ht="15.75" customHeight="1">
      <c r="A21" s="28" t="s">
        <v>651</v>
      </c>
      <c r="B21" s="28" t="s">
        <v>409</v>
      </c>
      <c r="C21" s="28" t="s">
        <v>652</v>
      </c>
      <c r="D21" s="30" t="s">
        <v>653</v>
      </c>
      <c r="E21" s="29">
        <v>97896886</v>
      </c>
      <c r="F21" s="28" t="s">
        <v>12</v>
      </c>
    </row>
    <row r="22" spans="1:7" ht="15.75" customHeight="1">
      <c r="A22" s="28" t="s">
        <v>654</v>
      </c>
      <c r="B22" s="28"/>
      <c r="C22" s="28"/>
      <c r="D22" s="30" t="s">
        <v>655</v>
      </c>
      <c r="E22" s="29">
        <v>88383600</v>
      </c>
      <c r="F22" s="28" t="s">
        <v>12</v>
      </c>
    </row>
    <row r="23" spans="1:7" ht="15.75" customHeight="1">
      <c r="A23" s="28"/>
      <c r="B23" s="28"/>
      <c r="C23" s="28"/>
      <c r="D23" s="28" t="s">
        <v>656</v>
      </c>
      <c r="E23" s="29">
        <v>69922992</v>
      </c>
      <c r="F23" s="28"/>
    </row>
    <row r="24" spans="1:7" ht="15.75" customHeight="1">
      <c r="A24" s="28"/>
      <c r="B24" s="28"/>
      <c r="C24" s="28"/>
      <c r="D24" s="28" t="s">
        <v>657</v>
      </c>
      <c r="E24" s="29">
        <v>69098932</v>
      </c>
      <c r="F24" s="28"/>
    </row>
    <row r="25" spans="1:7" ht="15.75" customHeight="1">
      <c r="A25" s="28"/>
      <c r="B25" s="28"/>
      <c r="C25" s="28"/>
      <c r="D25" s="28" t="s">
        <v>658</v>
      </c>
      <c r="E25" s="29">
        <v>62626996</v>
      </c>
      <c r="F25" s="28"/>
    </row>
    <row r="26" spans="1:7" ht="15.75" customHeight="1">
      <c r="A26" s="28"/>
      <c r="B26" s="28"/>
      <c r="C26" s="28"/>
      <c r="D26" s="28" t="s">
        <v>659</v>
      </c>
      <c r="E26" s="29">
        <v>66343233</v>
      </c>
      <c r="F26" s="28"/>
    </row>
    <row r="27" spans="1:7" ht="15.75" customHeight="1">
      <c r="A27" s="28"/>
      <c r="B27" s="28"/>
      <c r="C27" s="28"/>
      <c r="D27" s="28" t="s">
        <v>660</v>
      </c>
      <c r="E27" s="29">
        <v>68847888</v>
      </c>
      <c r="F27" s="28"/>
    </row>
    <row r="28" spans="1:7" ht="15.75" customHeight="1">
      <c r="A28" s="28"/>
      <c r="B28" s="28"/>
      <c r="C28" s="28"/>
      <c r="D28" s="28" t="s">
        <v>661</v>
      </c>
      <c r="E28" s="29">
        <v>62626996</v>
      </c>
      <c r="F28" s="28"/>
    </row>
    <row r="29" spans="1:7" ht="15.75" customHeight="1">
      <c r="A29" s="28"/>
      <c r="B29" s="28"/>
      <c r="C29" s="28"/>
      <c r="D29" s="28" t="s">
        <v>662</v>
      </c>
      <c r="E29" s="29">
        <v>63584466</v>
      </c>
      <c r="F29" s="28"/>
    </row>
    <row r="30" spans="1:7" ht="15.75" customHeight="1">
      <c r="A30" s="28"/>
      <c r="B30" s="28"/>
      <c r="C30" s="28"/>
      <c r="D30" s="28" t="s">
        <v>663</v>
      </c>
      <c r="E30" s="29">
        <v>67343788</v>
      </c>
      <c r="F30" s="28"/>
    </row>
    <row r="31" spans="1:7" ht="15.75" customHeight="1">
      <c r="A31" s="28"/>
      <c r="B31" s="28"/>
      <c r="C31" s="28"/>
      <c r="D31" s="28" t="s">
        <v>664</v>
      </c>
      <c r="E31" s="29">
        <v>69803535</v>
      </c>
      <c r="F31" s="28"/>
    </row>
    <row r="32" spans="1:7" ht="15.75" customHeight="1">
      <c r="A32" s="28"/>
      <c r="B32" s="28"/>
      <c r="C32" s="28"/>
      <c r="D32" s="28" t="s">
        <v>665</v>
      </c>
      <c r="E32" s="29">
        <v>84257835</v>
      </c>
      <c r="F32" s="28"/>
    </row>
    <row r="33" spans="1:22" ht="15.75" customHeight="1">
      <c r="A33" s="28"/>
      <c r="B33" s="28"/>
      <c r="C33" s="28"/>
      <c r="D33" s="28" t="s">
        <v>666</v>
      </c>
      <c r="E33" s="29">
        <v>69922992</v>
      </c>
      <c r="F33" s="28"/>
    </row>
    <row r="34" spans="1:22" ht="15.75" customHeight="1">
      <c r="A34" s="28"/>
      <c r="B34" s="28"/>
      <c r="C34" s="28"/>
      <c r="D34" s="28" t="s">
        <v>667</v>
      </c>
      <c r="E34" s="29">
        <v>63366022</v>
      </c>
      <c r="F34" s="28"/>
    </row>
    <row r="35" spans="1:22" ht="15.75" customHeight="1">
      <c r="A35" s="28"/>
      <c r="B35" s="28"/>
      <c r="C35" s="28"/>
      <c r="D35" s="28" t="s">
        <v>668</v>
      </c>
      <c r="E35" s="29">
        <v>68931123</v>
      </c>
      <c r="F35" s="28"/>
    </row>
    <row r="36" spans="1:22" ht="15.75" customHeight="1">
      <c r="A36" s="28"/>
      <c r="B36" s="28"/>
      <c r="C36" s="28"/>
      <c r="D36" s="28" t="s">
        <v>669</v>
      </c>
      <c r="E36" s="29">
        <v>64663363</v>
      </c>
      <c r="F36" s="28"/>
    </row>
    <row r="37" spans="1:22" ht="15.75" customHeight="1">
      <c r="A37" s="28"/>
      <c r="B37" s="28"/>
      <c r="C37" s="28"/>
      <c r="D37" s="28" t="s">
        <v>670</v>
      </c>
      <c r="E37" s="29">
        <v>91053488</v>
      </c>
      <c r="F37" s="28"/>
    </row>
    <row r="38" spans="1:22" ht="15.75" customHeight="1">
      <c r="A38" s="28" t="s">
        <v>671</v>
      </c>
      <c r="B38" s="28"/>
      <c r="C38" s="28"/>
      <c r="D38" s="28" t="s">
        <v>672</v>
      </c>
      <c r="E38" s="29">
        <v>91139382</v>
      </c>
      <c r="F38" s="28"/>
    </row>
    <row r="39" spans="1:22" ht="15.75" customHeight="1">
      <c r="A39" s="28" t="s">
        <v>643</v>
      </c>
      <c r="B39" s="28"/>
      <c r="C39" s="28"/>
      <c r="D39" s="28" t="s">
        <v>673</v>
      </c>
      <c r="E39" s="29">
        <v>83152557</v>
      </c>
      <c r="F39" s="28"/>
    </row>
    <row r="40" spans="1:22" ht="15.75" customHeight="1">
      <c r="A40" s="28" t="s">
        <v>674</v>
      </c>
      <c r="B40" s="28"/>
      <c r="C40" s="28"/>
      <c r="D40" s="28" t="s">
        <v>675</v>
      </c>
      <c r="E40" s="29">
        <v>80460372</v>
      </c>
      <c r="F40" s="28"/>
    </row>
    <row r="41" spans="1:22" ht="15.75" customHeight="1">
      <c r="A41" s="28" t="s">
        <v>676</v>
      </c>
      <c r="B41" s="28" t="s">
        <v>281</v>
      </c>
      <c r="C41" s="28" t="s">
        <v>677</v>
      </c>
      <c r="D41" s="28" t="s">
        <v>678</v>
      </c>
      <c r="E41" s="29">
        <v>91860987</v>
      </c>
      <c r="F41" s="28" t="s">
        <v>12</v>
      </c>
    </row>
    <row r="42" spans="1:22" ht="15.75" customHeight="1">
      <c r="A42" s="28" t="s">
        <v>679</v>
      </c>
      <c r="B42" s="28" t="s">
        <v>680</v>
      </c>
      <c r="C42" s="28" t="s">
        <v>681</v>
      </c>
      <c r="D42" s="28" t="s">
        <v>682</v>
      </c>
      <c r="E42" s="28">
        <v>96247748</v>
      </c>
      <c r="F42" s="28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 spans="1:22" ht="15.75" customHeight="1">
      <c r="A43" s="28" t="s">
        <v>683</v>
      </c>
      <c r="B43" s="28" t="s">
        <v>684</v>
      </c>
      <c r="C43" s="28" t="s">
        <v>685</v>
      </c>
      <c r="D43" s="28" t="s">
        <v>686</v>
      </c>
      <c r="E43" s="29">
        <v>87836009</v>
      </c>
      <c r="F43" s="28" t="s">
        <v>12</v>
      </c>
    </row>
    <row r="44" spans="1:22" ht="15.75" customHeight="1">
      <c r="A44" s="28" t="s">
        <v>687</v>
      </c>
      <c r="B44" s="28"/>
      <c r="C44" s="28" t="s">
        <v>688</v>
      </c>
      <c r="D44" s="28" t="s">
        <v>689</v>
      </c>
      <c r="E44" s="29">
        <v>82281188</v>
      </c>
      <c r="F44" s="28" t="s">
        <v>12</v>
      </c>
    </row>
    <row r="45" spans="1:22" ht="15.75" customHeight="1">
      <c r="A45" s="28" t="s">
        <v>690</v>
      </c>
      <c r="B45" s="28" t="s">
        <v>691</v>
      </c>
      <c r="C45" s="28" t="s">
        <v>692</v>
      </c>
      <c r="D45" s="28" t="s">
        <v>693</v>
      </c>
      <c r="E45" s="29">
        <v>92367916</v>
      </c>
      <c r="F45" s="28"/>
    </row>
    <row r="46" spans="1:22" ht="15.75" customHeight="1">
      <c r="A46" s="28" t="s">
        <v>694</v>
      </c>
      <c r="B46" s="28" t="s">
        <v>39</v>
      </c>
      <c r="C46" s="28" t="s">
        <v>692</v>
      </c>
      <c r="D46" s="28" t="s">
        <v>693</v>
      </c>
      <c r="E46" s="29">
        <v>62707998</v>
      </c>
      <c r="F46" s="28"/>
    </row>
    <row r="47" spans="1:22" ht="15.75" customHeight="1">
      <c r="A47" s="28" t="s">
        <v>695</v>
      </c>
      <c r="B47" s="28"/>
      <c r="C47" s="28"/>
      <c r="D47" s="28" t="s">
        <v>696</v>
      </c>
      <c r="E47" s="29">
        <v>97119390</v>
      </c>
      <c r="F47" s="28"/>
    </row>
    <row r="48" spans="1:22" ht="15.75" customHeight="1">
      <c r="A48" s="28" t="s">
        <v>697</v>
      </c>
      <c r="B48" s="28" t="s">
        <v>698</v>
      </c>
      <c r="C48" s="28" t="s">
        <v>699</v>
      </c>
      <c r="D48" s="28" t="s">
        <v>700</v>
      </c>
      <c r="E48" s="29">
        <v>96445550</v>
      </c>
      <c r="F48" s="28"/>
    </row>
    <row r="49" spans="1:6" ht="15.75" customHeight="1">
      <c r="A49" s="28" t="s">
        <v>701</v>
      </c>
      <c r="B49" s="28" t="s">
        <v>702</v>
      </c>
      <c r="C49" s="28" t="s">
        <v>703</v>
      </c>
      <c r="D49" s="28" t="s">
        <v>704</v>
      </c>
      <c r="E49" s="29">
        <v>63387668</v>
      </c>
      <c r="F49" s="28"/>
    </row>
    <row r="50" spans="1:6" ht="15.75" customHeight="1">
      <c r="A50" s="28" t="s">
        <v>705</v>
      </c>
      <c r="B50" s="28" t="s">
        <v>706</v>
      </c>
      <c r="C50" s="28" t="s">
        <v>707</v>
      </c>
      <c r="D50" s="28" t="s">
        <v>704</v>
      </c>
      <c r="E50" s="29">
        <v>97466798</v>
      </c>
      <c r="F50" s="28"/>
    </row>
    <row r="51" spans="1:6" ht="15.75" customHeight="1">
      <c r="A51" s="28" t="s">
        <v>708</v>
      </c>
      <c r="B51" s="28" t="s">
        <v>709</v>
      </c>
      <c r="C51" s="28" t="s">
        <v>710</v>
      </c>
      <c r="D51" s="28" t="s">
        <v>711</v>
      </c>
      <c r="E51" s="29">
        <v>18002643965</v>
      </c>
      <c r="F51" s="28"/>
    </row>
    <row r="52" spans="1:6" ht="15.75" customHeight="1">
      <c r="A52" s="28" t="s">
        <v>712</v>
      </c>
      <c r="B52" s="28" t="s">
        <v>713</v>
      </c>
      <c r="C52" s="28" t="s">
        <v>714</v>
      </c>
      <c r="D52" s="28" t="s">
        <v>715</v>
      </c>
      <c r="E52" s="29">
        <v>97682970</v>
      </c>
      <c r="F52" s="28"/>
    </row>
    <row r="53" spans="1:6" ht="15.75" customHeight="1">
      <c r="A53" s="28" t="s">
        <v>716</v>
      </c>
      <c r="B53" s="28" t="s">
        <v>717</v>
      </c>
      <c r="C53" s="28" t="s">
        <v>718</v>
      </c>
      <c r="D53" s="28" t="s">
        <v>719</v>
      </c>
      <c r="E53" s="29">
        <v>91470450</v>
      </c>
      <c r="F53" s="28" t="s">
        <v>12</v>
      </c>
    </row>
    <row r="54" spans="1:6" ht="15.75" customHeight="1">
      <c r="A54" s="28" t="s">
        <v>720</v>
      </c>
      <c r="B54" s="28" t="s">
        <v>721</v>
      </c>
      <c r="C54" s="28"/>
      <c r="D54" s="28" t="s">
        <v>722</v>
      </c>
      <c r="E54" s="29">
        <v>97325692</v>
      </c>
      <c r="F54" s="28" t="s">
        <v>12</v>
      </c>
    </row>
    <row r="55" spans="1:6" ht="15.75" customHeight="1">
      <c r="A55" s="28" t="s">
        <v>723</v>
      </c>
      <c r="B55" s="28" t="s">
        <v>409</v>
      </c>
      <c r="C55" s="28" t="s">
        <v>724</v>
      </c>
      <c r="D55" s="28" t="s">
        <v>725</v>
      </c>
      <c r="E55" s="29">
        <v>67427228</v>
      </c>
      <c r="F55" s="28" t="s">
        <v>12</v>
      </c>
    </row>
    <row r="56" spans="1:6" ht="15.75" customHeight="1">
      <c r="A56" s="28" t="s">
        <v>726</v>
      </c>
      <c r="B56" s="28" t="s">
        <v>727</v>
      </c>
      <c r="C56" s="28" t="s">
        <v>728</v>
      </c>
      <c r="D56" s="28" t="s">
        <v>729</v>
      </c>
      <c r="E56" s="29">
        <v>62520810</v>
      </c>
      <c r="F56" s="28" t="s">
        <v>12</v>
      </c>
    </row>
    <row r="57" spans="1:6" ht="15.75" customHeight="1">
      <c r="A57" s="28"/>
      <c r="B57" s="28"/>
      <c r="C57" s="28"/>
      <c r="D57" s="28"/>
      <c r="E57" s="29"/>
      <c r="F57" s="28"/>
    </row>
    <row r="58" spans="1:6" ht="15.75" customHeight="1">
      <c r="A58" s="28"/>
      <c r="B58" s="28"/>
      <c r="C58" s="28"/>
      <c r="D58" s="28"/>
      <c r="E58" s="29"/>
      <c r="F58" s="28"/>
    </row>
    <row r="59" spans="1:6" ht="15.75" customHeight="1">
      <c r="A59" s="28"/>
      <c r="B59" s="28"/>
      <c r="C59" s="28"/>
      <c r="D59" s="28"/>
      <c r="E59" s="29"/>
      <c r="F59" s="28"/>
    </row>
    <row r="60" spans="1:6" ht="15.75" customHeight="1">
      <c r="A60" s="28"/>
      <c r="B60" s="28"/>
      <c r="C60" s="28"/>
      <c r="D60" s="28"/>
      <c r="E60" s="29"/>
      <c r="F60" s="28"/>
    </row>
    <row r="61" spans="1:6" ht="15.75" customHeight="1">
      <c r="A61" s="28"/>
      <c r="B61" s="28"/>
      <c r="C61" s="28"/>
      <c r="D61" s="28"/>
      <c r="E61" s="29"/>
      <c r="F61" s="28"/>
    </row>
    <row r="62" spans="1:6" ht="15.75" customHeight="1">
      <c r="A62" s="28"/>
      <c r="B62" s="28"/>
      <c r="C62" s="28"/>
      <c r="D62" s="28"/>
      <c r="E62" s="29"/>
      <c r="F62" s="28"/>
    </row>
    <row r="63" spans="1:6" ht="15.75" customHeight="1">
      <c r="A63" s="28"/>
      <c r="B63" s="28"/>
      <c r="C63" s="28"/>
      <c r="D63" s="28"/>
      <c r="E63" s="29"/>
      <c r="F63" s="28"/>
    </row>
    <row r="64" spans="1:6" ht="15.75" customHeight="1">
      <c r="A64" s="28"/>
      <c r="B64" s="28"/>
      <c r="C64" s="28"/>
      <c r="D64" s="28"/>
      <c r="E64" s="29"/>
      <c r="F64" s="28"/>
    </row>
    <row r="65" spans="1:6" ht="15.75" customHeight="1">
      <c r="A65" s="28"/>
      <c r="B65" s="28"/>
      <c r="C65" s="28"/>
      <c r="D65" s="28"/>
      <c r="E65" s="29"/>
      <c r="F65" s="28"/>
    </row>
    <row r="66" spans="1:6" ht="15.75" customHeight="1">
      <c r="A66" s="33"/>
      <c r="B66" s="33"/>
      <c r="C66" s="33"/>
      <c r="D66" s="33"/>
      <c r="E66" s="31"/>
      <c r="F66" s="33"/>
    </row>
    <row r="67" spans="1:6" ht="15.75" customHeight="1">
      <c r="A67" s="33"/>
      <c r="B67" s="33"/>
      <c r="C67" s="33"/>
      <c r="D67" s="33"/>
      <c r="E67" s="31"/>
      <c r="F67" s="33"/>
    </row>
    <row r="68" spans="1:6" ht="15.75" customHeight="1">
      <c r="A68" s="33"/>
      <c r="B68" s="33"/>
      <c r="C68" s="33"/>
      <c r="D68" s="33"/>
      <c r="E68" s="31"/>
      <c r="F68" s="33"/>
    </row>
    <row r="69" spans="1:6" ht="15.75" customHeight="1">
      <c r="A69" s="33"/>
      <c r="B69" s="33"/>
      <c r="C69" s="33"/>
      <c r="D69" s="33"/>
      <c r="E69" s="31"/>
      <c r="F69" s="33"/>
    </row>
    <row r="70" spans="1:6" ht="15.75" customHeight="1">
      <c r="A70" s="33"/>
      <c r="B70" s="33"/>
      <c r="C70" s="33"/>
      <c r="D70" s="33"/>
      <c r="E70" s="31"/>
      <c r="F70" s="33"/>
    </row>
    <row r="71" spans="1:6" ht="15.75" customHeight="1">
      <c r="A71" s="33"/>
      <c r="B71" s="33"/>
      <c r="C71" s="33"/>
      <c r="D71" s="33"/>
      <c r="E71" s="31"/>
      <c r="F71" s="33"/>
    </row>
    <row r="72" spans="1:6" ht="15.75" customHeight="1">
      <c r="A72" s="33"/>
      <c r="B72" s="33"/>
      <c r="C72" s="33"/>
      <c r="D72" s="33"/>
      <c r="E72" s="31"/>
      <c r="F72" s="33"/>
    </row>
    <row r="73" spans="1:6" ht="15.75" customHeight="1">
      <c r="A73" s="33"/>
      <c r="B73" s="33"/>
      <c r="C73" s="33"/>
      <c r="D73" s="33"/>
      <c r="E73" s="31"/>
      <c r="F73" s="33"/>
    </row>
    <row r="74" spans="1:6" ht="15.75" customHeight="1">
      <c r="A74" s="33"/>
      <c r="B74" s="33"/>
      <c r="C74" s="33"/>
      <c r="D74" s="33"/>
      <c r="E74" s="31"/>
      <c r="F74" s="33"/>
    </row>
    <row r="75" spans="1:6" ht="15.75" customHeight="1">
      <c r="A75" s="33"/>
      <c r="B75" s="33"/>
      <c r="C75" s="33"/>
      <c r="D75" s="33"/>
      <c r="E75" s="31"/>
      <c r="F75" s="33"/>
    </row>
    <row r="76" spans="1:6" ht="15.75" customHeight="1">
      <c r="A76" s="33"/>
      <c r="B76" s="33"/>
      <c r="C76" s="33"/>
      <c r="D76" s="33"/>
      <c r="E76" s="31"/>
      <c r="F76" s="33"/>
    </row>
    <row r="77" spans="1:6" ht="15.75" customHeight="1">
      <c r="A77" s="33"/>
      <c r="B77" s="33"/>
      <c r="C77" s="33"/>
      <c r="D77" s="33"/>
      <c r="E77" s="31"/>
      <c r="F77" s="33"/>
    </row>
    <row r="78" spans="1:6" ht="15.75" customHeight="1">
      <c r="A78" s="33"/>
      <c r="B78" s="33"/>
      <c r="C78" s="33"/>
      <c r="D78" s="33"/>
      <c r="E78" s="31"/>
      <c r="F78" s="33"/>
    </row>
    <row r="79" spans="1:6" ht="15.75" customHeight="1">
      <c r="A79" s="33"/>
      <c r="B79" s="33"/>
      <c r="C79" s="33"/>
      <c r="D79" s="33"/>
      <c r="E79" s="31"/>
      <c r="F79" s="33"/>
    </row>
    <row r="80" spans="1:6" ht="15.75" customHeight="1">
      <c r="A80" s="33"/>
      <c r="B80" s="33"/>
      <c r="C80" s="33"/>
      <c r="D80" s="33"/>
      <c r="E80" s="31"/>
      <c r="F80" s="33"/>
    </row>
    <row r="81" spans="1:6" ht="15.75" customHeight="1">
      <c r="A81" s="33"/>
      <c r="B81" s="33"/>
      <c r="C81" s="33"/>
      <c r="D81" s="33"/>
      <c r="E81" s="31"/>
      <c r="F81" s="33"/>
    </row>
    <row r="82" spans="1:6" ht="15.75" customHeight="1">
      <c r="A82" s="33"/>
      <c r="B82" s="33"/>
      <c r="C82" s="33"/>
      <c r="D82" s="33"/>
      <c r="E82" s="31"/>
      <c r="F82" s="33"/>
    </row>
    <row r="83" spans="1:6" ht="15.75" customHeight="1">
      <c r="A83" s="33"/>
      <c r="B83" s="33"/>
      <c r="C83" s="33"/>
      <c r="D83" s="33"/>
      <c r="E83" s="31"/>
      <c r="F83" s="33"/>
    </row>
    <row r="84" spans="1:6" ht="15.75" customHeight="1">
      <c r="A84" s="33"/>
      <c r="B84" s="33"/>
      <c r="C84" s="33"/>
      <c r="D84" s="33"/>
      <c r="E84" s="31"/>
      <c r="F84" s="33"/>
    </row>
    <row r="85" spans="1:6" ht="15.75" customHeight="1">
      <c r="A85" s="33"/>
      <c r="B85" s="33"/>
      <c r="C85" s="33"/>
      <c r="D85" s="33"/>
      <c r="E85" s="31"/>
      <c r="F85" s="33"/>
    </row>
    <row r="86" spans="1:6" ht="15.75" customHeight="1">
      <c r="A86" s="33"/>
      <c r="B86" s="33"/>
      <c r="C86" s="33"/>
      <c r="D86" s="33"/>
      <c r="E86" s="31"/>
      <c r="F86" s="33"/>
    </row>
    <row r="87" spans="1:6" ht="15.75" customHeight="1">
      <c r="A87" s="33"/>
      <c r="B87" s="33"/>
      <c r="C87" s="33"/>
      <c r="D87" s="33"/>
      <c r="E87" s="31"/>
      <c r="F87" s="33"/>
    </row>
    <row r="88" spans="1:6" ht="15.75" customHeight="1">
      <c r="A88" s="33"/>
      <c r="B88" s="33"/>
      <c r="C88" s="33"/>
      <c r="D88" s="33"/>
      <c r="E88" s="31"/>
      <c r="F88" s="33"/>
    </row>
    <row r="89" spans="1:6" ht="15.75" customHeight="1">
      <c r="A89" s="33"/>
      <c r="B89" s="33"/>
      <c r="C89" s="33"/>
      <c r="D89" s="33"/>
      <c r="E89" s="31"/>
      <c r="F89" s="33"/>
    </row>
    <row r="90" spans="1:6" ht="15.75" customHeight="1">
      <c r="A90" s="33"/>
      <c r="B90" s="33"/>
      <c r="C90" s="33"/>
      <c r="D90" s="33"/>
      <c r="E90" s="31"/>
      <c r="F90" s="33"/>
    </row>
    <row r="91" spans="1:6" ht="15.75" customHeight="1">
      <c r="A91" s="33"/>
      <c r="B91" s="33"/>
      <c r="C91" s="33"/>
      <c r="D91" s="33"/>
      <c r="E91" s="31"/>
      <c r="F91" s="33"/>
    </row>
    <row r="92" spans="1:6" ht="15.75" customHeight="1">
      <c r="A92" s="33"/>
      <c r="B92" s="33"/>
      <c r="C92" s="33"/>
      <c r="D92" s="33"/>
      <c r="E92" s="31"/>
      <c r="F92" s="33"/>
    </row>
    <row r="93" spans="1:6" ht="15.75" customHeight="1">
      <c r="A93" s="33"/>
      <c r="B93" s="33"/>
      <c r="C93" s="33"/>
      <c r="D93" s="33"/>
      <c r="E93" s="31"/>
      <c r="F93" s="33"/>
    </row>
    <row r="94" spans="1:6" ht="15.75" customHeight="1">
      <c r="A94" s="33"/>
      <c r="B94" s="33"/>
      <c r="C94" s="33"/>
      <c r="D94" s="33"/>
      <c r="E94" s="31"/>
      <c r="F94" s="33"/>
    </row>
    <row r="95" spans="1:6" ht="15.75" customHeight="1">
      <c r="A95" s="33"/>
      <c r="B95" s="33"/>
      <c r="C95" s="33"/>
      <c r="D95" s="33"/>
      <c r="E95" s="31"/>
      <c r="F95" s="33"/>
    </row>
    <row r="96" spans="1:6" ht="15.75" customHeight="1">
      <c r="A96" s="33"/>
      <c r="B96" s="33"/>
      <c r="C96" s="33"/>
      <c r="D96" s="33"/>
      <c r="E96" s="31"/>
      <c r="F96" s="33"/>
    </row>
    <row r="97" spans="1:6" ht="15.75" customHeight="1">
      <c r="A97" s="33"/>
      <c r="B97" s="33"/>
      <c r="C97" s="33"/>
      <c r="D97" s="33"/>
      <c r="E97" s="31"/>
      <c r="F97" s="33"/>
    </row>
    <row r="98" spans="1:6" ht="15.75" customHeight="1">
      <c r="A98" s="33"/>
      <c r="B98" s="33"/>
      <c r="C98" s="33"/>
      <c r="D98" s="33"/>
      <c r="E98" s="31"/>
      <c r="F98" s="33"/>
    </row>
    <row r="99" spans="1:6" ht="15.75" customHeight="1">
      <c r="A99" s="33"/>
      <c r="B99" s="33"/>
      <c r="C99" s="33"/>
      <c r="D99" s="33"/>
      <c r="E99" s="31"/>
      <c r="F99" s="33"/>
    </row>
    <row r="100" spans="1:6" ht="15.75" customHeight="1">
      <c r="A100" s="33"/>
      <c r="B100" s="33"/>
      <c r="C100" s="33"/>
      <c r="D100" s="33"/>
      <c r="E100" s="31"/>
      <c r="F100" s="33"/>
    </row>
    <row r="101" spans="1:6" ht="15.75" customHeight="1">
      <c r="A101" s="33"/>
      <c r="B101" s="33"/>
      <c r="C101" s="33"/>
      <c r="D101" s="33"/>
      <c r="E101" s="31"/>
      <c r="F101" s="33"/>
    </row>
    <row r="102" spans="1:6" ht="15.75" customHeight="1">
      <c r="A102" s="33"/>
      <c r="B102" s="33"/>
      <c r="C102" s="33"/>
      <c r="D102" s="33"/>
      <c r="E102" s="31"/>
      <c r="F102" s="33"/>
    </row>
    <row r="103" spans="1:6" ht="15.75" customHeight="1">
      <c r="A103" s="33"/>
      <c r="B103" s="33"/>
      <c r="C103" s="33"/>
      <c r="D103" s="33"/>
      <c r="E103" s="31"/>
      <c r="F103" s="33"/>
    </row>
    <row r="104" spans="1:6" ht="15.75" customHeight="1">
      <c r="A104" s="33"/>
      <c r="B104" s="33"/>
      <c r="C104" s="33"/>
      <c r="D104" s="33"/>
      <c r="E104" s="31"/>
      <c r="F104" s="33"/>
    </row>
    <row r="105" spans="1:6" ht="15.75" customHeight="1">
      <c r="A105" s="33"/>
      <c r="B105" s="33"/>
      <c r="C105" s="33"/>
      <c r="D105" s="33"/>
      <c r="E105" s="31"/>
      <c r="F105" s="33"/>
    </row>
    <row r="106" spans="1:6" ht="15.75" customHeight="1">
      <c r="A106" s="33"/>
      <c r="B106" s="33"/>
      <c r="C106" s="33"/>
      <c r="D106" s="33"/>
      <c r="E106" s="31"/>
      <c r="F106" s="33"/>
    </row>
    <row r="107" spans="1:6" ht="15.75" customHeight="1">
      <c r="A107" s="33"/>
      <c r="B107" s="33"/>
      <c r="C107" s="33"/>
      <c r="D107" s="33"/>
      <c r="E107" s="31"/>
      <c r="F107" s="33"/>
    </row>
    <row r="108" spans="1:6" ht="15.75" customHeight="1">
      <c r="A108" s="33"/>
      <c r="B108" s="33"/>
      <c r="C108" s="33"/>
      <c r="D108" s="33"/>
      <c r="E108" s="31"/>
      <c r="F108" s="33"/>
    </row>
    <row r="109" spans="1:6" ht="15.75" customHeight="1">
      <c r="A109" s="33"/>
      <c r="B109" s="33"/>
      <c r="C109" s="33"/>
      <c r="D109" s="33"/>
      <c r="E109" s="31"/>
      <c r="F109" s="33"/>
    </row>
    <row r="110" spans="1:6" ht="15.75" customHeight="1">
      <c r="A110" s="33"/>
      <c r="B110" s="33"/>
      <c r="C110" s="33"/>
      <c r="D110" s="33"/>
      <c r="E110" s="31"/>
      <c r="F110" s="33"/>
    </row>
    <row r="111" spans="1:6" ht="15.75" customHeight="1">
      <c r="A111" s="33"/>
      <c r="B111" s="33"/>
      <c r="C111" s="33"/>
      <c r="D111" s="33"/>
      <c r="E111" s="31"/>
      <c r="F111" s="33"/>
    </row>
    <row r="112" spans="1:6" ht="15.75" customHeight="1">
      <c r="A112" s="33"/>
      <c r="B112" s="33"/>
      <c r="C112" s="33"/>
      <c r="D112" s="33"/>
      <c r="E112" s="31"/>
      <c r="F112" s="33"/>
    </row>
    <row r="113" spans="1:6" ht="15.75" customHeight="1">
      <c r="A113" s="33"/>
      <c r="B113" s="33"/>
      <c r="C113" s="33"/>
      <c r="D113" s="33"/>
      <c r="E113" s="31"/>
      <c r="F113" s="33"/>
    </row>
    <row r="114" spans="1:6" ht="15.75" customHeight="1">
      <c r="A114" s="33"/>
      <c r="B114" s="33"/>
      <c r="C114" s="33"/>
      <c r="D114" s="33"/>
      <c r="E114" s="31"/>
      <c r="F114" s="33"/>
    </row>
    <row r="115" spans="1:6" ht="15.75" customHeight="1">
      <c r="A115" s="33"/>
      <c r="B115" s="33"/>
      <c r="C115" s="33"/>
      <c r="D115" s="33"/>
      <c r="E115" s="31"/>
      <c r="F115" s="33"/>
    </row>
    <row r="116" spans="1:6" ht="15.75" customHeight="1">
      <c r="A116" s="33"/>
      <c r="B116" s="33"/>
      <c r="C116" s="33"/>
      <c r="D116" s="33"/>
      <c r="E116" s="31"/>
      <c r="F116" s="33"/>
    </row>
    <row r="117" spans="1:6" ht="15.75" customHeight="1">
      <c r="A117" s="33"/>
      <c r="B117" s="33"/>
      <c r="C117" s="33"/>
      <c r="D117" s="33"/>
      <c r="E117" s="31"/>
      <c r="F117" s="33"/>
    </row>
    <row r="118" spans="1:6" ht="15.75" customHeight="1">
      <c r="A118" s="33"/>
      <c r="B118" s="33"/>
      <c r="C118" s="33"/>
      <c r="D118" s="33"/>
      <c r="E118" s="31"/>
      <c r="F118" s="33"/>
    </row>
    <row r="119" spans="1:6" ht="15.75" customHeight="1">
      <c r="A119" s="33"/>
      <c r="B119" s="33"/>
      <c r="C119" s="33"/>
      <c r="D119" s="33"/>
      <c r="E119" s="31"/>
      <c r="F119" s="33"/>
    </row>
    <row r="120" spans="1:6" ht="15.75" customHeight="1">
      <c r="A120" s="33"/>
      <c r="B120" s="33"/>
      <c r="C120" s="33"/>
      <c r="D120" s="33"/>
      <c r="E120" s="31"/>
      <c r="F120" s="33"/>
    </row>
    <row r="121" spans="1:6" ht="15.75" customHeight="1">
      <c r="A121" s="33"/>
      <c r="B121" s="33"/>
      <c r="C121" s="33"/>
      <c r="D121" s="33"/>
      <c r="E121" s="31"/>
      <c r="F121" s="33"/>
    </row>
    <row r="122" spans="1:6" ht="15.75" customHeight="1">
      <c r="A122" s="33"/>
      <c r="B122" s="33"/>
      <c r="C122" s="33"/>
      <c r="D122" s="33"/>
      <c r="E122" s="31"/>
      <c r="F122" s="33"/>
    </row>
    <row r="123" spans="1:6" ht="15.75" customHeight="1">
      <c r="A123" s="33"/>
      <c r="B123" s="33"/>
      <c r="C123" s="33"/>
      <c r="D123" s="33"/>
      <c r="E123" s="31"/>
      <c r="F123" s="33"/>
    </row>
    <row r="124" spans="1:6" ht="15.75" customHeight="1">
      <c r="A124" s="33"/>
      <c r="B124" s="33"/>
      <c r="C124" s="33"/>
      <c r="D124" s="33"/>
      <c r="E124" s="31"/>
      <c r="F124" s="33"/>
    </row>
    <row r="125" spans="1:6" ht="15.75" customHeight="1">
      <c r="A125" s="33"/>
      <c r="B125" s="33"/>
      <c r="C125" s="33"/>
      <c r="D125" s="33"/>
      <c r="E125" s="31"/>
      <c r="F125" s="33"/>
    </row>
    <row r="126" spans="1:6" ht="15.75" customHeight="1">
      <c r="A126" s="33"/>
      <c r="B126" s="33"/>
      <c r="C126" s="33"/>
      <c r="D126" s="33"/>
      <c r="E126" s="31"/>
      <c r="F126" s="33"/>
    </row>
    <row r="127" spans="1:6" ht="15.75" customHeight="1">
      <c r="A127" s="33"/>
      <c r="B127" s="33"/>
      <c r="C127" s="33"/>
      <c r="D127" s="33"/>
      <c r="E127" s="31"/>
      <c r="F127" s="33"/>
    </row>
    <row r="128" spans="1:6" ht="15.75" customHeight="1">
      <c r="A128" s="33"/>
      <c r="B128" s="33"/>
      <c r="C128" s="33"/>
      <c r="D128" s="33"/>
      <c r="E128" s="31"/>
      <c r="F128" s="33"/>
    </row>
    <row r="129" spans="1:6" ht="15.75" customHeight="1">
      <c r="A129" s="33"/>
      <c r="B129" s="33"/>
      <c r="C129" s="33"/>
      <c r="D129" s="33"/>
      <c r="E129" s="31"/>
      <c r="F129" s="33"/>
    </row>
    <row r="130" spans="1:6" ht="15.75" customHeight="1">
      <c r="A130" s="33"/>
      <c r="B130" s="33"/>
      <c r="C130" s="33"/>
      <c r="D130" s="33"/>
      <c r="E130" s="31"/>
      <c r="F130" s="33"/>
    </row>
    <row r="131" spans="1:6" ht="15.75" customHeight="1">
      <c r="A131" s="33"/>
      <c r="B131" s="33"/>
      <c r="C131" s="33"/>
      <c r="D131" s="33"/>
      <c r="E131" s="31"/>
      <c r="F131" s="33"/>
    </row>
    <row r="132" spans="1:6" ht="15.75" customHeight="1">
      <c r="A132" s="33"/>
      <c r="B132" s="33"/>
      <c r="C132" s="33"/>
      <c r="D132" s="33"/>
      <c r="E132" s="31"/>
      <c r="F132" s="33"/>
    </row>
    <row r="133" spans="1:6" ht="15.75" customHeight="1">
      <c r="A133" s="33"/>
      <c r="B133" s="33"/>
      <c r="C133" s="33"/>
      <c r="D133" s="33"/>
      <c r="E133" s="31"/>
      <c r="F133" s="33"/>
    </row>
    <row r="134" spans="1:6" ht="15.75" customHeight="1">
      <c r="A134" s="33"/>
      <c r="B134" s="33"/>
      <c r="C134" s="33"/>
      <c r="D134" s="33"/>
      <c r="E134" s="31"/>
      <c r="F134" s="33"/>
    </row>
    <row r="135" spans="1:6" ht="15.75" customHeight="1">
      <c r="A135" s="33"/>
      <c r="B135" s="33"/>
      <c r="C135" s="33"/>
      <c r="D135" s="33"/>
      <c r="E135" s="31"/>
      <c r="F135" s="33"/>
    </row>
    <row r="136" spans="1:6" ht="15.75" customHeight="1">
      <c r="A136" s="33"/>
      <c r="B136" s="33"/>
      <c r="C136" s="33"/>
      <c r="D136" s="33"/>
      <c r="E136" s="31"/>
      <c r="F136" s="33"/>
    </row>
    <row r="137" spans="1:6" ht="15.75" customHeight="1">
      <c r="A137" s="33"/>
      <c r="B137" s="33"/>
      <c r="C137" s="33"/>
      <c r="D137" s="33"/>
      <c r="E137" s="31"/>
      <c r="F137" s="33"/>
    </row>
    <row r="138" spans="1:6" ht="15.75" customHeight="1">
      <c r="A138" s="33"/>
      <c r="B138" s="33"/>
      <c r="C138" s="33"/>
      <c r="D138" s="33"/>
      <c r="E138" s="31"/>
      <c r="F138" s="33"/>
    </row>
    <row r="139" spans="1:6" ht="15.75" customHeight="1">
      <c r="A139" s="33"/>
      <c r="B139" s="33"/>
      <c r="C139" s="33"/>
      <c r="D139" s="33"/>
      <c r="E139" s="31"/>
      <c r="F139" s="33"/>
    </row>
    <row r="140" spans="1:6" ht="15.75" customHeight="1">
      <c r="A140" s="33"/>
      <c r="B140" s="33"/>
      <c r="C140" s="33"/>
      <c r="D140" s="33"/>
      <c r="E140" s="31"/>
      <c r="F140" s="33"/>
    </row>
    <row r="141" spans="1:6" ht="15.75" customHeight="1">
      <c r="A141" s="33"/>
      <c r="B141" s="33"/>
      <c r="C141" s="33"/>
      <c r="D141" s="33"/>
      <c r="E141" s="31"/>
      <c r="F141" s="33"/>
    </row>
    <row r="142" spans="1:6" ht="15.75" customHeight="1">
      <c r="A142" s="33"/>
      <c r="B142" s="33"/>
      <c r="C142" s="33"/>
      <c r="D142" s="33"/>
      <c r="E142" s="31"/>
      <c r="F142" s="33"/>
    </row>
    <row r="143" spans="1:6" ht="15.75" customHeight="1">
      <c r="A143" s="33"/>
      <c r="B143" s="33"/>
      <c r="C143" s="33"/>
      <c r="D143" s="33"/>
      <c r="E143" s="31"/>
      <c r="F143" s="33"/>
    </row>
    <row r="144" spans="1:6" ht="15.75" customHeight="1">
      <c r="A144" s="33"/>
      <c r="B144" s="33"/>
      <c r="C144" s="33"/>
      <c r="D144" s="33"/>
      <c r="E144" s="31"/>
      <c r="F144" s="33"/>
    </row>
    <row r="145" spans="1:6" ht="15.75" customHeight="1">
      <c r="A145" s="33"/>
      <c r="B145" s="33"/>
      <c r="C145" s="33"/>
      <c r="D145" s="33"/>
      <c r="E145" s="31"/>
      <c r="F145" s="33"/>
    </row>
    <row r="146" spans="1:6" ht="15.75" customHeight="1">
      <c r="A146" s="33"/>
      <c r="B146" s="33"/>
      <c r="C146" s="33"/>
      <c r="D146" s="33"/>
      <c r="E146" s="31"/>
      <c r="F146" s="33"/>
    </row>
    <row r="147" spans="1:6" ht="15.75" customHeight="1">
      <c r="A147" s="33"/>
      <c r="B147" s="33"/>
      <c r="C147" s="33"/>
      <c r="D147" s="33"/>
      <c r="E147" s="31"/>
      <c r="F147" s="33"/>
    </row>
    <row r="148" spans="1:6" ht="15.75" customHeight="1">
      <c r="A148" s="33"/>
      <c r="B148" s="33"/>
      <c r="C148" s="33"/>
      <c r="D148" s="33"/>
      <c r="E148" s="31"/>
      <c r="F148" s="33"/>
    </row>
    <row r="149" spans="1:6" ht="15.75" customHeight="1">
      <c r="A149" s="33"/>
      <c r="B149" s="33"/>
      <c r="C149" s="33"/>
      <c r="D149" s="33"/>
      <c r="E149" s="31"/>
      <c r="F149" s="33"/>
    </row>
    <row r="150" spans="1:6" ht="15.75" customHeight="1">
      <c r="A150" s="33"/>
      <c r="B150" s="33"/>
      <c r="C150" s="33"/>
      <c r="D150" s="33"/>
      <c r="E150" s="31"/>
      <c r="F150" s="33"/>
    </row>
    <row r="151" spans="1:6" ht="15.75" customHeight="1">
      <c r="A151" s="33"/>
      <c r="B151" s="33"/>
      <c r="C151" s="33"/>
      <c r="D151" s="33"/>
      <c r="E151" s="31"/>
      <c r="F151" s="33"/>
    </row>
    <row r="152" spans="1:6" ht="15.75" customHeight="1">
      <c r="A152" s="33"/>
      <c r="B152" s="33"/>
      <c r="C152" s="33"/>
      <c r="D152" s="33"/>
      <c r="E152" s="31"/>
      <c r="F152" s="33"/>
    </row>
    <row r="153" spans="1:6" ht="15.75" customHeight="1">
      <c r="A153" s="33"/>
      <c r="B153" s="33"/>
      <c r="C153" s="33"/>
      <c r="D153" s="33"/>
      <c r="E153" s="31"/>
      <c r="F153" s="33"/>
    </row>
    <row r="154" spans="1:6" ht="15.75" customHeight="1">
      <c r="A154" s="33"/>
      <c r="B154" s="33"/>
      <c r="C154" s="33"/>
      <c r="D154" s="33"/>
      <c r="E154" s="31"/>
      <c r="F154" s="33"/>
    </row>
    <row r="155" spans="1:6" ht="15.75" customHeight="1">
      <c r="A155" s="33"/>
      <c r="B155" s="33"/>
      <c r="C155" s="33"/>
      <c r="D155" s="33"/>
      <c r="E155" s="31"/>
      <c r="F155" s="33"/>
    </row>
    <row r="156" spans="1:6" ht="15.75" customHeight="1">
      <c r="A156" s="33"/>
      <c r="B156" s="33"/>
      <c r="C156" s="33"/>
      <c r="D156" s="33"/>
      <c r="E156" s="31"/>
      <c r="F156" s="33"/>
    </row>
    <row r="157" spans="1:6" ht="15.75" customHeight="1">
      <c r="A157" s="33"/>
      <c r="B157" s="33"/>
      <c r="C157" s="33"/>
      <c r="D157" s="33"/>
      <c r="E157" s="31"/>
      <c r="F157" s="33"/>
    </row>
    <row r="158" spans="1:6" ht="15.75" customHeight="1">
      <c r="A158" s="33"/>
      <c r="B158" s="33"/>
      <c r="C158" s="33"/>
      <c r="D158" s="33"/>
      <c r="E158" s="31"/>
      <c r="F158" s="33"/>
    </row>
    <row r="159" spans="1:6" ht="15.75" customHeight="1">
      <c r="A159" s="33"/>
      <c r="B159" s="33"/>
      <c r="C159" s="33"/>
      <c r="D159" s="33"/>
      <c r="E159" s="31"/>
      <c r="F159" s="33"/>
    </row>
    <row r="160" spans="1:6" ht="15.75" customHeight="1">
      <c r="A160" s="33"/>
      <c r="B160" s="33"/>
      <c r="C160" s="33"/>
      <c r="D160" s="33"/>
      <c r="E160" s="31"/>
      <c r="F160" s="33"/>
    </row>
    <row r="161" spans="1:6" ht="15.75" customHeight="1">
      <c r="A161" s="33"/>
      <c r="B161" s="33"/>
      <c r="C161" s="33"/>
      <c r="D161" s="33"/>
      <c r="E161" s="31"/>
      <c r="F161" s="33"/>
    </row>
    <row r="162" spans="1:6" ht="15.75" customHeight="1">
      <c r="A162" s="33"/>
      <c r="B162" s="33"/>
      <c r="C162" s="33"/>
      <c r="D162" s="33"/>
      <c r="E162" s="31"/>
      <c r="F162" s="33"/>
    </row>
    <row r="163" spans="1:6" ht="15.75" customHeight="1">
      <c r="A163" s="33"/>
      <c r="B163" s="33"/>
      <c r="C163" s="33"/>
      <c r="D163" s="33"/>
      <c r="E163" s="31"/>
      <c r="F163" s="33"/>
    </row>
    <row r="164" spans="1:6" ht="15.75" customHeight="1">
      <c r="A164" s="33"/>
      <c r="B164" s="33"/>
      <c r="C164" s="33"/>
      <c r="D164" s="33"/>
      <c r="E164" s="31"/>
      <c r="F164" s="33"/>
    </row>
    <row r="165" spans="1:6" ht="15.75" customHeight="1">
      <c r="A165" s="33"/>
      <c r="B165" s="33"/>
      <c r="C165" s="33"/>
      <c r="D165" s="33"/>
      <c r="E165" s="31"/>
      <c r="F165" s="33"/>
    </row>
    <row r="166" spans="1:6" ht="15.75" customHeight="1">
      <c r="A166" s="33"/>
      <c r="B166" s="33"/>
      <c r="C166" s="33"/>
      <c r="D166" s="33"/>
      <c r="E166" s="31"/>
      <c r="F166" s="33"/>
    </row>
    <row r="167" spans="1:6" ht="15.75" customHeight="1">
      <c r="A167" s="33"/>
      <c r="B167" s="33"/>
      <c r="C167" s="33"/>
      <c r="D167" s="33"/>
      <c r="E167" s="31"/>
      <c r="F167" s="33"/>
    </row>
    <row r="168" spans="1:6" ht="15.75" customHeight="1">
      <c r="A168" s="33"/>
      <c r="B168" s="33"/>
      <c r="C168" s="33"/>
      <c r="D168" s="33"/>
      <c r="E168" s="31"/>
      <c r="F168" s="33"/>
    </row>
    <row r="169" spans="1:6" ht="15.75" customHeight="1">
      <c r="A169" s="33"/>
      <c r="B169" s="33"/>
      <c r="C169" s="33"/>
      <c r="D169" s="33"/>
      <c r="E169" s="31"/>
      <c r="F169" s="33"/>
    </row>
    <row r="170" spans="1:6" ht="15.75" customHeight="1">
      <c r="A170" s="33"/>
      <c r="B170" s="33"/>
      <c r="C170" s="33"/>
      <c r="D170" s="33"/>
      <c r="E170" s="31"/>
      <c r="F170" s="33"/>
    </row>
    <row r="171" spans="1:6" ht="15.75" customHeight="1">
      <c r="A171" s="33"/>
      <c r="B171" s="33"/>
      <c r="C171" s="33"/>
      <c r="D171" s="33"/>
      <c r="E171" s="31"/>
      <c r="F171" s="33"/>
    </row>
    <row r="172" spans="1:6" ht="15.75" customHeight="1">
      <c r="A172" s="33"/>
      <c r="B172" s="33"/>
      <c r="C172" s="33"/>
      <c r="D172" s="33"/>
      <c r="E172" s="31"/>
      <c r="F172" s="33"/>
    </row>
    <row r="173" spans="1:6" ht="15.75" customHeight="1">
      <c r="A173" s="33"/>
      <c r="B173" s="33"/>
      <c r="C173" s="33"/>
      <c r="D173" s="33"/>
      <c r="E173" s="31"/>
      <c r="F173" s="33"/>
    </row>
    <row r="174" spans="1:6" ht="15.75" customHeight="1">
      <c r="A174" s="33"/>
      <c r="B174" s="33"/>
      <c r="C174" s="33"/>
      <c r="D174" s="33"/>
      <c r="E174" s="31"/>
      <c r="F174" s="33"/>
    </row>
    <row r="175" spans="1:6" ht="15.75" customHeight="1">
      <c r="A175" s="33"/>
      <c r="B175" s="33"/>
      <c r="C175" s="33"/>
      <c r="D175" s="33"/>
      <c r="E175" s="31"/>
      <c r="F175" s="33"/>
    </row>
    <row r="176" spans="1:6" ht="15.75" customHeight="1">
      <c r="A176" s="33"/>
      <c r="B176" s="33"/>
      <c r="C176" s="33"/>
      <c r="D176" s="33"/>
      <c r="E176" s="31"/>
      <c r="F176" s="33"/>
    </row>
    <row r="177" spans="1:6" ht="15.75" customHeight="1">
      <c r="A177" s="33"/>
      <c r="B177" s="33"/>
      <c r="C177" s="33"/>
      <c r="D177" s="33"/>
      <c r="E177" s="31"/>
      <c r="F177" s="33"/>
    </row>
    <row r="178" spans="1:6" ht="15.75" customHeight="1">
      <c r="A178" s="33"/>
      <c r="B178" s="33"/>
      <c r="C178" s="33"/>
      <c r="D178" s="33"/>
      <c r="E178" s="31"/>
      <c r="F178" s="33"/>
    </row>
    <row r="179" spans="1:6" ht="15.75" customHeight="1">
      <c r="A179" s="33"/>
      <c r="B179" s="33"/>
      <c r="C179" s="33"/>
      <c r="D179" s="33"/>
      <c r="E179" s="31"/>
      <c r="F179" s="33"/>
    </row>
    <row r="180" spans="1:6" ht="15.75" customHeight="1">
      <c r="A180" s="33"/>
      <c r="B180" s="33"/>
      <c r="C180" s="33"/>
      <c r="D180" s="33"/>
      <c r="E180" s="31"/>
      <c r="F180" s="33"/>
    </row>
    <row r="181" spans="1:6" ht="15.75" customHeight="1">
      <c r="A181" s="33"/>
      <c r="B181" s="33"/>
      <c r="C181" s="33"/>
      <c r="D181" s="33"/>
      <c r="E181" s="31"/>
      <c r="F181" s="33"/>
    </row>
    <row r="182" spans="1:6" ht="15.75" customHeight="1">
      <c r="A182" s="33"/>
      <c r="B182" s="33"/>
      <c r="C182" s="33"/>
      <c r="D182" s="33"/>
      <c r="E182" s="31"/>
      <c r="F182" s="33"/>
    </row>
    <row r="183" spans="1:6" ht="15.75" customHeight="1">
      <c r="A183" s="33"/>
      <c r="B183" s="33"/>
      <c r="C183" s="33"/>
      <c r="D183" s="33"/>
      <c r="E183" s="31"/>
      <c r="F183" s="33"/>
    </row>
    <row r="184" spans="1:6" ht="15.75" customHeight="1">
      <c r="A184" s="33"/>
      <c r="B184" s="33"/>
      <c r="C184" s="33"/>
      <c r="D184" s="33"/>
      <c r="E184" s="31"/>
      <c r="F184" s="33"/>
    </row>
    <row r="185" spans="1:6" ht="15.75" customHeight="1">
      <c r="A185" s="33"/>
      <c r="B185" s="33"/>
      <c r="C185" s="33"/>
      <c r="D185" s="33"/>
      <c r="E185" s="31"/>
      <c r="F185" s="33"/>
    </row>
    <row r="186" spans="1:6" ht="15.75" customHeight="1">
      <c r="A186" s="33"/>
      <c r="B186" s="33"/>
      <c r="C186" s="33"/>
      <c r="D186" s="33"/>
      <c r="E186" s="31"/>
      <c r="F186" s="33"/>
    </row>
    <row r="187" spans="1:6" ht="15.75" customHeight="1">
      <c r="A187" s="33"/>
      <c r="B187" s="33"/>
      <c r="C187" s="33"/>
      <c r="D187" s="33"/>
      <c r="E187" s="31"/>
      <c r="F187" s="33"/>
    </row>
    <row r="188" spans="1:6" ht="15.75" customHeight="1">
      <c r="A188" s="33"/>
      <c r="B188" s="33"/>
      <c r="C188" s="33"/>
      <c r="D188" s="33"/>
      <c r="E188" s="31"/>
      <c r="F188" s="33"/>
    </row>
    <row r="189" spans="1:6" ht="15.75" customHeight="1">
      <c r="A189" s="33"/>
      <c r="B189" s="33"/>
      <c r="C189" s="33"/>
      <c r="D189" s="33"/>
      <c r="E189" s="31"/>
      <c r="F189" s="33"/>
    </row>
    <row r="190" spans="1:6" ht="15.75" customHeight="1">
      <c r="A190" s="33"/>
      <c r="B190" s="33"/>
      <c r="C190" s="33"/>
      <c r="D190" s="33"/>
      <c r="E190" s="31"/>
      <c r="F190" s="33"/>
    </row>
    <row r="191" spans="1:6" ht="15.75" customHeight="1">
      <c r="A191" s="33"/>
      <c r="B191" s="33"/>
      <c r="C191" s="33"/>
      <c r="D191" s="33"/>
      <c r="E191" s="31"/>
      <c r="F191" s="33"/>
    </row>
    <row r="192" spans="1:6" ht="15.75" customHeight="1">
      <c r="A192" s="33"/>
      <c r="B192" s="33"/>
      <c r="C192" s="33"/>
      <c r="D192" s="33"/>
      <c r="E192" s="31"/>
      <c r="F192" s="33"/>
    </row>
    <row r="193" spans="1:6" ht="15.75" customHeight="1">
      <c r="A193" s="33"/>
      <c r="B193" s="33"/>
      <c r="C193" s="33"/>
      <c r="D193" s="33"/>
      <c r="E193" s="31"/>
      <c r="F193" s="33"/>
    </row>
    <row r="194" spans="1:6" ht="15.75" customHeight="1">
      <c r="A194" s="33"/>
      <c r="B194" s="33"/>
      <c r="C194" s="33"/>
      <c r="D194" s="33"/>
      <c r="E194" s="31"/>
      <c r="F194" s="33"/>
    </row>
    <row r="195" spans="1:6" ht="15.75" customHeight="1">
      <c r="A195" s="33"/>
      <c r="B195" s="33"/>
      <c r="C195" s="33"/>
      <c r="D195" s="33"/>
      <c r="E195" s="31"/>
      <c r="F195" s="33"/>
    </row>
    <row r="196" spans="1:6" ht="15.75" customHeight="1">
      <c r="A196" s="33"/>
      <c r="B196" s="33"/>
      <c r="C196" s="33"/>
      <c r="D196" s="33"/>
      <c r="E196" s="31"/>
      <c r="F196" s="33"/>
    </row>
    <row r="197" spans="1:6" ht="15.75" customHeight="1">
      <c r="A197" s="33"/>
      <c r="B197" s="33"/>
      <c r="C197" s="33"/>
      <c r="D197" s="33"/>
      <c r="E197" s="31"/>
      <c r="F197" s="33"/>
    </row>
    <row r="198" spans="1:6" ht="15.75" customHeight="1">
      <c r="A198" s="33"/>
      <c r="B198" s="33"/>
      <c r="C198" s="33"/>
      <c r="D198" s="33"/>
      <c r="E198" s="31"/>
      <c r="F198" s="33"/>
    </row>
    <row r="199" spans="1:6" ht="15.75" customHeight="1">
      <c r="A199" s="33"/>
      <c r="B199" s="33"/>
      <c r="C199" s="33"/>
      <c r="D199" s="33"/>
      <c r="E199" s="31"/>
      <c r="F199" s="33"/>
    </row>
    <row r="200" spans="1:6" ht="15.75" customHeight="1">
      <c r="A200" s="33"/>
      <c r="B200" s="33"/>
      <c r="C200" s="33"/>
      <c r="D200" s="33"/>
      <c r="E200" s="31"/>
      <c r="F200" s="33"/>
    </row>
    <row r="201" spans="1:6" ht="15.75" customHeight="1">
      <c r="A201" s="33"/>
      <c r="B201" s="33"/>
      <c r="C201" s="33"/>
      <c r="D201" s="33"/>
      <c r="E201" s="31"/>
      <c r="F201" s="33"/>
    </row>
    <row r="202" spans="1:6" ht="15.75" customHeight="1">
      <c r="A202" s="33"/>
      <c r="B202" s="33"/>
      <c r="C202" s="33"/>
      <c r="D202" s="33"/>
      <c r="E202" s="31"/>
      <c r="F202" s="33"/>
    </row>
    <row r="203" spans="1:6" ht="15.75" customHeight="1">
      <c r="A203" s="33"/>
      <c r="B203" s="33"/>
      <c r="C203" s="33"/>
      <c r="D203" s="33"/>
      <c r="E203" s="31"/>
      <c r="F203" s="33"/>
    </row>
    <row r="204" spans="1:6" ht="15.75" customHeight="1">
      <c r="A204" s="33"/>
      <c r="B204" s="33"/>
      <c r="C204" s="33"/>
      <c r="D204" s="33"/>
      <c r="E204" s="31"/>
      <c r="F204" s="33"/>
    </row>
    <row r="205" spans="1:6" ht="15.75" customHeight="1">
      <c r="A205" s="33"/>
      <c r="B205" s="33"/>
      <c r="C205" s="33"/>
      <c r="D205" s="33"/>
      <c r="E205" s="31"/>
      <c r="F205" s="33"/>
    </row>
    <row r="206" spans="1:6" ht="15.75" customHeight="1">
      <c r="A206" s="33"/>
      <c r="B206" s="33"/>
      <c r="C206" s="33"/>
      <c r="D206" s="33"/>
      <c r="E206" s="31"/>
      <c r="F206" s="33"/>
    </row>
    <row r="207" spans="1:6" ht="15.75" customHeight="1">
      <c r="A207" s="33"/>
      <c r="B207" s="33"/>
      <c r="C207" s="33"/>
      <c r="D207" s="33"/>
      <c r="E207" s="31"/>
      <c r="F207" s="33"/>
    </row>
    <row r="208" spans="1:6" ht="15.75" customHeight="1">
      <c r="A208" s="33"/>
      <c r="B208" s="33"/>
      <c r="C208" s="33"/>
      <c r="D208" s="33"/>
      <c r="E208" s="31"/>
      <c r="F208" s="33"/>
    </row>
    <row r="209" spans="1:6" ht="15.75" customHeight="1">
      <c r="A209" s="33"/>
      <c r="B209" s="33"/>
      <c r="C209" s="33"/>
      <c r="D209" s="33"/>
      <c r="E209" s="31"/>
      <c r="F209" s="33"/>
    </row>
    <row r="210" spans="1:6" ht="15.75" customHeight="1">
      <c r="A210" s="33"/>
      <c r="B210" s="33"/>
      <c r="C210" s="33"/>
      <c r="D210" s="33"/>
      <c r="E210" s="31"/>
      <c r="F210" s="33"/>
    </row>
    <row r="211" spans="1:6" ht="15.75" customHeight="1">
      <c r="A211" s="33"/>
      <c r="B211" s="33"/>
      <c r="C211" s="33"/>
      <c r="D211" s="33"/>
      <c r="E211" s="31"/>
      <c r="F211" s="33"/>
    </row>
    <row r="212" spans="1:6" ht="15.75" customHeight="1">
      <c r="A212" s="33"/>
      <c r="B212" s="33"/>
      <c r="C212" s="33"/>
      <c r="D212" s="33"/>
      <c r="E212" s="31"/>
      <c r="F212" s="33"/>
    </row>
    <row r="213" spans="1:6" ht="15.75" customHeight="1">
      <c r="A213" s="33"/>
      <c r="B213" s="33"/>
      <c r="C213" s="33"/>
      <c r="D213" s="33"/>
      <c r="E213" s="31"/>
      <c r="F213" s="33"/>
    </row>
    <row r="214" spans="1:6" ht="15.75" customHeight="1">
      <c r="A214" s="33"/>
      <c r="B214" s="33"/>
      <c r="C214" s="33"/>
      <c r="D214" s="33"/>
      <c r="E214" s="31"/>
      <c r="F214" s="33"/>
    </row>
    <row r="215" spans="1:6" ht="15.75" customHeight="1">
      <c r="A215" s="33"/>
      <c r="B215" s="33"/>
      <c r="C215" s="33"/>
      <c r="D215" s="33"/>
      <c r="E215" s="31"/>
      <c r="F215" s="33"/>
    </row>
    <row r="216" spans="1:6" ht="15.75" customHeight="1">
      <c r="A216" s="33"/>
      <c r="B216" s="33"/>
      <c r="C216" s="33"/>
      <c r="D216" s="33"/>
      <c r="E216" s="31"/>
      <c r="F216" s="33"/>
    </row>
    <row r="217" spans="1:6" ht="15.75" customHeight="1">
      <c r="A217" s="33"/>
      <c r="B217" s="33"/>
      <c r="C217" s="33"/>
      <c r="D217" s="33"/>
      <c r="E217" s="31"/>
      <c r="F217" s="33"/>
    </row>
    <row r="218" spans="1:6" ht="15.75" customHeight="1">
      <c r="A218" s="33"/>
      <c r="B218" s="33"/>
      <c r="C218" s="33"/>
      <c r="D218" s="33"/>
      <c r="E218" s="31"/>
      <c r="F218" s="33"/>
    </row>
    <row r="219" spans="1:6" ht="15.75" customHeight="1">
      <c r="A219" s="33"/>
      <c r="B219" s="33"/>
      <c r="C219" s="33"/>
      <c r="D219" s="33"/>
      <c r="E219" s="31"/>
      <c r="F219" s="33"/>
    </row>
    <row r="220" spans="1:6" ht="15.75" customHeight="1">
      <c r="A220" s="33"/>
      <c r="B220" s="33"/>
      <c r="C220" s="33"/>
      <c r="D220" s="33"/>
      <c r="E220" s="31"/>
      <c r="F220" s="33"/>
    </row>
    <row r="221" spans="1:6" ht="15.75" customHeight="1">
      <c r="A221" s="33"/>
      <c r="B221" s="33"/>
      <c r="C221" s="33"/>
      <c r="D221" s="33"/>
      <c r="E221" s="31"/>
      <c r="F221" s="33"/>
    </row>
    <row r="222" spans="1:6" ht="15.75" customHeight="1">
      <c r="A222" s="33"/>
      <c r="B222" s="33"/>
      <c r="C222" s="33"/>
      <c r="D222" s="33"/>
      <c r="E222" s="31"/>
      <c r="F222" s="33"/>
    </row>
    <row r="223" spans="1:6" ht="15.75" customHeight="1">
      <c r="A223" s="33"/>
      <c r="B223" s="33"/>
      <c r="C223" s="33"/>
      <c r="D223" s="33"/>
      <c r="E223" s="31"/>
      <c r="F223" s="33"/>
    </row>
    <row r="224" spans="1:6" ht="15.75" customHeight="1">
      <c r="A224" s="33"/>
      <c r="B224" s="33"/>
      <c r="C224" s="33"/>
      <c r="D224" s="33"/>
      <c r="E224" s="31"/>
      <c r="F224" s="33"/>
    </row>
    <row r="225" spans="1:6" ht="15.75" customHeight="1">
      <c r="A225" s="33"/>
      <c r="B225" s="33"/>
      <c r="C225" s="33"/>
      <c r="D225" s="33"/>
      <c r="E225" s="31"/>
      <c r="F225" s="33"/>
    </row>
    <row r="226" spans="1:6" ht="15.75" customHeight="1">
      <c r="A226" s="33"/>
      <c r="B226" s="33"/>
      <c r="C226" s="33"/>
      <c r="D226" s="33"/>
      <c r="E226" s="31"/>
      <c r="F226" s="33"/>
    </row>
    <row r="227" spans="1:6" ht="15.75" customHeight="1">
      <c r="A227" s="33"/>
      <c r="B227" s="33"/>
      <c r="C227" s="33"/>
      <c r="D227" s="33"/>
      <c r="E227" s="31"/>
      <c r="F227" s="33"/>
    </row>
    <row r="228" spans="1:6" ht="15.75" customHeight="1">
      <c r="A228" s="33"/>
      <c r="B228" s="33"/>
      <c r="C228" s="33"/>
      <c r="D228" s="33"/>
      <c r="E228" s="31"/>
      <c r="F228" s="33"/>
    </row>
    <row r="229" spans="1:6" ht="15.75" customHeight="1">
      <c r="A229" s="33"/>
      <c r="B229" s="33"/>
      <c r="C229" s="33"/>
      <c r="D229" s="33"/>
      <c r="E229" s="31"/>
      <c r="F229" s="33"/>
    </row>
    <row r="230" spans="1:6" ht="15.75" customHeight="1">
      <c r="A230" s="33"/>
      <c r="B230" s="33"/>
      <c r="C230" s="33"/>
      <c r="D230" s="33"/>
      <c r="E230" s="31"/>
      <c r="F230" s="33"/>
    </row>
    <row r="231" spans="1:6" ht="15.75" customHeight="1">
      <c r="A231" s="33"/>
      <c r="B231" s="33"/>
      <c r="C231" s="33"/>
      <c r="D231" s="33"/>
      <c r="E231" s="31"/>
      <c r="F231" s="33"/>
    </row>
    <row r="232" spans="1:6" ht="15.75" customHeight="1">
      <c r="A232" s="33"/>
      <c r="B232" s="33"/>
      <c r="C232" s="33"/>
      <c r="D232" s="33"/>
      <c r="E232" s="31"/>
      <c r="F232" s="33"/>
    </row>
    <row r="233" spans="1:6" ht="15.75" customHeight="1">
      <c r="A233" s="33"/>
      <c r="B233" s="33"/>
      <c r="C233" s="33"/>
      <c r="D233" s="33"/>
      <c r="E233" s="31"/>
      <c r="F233" s="33"/>
    </row>
    <row r="234" spans="1:6" ht="15.75" customHeight="1">
      <c r="A234" s="33"/>
      <c r="B234" s="33"/>
      <c r="C234" s="33"/>
      <c r="D234" s="33"/>
      <c r="E234" s="31"/>
      <c r="F234" s="33"/>
    </row>
    <row r="235" spans="1:6" ht="15.75" customHeight="1">
      <c r="A235" s="33"/>
      <c r="B235" s="33"/>
      <c r="C235" s="33"/>
      <c r="D235" s="33"/>
      <c r="E235" s="31"/>
      <c r="F235" s="33"/>
    </row>
    <row r="236" spans="1:6" ht="15.75" customHeight="1">
      <c r="A236" s="33"/>
      <c r="B236" s="33"/>
      <c r="C236" s="33"/>
      <c r="D236" s="33"/>
      <c r="E236" s="31"/>
      <c r="F236" s="33"/>
    </row>
    <row r="237" spans="1:6" ht="15.75" customHeight="1">
      <c r="A237" s="33"/>
      <c r="B237" s="33"/>
      <c r="C237" s="33"/>
      <c r="D237" s="33"/>
      <c r="E237" s="31"/>
      <c r="F237" s="33"/>
    </row>
    <row r="238" spans="1:6" ht="15.75" customHeight="1">
      <c r="A238" s="33"/>
      <c r="B238" s="33"/>
      <c r="C238" s="33"/>
      <c r="D238" s="33"/>
      <c r="E238" s="31"/>
      <c r="F238" s="33"/>
    </row>
    <row r="239" spans="1:6" ht="15.75" customHeight="1">
      <c r="A239" s="33"/>
      <c r="B239" s="33"/>
      <c r="C239" s="33"/>
      <c r="D239" s="33"/>
      <c r="E239" s="31"/>
      <c r="F239" s="33"/>
    </row>
    <row r="240" spans="1:6" ht="15.75" customHeight="1">
      <c r="A240" s="33"/>
      <c r="B240" s="33"/>
      <c r="C240" s="33"/>
      <c r="D240" s="33"/>
      <c r="E240" s="31"/>
      <c r="F240" s="33"/>
    </row>
    <row r="241" spans="1:6" ht="15.75" customHeight="1">
      <c r="A241" s="33"/>
      <c r="B241" s="33"/>
      <c r="C241" s="33"/>
      <c r="D241" s="33"/>
      <c r="E241" s="31"/>
      <c r="F241" s="33"/>
    </row>
    <row r="242" spans="1:6" ht="15.75" customHeight="1">
      <c r="A242" s="33"/>
      <c r="B242" s="33"/>
      <c r="C242" s="33"/>
      <c r="D242" s="33"/>
      <c r="E242" s="31"/>
      <c r="F242" s="33"/>
    </row>
    <row r="243" spans="1:6" ht="15.75" customHeight="1">
      <c r="A243" s="33"/>
      <c r="B243" s="33"/>
      <c r="C243" s="33"/>
      <c r="D243" s="33"/>
      <c r="E243" s="31"/>
      <c r="F243" s="33"/>
    </row>
    <row r="244" spans="1:6" ht="15.75" customHeight="1">
      <c r="A244" s="33"/>
      <c r="B244" s="33"/>
      <c r="C244" s="33"/>
      <c r="D244" s="33"/>
      <c r="E244" s="31"/>
      <c r="F244" s="33"/>
    </row>
    <row r="245" spans="1:6" ht="15.75" customHeight="1">
      <c r="A245" s="33"/>
      <c r="B245" s="33"/>
      <c r="C245" s="33"/>
      <c r="D245" s="33"/>
      <c r="E245" s="31"/>
      <c r="F245" s="33"/>
    </row>
    <row r="246" spans="1:6" ht="15.75" customHeight="1">
      <c r="A246" s="33"/>
      <c r="B246" s="33"/>
      <c r="C246" s="33"/>
      <c r="D246" s="33"/>
      <c r="E246" s="31"/>
      <c r="F246" s="33"/>
    </row>
    <row r="247" spans="1:6" ht="15.75" customHeight="1">
      <c r="A247" s="33"/>
      <c r="B247" s="33"/>
      <c r="C247" s="33"/>
      <c r="D247" s="33"/>
      <c r="E247" s="31"/>
      <c r="F247" s="33"/>
    </row>
    <row r="248" spans="1:6" ht="15.75" customHeight="1">
      <c r="A248" s="33"/>
      <c r="B248" s="33"/>
      <c r="C248" s="33"/>
      <c r="D248" s="33"/>
      <c r="E248" s="31"/>
      <c r="F248" s="33"/>
    </row>
    <row r="249" spans="1:6" ht="15.75" customHeight="1">
      <c r="A249" s="33"/>
      <c r="B249" s="33"/>
      <c r="C249" s="33"/>
      <c r="D249" s="33"/>
      <c r="E249" s="31"/>
      <c r="F249" s="33"/>
    </row>
    <row r="250" spans="1:6" ht="15.75" customHeight="1">
      <c r="A250" s="33"/>
      <c r="B250" s="33"/>
      <c r="C250" s="33"/>
      <c r="D250" s="33"/>
      <c r="E250" s="31"/>
      <c r="F250" s="33"/>
    </row>
    <row r="251" spans="1:6" ht="15.75" customHeight="1">
      <c r="A251" s="33"/>
      <c r="B251" s="33"/>
      <c r="C251" s="33"/>
      <c r="D251" s="33"/>
      <c r="E251" s="31"/>
      <c r="F251" s="33"/>
    </row>
    <row r="252" spans="1:6" ht="15.75" customHeight="1">
      <c r="A252" s="33"/>
      <c r="B252" s="33"/>
      <c r="C252" s="33"/>
      <c r="D252" s="33"/>
      <c r="E252" s="31"/>
      <c r="F252" s="33"/>
    </row>
    <row r="253" spans="1:6" ht="15.75" customHeight="1">
      <c r="A253" s="33"/>
      <c r="B253" s="33"/>
      <c r="C253" s="33"/>
      <c r="D253" s="33"/>
      <c r="E253" s="31"/>
      <c r="F253" s="33"/>
    </row>
    <row r="254" spans="1:6" ht="15.75" customHeight="1">
      <c r="A254" s="33"/>
      <c r="B254" s="33"/>
      <c r="C254" s="33"/>
      <c r="D254" s="33"/>
      <c r="E254" s="31"/>
      <c r="F254" s="33"/>
    </row>
    <row r="255" spans="1:6" ht="15.75" customHeight="1">
      <c r="A255" s="33"/>
      <c r="B255" s="33"/>
      <c r="C255" s="33"/>
      <c r="D255" s="33"/>
      <c r="E255" s="31"/>
      <c r="F255" s="33"/>
    </row>
    <row r="256" spans="1:6" ht="15.75" customHeight="1">
      <c r="A256" s="33"/>
      <c r="B256" s="33"/>
      <c r="C256" s="33"/>
      <c r="D256" s="33"/>
      <c r="E256" s="31"/>
      <c r="F256" s="33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00"/>
  <sheetViews>
    <sheetView workbookViewId="0"/>
  </sheetViews>
  <sheetFormatPr defaultColWidth="11.25" defaultRowHeight="15" customHeight="1"/>
  <cols>
    <col min="1" max="1" width="23.25" customWidth="1"/>
    <col min="2" max="2" width="31" customWidth="1"/>
    <col min="3" max="3" width="37.6640625" customWidth="1"/>
    <col min="4" max="4" width="27" customWidth="1"/>
    <col min="5" max="5" width="11.25" customWidth="1"/>
    <col min="6" max="6" width="18.33203125" customWidth="1"/>
  </cols>
  <sheetData>
    <row r="1" spans="1:15" ht="39">
      <c r="A1" s="34" t="s">
        <v>4409</v>
      </c>
      <c r="B1" s="34" t="s">
        <v>0</v>
      </c>
      <c r="C1" s="34" t="s">
        <v>4410</v>
      </c>
      <c r="D1" s="34" t="s">
        <v>4411</v>
      </c>
      <c r="E1" s="34" t="s">
        <v>4437</v>
      </c>
      <c r="F1" s="34" t="s">
        <v>1</v>
      </c>
      <c r="G1" s="35"/>
      <c r="H1" s="35"/>
      <c r="I1" s="35"/>
      <c r="J1" s="35"/>
      <c r="K1" s="35"/>
      <c r="L1" s="35"/>
      <c r="M1" s="35"/>
      <c r="N1" s="35"/>
      <c r="O1" s="35"/>
    </row>
    <row r="2" spans="1:15" ht="15.5">
      <c r="A2" s="36" t="s">
        <v>730</v>
      </c>
      <c r="B2" s="36" t="s">
        <v>731</v>
      </c>
      <c r="C2" s="36" t="s">
        <v>732</v>
      </c>
      <c r="D2" s="36" t="s">
        <v>383</v>
      </c>
      <c r="E2" s="36">
        <v>96823480</v>
      </c>
      <c r="F2" s="36" t="s">
        <v>12</v>
      </c>
      <c r="G2" s="36"/>
      <c r="H2" s="36"/>
      <c r="I2" s="36"/>
      <c r="J2" s="36"/>
      <c r="K2" s="36"/>
      <c r="L2" s="36"/>
      <c r="M2" s="36"/>
      <c r="N2" s="36"/>
      <c r="O2" s="36"/>
    </row>
    <row r="3" spans="1:15" ht="15.5">
      <c r="A3" s="36" t="s">
        <v>733</v>
      </c>
      <c r="B3" s="36" t="s">
        <v>734</v>
      </c>
      <c r="C3" s="36" t="s">
        <v>735</v>
      </c>
      <c r="D3" s="36" t="s">
        <v>383</v>
      </c>
      <c r="E3" s="36">
        <v>92745262</v>
      </c>
      <c r="F3" s="36" t="s">
        <v>12</v>
      </c>
      <c r="G3" s="36"/>
      <c r="H3" s="36"/>
      <c r="I3" s="36"/>
      <c r="J3" s="36"/>
      <c r="K3" s="36"/>
      <c r="L3" s="36"/>
      <c r="M3" s="36"/>
      <c r="N3" s="36"/>
      <c r="O3" s="36"/>
    </row>
    <row r="4" spans="1:15" ht="15.5">
      <c r="A4" s="36" t="s">
        <v>736</v>
      </c>
      <c r="B4" s="36" t="s">
        <v>737</v>
      </c>
      <c r="C4" s="36" t="s">
        <v>738</v>
      </c>
      <c r="D4" s="36" t="s">
        <v>739</v>
      </c>
      <c r="E4" s="36">
        <v>83387582</v>
      </c>
      <c r="F4" s="36" t="s">
        <v>12</v>
      </c>
      <c r="G4" s="36"/>
      <c r="H4" s="36"/>
      <c r="I4" s="36"/>
      <c r="J4" s="36"/>
      <c r="K4" s="36"/>
      <c r="L4" s="36"/>
      <c r="M4" s="36"/>
      <c r="N4" s="36"/>
      <c r="O4" s="36"/>
    </row>
    <row r="5" spans="1:15" ht="15.5">
      <c r="A5" s="36" t="s">
        <v>740</v>
      </c>
      <c r="B5" s="36" t="s">
        <v>741</v>
      </c>
      <c r="C5" s="36" t="s">
        <v>742</v>
      </c>
      <c r="D5" s="36" t="s">
        <v>743</v>
      </c>
      <c r="E5" s="36">
        <v>96625690</v>
      </c>
      <c r="F5" s="36" t="s">
        <v>12</v>
      </c>
      <c r="G5" s="36"/>
      <c r="H5" s="36"/>
      <c r="I5" s="36"/>
      <c r="J5" s="36"/>
      <c r="K5" s="36"/>
      <c r="L5" s="36"/>
      <c r="M5" s="36"/>
      <c r="N5" s="36"/>
      <c r="O5" s="36"/>
    </row>
    <row r="6" spans="1:15" ht="15.5">
      <c r="A6" s="36" t="s">
        <v>744</v>
      </c>
      <c r="B6" s="36" t="s">
        <v>745</v>
      </c>
      <c r="C6" s="36" t="s">
        <v>746</v>
      </c>
      <c r="D6" s="36" t="s">
        <v>747</v>
      </c>
      <c r="E6" s="36">
        <v>96477961</v>
      </c>
      <c r="F6" s="36" t="s">
        <v>748</v>
      </c>
      <c r="G6" s="36"/>
      <c r="H6" s="36"/>
      <c r="I6" s="36"/>
      <c r="J6" s="36"/>
      <c r="K6" s="36"/>
      <c r="L6" s="36"/>
      <c r="M6" s="36"/>
      <c r="N6" s="36"/>
      <c r="O6" s="36"/>
    </row>
    <row r="7" spans="1:15" ht="15.5">
      <c r="A7" s="36" t="s">
        <v>749</v>
      </c>
      <c r="B7" s="36" t="s">
        <v>750</v>
      </c>
      <c r="C7" s="36" t="s">
        <v>751</v>
      </c>
      <c r="D7" s="36" t="s">
        <v>752</v>
      </c>
      <c r="E7" s="36">
        <v>124129977</v>
      </c>
      <c r="F7" s="36" t="s">
        <v>27</v>
      </c>
      <c r="G7" s="36"/>
      <c r="H7" s="36"/>
      <c r="I7" s="36"/>
      <c r="J7" s="36"/>
      <c r="K7" s="36"/>
      <c r="L7" s="36"/>
      <c r="M7" s="36"/>
      <c r="N7" s="36"/>
      <c r="O7" s="36"/>
    </row>
    <row r="8" spans="1:15" ht="15.5">
      <c r="A8" s="36" t="s">
        <v>753</v>
      </c>
      <c r="B8" s="36" t="s">
        <v>754</v>
      </c>
      <c r="C8" s="36" t="s">
        <v>755</v>
      </c>
      <c r="D8" s="36" t="s">
        <v>752</v>
      </c>
      <c r="E8" s="36">
        <v>126705322</v>
      </c>
      <c r="F8" s="36" t="s">
        <v>27</v>
      </c>
      <c r="G8" s="36"/>
      <c r="H8" s="36"/>
      <c r="I8" s="36"/>
      <c r="J8" s="36"/>
      <c r="K8" s="36"/>
      <c r="L8" s="36"/>
      <c r="M8" s="36"/>
      <c r="N8" s="36"/>
      <c r="O8" s="36"/>
    </row>
    <row r="9" spans="1:15" ht="15.5">
      <c r="A9" s="36" t="s">
        <v>756</v>
      </c>
      <c r="B9" s="36" t="s">
        <v>757</v>
      </c>
      <c r="C9" s="36" t="s">
        <v>758</v>
      </c>
      <c r="D9" s="36" t="s">
        <v>759</v>
      </c>
      <c r="E9" s="36">
        <v>123043988</v>
      </c>
      <c r="F9" s="36" t="s">
        <v>27</v>
      </c>
      <c r="G9" s="36"/>
      <c r="H9" s="36"/>
      <c r="I9" s="36"/>
      <c r="J9" s="36"/>
      <c r="K9" s="36"/>
      <c r="L9" s="36"/>
      <c r="M9" s="36"/>
      <c r="N9" s="36"/>
      <c r="O9" s="36"/>
    </row>
    <row r="10" spans="1:15" ht="15.5">
      <c r="A10" s="36" t="s">
        <v>760</v>
      </c>
      <c r="B10" s="36" t="s">
        <v>750</v>
      </c>
      <c r="C10" s="36" t="s">
        <v>761</v>
      </c>
      <c r="D10" s="36" t="s">
        <v>762</v>
      </c>
      <c r="E10" s="36">
        <v>910625250</v>
      </c>
      <c r="F10" s="36" t="s">
        <v>152</v>
      </c>
      <c r="G10" s="36"/>
      <c r="H10" s="36"/>
      <c r="I10" s="36"/>
      <c r="J10" s="36"/>
      <c r="K10" s="36"/>
      <c r="L10" s="36"/>
      <c r="M10" s="36"/>
      <c r="N10" s="36"/>
      <c r="O10" s="36"/>
    </row>
    <row r="11" spans="1:15" ht="15.5">
      <c r="A11" s="36" t="s">
        <v>763</v>
      </c>
      <c r="B11" s="36" t="s">
        <v>764</v>
      </c>
      <c r="C11" s="36" t="s">
        <v>765</v>
      </c>
      <c r="D11" s="36" t="s">
        <v>766</v>
      </c>
      <c r="E11" s="36">
        <v>96306696</v>
      </c>
      <c r="F11" s="36" t="s">
        <v>12</v>
      </c>
      <c r="G11" s="36"/>
      <c r="H11" s="36"/>
      <c r="I11" s="36"/>
      <c r="J11" s="36"/>
      <c r="K11" s="36"/>
      <c r="L11" s="36"/>
      <c r="M11" s="36"/>
      <c r="N11" s="36"/>
      <c r="O11" s="36"/>
    </row>
    <row r="12" spans="1:15" ht="15.5">
      <c r="A12" s="36" t="s">
        <v>305</v>
      </c>
      <c r="B12" s="36" t="s">
        <v>767</v>
      </c>
      <c r="C12" s="36" t="s">
        <v>768</v>
      </c>
      <c r="D12" s="36" t="s">
        <v>769</v>
      </c>
      <c r="E12" s="36">
        <v>31051200</v>
      </c>
      <c r="F12" s="36" t="s">
        <v>12</v>
      </c>
      <c r="G12" s="36"/>
      <c r="H12" s="36"/>
      <c r="I12" s="36"/>
      <c r="J12" s="36"/>
      <c r="K12" s="36"/>
      <c r="L12" s="36"/>
      <c r="M12" s="36"/>
      <c r="N12" s="36"/>
      <c r="O12" s="36"/>
    </row>
    <row r="13" spans="1:15" ht="15.5">
      <c r="A13" s="36" t="s">
        <v>770</v>
      </c>
      <c r="B13" s="36" t="s">
        <v>771</v>
      </c>
      <c r="C13" s="36" t="s">
        <v>772</v>
      </c>
      <c r="D13" s="36" t="s">
        <v>125</v>
      </c>
      <c r="E13" s="36">
        <v>91446336</v>
      </c>
      <c r="F13" s="36" t="s">
        <v>12</v>
      </c>
      <c r="G13" s="36"/>
      <c r="H13" s="36"/>
      <c r="I13" s="36"/>
      <c r="J13" s="36"/>
      <c r="K13" s="36"/>
      <c r="L13" s="36"/>
      <c r="M13" s="36"/>
      <c r="N13" s="36"/>
      <c r="O13" s="36"/>
    </row>
    <row r="14" spans="1:15" ht="15.5">
      <c r="A14" s="36" t="s">
        <v>773</v>
      </c>
      <c r="B14" s="36" t="s">
        <v>69</v>
      </c>
      <c r="C14" s="36" t="s">
        <v>774</v>
      </c>
      <c r="D14" s="36" t="s">
        <v>328</v>
      </c>
      <c r="E14" s="36">
        <v>98570741</v>
      </c>
      <c r="F14" s="36" t="s">
        <v>12</v>
      </c>
      <c r="G14" s="36"/>
      <c r="H14" s="36"/>
      <c r="I14" s="36"/>
      <c r="J14" s="36"/>
      <c r="K14" s="36"/>
      <c r="L14" s="36"/>
      <c r="M14" s="36"/>
      <c r="N14" s="36"/>
      <c r="O14" s="36"/>
    </row>
    <row r="15" spans="1:15" ht="15.5">
      <c r="A15" s="36" t="s">
        <v>775</v>
      </c>
      <c r="B15" s="36" t="s">
        <v>776</v>
      </c>
      <c r="C15" s="36" t="s">
        <v>777</v>
      </c>
      <c r="D15" s="36" t="s">
        <v>778</v>
      </c>
      <c r="E15" s="36">
        <v>163124031</v>
      </c>
      <c r="F15" s="36" t="s">
        <v>27</v>
      </c>
      <c r="G15" s="36"/>
      <c r="H15" s="36"/>
      <c r="I15" s="36"/>
      <c r="J15" s="36"/>
      <c r="K15" s="36"/>
      <c r="L15" s="36"/>
      <c r="M15" s="36"/>
      <c r="N15" s="36"/>
      <c r="O15" s="36"/>
    </row>
    <row r="16" spans="1:15" ht="15.5">
      <c r="A16" s="36" t="s">
        <v>779</v>
      </c>
      <c r="B16" s="36" t="s">
        <v>780</v>
      </c>
      <c r="C16" s="36" t="s">
        <v>781</v>
      </c>
      <c r="D16" s="36" t="s">
        <v>782</v>
      </c>
      <c r="E16" s="36">
        <v>87204858</v>
      </c>
      <c r="F16" s="36" t="s">
        <v>12</v>
      </c>
      <c r="G16" s="36"/>
      <c r="H16" s="36"/>
      <c r="I16" s="36"/>
      <c r="J16" s="36"/>
      <c r="K16" s="36"/>
      <c r="L16" s="36"/>
      <c r="M16" s="36"/>
      <c r="N16" s="36"/>
      <c r="O16" s="36"/>
    </row>
    <row r="17" spans="1:15" ht="15.5">
      <c r="A17" s="36" t="s">
        <v>783</v>
      </c>
      <c r="B17" s="36" t="s">
        <v>584</v>
      </c>
      <c r="C17" s="36" t="s">
        <v>784</v>
      </c>
      <c r="D17" s="36" t="s">
        <v>785</v>
      </c>
      <c r="E17" s="36">
        <v>88760746</v>
      </c>
      <c r="F17" s="36" t="s">
        <v>12</v>
      </c>
      <c r="G17" s="36"/>
      <c r="H17" s="36"/>
      <c r="I17" s="36"/>
      <c r="J17" s="36"/>
      <c r="K17" s="36"/>
      <c r="L17" s="36"/>
      <c r="M17" s="36"/>
      <c r="N17" s="36"/>
      <c r="O17" s="36"/>
    </row>
    <row r="18" spans="1:15" ht="15.5">
      <c r="A18" s="36" t="s">
        <v>786</v>
      </c>
      <c r="B18" s="36" t="s">
        <v>787</v>
      </c>
      <c r="C18" s="36" t="s">
        <v>788</v>
      </c>
      <c r="D18" s="36" t="s">
        <v>789</v>
      </c>
      <c r="E18" s="36">
        <v>97334125</v>
      </c>
      <c r="F18" s="36" t="s">
        <v>12</v>
      </c>
      <c r="G18" s="36"/>
      <c r="H18" s="36"/>
      <c r="I18" s="36"/>
      <c r="J18" s="36"/>
      <c r="K18" s="36"/>
      <c r="L18" s="36"/>
      <c r="M18" s="36"/>
      <c r="N18" s="36"/>
      <c r="O18" s="36"/>
    </row>
    <row r="19" spans="1:15" ht="15.5">
      <c r="A19" s="36" t="s">
        <v>790</v>
      </c>
      <c r="B19" s="36" t="s">
        <v>584</v>
      </c>
      <c r="C19" s="36" t="s">
        <v>791</v>
      </c>
      <c r="D19" s="36" t="s">
        <v>792</v>
      </c>
      <c r="E19" s="36">
        <v>81238876</v>
      </c>
      <c r="F19" s="36" t="s">
        <v>12</v>
      </c>
      <c r="G19" s="36"/>
      <c r="H19" s="36"/>
      <c r="I19" s="36"/>
      <c r="J19" s="36"/>
      <c r="K19" s="36"/>
      <c r="L19" s="36"/>
      <c r="M19" s="36"/>
      <c r="N19" s="36"/>
      <c r="O19" s="36"/>
    </row>
    <row r="20" spans="1:15" ht="15.5">
      <c r="A20" s="36" t="s">
        <v>793</v>
      </c>
      <c r="B20" s="36" t="s">
        <v>794</v>
      </c>
      <c r="C20" s="36" t="s">
        <v>795</v>
      </c>
      <c r="D20" s="36" t="s">
        <v>796</v>
      </c>
      <c r="E20" s="36">
        <v>98474584</v>
      </c>
      <c r="F20" s="36" t="s">
        <v>12</v>
      </c>
      <c r="G20" s="36"/>
      <c r="H20" s="36"/>
      <c r="I20" s="36"/>
      <c r="J20" s="36"/>
      <c r="K20" s="36"/>
      <c r="L20" s="36"/>
      <c r="M20" s="36"/>
      <c r="N20" s="36"/>
      <c r="O20" s="36"/>
    </row>
    <row r="21" spans="1:15" ht="15.75" customHeight="1">
      <c r="A21" s="36" t="s">
        <v>128</v>
      </c>
      <c r="B21" s="36" t="s">
        <v>750</v>
      </c>
      <c r="C21" s="36" t="s">
        <v>129</v>
      </c>
      <c r="D21" s="36" t="s">
        <v>130</v>
      </c>
      <c r="E21" s="36" t="s">
        <v>797</v>
      </c>
      <c r="F21" s="36" t="s">
        <v>132</v>
      </c>
      <c r="G21" s="36"/>
      <c r="H21" s="36"/>
      <c r="I21" s="36"/>
      <c r="J21" s="36"/>
      <c r="K21" s="36"/>
      <c r="L21" s="36"/>
      <c r="M21" s="36"/>
      <c r="N21" s="36"/>
      <c r="O21" s="36"/>
    </row>
    <row r="22" spans="1:15" ht="15.75" customHeight="1">
      <c r="A22" s="36" t="s">
        <v>798</v>
      </c>
      <c r="B22" s="36" t="s">
        <v>799</v>
      </c>
      <c r="C22" s="36" t="s">
        <v>800</v>
      </c>
      <c r="D22" s="36" t="s">
        <v>801</v>
      </c>
      <c r="E22" s="36">
        <v>85006119</v>
      </c>
      <c r="F22" s="36" t="s">
        <v>12</v>
      </c>
      <c r="G22" s="36"/>
      <c r="H22" s="36"/>
      <c r="I22" s="36"/>
      <c r="J22" s="36"/>
      <c r="K22" s="36"/>
      <c r="L22" s="36"/>
      <c r="M22" s="36"/>
      <c r="N22" s="36"/>
      <c r="O22" s="36"/>
    </row>
    <row r="23" spans="1:15" ht="15.75" customHeight="1">
      <c r="A23" s="36" t="s">
        <v>591</v>
      </c>
      <c r="B23" s="36" t="s">
        <v>802</v>
      </c>
      <c r="C23" s="36" t="s">
        <v>592</v>
      </c>
      <c r="D23" s="36" t="s">
        <v>792</v>
      </c>
      <c r="E23" s="36">
        <v>97415861</v>
      </c>
      <c r="F23" s="36" t="s">
        <v>12</v>
      </c>
      <c r="G23" s="36"/>
      <c r="H23" s="36"/>
      <c r="I23" s="36"/>
      <c r="J23" s="36"/>
      <c r="K23" s="36"/>
      <c r="L23" s="36"/>
      <c r="M23" s="36"/>
      <c r="N23" s="36"/>
      <c r="O23" s="36"/>
    </row>
    <row r="24" spans="1:15" ht="15.75" customHeight="1">
      <c r="A24" s="36" t="s">
        <v>803</v>
      </c>
      <c r="B24" s="36" t="s">
        <v>804</v>
      </c>
      <c r="C24" s="36" t="s">
        <v>805</v>
      </c>
      <c r="D24" s="36" t="s">
        <v>806</v>
      </c>
      <c r="E24" s="36">
        <v>98399939</v>
      </c>
      <c r="F24" s="36" t="s">
        <v>12</v>
      </c>
      <c r="G24" s="36"/>
      <c r="H24" s="36"/>
      <c r="I24" s="36"/>
      <c r="J24" s="36"/>
      <c r="K24" s="36"/>
      <c r="L24" s="36"/>
      <c r="M24" s="36"/>
      <c r="N24" s="36"/>
      <c r="O24" s="36"/>
    </row>
    <row r="25" spans="1:15" ht="15.75" customHeight="1">
      <c r="A25" s="36" t="s">
        <v>726</v>
      </c>
      <c r="B25" s="36" t="s">
        <v>807</v>
      </c>
      <c r="C25" s="36" t="s">
        <v>728</v>
      </c>
      <c r="D25" s="36" t="s">
        <v>806</v>
      </c>
      <c r="E25" s="36">
        <v>90014270</v>
      </c>
      <c r="F25" s="36" t="s">
        <v>12</v>
      </c>
      <c r="G25" s="36"/>
      <c r="H25" s="36"/>
      <c r="I25" s="36"/>
      <c r="J25" s="36"/>
      <c r="K25" s="36"/>
      <c r="L25" s="36"/>
      <c r="M25" s="36"/>
      <c r="N25" s="36"/>
      <c r="O25" s="36"/>
    </row>
    <row r="26" spans="1:15" ht="15.75" customHeight="1">
      <c r="A26" s="36" t="s">
        <v>808</v>
      </c>
      <c r="B26" s="36" t="s">
        <v>267</v>
      </c>
      <c r="C26" s="36" t="s">
        <v>809</v>
      </c>
      <c r="D26" s="36" t="s">
        <v>806</v>
      </c>
      <c r="E26" s="36">
        <v>91299353</v>
      </c>
      <c r="F26" s="36" t="s">
        <v>12</v>
      </c>
      <c r="G26" s="36"/>
      <c r="H26" s="36"/>
      <c r="I26" s="36"/>
      <c r="J26" s="36"/>
      <c r="K26" s="36"/>
      <c r="L26" s="36"/>
      <c r="M26" s="36"/>
      <c r="N26" s="36"/>
      <c r="O26" s="36"/>
    </row>
    <row r="27" spans="1:15" ht="15.75" customHeight="1">
      <c r="A27" s="36" t="s">
        <v>810</v>
      </c>
      <c r="B27" s="36" t="s">
        <v>811</v>
      </c>
      <c r="C27" s="36" t="s">
        <v>812</v>
      </c>
      <c r="D27" s="36" t="s">
        <v>806</v>
      </c>
      <c r="E27" s="36">
        <v>88094610</v>
      </c>
      <c r="F27" s="36" t="s">
        <v>12</v>
      </c>
      <c r="G27" s="36"/>
      <c r="H27" s="36"/>
      <c r="I27" s="36"/>
      <c r="J27" s="36"/>
      <c r="K27" s="36"/>
      <c r="L27" s="36"/>
      <c r="M27" s="36"/>
      <c r="N27" s="36"/>
      <c r="O27" s="36"/>
    </row>
    <row r="28" spans="1:15" ht="15.75" customHeight="1">
      <c r="A28" s="36" t="s">
        <v>813</v>
      </c>
      <c r="B28" s="36" t="s">
        <v>750</v>
      </c>
      <c r="C28" s="36" t="s">
        <v>814</v>
      </c>
      <c r="D28" s="36" t="s">
        <v>815</v>
      </c>
      <c r="E28" s="36">
        <v>818705984</v>
      </c>
      <c r="F28" s="36" t="s">
        <v>132</v>
      </c>
      <c r="G28" s="36"/>
      <c r="H28" s="36"/>
      <c r="I28" s="36"/>
      <c r="J28" s="36"/>
      <c r="K28" s="36"/>
      <c r="L28" s="36"/>
      <c r="M28" s="36"/>
      <c r="N28" s="36"/>
      <c r="O28" s="36"/>
    </row>
    <row r="29" spans="1:15" ht="15.75" customHeight="1">
      <c r="A29" s="36" t="s">
        <v>793</v>
      </c>
      <c r="B29" s="36" t="s">
        <v>794</v>
      </c>
      <c r="C29" s="36" t="s">
        <v>795</v>
      </c>
      <c r="D29" s="36" t="s">
        <v>796</v>
      </c>
      <c r="E29" s="36">
        <v>98474584</v>
      </c>
      <c r="F29" s="36" t="s">
        <v>12</v>
      </c>
      <c r="G29" s="36"/>
      <c r="H29" s="36"/>
      <c r="I29" s="36"/>
      <c r="J29" s="36"/>
      <c r="K29" s="36"/>
      <c r="L29" s="36"/>
      <c r="M29" s="36"/>
      <c r="N29" s="36"/>
      <c r="O29" s="36"/>
    </row>
    <row r="30" spans="1:15" ht="15.75" customHeight="1">
      <c r="A30" s="36" t="s">
        <v>816</v>
      </c>
      <c r="B30" s="36" t="s">
        <v>750</v>
      </c>
      <c r="C30" s="36" t="s">
        <v>817</v>
      </c>
      <c r="D30" s="36" t="s">
        <v>818</v>
      </c>
      <c r="E30" s="36">
        <v>96494926</v>
      </c>
      <c r="F30" s="36" t="s">
        <v>12</v>
      </c>
      <c r="G30" s="36"/>
      <c r="H30" s="36"/>
      <c r="I30" s="36"/>
      <c r="J30" s="36"/>
      <c r="K30" s="36"/>
      <c r="L30" s="36"/>
      <c r="M30" s="36"/>
      <c r="N30" s="36"/>
      <c r="O30" s="36"/>
    </row>
    <row r="31" spans="1:15" ht="15.75" customHeight="1">
      <c r="A31" s="36" t="s">
        <v>819</v>
      </c>
      <c r="B31" s="36" t="s">
        <v>820</v>
      </c>
      <c r="C31" s="36" t="s">
        <v>821</v>
      </c>
      <c r="D31" s="36" t="s">
        <v>822</v>
      </c>
      <c r="E31" s="36">
        <v>98734455</v>
      </c>
      <c r="F31" s="36" t="s">
        <v>12</v>
      </c>
      <c r="G31" s="36"/>
      <c r="H31" s="36"/>
      <c r="I31" s="36"/>
      <c r="J31" s="36"/>
      <c r="K31" s="36"/>
      <c r="L31" s="36"/>
      <c r="M31" s="36"/>
      <c r="N31" s="36"/>
      <c r="O31" s="36"/>
    </row>
    <row r="32" spans="1:15" ht="15.75" customHeight="1">
      <c r="A32" s="36" t="s">
        <v>823</v>
      </c>
      <c r="B32" s="36" t="s">
        <v>584</v>
      </c>
      <c r="C32" s="36" t="s">
        <v>824</v>
      </c>
      <c r="D32" s="36" t="s">
        <v>825</v>
      </c>
      <c r="E32" s="36">
        <v>81817059</v>
      </c>
      <c r="F32" s="36" t="s">
        <v>12</v>
      </c>
      <c r="G32" s="36"/>
      <c r="H32" s="36"/>
      <c r="I32" s="36"/>
      <c r="J32" s="36"/>
      <c r="K32" s="36"/>
      <c r="L32" s="36"/>
      <c r="M32" s="36"/>
      <c r="N32" s="36"/>
      <c r="O32" s="36"/>
    </row>
    <row r="33" spans="1:15" ht="15.75" customHeight="1">
      <c r="A33" s="36" t="s">
        <v>736</v>
      </c>
      <c r="B33" s="36" t="s">
        <v>737</v>
      </c>
      <c r="C33" s="36" t="s">
        <v>738</v>
      </c>
      <c r="D33" s="36" t="s">
        <v>739</v>
      </c>
      <c r="E33" s="36">
        <v>83387582</v>
      </c>
      <c r="F33" s="36" t="s">
        <v>12</v>
      </c>
      <c r="G33" s="36"/>
      <c r="H33" s="36"/>
      <c r="I33" s="36"/>
      <c r="J33" s="36"/>
      <c r="K33" s="36"/>
      <c r="L33" s="36"/>
      <c r="M33" s="36"/>
      <c r="N33" s="36"/>
      <c r="O33" s="36"/>
    </row>
    <row r="34" spans="1:15" ht="15.75" customHeight="1">
      <c r="A34" s="36" t="s">
        <v>779</v>
      </c>
      <c r="B34" s="36" t="s">
        <v>780</v>
      </c>
      <c r="C34" s="36" t="s">
        <v>781</v>
      </c>
      <c r="D34" s="36" t="s">
        <v>782</v>
      </c>
      <c r="E34" s="36">
        <v>87204858</v>
      </c>
      <c r="F34" s="36" t="s">
        <v>12</v>
      </c>
      <c r="G34" s="36"/>
      <c r="H34" s="36"/>
      <c r="I34" s="36"/>
      <c r="J34" s="36"/>
      <c r="K34" s="36"/>
      <c r="L34" s="36"/>
      <c r="M34" s="36"/>
      <c r="N34" s="36"/>
      <c r="O34" s="36"/>
    </row>
    <row r="35" spans="1:15" ht="15.75" customHeight="1">
      <c r="A35" s="36" t="s">
        <v>798</v>
      </c>
      <c r="B35" s="36" t="s">
        <v>799</v>
      </c>
      <c r="C35" s="36" t="s">
        <v>800</v>
      </c>
      <c r="D35" s="36" t="s">
        <v>801</v>
      </c>
      <c r="E35" s="36">
        <v>85006119</v>
      </c>
      <c r="F35" s="36" t="s">
        <v>12</v>
      </c>
      <c r="G35" s="36"/>
      <c r="H35" s="36"/>
      <c r="I35" s="36"/>
      <c r="J35" s="36"/>
      <c r="K35" s="36"/>
      <c r="L35" s="36"/>
      <c r="M35" s="36"/>
      <c r="N35" s="36"/>
      <c r="O35" s="36"/>
    </row>
    <row r="36" spans="1:15" ht="15.75" customHeight="1">
      <c r="A36" s="36" t="s">
        <v>826</v>
      </c>
      <c r="B36" s="36" t="s">
        <v>827</v>
      </c>
      <c r="C36" s="36" t="s">
        <v>828</v>
      </c>
      <c r="D36" s="36" t="s">
        <v>829</v>
      </c>
      <c r="E36" s="36">
        <v>91814462</v>
      </c>
      <c r="F36" s="36" t="s">
        <v>12</v>
      </c>
      <c r="G36" s="36"/>
      <c r="H36" s="36"/>
      <c r="I36" s="36"/>
      <c r="J36" s="36"/>
      <c r="K36" s="36"/>
      <c r="L36" s="36"/>
      <c r="M36" s="36"/>
      <c r="N36" s="36"/>
      <c r="O36" s="36"/>
    </row>
    <row r="37" spans="1:15" ht="15.75" customHeight="1">
      <c r="A37" s="36" t="s">
        <v>803</v>
      </c>
      <c r="B37" s="36" t="s">
        <v>804</v>
      </c>
      <c r="C37" s="36" t="s">
        <v>805</v>
      </c>
      <c r="D37" s="36" t="s">
        <v>806</v>
      </c>
      <c r="E37" s="36">
        <v>98399939</v>
      </c>
      <c r="F37" s="36" t="s">
        <v>12</v>
      </c>
      <c r="G37" s="36"/>
      <c r="H37" s="36"/>
      <c r="I37" s="36"/>
      <c r="J37" s="36"/>
      <c r="K37" s="36"/>
      <c r="L37" s="36"/>
      <c r="M37" s="36"/>
      <c r="N37" s="36"/>
      <c r="O37" s="36"/>
    </row>
    <row r="38" spans="1:15" ht="15.75" customHeight="1">
      <c r="A38" s="36" t="s">
        <v>830</v>
      </c>
      <c r="B38" s="36" t="s">
        <v>787</v>
      </c>
      <c r="C38" s="36" t="s">
        <v>831</v>
      </c>
      <c r="D38" s="36" t="s">
        <v>832</v>
      </c>
      <c r="E38" s="36">
        <v>90934975</v>
      </c>
      <c r="F38" s="36" t="s">
        <v>12</v>
      </c>
      <c r="G38" s="36"/>
      <c r="H38" s="36"/>
      <c r="I38" s="36"/>
      <c r="J38" s="36"/>
      <c r="K38" s="36"/>
      <c r="L38" s="36"/>
      <c r="M38" s="36"/>
      <c r="N38" s="36"/>
      <c r="O38" s="36"/>
    </row>
    <row r="39" spans="1:15" ht="15.75" customHeight="1">
      <c r="A39" s="36" t="s">
        <v>793</v>
      </c>
      <c r="B39" s="36" t="s">
        <v>794</v>
      </c>
      <c r="C39" s="36" t="s">
        <v>795</v>
      </c>
      <c r="D39" s="36" t="s">
        <v>796</v>
      </c>
      <c r="E39" s="36">
        <v>98474584</v>
      </c>
      <c r="F39" s="36" t="s">
        <v>12</v>
      </c>
      <c r="G39" s="36"/>
      <c r="H39" s="36"/>
      <c r="I39" s="36"/>
      <c r="J39" s="36"/>
      <c r="K39" s="36"/>
      <c r="L39" s="36"/>
      <c r="M39" s="36"/>
      <c r="N39" s="36"/>
      <c r="O39" s="36"/>
    </row>
    <row r="40" spans="1:15" ht="15.75" customHeight="1">
      <c r="A40" s="36" t="s">
        <v>833</v>
      </c>
      <c r="B40" s="36" t="s">
        <v>834</v>
      </c>
      <c r="C40" s="36" t="s">
        <v>835</v>
      </c>
      <c r="D40" s="36" t="s">
        <v>836</v>
      </c>
      <c r="E40" s="36">
        <v>9178273744</v>
      </c>
      <c r="F40" s="36" t="s">
        <v>748</v>
      </c>
      <c r="G40" s="36"/>
      <c r="H40" s="36"/>
      <c r="I40" s="36"/>
      <c r="J40" s="36"/>
      <c r="K40" s="36"/>
      <c r="L40" s="36"/>
      <c r="M40" s="36"/>
      <c r="N40" s="36"/>
      <c r="O40" s="36"/>
    </row>
    <row r="41" spans="1:15" ht="15.75" customHeight="1">
      <c r="A41" s="36" t="s">
        <v>837</v>
      </c>
      <c r="B41" s="36" t="s">
        <v>838</v>
      </c>
      <c r="C41" s="36" t="s">
        <v>839</v>
      </c>
      <c r="D41" s="36" t="s">
        <v>836</v>
      </c>
      <c r="E41" s="36">
        <v>9178739117</v>
      </c>
      <c r="F41" s="36" t="s">
        <v>748</v>
      </c>
      <c r="G41" s="36"/>
      <c r="H41" s="36"/>
      <c r="I41" s="36"/>
      <c r="J41" s="36"/>
      <c r="K41" s="36"/>
      <c r="L41" s="36"/>
      <c r="M41" s="36"/>
      <c r="N41" s="36"/>
      <c r="O41" s="36"/>
    </row>
    <row r="42" spans="1:15" ht="15.75" customHeight="1">
      <c r="A42" s="36" t="s">
        <v>840</v>
      </c>
      <c r="B42" s="36" t="s">
        <v>841</v>
      </c>
      <c r="C42" s="36" t="s">
        <v>842</v>
      </c>
      <c r="D42" s="36" t="s">
        <v>836</v>
      </c>
      <c r="E42" s="36">
        <v>9178735312</v>
      </c>
      <c r="F42" s="36" t="s">
        <v>748</v>
      </c>
      <c r="G42" s="36"/>
      <c r="H42" s="36"/>
      <c r="I42" s="36"/>
      <c r="J42" s="36"/>
      <c r="K42" s="36"/>
      <c r="L42" s="36"/>
      <c r="M42" s="36"/>
      <c r="N42" s="36"/>
      <c r="O42" s="36"/>
    </row>
    <row r="43" spans="1:15" ht="15.75" customHeight="1">
      <c r="A43" s="36" t="s">
        <v>843</v>
      </c>
      <c r="B43" s="36" t="s">
        <v>844</v>
      </c>
      <c r="C43" s="36" t="s">
        <v>845</v>
      </c>
      <c r="D43" s="36" t="s">
        <v>836</v>
      </c>
      <c r="E43" s="36">
        <v>9178217794</v>
      </c>
      <c r="F43" s="36" t="s">
        <v>748</v>
      </c>
      <c r="G43" s="36"/>
      <c r="H43" s="36"/>
      <c r="I43" s="36"/>
      <c r="J43" s="36"/>
      <c r="K43" s="36"/>
      <c r="L43" s="36"/>
      <c r="M43" s="36"/>
      <c r="N43" s="36"/>
      <c r="O43" s="36"/>
    </row>
    <row r="44" spans="1:15" ht="15.75" customHeight="1">
      <c r="A44" s="36" t="s">
        <v>753</v>
      </c>
      <c r="B44" s="36" t="s">
        <v>754</v>
      </c>
      <c r="C44" s="36" t="s">
        <v>755</v>
      </c>
      <c r="D44" s="36" t="s">
        <v>752</v>
      </c>
      <c r="E44" s="36">
        <v>126705322</v>
      </c>
      <c r="F44" s="36" t="s">
        <v>27</v>
      </c>
      <c r="G44" s="36"/>
      <c r="H44" s="36"/>
      <c r="I44" s="36"/>
      <c r="J44" s="36"/>
      <c r="K44" s="36"/>
      <c r="L44" s="36"/>
      <c r="M44" s="36"/>
      <c r="N44" s="36"/>
      <c r="O44" s="36"/>
    </row>
    <row r="45" spans="1:15" ht="15.75" customHeight="1">
      <c r="A45" s="36" t="s">
        <v>846</v>
      </c>
      <c r="B45" s="36" t="s">
        <v>267</v>
      </c>
      <c r="C45" s="36" t="s">
        <v>847</v>
      </c>
      <c r="D45" s="36" t="s">
        <v>848</v>
      </c>
      <c r="E45" s="36">
        <v>9176342314</v>
      </c>
      <c r="F45" s="36" t="s">
        <v>748</v>
      </c>
      <c r="G45" s="36"/>
      <c r="H45" s="36"/>
      <c r="I45" s="36"/>
      <c r="J45" s="36"/>
      <c r="K45" s="36"/>
      <c r="L45" s="36"/>
      <c r="M45" s="36"/>
      <c r="N45" s="36"/>
      <c r="O45" s="36"/>
    </row>
    <row r="46" spans="1:15" ht="15.75" customHeight="1">
      <c r="A46" s="36" t="s">
        <v>849</v>
      </c>
      <c r="B46" s="36" t="s">
        <v>850</v>
      </c>
      <c r="C46" s="36" t="s">
        <v>851</v>
      </c>
      <c r="D46" s="36" t="s">
        <v>852</v>
      </c>
      <c r="E46" s="36">
        <v>9985887226</v>
      </c>
      <c r="F46" s="36" t="s">
        <v>748</v>
      </c>
      <c r="G46" s="36"/>
      <c r="H46" s="36"/>
      <c r="I46" s="36"/>
      <c r="J46" s="36"/>
      <c r="K46" s="36"/>
      <c r="L46" s="36"/>
      <c r="M46" s="36"/>
      <c r="N46" s="36"/>
      <c r="O46" s="36"/>
    </row>
    <row r="47" spans="1:15" ht="15.75" customHeight="1">
      <c r="A47" s="36" t="s">
        <v>853</v>
      </c>
      <c r="B47" s="36" t="s">
        <v>854</v>
      </c>
      <c r="C47" s="36" t="s">
        <v>855</v>
      </c>
      <c r="D47" s="36" t="s">
        <v>856</v>
      </c>
      <c r="E47" s="36">
        <v>9810382277</v>
      </c>
      <c r="F47" s="36" t="s">
        <v>857</v>
      </c>
      <c r="G47" s="36"/>
      <c r="H47" s="36"/>
      <c r="I47" s="36"/>
      <c r="J47" s="36"/>
      <c r="K47" s="36"/>
      <c r="L47" s="36"/>
      <c r="M47" s="36"/>
      <c r="N47" s="36"/>
      <c r="O47" s="36"/>
    </row>
    <row r="48" spans="1:15" ht="15.75" customHeight="1">
      <c r="A48" s="36" t="s">
        <v>858</v>
      </c>
      <c r="B48" s="36" t="s">
        <v>859</v>
      </c>
      <c r="C48" s="36" t="s">
        <v>860</v>
      </c>
      <c r="D48" s="36" t="s">
        <v>861</v>
      </c>
      <c r="E48" s="36">
        <v>81000069</v>
      </c>
      <c r="F48" s="36" t="s">
        <v>12</v>
      </c>
      <c r="G48" s="36"/>
      <c r="H48" s="36"/>
      <c r="I48" s="36"/>
      <c r="J48" s="36"/>
      <c r="K48" s="36"/>
      <c r="L48" s="36"/>
      <c r="M48" s="36"/>
      <c r="N48" s="36"/>
      <c r="O48" s="36"/>
    </row>
    <row r="49" spans="1:15" ht="15.75" customHeight="1">
      <c r="A49" s="36" t="s">
        <v>862</v>
      </c>
      <c r="B49" s="36" t="s">
        <v>863</v>
      </c>
      <c r="C49" s="36" t="s">
        <v>864</v>
      </c>
      <c r="D49" s="36" t="s">
        <v>274</v>
      </c>
      <c r="E49" s="36">
        <v>15202166347</v>
      </c>
      <c r="F49" s="36" t="s">
        <v>147</v>
      </c>
      <c r="G49" s="36"/>
      <c r="H49" s="36"/>
      <c r="I49" s="36"/>
      <c r="J49" s="36"/>
      <c r="K49" s="36"/>
      <c r="L49" s="36"/>
      <c r="M49" s="36"/>
      <c r="N49" s="36"/>
      <c r="O49" s="36"/>
    </row>
    <row r="50" spans="1:15" ht="15.75" customHeight="1">
      <c r="A50" s="36" t="s">
        <v>865</v>
      </c>
      <c r="B50" s="36" t="s">
        <v>866</v>
      </c>
      <c r="C50" s="36" t="s">
        <v>867</v>
      </c>
      <c r="D50" s="36" t="s">
        <v>274</v>
      </c>
      <c r="E50" s="36">
        <v>18616510077</v>
      </c>
      <c r="F50" s="36" t="s">
        <v>147</v>
      </c>
      <c r="G50" s="36"/>
      <c r="H50" s="36"/>
      <c r="I50" s="36"/>
      <c r="J50" s="36"/>
      <c r="K50" s="36"/>
      <c r="L50" s="36"/>
      <c r="M50" s="36"/>
      <c r="N50" s="36"/>
      <c r="O50" s="36"/>
    </row>
    <row r="51" spans="1:15" ht="15.75" customHeight="1">
      <c r="A51" s="36" t="s">
        <v>868</v>
      </c>
      <c r="B51" s="36" t="s">
        <v>869</v>
      </c>
      <c r="C51" s="36" t="s">
        <v>870</v>
      </c>
      <c r="D51" s="36" t="s">
        <v>274</v>
      </c>
      <c r="E51" s="36">
        <v>13641907357</v>
      </c>
      <c r="F51" s="36" t="s">
        <v>147</v>
      </c>
      <c r="G51" s="36"/>
      <c r="H51" s="36"/>
      <c r="I51" s="36"/>
      <c r="J51" s="36"/>
      <c r="K51" s="36"/>
      <c r="L51" s="36"/>
      <c r="M51" s="36"/>
      <c r="N51" s="36"/>
      <c r="O51" s="36"/>
    </row>
    <row r="52" spans="1:15" ht="15.75" customHeight="1">
      <c r="A52" s="36" t="s">
        <v>871</v>
      </c>
      <c r="B52" s="36" t="s">
        <v>872</v>
      </c>
      <c r="C52" s="36" t="s">
        <v>873</v>
      </c>
      <c r="D52" s="36" t="s">
        <v>874</v>
      </c>
      <c r="E52" s="36">
        <v>97408899</v>
      </c>
      <c r="F52" s="36" t="s">
        <v>12</v>
      </c>
      <c r="G52" s="36"/>
      <c r="H52" s="36"/>
      <c r="I52" s="36"/>
      <c r="J52" s="36"/>
      <c r="K52" s="36"/>
      <c r="L52" s="36"/>
      <c r="M52" s="36"/>
      <c r="N52" s="36"/>
      <c r="O52" s="36"/>
    </row>
    <row r="53" spans="1:15" ht="15.75" customHeight="1">
      <c r="A53" s="36" t="s">
        <v>730</v>
      </c>
      <c r="B53" s="36" t="s">
        <v>731</v>
      </c>
      <c r="C53" s="36" t="s">
        <v>732</v>
      </c>
      <c r="D53" s="36" t="s">
        <v>383</v>
      </c>
      <c r="E53" s="36">
        <v>96823480</v>
      </c>
      <c r="F53" s="36" t="s">
        <v>12</v>
      </c>
      <c r="G53" s="36"/>
      <c r="H53" s="36"/>
      <c r="I53" s="36"/>
      <c r="J53" s="36"/>
      <c r="K53" s="36"/>
      <c r="L53" s="36"/>
      <c r="M53" s="36"/>
      <c r="N53" s="36"/>
      <c r="O53" s="36"/>
    </row>
    <row r="54" spans="1:15" ht="15.75" customHeight="1">
      <c r="A54" s="36" t="s">
        <v>733</v>
      </c>
      <c r="B54" s="36" t="s">
        <v>734</v>
      </c>
      <c r="C54" s="36" t="s">
        <v>735</v>
      </c>
      <c r="D54" s="36" t="s">
        <v>383</v>
      </c>
      <c r="E54" s="36">
        <v>92745262</v>
      </c>
      <c r="F54" s="36" t="s">
        <v>12</v>
      </c>
      <c r="G54" s="36"/>
      <c r="H54" s="36"/>
      <c r="I54" s="36"/>
      <c r="J54" s="36"/>
      <c r="K54" s="36"/>
      <c r="L54" s="36"/>
      <c r="M54" s="36"/>
      <c r="N54" s="36"/>
      <c r="O54" s="36"/>
    </row>
    <row r="55" spans="1:15" ht="15.75" customHeight="1">
      <c r="A55" s="36" t="s">
        <v>793</v>
      </c>
      <c r="B55" s="36" t="s">
        <v>794</v>
      </c>
      <c r="C55" s="36" t="s">
        <v>795</v>
      </c>
      <c r="D55" s="36" t="s">
        <v>832</v>
      </c>
      <c r="E55" s="36">
        <v>98474584</v>
      </c>
      <c r="F55" s="36" t="s">
        <v>12</v>
      </c>
      <c r="G55" s="36"/>
      <c r="H55" s="36"/>
      <c r="I55" s="36"/>
      <c r="J55" s="36"/>
      <c r="K55" s="36"/>
      <c r="L55" s="36"/>
      <c r="M55" s="36"/>
      <c r="N55" s="36"/>
      <c r="O55" s="36"/>
    </row>
    <row r="56" spans="1:15" ht="15.75" customHeight="1">
      <c r="A56" s="36" t="s">
        <v>875</v>
      </c>
      <c r="B56" s="36" t="s">
        <v>876</v>
      </c>
      <c r="C56" s="36" t="s">
        <v>877</v>
      </c>
      <c r="D56" s="36" t="s">
        <v>832</v>
      </c>
      <c r="E56" s="36">
        <v>91994684</v>
      </c>
      <c r="F56" s="36" t="s">
        <v>12</v>
      </c>
      <c r="G56" s="36"/>
      <c r="H56" s="36"/>
      <c r="I56" s="36"/>
      <c r="J56" s="36"/>
      <c r="K56" s="36"/>
      <c r="L56" s="36"/>
      <c r="M56" s="36"/>
      <c r="N56" s="36"/>
      <c r="O56" s="36"/>
    </row>
    <row r="57" spans="1:15" ht="15.75" customHeight="1">
      <c r="A57" s="36" t="s">
        <v>830</v>
      </c>
      <c r="B57" s="36" t="s">
        <v>787</v>
      </c>
      <c r="C57" s="36" t="s">
        <v>831</v>
      </c>
      <c r="D57" s="36" t="s">
        <v>832</v>
      </c>
      <c r="E57" s="36">
        <v>90934975</v>
      </c>
      <c r="F57" s="36" t="s">
        <v>12</v>
      </c>
      <c r="G57" s="36"/>
      <c r="H57" s="36"/>
      <c r="I57" s="36"/>
      <c r="J57" s="36"/>
      <c r="K57" s="36"/>
      <c r="L57" s="36"/>
      <c r="M57" s="36"/>
      <c r="N57" s="36"/>
      <c r="O57" s="36"/>
    </row>
    <row r="58" spans="1:15" ht="15.75" customHeight="1">
      <c r="A58" s="36" t="s">
        <v>878</v>
      </c>
      <c r="B58" s="36" t="s">
        <v>879</v>
      </c>
      <c r="C58" s="36" t="s">
        <v>880</v>
      </c>
      <c r="D58" s="36" t="s">
        <v>881</v>
      </c>
      <c r="E58" s="36">
        <v>818663235</v>
      </c>
      <c r="F58" s="36" t="s">
        <v>132</v>
      </c>
      <c r="G58" s="36"/>
      <c r="H58" s="36"/>
      <c r="I58" s="36"/>
      <c r="J58" s="36"/>
      <c r="K58" s="36"/>
      <c r="L58" s="36"/>
      <c r="M58" s="36"/>
      <c r="N58" s="36"/>
      <c r="O58" s="36"/>
    </row>
    <row r="59" spans="1:15" ht="15.75" customHeight="1">
      <c r="A59" s="36" t="s">
        <v>882</v>
      </c>
      <c r="B59" s="36" t="s">
        <v>883</v>
      </c>
      <c r="C59" s="36" t="s">
        <v>884</v>
      </c>
      <c r="D59" s="36" t="s">
        <v>881</v>
      </c>
      <c r="E59" s="36">
        <v>26357930</v>
      </c>
      <c r="F59" s="36" t="s">
        <v>132</v>
      </c>
      <c r="G59" s="36"/>
      <c r="H59" s="36"/>
      <c r="I59" s="36"/>
      <c r="J59" s="36"/>
      <c r="K59" s="36"/>
      <c r="L59" s="36"/>
      <c r="M59" s="36"/>
      <c r="N59" s="36"/>
      <c r="O59" s="36"/>
    </row>
    <row r="60" spans="1:15" ht="15.75" customHeight="1">
      <c r="A60" s="36" t="s">
        <v>885</v>
      </c>
      <c r="B60" s="36" t="s">
        <v>886</v>
      </c>
      <c r="C60" s="36" t="s">
        <v>887</v>
      </c>
      <c r="D60" s="36" t="s">
        <v>881</v>
      </c>
      <c r="E60" s="36">
        <v>8741652</v>
      </c>
      <c r="F60" s="36" t="s">
        <v>132</v>
      </c>
      <c r="G60" s="36"/>
      <c r="H60" s="36"/>
      <c r="I60" s="36"/>
      <c r="J60" s="36"/>
      <c r="K60" s="36"/>
      <c r="L60" s="36"/>
      <c r="M60" s="36"/>
      <c r="N60" s="36"/>
      <c r="O60" s="36"/>
    </row>
    <row r="61" spans="1:15" ht="15.75" customHeight="1">
      <c r="A61" s="36" t="s">
        <v>888</v>
      </c>
      <c r="B61" s="36" t="s">
        <v>889</v>
      </c>
      <c r="C61" s="36" t="s">
        <v>890</v>
      </c>
      <c r="D61" s="36" t="s">
        <v>891</v>
      </c>
      <c r="E61" s="36">
        <v>863882270</v>
      </c>
      <c r="F61" s="36" t="s">
        <v>132</v>
      </c>
      <c r="G61" s="36"/>
      <c r="H61" s="36"/>
      <c r="I61" s="36"/>
      <c r="J61" s="36"/>
      <c r="K61" s="36"/>
      <c r="L61" s="36"/>
      <c r="M61" s="36"/>
      <c r="N61" s="36"/>
      <c r="O61" s="36"/>
    </row>
    <row r="62" spans="1:15" ht="15.75" customHeight="1">
      <c r="A62" s="36" t="s">
        <v>892</v>
      </c>
      <c r="B62" s="36" t="s">
        <v>893</v>
      </c>
      <c r="C62" s="36" t="s">
        <v>894</v>
      </c>
      <c r="D62" s="36" t="s">
        <v>895</v>
      </c>
      <c r="E62" s="36">
        <v>425841682</v>
      </c>
      <c r="F62" s="36" t="s">
        <v>65</v>
      </c>
      <c r="G62" s="36"/>
      <c r="H62" s="36"/>
      <c r="I62" s="36"/>
      <c r="J62" s="36"/>
      <c r="K62" s="36"/>
      <c r="L62" s="36"/>
      <c r="M62" s="36"/>
      <c r="N62" s="36"/>
      <c r="O62" s="36"/>
    </row>
    <row r="63" spans="1:15" ht="15.75" customHeight="1">
      <c r="A63" s="36" t="s">
        <v>790</v>
      </c>
      <c r="B63" s="36" t="s">
        <v>584</v>
      </c>
      <c r="C63" s="36" t="s">
        <v>791</v>
      </c>
      <c r="D63" s="36" t="s">
        <v>792</v>
      </c>
      <c r="E63" s="36">
        <v>81238876</v>
      </c>
      <c r="F63" s="36" t="s">
        <v>12</v>
      </c>
      <c r="G63" s="36"/>
      <c r="H63" s="36"/>
      <c r="I63" s="36"/>
      <c r="J63" s="36"/>
      <c r="K63" s="36"/>
      <c r="L63" s="36"/>
      <c r="M63" s="36"/>
      <c r="N63" s="36"/>
      <c r="O63" s="36"/>
    </row>
    <row r="64" spans="1:15" ht="15.75" customHeight="1">
      <c r="A64" s="36" t="s">
        <v>896</v>
      </c>
      <c r="B64" s="36" t="s">
        <v>897</v>
      </c>
      <c r="C64" s="36" t="s">
        <v>897</v>
      </c>
      <c r="D64" s="36" t="s">
        <v>898</v>
      </c>
      <c r="E64" s="36">
        <v>22888831</v>
      </c>
      <c r="F64" s="36" t="s">
        <v>27</v>
      </c>
      <c r="G64" s="36"/>
      <c r="H64" s="36"/>
      <c r="I64" s="36"/>
      <c r="J64" s="36"/>
      <c r="K64" s="36"/>
      <c r="L64" s="36"/>
      <c r="M64" s="36"/>
      <c r="N64" s="36"/>
      <c r="O64" s="36"/>
    </row>
    <row r="65" spans="1:15" ht="15.75" customHeight="1">
      <c r="A65" s="36" t="s">
        <v>899</v>
      </c>
      <c r="B65" s="36" t="s">
        <v>900</v>
      </c>
      <c r="C65" s="36" t="s">
        <v>901</v>
      </c>
      <c r="D65" s="36" t="s">
        <v>902</v>
      </c>
      <c r="E65" s="36">
        <v>2232890</v>
      </c>
      <c r="F65" s="36" t="s">
        <v>903</v>
      </c>
      <c r="G65" s="36"/>
      <c r="H65" s="36"/>
      <c r="I65" s="36"/>
      <c r="J65" s="36"/>
      <c r="K65" s="36"/>
      <c r="L65" s="36"/>
      <c r="M65" s="36"/>
      <c r="N65" s="36"/>
      <c r="O65" s="36"/>
    </row>
    <row r="66" spans="1:15" ht="15.75" customHeight="1">
      <c r="A66" s="36" t="s">
        <v>744</v>
      </c>
      <c r="B66" s="36" t="s">
        <v>745</v>
      </c>
      <c r="C66" s="36" t="s">
        <v>746</v>
      </c>
      <c r="D66" s="36" t="s">
        <v>747</v>
      </c>
      <c r="E66" s="36">
        <v>96477961</v>
      </c>
      <c r="F66" s="36" t="s">
        <v>748</v>
      </c>
      <c r="G66" s="36"/>
      <c r="H66" s="36"/>
      <c r="I66" s="36"/>
      <c r="J66" s="36"/>
      <c r="K66" s="36"/>
      <c r="L66" s="36"/>
      <c r="M66" s="36"/>
      <c r="N66" s="36"/>
      <c r="O66" s="36"/>
    </row>
    <row r="67" spans="1:15" ht="15.75" customHeight="1">
      <c r="A67" s="36" t="s">
        <v>904</v>
      </c>
      <c r="B67" s="36" t="s">
        <v>905</v>
      </c>
      <c r="C67" s="36" t="s">
        <v>906</v>
      </c>
      <c r="D67" s="36" t="s">
        <v>907</v>
      </c>
      <c r="E67" s="36">
        <v>6512834979</v>
      </c>
      <c r="F67" s="36" t="s">
        <v>95</v>
      </c>
      <c r="G67" s="36"/>
      <c r="H67" s="36"/>
      <c r="I67" s="36"/>
      <c r="J67" s="36"/>
      <c r="K67" s="36"/>
      <c r="L67" s="36"/>
      <c r="M67" s="36"/>
      <c r="N67" s="36"/>
      <c r="O67" s="36"/>
    </row>
    <row r="68" spans="1:15" ht="15.75" customHeight="1">
      <c r="A68" s="36" t="s">
        <v>908</v>
      </c>
      <c r="B68" s="36" t="s">
        <v>909</v>
      </c>
      <c r="C68" s="36" t="s">
        <v>910</v>
      </c>
      <c r="D68" s="36" t="s">
        <v>829</v>
      </c>
      <c r="E68" s="36">
        <v>81138294</v>
      </c>
      <c r="F68" s="36" t="s">
        <v>12</v>
      </c>
      <c r="G68" s="36"/>
      <c r="H68" s="36"/>
      <c r="I68" s="36"/>
      <c r="J68" s="36"/>
      <c r="K68" s="36"/>
      <c r="L68" s="36"/>
      <c r="M68" s="36"/>
      <c r="N68" s="36"/>
      <c r="O68" s="36"/>
    </row>
    <row r="69" spans="1:15" ht="15.75" customHeight="1">
      <c r="A69" s="36" t="s">
        <v>803</v>
      </c>
      <c r="B69" s="36" t="s">
        <v>804</v>
      </c>
      <c r="C69" s="36" t="s">
        <v>805</v>
      </c>
      <c r="D69" s="36" t="s">
        <v>806</v>
      </c>
      <c r="E69" s="36">
        <v>98399939</v>
      </c>
      <c r="F69" s="36" t="s">
        <v>12</v>
      </c>
      <c r="G69" s="36"/>
      <c r="H69" s="36"/>
      <c r="I69" s="36"/>
      <c r="J69" s="36"/>
      <c r="K69" s="36"/>
      <c r="L69" s="36"/>
      <c r="M69" s="36"/>
      <c r="N69" s="36"/>
      <c r="O69" s="36"/>
    </row>
    <row r="70" spans="1:15" ht="15.75" customHeight="1">
      <c r="A70" s="36" t="s">
        <v>773</v>
      </c>
      <c r="B70" s="36" t="s">
        <v>69</v>
      </c>
      <c r="C70" s="36" t="s">
        <v>774</v>
      </c>
      <c r="D70" s="36" t="s">
        <v>328</v>
      </c>
      <c r="E70" s="36">
        <v>98570741</v>
      </c>
      <c r="F70" s="36" t="s">
        <v>12</v>
      </c>
      <c r="G70" s="36"/>
      <c r="H70" s="36"/>
      <c r="I70" s="36"/>
      <c r="J70" s="36"/>
      <c r="K70" s="36"/>
      <c r="L70" s="36"/>
      <c r="M70" s="36"/>
      <c r="N70" s="36"/>
      <c r="O70" s="36"/>
    </row>
    <row r="71" spans="1:15" ht="15.75" customHeight="1">
      <c r="A71" s="36" t="s">
        <v>904</v>
      </c>
      <c r="B71" s="36" t="s">
        <v>905</v>
      </c>
      <c r="C71" s="36" t="s">
        <v>906</v>
      </c>
      <c r="D71" s="36" t="s">
        <v>907</v>
      </c>
      <c r="E71" s="36">
        <v>6512834979</v>
      </c>
      <c r="F71" s="36" t="s">
        <v>95</v>
      </c>
      <c r="G71" s="36"/>
      <c r="H71" s="36"/>
      <c r="I71" s="36"/>
      <c r="J71" s="36"/>
      <c r="K71" s="36"/>
      <c r="L71" s="36"/>
      <c r="M71" s="36"/>
      <c r="N71" s="36"/>
      <c r="O71" s="36"/>
    </row>
    <row r="72" spans="1:15" ht="15.75" customHeight="1">
      <c r="A72" s="36" t="s">
        <v>911</v>
      </c>
      <c r="B72" s="36" t="s">
        <v>584</v>
      </c>
      <c r="C72" s="36" t="s">
        <v>912</v>
      </c>
      <c r="D72" s="36" t="s">
        <v>913</v>
      </c>
      <c r="E72" s="36">
        <v>87488122</v>
      </c>
      <c r="F72" s="36" t="s">
        <v>12</v>
      </c>
      <c r="G72" s="36"/>
      <c r="H72" s="36"/>
      <c r="I72" s="36"/>
      <c r="J72" s="36"/>
      <c r="K72" s="36"/>
      <c r="L72" s="36"/>
      <c r="M72" s="36"/>
      <c r="N72" s="36"/>
      <c r="O72" s="36"/>
    </row>
    <row r="73" spans="1:15" ht="15.75" customHeight="1">
      <c r="A73" s="36" t="s">
        <v>914</v>
      </c>
      <c r="B73" s="36" t="s">
        <v>536</v>
      </c>
      <c r="C73" s="36" t="s">
        <v>915</v>
      </c>
      <c r="D73" s="36" t="s">
        <v>913</v>
      </c>
      <c r="E73" s="36">
        <v>87803764</v>
      </c>
      <c r="F73" s="36" t="s">
        <v>12</v>
      </c>
      <c r="G73" s="36"/>
      <c r="H73" s="36"/>
      <c r="I73" s="36"/>
      <c r="J73" s="36"/>
      <c r="K73" s="36"/>
      <c r="L73" s="36"/>
      <c r="M73" s="36"/>
      <c r="N73" s="36"/>
      <c r="O73" s="36"/>
    </row>
    <row r="74" spans="1:15" ht="15.75" customHeight="1">
      <c r="A74" s="36" t="s">
        <v>463</v>
      </c>
      <c r="B74" s="36" t="s">
        <v>750</v>
      </c>
      <c r="C74" s="36" t="s">
        <v>897</v>
      </c>
      <c r="D74" s="36" t="s">
        <v>897</v>
      </c>
      <c r="E74" s="36">
        <v>96389557</v>
      </c>
      <c r="F74" s="36" t="s">
        <v>12</v>
      </c>
      <c r="G74" s="36"/>
      <c r="H74" s="36"/>
      <c r="I74" s="36"/>
      <c r="J74" s="36"/>
      <c r="K74" s="36"/>
      <c r="L74" s="36"/>
      <c r="M74" s="36"/>
      <c r="N74" s="36"/>
      <c r="O74" s="36"/>
    </row>
    <row r="75" spans="1:15" ht="15.75" customHeight="1">
      <c r="A75" s="36" t="s">
        <v>744</v>
      </c>
      <c r="B75" s="36" t="s">
        <v>745</v>
      </c>
      <c r="C75" s="36" t="s">
        <v>746</v>
      </c>
      <c r="D75" s="36" t="s">
        <v>747</v>
      </c>
      <c r="E75" s="36">
        <v>96477961</v>
      </c>
      <c r="F75" s="36" t="s">
        <v>748</v>
      </c>
      <c r="G75" s="36"/>
      <c r="H75" s="36"/>
      <c r="I75" s="36"/>
      <c r="J75" s="36"/>
      <c r="K75" s="36"/>
      <c r="L75" s="36"/>
      <c r="M75" s="36"/>
      <c r="N75" s="36"/>
      <c r="O75" s="36"/>
    </row>
    <row r="76" spans="1:15" ht="15.75" customHeight="1">
      <c r="A76" s="36" t="s">
        <v>858</v>
      </c>
      <c r="B76" s="36" t="s">
        <v>859</v>
      </c>
      <c r="C76" s="36" t="s">
        <v>860</v>
      </c>
      <c r="D76" s="36" t="s">
        <v>861</v>
      </c>
      <c r="E76" s="36">
        <v>81000069</v>
      </c>
      <c r="F76" s="36" t="s">
        <v>12</v>
      </c>
      <c r="G76" s="36"/>
      <c r="H76" s="36"/>
      <c r="I76" s="36"/>
      <c r="J76" s="36"/>
      <c r="K76" s="36"/>
      <c r="L76" s="36"/>
      <c r="M76" s="36"/>
      <c r="N76" s="36"/>
      <c r="O76" s="36"/>
    </row>
    <row r="77" spans="1:15" ht="15.75" customHeight="1">
      <c r="A77" s="36" t="s">
        <v>916</v>
      </c>
      <c r="B77" s="36" t="s">
        <v>917</v>
      </c>
      <c r="C77" s="36"/>
      <c r="D77" s="36" t="s">
        <v>918</v>
      </c>
      <c r="E77" s="36">
        <v>173646256</v>
      </c>
      <c r="F77" s="36" t="s">
        <v>27</v>
      </c>
      <c r="G77" s="36"/>
      <c r="H77" s="36"/>
      <c r="I77" s="36"/>
      <c r="J77" s="36"/>
      <c r="K77" s="36"/>
      <c r="L77" s="36"/>
      <c r="M77" s="36"/>
      <c r="N77" s="36"/>
      <c r="O77" s="36"/>
    </row>
    <row r="78" spans="1:15" ht="15.75" customHeight="1">
      <c r="A78" s="36" t="s">
        <v>919</v>
      </c>
      <c r="B78" s="36" t="s">
        <v>920</v>
      </c>
      <c r="C78" s="36" t="s">
        <v>921</v>
      </c>
      <c r="D78" s="36" t="s">
        <v>747</v>
      </c>
      <c r="E78" s="36">
        <v>96477961</v>
      </c>
      <c r="F78" s="36" t="s">
        <v>12</v>
      </c>
      <c r="G78" s="36"/>
      <c r="H78" s="36"/>
      <c r="I78" s="36"/>
      <c r="J78" s="36"/>
      <c r="K78" s="36"/>
      <c r="L78" s="36"/>
      <c r="M78" s="36"/>
      <c r="N78" s="36"/>
      <c r="O78" s="36"/>
    </row>
    <row r="79" spans="1:15" ht="15.75" customHeight="1">
      <c r="A79" s="36" t="s">
        <v>823</v>
      </c>
      <c r="B79" s="36" t="s">
        <v>584</v>
      </c>
      <c r="C79" s="36" t="s">
        <v>824</v>
      </c>
      <c r="D79" s="36" t="s">
        <v>825</v>
      </c>
      <c r="E79" s="36">
        <v>81817059</v>
      </c>
      <c r="F79" s="36" t="s">
        <v>12</v>
      </c>
      <c r="G79" s="36"/>
      <c r="H79" s="36"/>
      <c r="I79" s="36"/>
      <c r="J79" s="36"/>
      <c r="K79" s="36"/>
      <c r="L79" s="36"/>
      <c r="M79" s="36"/>
      <c r="N79" s="36"/>
      <c r="O79" s="36"/>
    </row>
    <row r="80" spans="1:15" ht="15.75" customHeight="1">
      <c r="A80" s="36" t="s">
        <v>773</v>
      </c>
      <c r="B80" s="36" t="s">
        <v>69</v>
      </c>
      <c r="C80" s="36" t="s">
        <v>774</v>
      </c>
      <c r="D80" s="36" t="s">
        <v>328</v>
      </c>
      <c r="E80" s="36">
        <v>98570741</v>
      </c>
      <c r="F80" s="36" t="s">
        <v>12</v>
      </c>
      <c r="G80" s="36"/>
      <c r="H80" s="36"/>
      <c r="I80" s="36"/>
      <c r="J80" s="36"/>
      <c r="K80" s="36"/>
      <c r="L80" s="36"/>
      <c r="M80" s="36"/>
      <c r="N80" s="36"/>
      <c r="O80" s="36"/>
    </row>
    <row r="81" spans="1:15" ht="15.75" customHeight="1">
      <c r="A81" s="36" t="s">
        <v>922</v>
      </c>
      <c r="B81" s="36" t="s">
        <v>923</v>
      </c>
      <c r="C81" s="36" t="s">
        <v>924</v>
      </c>
      <c r="D81" s="36" t="s">
        <v>925</v>
      </c>
      <c r="E81" s="36">
        <v>84269168</v>
      </c>
      <c r="F81" s="36" t="s">
        <v>12</v>
      </c>
      <c r="G81" s="36"/>
      <c r="H81" s="36"/>
      <c r="I81" s="36"/>
      <c r="J81" s="36"/>
      <c r="K81" s="36"/>
      <c r="L81" s="36"/>
      <c r="M81" s="36"/>
      <c r="N81" s="36"/>
      <c r="O81" s="36"/>
    </row>
    <row r="82" spans="1:15" ht="15.75" customHeight="1">
      <c r="A82" s="36" t="s">
        <v>908</v>
      </c>
      <c r="B82" s="36" t="s">
        <v>909</v>
      </c>
      <c r="C82" s="36" t="s">
        <v>910</v>
      </c>
      <c r="D82" s="36" t="s">
        <v>829</v>
      </c>
      <c r="E82" s="36">
        <v>81138294</v>
      </c>
      <c r="F82" s="36" t="s">
        <v>12</v>
      </c>
      <c r="G82" s="36"/>
      <c r="H82" s="36"/>
      <c r="I82" s="36"/>
      <c r="J82" s="36"/>
      <c r="K82" s="36"/>
      <c r="L82" s="36"/>
      <c r="M82" s="36"/>
      <c r="N82" s="36"/>
      <c r="O82" s="36"/>
    </row>
    <row r="83" spans="1:15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</row>
    <row r="84" spans="1:15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</row>
    <row r="85" spans="1:1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</row>
    <row r="86" spans="1:15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</row>
    <row r="87" spans="1:15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</row>
    <row r="88" spans="1:15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</row>
    <row r="89" spans="1:15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</row>
    <row r="90" spans="1:15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</row>
    <row r="91" spans="1:15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</row>
    <row r="92" spans="1:15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</row>
    <row r="93" spans="1:15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</row>
    <row r="94" spans="1:15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1:1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</row>
    <row r="96" spans="1:15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</row>
    <row r="97" spans="1:15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</row>
    <row r="98" spans="1:15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</row>
    <row r="99" spans="1:15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</row>
    <row r="100" spans="1:15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</row>
    <row r="101" spans="1:15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</row>
    <row r="102" spans="1:15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</row>
    <row r="103" spans="1:15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</row>
    <row r="104" spans="1:15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</row>
    <row r="105" spans="1:1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</row>
    <row r="106" spans="1:15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</row>
    <row r="107" spans="1:15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</row>
    <row r="108" spans="1:15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</row>
    <row r="109" spans="1:15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</row>
    <row r="110" spans="1:15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</row>
    <row r="111" spans="1:15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</row>
    <row r="112" spans="1:15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</row>
    <row r="113" spans="1:15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</row>
    <row r="114" spans="1:15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</row>
    <row r="115" spans="1: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</row>
    <row r="116" spans="1:15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</row>
    <row r="117" spans="1:15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</row>
    <row r="118" spans="1:15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 spans="1:15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</row>
    <row r="120" spans="1:15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</row>
    <row r="121" spans="1:15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spans="1:15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spans="1:15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</row>
    <row r="124" spans="1:15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</row>
    <row r="125" spans="1:1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</row>
    <row r="126" spans="1:15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</row>
    <row r="127" spans="1:15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</row>
    <row r="128" spans="1:15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</row>
    <row r="129" spans="1:15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</row>
    <row r="130" spans="1:15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</row>
    <row r="131" spans="1:15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</row>
    <row r="132" spans="1:15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</row>
    <row r="133" spans="1:15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</row>
    <row r="134" spans="1:15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</row>
    <row r="135" spans="1:1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</row>
    <row r="136" spans="1:15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</row>
    <row r="137" spans="1:15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</row>
    <row r="138" spans="1:15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</row>
    <row r="139" spans="1:15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</row>
    <row r="140" spans="1:15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</row>
    <row r="141" spans="1:15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</row>
    <row r="142" spans="1:15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</row>
    <row r="143" spans="1:15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</row>
    <row r="144" spans="1:15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</row>
    <row r="145" spans="1:1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</row>
    <row r="146" spans="1:15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</row>
    <row r="147" spans="1:15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</row>
    <row r="148" spans="1:15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</row>
    <row r="149" spans="1:15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</row>
    <row r="150" spans="1:15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</row>
    <row r="151" spans="1:15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</row>
    <row r="152" spans="1:15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</row>
    <row r="153" spans="1:15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</row>
    <row r="154" spans="1:15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</row>
    <row r="155" spans="1:1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</row>
    <row r="156" spans="1:15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</row>
    <row r="157" spans="1:15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</row>
    <row r="158" spans="1:15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</row>
    <row r="159" spans="1:15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</row>
    <row r="160" spans="1:15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</row>
    <row r="161" spans="1:15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</row>
    <row r="162" spans="1:15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</row>
    <row r="163" spans="1:15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</row>
    <row r="164" spans="1:15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</row>
    <row r="165" spans="1:1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</row>
    <row r="166" spans="1:15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</row>
    <row r="167" spans="1:15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</row>
    <row r="168" spans="1:15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</row>
    <row r="169" spans="1:15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</row>
    <row r="170" spans="1:15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</row>
    <row r="171" spans="1:15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</row>
    <row r="172" spans="1:15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</row>
    <row r="173" spans="1:15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</row>
    <row r="174" spans="1:15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</row>
    <row r="175" spans="1:1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</row>
    <row r="176" spans="1:15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</row>
    <row r="177" spans="1:15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</row>
    <row r="178" spans="1:15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</row>
    <row r="179" spans="1:15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</row>
    <row r="180" spans="1:15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</row>
    <row r="181" spans="1:15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</row>
    <row r="182" spans="1:15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</row>
    <row r="183" spans="1:15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</row>
    <row r="184" spans="1:15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</row>
    <row r="185" spans="1:1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</row>
    <row r="186" spans="1:15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</row>
    <row r="187" spans="1:15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</row>
    <row r="188" spans="1:15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</row>
    <row r="189" spans="1:15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</row>
    <row r="190" spans="1:15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</row>
    <row r="191" spans="1:15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</row>
    <row r="192" spans="1:15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</row>
    <row r="193" spans="1:15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</row>
    <row r="194" spans="1:15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</row>
    <row r="195" spans="1:1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</row>
    <row r="196" spans="1:15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</row>
    <row r="197" spans="1:15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</row>
    <row r="198" spans="1:15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</row>
    <row r="199" spans="1:15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</row>
    <row r="200" spans="1:15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</row>
    <row r="201" spans="1:15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</row>
    <row r="202" spans="1:15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</row>
    <row r="203" spans="1:15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</row>
    <row r="204" spans="1:15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</row>
    <row r="205" spans="1:1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</row>
    <row r="206" spans="1:15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</row>
    <row r="207" spans="1:15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</row>
    <row r="208" spans="1:15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</row>
    <row r="209" spans="1:15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</row>
    <row r="210" spans="1:15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</row>
    <row r="211" spans="1:15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</row>
    <row r="212" spans="1:15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</row>
    <row r="213" spans="1:15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</row>
    <row r="214" spans="1:15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</row>
    <row r="215" spans="1: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</row>
    <row r="216" spans="1:15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</row>
    <row r="217" spans="1:15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</row>
    <row r="218" spans="1:15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</row>
    <row r="219" spans="1:15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</row>
    <row r="220" spans="1:15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</row>
    <row r="221" spans="1:15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</row>
    <row r="222" spans="1:15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</row>
    <row r="223" spans="1:15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</row>
    <row r="224" spans="1:15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</row>
    <row r="225" spans="1:1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</row>
    <row r="226" spans="1:15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</row>
    <row r="227" spans="1:15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</row>
    <row r="228" spans="1:15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</row>
    <row r="229" spans="1:15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</row>
    <row r="230" spans="1:15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</row>
    <row r="231" spans="1:15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</row>
    <row r="232" spans="1:15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</row>
    <row r="233" spans="1:15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</row>
    <row r="234" spans="1:15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</row>
    <row r="235" spans="1:1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</row>
    <row r="236" spans="1:15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</row>
    <row r="237" spans="1:15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</row>
    <row r="238" spans="1:15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</row>
    <row r="239" spans="1:15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</row>
    <row r="240" spans="1:15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</row>
    <row r="241" spans="1:15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</row>
    <row r="242" spans="1:15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</row>
    <row r="243" spans="1:15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</row>
    <row r="244" spans="1:15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</row>
    <row r="245" spans="1:1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</row>
    <row r="246" spans="1:15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</row>
    <row r="247" spans="1:15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</row>
    <row r="248" spans="1:15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</row>
    <row r="249" spans="1:15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</row>
    <row r="250" spans="1:15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</row>
    <row r="251" spans="1:15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</row>
    <row r="252" spans="1:15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</row>
    <row r="253" spans="1:15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</row>
    <row r="254" spans="1:15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</row>
    <row r="255" spans="1:1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</row>
    <row r="256" spans="1:15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</row>
    <row r="257" spans="1:15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</row>
    <row r="258" spans="1:15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</row>
    <row r="259" spans="1:15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</row>
    <row r="260" spans="1:15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</row>
    <row r="261" spans="1:15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</row>
    <row r="262" spans="1:15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</row>
    <row r="263" spans="1:15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</row>
    <row r="264" spans="1:15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</row>
    <row r="265" spans="1:1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</row>
    <row r="266" spans="1:15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</row>
    <row r="267" spans="1:15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</row>
    <row r="268" spans="1:15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</row>
    <row r="269" spans="1:15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</row>
    <row r="270" spans="1:15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</row>
    <row r="271" spans="1:15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</row>
    <row r="272" spans="1:15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</row>
    <row r="273" spans="1:15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</row>
    <row r="274" spans="1:15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</row>
    <row r="275" spans="1:1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</row>
    <row r="276" spans="1:15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</row>
    <row r="277" spans="1:15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</row>
    <row r="278" spans="1:15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</row>
    <row r="279" spans="1:15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</row>
    <row r="280" spans="1:15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</row>
    <row r="281" spans="1:15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</row>
    <row r="282" spans="1:15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</row>
    <row r="283" spans="1:15" ht="15.75" customHeight="1"/>
    <row r="284" spans="1:15" ht="15.75" customHeight="1"/>
    <row r="285" spans="1:15" ht="15.75" customHeight="1"/>
    <row r="286" spans="1:15" ht="15.75" customHeight="1"/>
    <row r="287" spans="1:15" ht="15.75" customHeight="1"/>
    <row r="288" spans="1:15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F6" sqref="F6"/>
    </sheetView>
  </sheetViews>
  <sheetFormatPr defaultColWidth="11.25" defaultRowHeight="15" customHeight="1"/>
  <cols>
    <col min="1" max="1" width="12.75" customWidth="1"/>
    <col min="2" max="2" width="13.4140625" customWidth="1"/>
    <col min="3" max="3" width="22.4140625" customWidth="1"/>
    <col min="4" max="4" width="23.75" customWidth="1"/>
    <col min="5" max="5" width="14.08203125" customWidth="1"/>
    <col min="6" max="6" width="16.9140625" style="125" customWidth="1"/>
    <col min="7" max="7" width="10.25" customWidth="1"/>
  </cols>
  <sheetData>
    <row r="1" spans="1:7" ht="29.25" customHeight="1">
      <c r="A1" s="37" t="s">
        <v>4409</v>
      </c>
      <c r="B1" s="38" t="s">
        <v>0</v>
      </c>
      <c r="C1" s="37" t="s">
        <v>4410</v>
      </c>
      <c r="D1" s="37" t="s">
        <v>4411</v>
      </c>
      <c r="E1" s="37" t="s">
        <v>926</v>
      </c>
      <c r="F1" s="126" t="s">
        <v>4437</v>
      </c>
      <c r="G1" s="37" t="s">
        <v>1</v>
      </c>
    </row>
    <row r="2" spans="1:7" ht="15.5">
      <c r="A2" s="39" t="s">
        <v>927</v>
      </c>
      <c r="B2" s="39" t="s">
        <v>536</v>
      </c>
      <c r="C2" s="39" t="s">
        <v>928</v>
      </c>
      <c r="D2" s="39" t="s">
        <v>929</v>
      </c>
      <c r="E2" s="39" t="s">
        <v>930</v>
      </c>
      <c r="F2" s="127">
        <v>6600000000</v>
      </c>
      <c r="G2" s="39" t="s">
        <v>12</v>
      </c>
    </row>
    <row r="3" spans="1:7" ht="15.5">
      <c r="A3" s="39" t="s">
        <v>931</v>
      </c>
      <c r="B3" s="39" t="s">
        <v>932</v>
      </c>
      <c r="C3" s="39" t="s">
        <v>933</v>
      </c>
      <c r="D3" s="39" t="s">
        <v>934</v>
      </c>
      <c r="E3" s="39" t="s">
        <v>897</v>
      </c>
      <c r="F3" s="127" t="s">
        <v>935</v>
      </c>
      <c r="G3" s="39" t="s">
        <v>936</v>
      </c>
    </row>
    <row r="4" spans="1:7" ht="24.5">
      <c r="A4" s="39" t="s">
        <v>937</v>
      </c>
      <c r="B4" s="39" t="s">
        <v>579</v>
      </c>
      <c r="C4" s="39" t="s">
        <v>938</v>
      </c>
      <c r="D4" s="39" t="s">
        <v>939</v>
      </c>
      <c r="E4" s="39" t="s">
        <v>940</v>
      </c>
      <c r="F4" s="127">
        <v>62645114</v>
      </c>
      <c r="G4" s="39" t="s">
        <v>12</v>
      </c>
    </row>
    <row r="5" spans="1:7" ht="24.5">
      <c r="A5" s="39" t="s">
        <v>941</v>
      </c>
      <c r="B5" s="39" t="s">
        <v>69</v>
      </c>
      <c r="C5" s="39" t="s">
        <v>942</v>
      </c>
      <c r="D5" s="39" t="s">
        <v>943</v>
      </c>
      <c r="E5" s="39" t="s">
        <v>944</v>
      </c>
      <c r="F5" s="127">
        <v>639000000000</v>
      </c>
      <c r="G5" s="39" t="s">
        <v>945</v>
      </c>
    </row>
    <row r="6" spans="1:7" ht="15.5">
      <c r="A6" s="39" t="s">
        <v>946</v>
      </c>
      <c r="B6" s="39" t="s">
        <v>947</v>
      </c>
      <c r="C6" s="39" t="s">
        <v>948</v>
      </c>
      <c r="D6" s="39" t="s">
        <v>949</v>
      </c>
      <c r="E6" s="39" t="s">
        <v>940</v>
      </c>
      <c r="F6" s="127">
        <v>639000000000</v>
      </c>
      <c r="G6" s="39" t="s">
        <v>945</v>
      </c>
    </row>
    <row r="7" spans="1:7" ht="15.5">
      <c r="A7" s="39" t="s">
        <v>4440</v>
      </c>
      <c r="B7" s="39" t="s">
        <v>950</v>
      </c>
      <c r="C7" s="39" t="s">
        <v>951</v>
      </c>
      <c r="D7" s="39" t="s">
        <v>952</v>
      </c>
      <c r="E7" s="39" t="s">
        <v>940</v>
      </c>
      <c r="F7" s="127">
        <v>97599782</v>
      </c>
      <c r="G7" s="39" t="s">
        <v>953</v>
      </c>
    </row>
    <row r="8" spans="1:7" ht="15.5">
      <c r="A8" s="39" t="s">
        <v>4441</v>
      </c>
      <c r="B8" s="39" t="s">
        <v>954</v>
      </c>
      <c r="C8" s="39" t="s">
        <v>955</v>
      </c>
      <c r="D8" s="39" t="s">
        <v>956</v>
      </c>
      <c r="E8" s="39" t="s">
        <v>930</v>
      </c>
      <c r="F8" s="127">
        <v>6040000000</v>
      </c>
      <c r="G8" s="39" t="s">
        <v>953</v>
      </c>
    </row>
    <row r="9" spans="1:7" ht="15.5">
      <c r="A9" s="39" t="s">
        <v>4442</v>
      </c>
      <c r="B9" s="39" t="s">
        <v>957</v>
      </c>
      <c r="C9" s="39" t="s">
        <v>958</v>
      </c>
      <c r="D9" s="39" t="s">
        <v>959</v>
      </c>
      <c r="E9" s="39" t="s">
        <v>960</v>
      </c>
      <c r="F9" s="127">
        <v>81323868</v>
      </c>
      <c r="G9" s="39" t="s">
        <v>953</v>
      </c>
    </row>
    <row r="10" spans="1:7" ht="24.5">
      <c r="A10" s="39" t="s">
        <v>1438</v>
      </c>
      <c r="B10" s="39" t="s">
        <v>961</v>
      </c>
      <c r="C10" s="39" t="s">
        <v>962</v>
      </c>
      <c r="D10" s="39" t="s">
        <v>963</v>
      </c>
      <c r="E10" s="39" t="s">
        <v>930</v>
      </c>
      <c r="F10" s="127">
        <v>920000000000</v>
      </c>
      <c r="G10" s="39" t="s">
        <v>953</v>
      </c>
    </row>
    <row r="11" spans="1:7" ht="24.5">
      <c r="A11" s="39" t="s">
        <v>4443</v>
      </c>
      <c r="B11" s="39" t="s">
        <v>39</v>
      </c>
      <c r="C11" s="39" t="s">
        <v>964</v>
      </c>
      <c r="D11" s="39" t="s">
        <v>965</v>
      </c>
      <c r="E11" s="39" t="s">
        <v>930</v>
      </c>
      <c r="F11" s="127">
        <v>661000000000</v>
      </c>
      <c r="G11" s="39" t="s">
        <v>953</v>
      </c>
    </row>
    <row r="12" spans="1:7" ht="15.5">
      <c r="A12" s="39" t="s">
        <v>4444</v>
      </c>
      <c r="B12" s="39" t="s">
        <v>966</v>
      </c>
      <c r="C12" s="39" t="s">
        <v>967</v>
      </c>
      <c r="D12" s="39" t="s">
        <v>968</v>
      </c>
      <c r="E12" s="39" t="s">
        <v>930</v>
      </c>
      <c r="F12" s="127">
        <v>93864782</v>
      </c>
      <c r="G12" s="39" t="s">
        <v>953</v>
      </c>
    </row>
    <row r="13" spans="1:7" ht="24.5">
      <c r="A13" s="39" t="s">
        <v>969</v>
      </c>
      <c r="B13" s="39" t="s">
        <v>970</v>
      </c>
      <c r="C13" s="39" t="s">
        <v>971</v>
      </c>
      <c r="D13" s="39" t="s">
        <v>972</v>
      </c>
      <c r="E13" s="39" t="s">
        <v>944</v>
      </c>
      <c r="F13" s="127">
        <v>96874191</v>
      </c>
      <c r="G13" s="39" t="s">
        <v>953</v>
      </c>
    </row>
    <row r="14" spans="1:7" ht="24.5">
      <c r="A14" s="39" t="s">
        <v>973</v>
      </c>
      <c r="B14" s="39" t="s">
        <v>974</v>
      </c>
      <c r="C14" s="39" t="s">
        <v>975</v>
      </c>
      <c r="D14" s="39" t="s">
        <v>976</v>
      </c>
      <c r="E14" s="39" t="s">
        <v>930</v>
      </c>
      <c r="F14" s="127">
        <v>122000000</v>
      </c>
      <c r="G14" s="39" t="s">
        <v>977</v>
      </c>
    </row>
    <row r="15" spans="1:7" ht="24.5">
      <c r="A15" s="39" t="s">
        <v>978</v>
      </c>
      <c r="B15" s="39" t="s">
        <v>409</v>
      </c>
      <c r="C15" s="39" t="s">
        <v>979</v>
      </c>
      <c r="D15" s="39" t="s">
        <v>980</v>
      </c>
      <c r="E15" s="39" t="s">
        <v>944</v>
      </c>
      <c r="F15" s="127">
        <v>96778810</v>
      </c>
      <c r="G15" s="39" t="s">
        <v>12</v>
      </c>
    </row>
    <row r="16" spans="1:7" ht="24.5">
      <c r="A16" s="39" t="s">
        <v>981</v>
      </c>
      <c r="B16" s="39" t="s">
        <v>409</v>
      </c>
      <c r="C16" s="39" t="s">
        <v>982</v>
      </c>
      <c r="D16" s="39" t="s">
        <v>983</v>
      </c>
      <c r="E16" s="39" t="s">
        <v>944</v>
      </c>
      <c r="F16" s="127">
        <v>97888918</v>
      </c>
      <c r="G16" s="39" t="s">
        <v>12</v>
      </c>
    </row>
    <row r="17" spans="1:7" ht="24.5">
      <c r="A17" s="39" t="s">
        <v>4445</v>
      </c>
      <c r="B17" s="39" t="s">
        <v>984</v>
      </c>
      <c r="C17" s="39" t="s">
        <v>985</v>
      </c>
      <c r="D17" s="39" t="s">
        <v>986</v>
      </c>
      <c r="E17" s="39" t="s">
        <v>930</v>
      </c>
      <c r="F17" s="127">
        <v>97325246</v>
      </c>
      <c r="G17" s="39" t="s">
        <v>12</v>
      </c>
    </row>
    <row r="18" spans="1:7" ht="24.5">
      <c r="A18" s="39" t="s">
        <v>987</v>
      </c>
      <c r="B18" s="39" t="s">
        <v>409</v>
      </c>
      <c r="C18" s="39" t="s">
        <v>988</v>
      </c>
      <c r="D18" s="39" t="s">
        <v>989</v>
      </c>
      <c r="E18" s="39" t="s">
        <v>944</v>
      </c>
      <c r="F18" s="127" t="s">
        <v>990</v>
      </c>
      <c r="G18" s="39" t="s">
        <v>27</v>
      </c>
    </row>
    <row r="19" spans="1:7" ht="15.5">
      <c r="A19" s="39" t="s">
        <v>991</v>
      </c>
      <c r="B19" s="39" t="s">
        <v>409</v>
      </c>
      <c r="C19" s="39" t="s">
        <v>992</v>
      </c>
      <c r="D19" s="39" t="s">
        <v>993</v>
      </c>
      <c r="E19" s="39" t="s">
        <v>930</v>
      </c>
      <c r="F19" s="127">
        <v>93821449</v>
      </c>
      <c r="G19" s="39" t="s">
        <v>27</v>
      </c>
    </row>
    <row r="20" spans="1:7" ht="15.5">
      <c r="A20" s="39" t="s">
        <v>994</v>
      </c>
      <c r="B20" s="39" t="s">
        <v>584</v>
      </c>
      <c r="C20" s="39" t="s">
        <v>995</v>
      </c>
      <c r="D20" s="39" t="s">
        <v>996</v>
      </c>
      <c r="E20" s="39" t="s">
        <v>930</v>
      </c>
      <c r="F20" s="127" t="s">
        <v>997</v>
      </c>
      <c r="G20" s="39" t="s">
        <v>12</v>
      </c>
    </row>
    <row r="21" spans="1:7" ht="15.75" customHeight="1">
      <c r="A21" s="39" t="s">
        <v>998</v>
      </c>
      <c r="B21" s="39" t="s">
        <v>409</v>
      </c>
      <c r="C21" s="39" t="s">
        <v>999</v>
      </c>
      <c r="D21" s="39" t="s">
        <v>1000</v>
      </c>
      <c r="E21" s="39" t="s">
        <v>940</v>
      </c>
      <c r="F21" s="127">
        <v>91456542</v>
      </c>
      <c r="G21" s="39" t="s">
        <v>1001</v>
      </c>
    </row>
    <row r="22" spans="1:7" ht="15.75" customHeight="1">
      <c r="A22" s="39" t="s">
        <v>1002</v>
      </c>
      <c r="B22" s="39" t="s">
        <v>1003</v>
      </c>
      <c r="C22" s="39" t="s">
        <v>1004</v>
      </c>
      <c r="D22" s="39" t="s">
        <v>1005</v>
      </c>
      <c r="E22" s="39" t="s">
        <v>930</v>
      </c>
      <c r="F22" s="127">
        <v>93403891</v>
      </c>
      <c r="G22" s="39" t="s">
        <v>12</v>
      </c>
    </row>
    <row r="23" spans="1:7" ht="15.75" customHeight="1">
      <c r="A23" s="39" t="s">
        <v>1006</v>
      </c>
      <c r="B23" s="39" t="s">
        <v>1007</v>
      </c>
      <c r="C23" s="39" t="s">
        <v>1008</v>
      </c>
      <c r="D23" s="39" t="s">
        <v>1009</v>
      </c>
      <c r="E23" s="39" t="s">
        <v>944</v>
      </c>
      <c r="F23" s="127">
        <v>90939387</v>
      </c>
      <c r="G23" s="39" t="s">
        <v>12</v>
      </c>
    </row>
    <row r="24" spans="1:7" ht="15.75" customHeight="1">
      <c r="A24" s="39" t="s">
        <v>1010</v>
      </c>
      <c r="B24" s="39" t="s">
        <v>69</v>
      </c>
      <c r="C24" s="39" t="s">
        <v>1011</v>
      </c>
      <c r="D24" s="39" t="s">
        <v>1012</v>
      </c>
      <c r="E24" s="39" t="s">
        <v>944</v>
      </c>
      <c r="F24" s="127">
        <v>9600000000</v>
      </c>
      <c r="G24" s="39" t="s">
        <v>1001</v>
      </c>
    </row>
    <row r="25" spans="1:7" ht="15.75" customHeight="1">
      <c r="A25" s="39" t="s">
        <v>1013</v>
      </c>
      <c r="B25" s="39" t="s">
        <v>1014</v>
      </c>
      <c r="C25" s="39" t="s">
        <v>1015</v>
      </c>
      <c r="D25" s="39" t="s">
        <v>1016</v>
      </c>
      <c r="E25" s="39" t="s">
        <v>944</v>
      </c>
      <c r="F25" s="127">
        <v>84995150</v>
      </c>
      <c r="G25" s="39" t="s">
        <v>12</v>
      </c>
    </row>
    <row r="26" spans="1:7" ht="15.75" customHeight="1">
      <c r="A26" s="39" t="s">
        <v>1017</v>
      </c>
      <c r="B26" s="39" t="s">
        <v>409</v>
      </c>
      <c r="C26" s="39" t="s">
        <v>1018</v>
      </c>
      <c r="D26" s="39" t="s">
        <v>1019</v>
      </c>
      <c r="E26" s="39" t="s">
        <v>940</v>
      </c>
      <c r="F26" s="127">
        <v>91299697</v>
      </c>
      <c r="G26" s="39" t="s">
        <v>12</v>
      </c>
    </row>
    <row r="27" spans="1:7" ht="15.75" customHeight="1">
      <c r="A27" s="39" t="s">
        <v>1020</v>
      </c>
      <c r="B27" s="39" t="s">
        <v>409</v>
      </c>
      <c r="C27" s="39" t="s">
        <v>1021</v>
      </c>
      <c r="D27" s="39" t="s">
        <v>1022</v>
      </c>
      <c r="E27" s="39" t="s">
        <v>930</v>
      </c>
      <c r="F27" s="127">
        <v>96891318</v>
      </c>
      <c r="G27" s="39" t="s">
        <v>1023</v>
      </c>
    </row>
    <row r="28" spans="1:7" ht="15.75" customHeight="1">
      <c r="A28" s="39" t="s">
        <v>4446</v>
      </c>
      <c r="B28" s="39" t="s">
        <v>409</v>
      </c>
      <c r="C28" s="39" t="s">
        <v>1024</v>
      </c>
      <c r="D28" s="39" t="s">
        <v>1025</v>
      </c>
      <c r="E28" s="39" t="s">
        <v>940</v>
      </c>
      <c r="F28" s="127" t="s">
        <v>1026</v>
      </c>
      <c r="G28" s="39" t="s">
        <v>27</v>
      </c>
    </row>
    <row r="29" spans="1:7" ht="15.75" customHeight="1">
      <c r="A29" s="39" t="s">
        <v>1027</v>
      </c>
      <c r="B29" s="39" t="s">
        <v>1028</v>
      </c>
      <c r="C29" s="39" t="s">
        <v>1029</v>
      </c>
      <c r="D29" s="39" t="s">
        <v>1030</v>
      </c>
      <c r="E29" s="39" t="s">
        <v>960</v>
      </c>
      <c r="F29" s="127" t="s">
        <v>1031</v>
      </c>
      <c r="G29" s="39" t="s">
        <v>12</v>
      </c>
    </row>
    <row r="30" spans="1:7" ht="15.75" customHeight="1">
      <c r="A30" s="39" t="s">
        <v>1032</v>
      </c>
      <c r="B30" s="39" t="s">
        <v>1033</v>
      </c>
      <c r="C30" s="39" t="s">
        <v>1034</v>
      </c>
      <c r="D30" s="39" t="s">
        <v>1035</v>
      </c>
      <c r="E30" s="39" t="s">
        <v>940</v>
      </c>
      <c r="F30" s="127" t="s">
        <v>1036</v>
      </c>
      <c r="G30" s="39">
        <v>6</v>
      </c>
    </row>
    <row r="31" spans="1:7" ht="15.75" customHeight="1">
      <c r="A31" s="39" t="s">
        <v>1037</v>
      </c>
      <c r="B31" s="39" t="s">
        <v>1038</v>
      </c>
      <c r="C31" s="39" t="s">
        <v>1039</v>
      </c>
      <c r="D31" s="39" t="s">
        <v>1040</v>
      </c>
      <c r="E31" s="39" t="s">
        <v>944</v>
      </c>
      <c r="F31" s="127" t="s">
        <v>1041</v>
      </c>
      <c r="G31" s="39" t="s">
        <v>12</v>
      </c>
    </row>
    <row r="32" spans="1:7" ht="15.75" customHeight="1">
      <c r="A32" s="39" t="s">
        <v>1042</v>
      </c>
      <c r="B32" s="39" t="s">
        <v>1043</v>
      </c>
      <c r="C32" s="39" t="s">
        <v>1044</v>
      </c>
      <c r="D32" s="39" t="s">
        <v>1045</v>
      </c>
      <c r="E32" s="39" t="s">
        <v>930</v>
      </c>
      <c r="F32" s="127">
        <v>91730257</v>
      </c>
      <c r="G32" s="39" t="s">
        <v>12</v>
      </c>
    </row>
    <row r="33" spans="1:7" ht="15.75" customHeight="1">
      <c r="A33" s="39" t="s">
        <v>1046</v>
      </c>
      <c r="B33" s="39" t="s">
        <v>1047</v>
      </c>
      <c r="C33" s="39" t="s">
        <v>1048</v>
      </c>
      <c r="D33" s="39" t="s">
        <v>1049</v>
      </c>
      <c r="E33" s="39" t="s">
        <v>944</v>
      </c>
      <c r="F33" s="127">
        <v>67315942</v>
      </c>
      <c r="G33" s="39" t="s">
        <v>953</v>
      </c>
    </row>
    <row r="34" spans="1:7" ht="15.75" customHeight="1">
      <c r="A34" s="39" t="s">
        <v>1050</v>
      </c>
      <c r="B34" s="39" t="s">
        <v>1051</v>
      </c>
      <c r="C34" s="39" t="s">
        <v>1052</v>
      </c>
      <c r="D34" s="39" t="s">
        <v>1053</v>
      </c>
      <c r="E34" s="39" t="s">
        <v>930</v>
      </c>
      <c r="F34" s="127" t="s">
        <v>1054</v>
      </c>
      <c r="G34" s="39" t="s">
        <v>977</v>
      </c>
    </row>
    <row r="35" spans="1:7" ht="15.75" customHeight="1">
      <c r="A35" s="39" t="s">
        <v>4447</v>
      </c>
      <c r="B35" s="39" t="s">
        <v>1055</v>
      </c>
      <c r="C35" s="39" t="s">
        <v>1056</v>
      </c>
      <c r="D35" s="39" t="s">
        <v>1057</v>
      </c>
      <c r="E35" s="39" t="s">
        <v>944</v>
      </c>
      <c r="F35" s="127" t="s">
        <v>1058</v>
      </c>
      <c r="G35" s="39" t="s">
        <v>89</v>
      </c>
    </row>
    <row r="36" spans="1:7" ht="15.75" customHeight="1">
      <c r="A36" s="39" t="s">
        <v>1059</v>
      </c>
      <c r="B36" s="39" t="s">
        <v>1060</v>
      </c>
      <c r="C36" s="39" t="s">
        <v>1061</v>
      </c>
      <c r="D36" s="39" t="s">
        <v>1062</v>
      </c>
      <c r="E36" s="39" t="s">
        <v>960</v>
      </c>
      <c r="F36" s="127" t="s">
        <v>1063</v>
      </c>
      <c r="G36" s="39" t="s">
        <v>89</v>
      </c>
    </row>
    <row r="37" spans="1:7" ht="15.75" customHeight="1">
      <c r="A37" s="39" t="s">
        <v>1064</v>
      </c>
      <c r="B37" s="39" t="s">
        <v>1065</v>
      </c>
      <c r="C37" s="39" t="s">
        <v>1066</v>
      </c>
      <c r="D37" s="39" t="s">
        <v>1067</v>
      </c>
      <c r="E37" s="39" t="s">
        <v>944</v>
      </c>
      <c r="F37" s="127">
        <v>83168716</v>
      </c>
      <c r="G37" s="39" t="s">
        <v>12</v>
      </c>
    </row>
    <row r="38" spans="1:7" ht="15.75" customHeight="1">
      <c r="A38" s="39" t="s">
        <v>1068</v>
      </c>
      <c r="B38" s="39" t="s">
        <v>579</v>
      </c>
      <c r="C38" s="39" t="s">
        <v>1069</v>
      </c>
      <c r="D38" s="39" t="s">
        <v>1070</v>
      </c>
      <c r="E38" s="39"/>
      <c r="F38" s="127">
        <v>90089314</v>
      </c>
      <c r="G38" s="39" t="s">
        <v>12</v>
      </c>
    </row>
    <row r="39" spans="1:7" ht="15.75" customHeight="1">
      <c r="A39" s="39" t="s">
        <v>1071</v>
      </c>
      <c r="B39" s="39" t="s">
        <v>492</v>
      </c>
      <c r="C39" s="39" t="s">
        <v>1072</v>
      </c>
      <c r="D39" s="39" t="s">
        <v>1073</v>
      </c>
      <c r="E39" s="39" t="s">
        <v>960</v>
      </c>
      <c r="F39" s="127">
        <v>6600000000</v>
      </c>
      <c r="G39" s="39" t="s">
        <v>12</v>
      </c>
    </row>
    <row r="40" spans="1:7" ht="15.75" customHeight="1">
      <c r="A40" s="39" t="s">
        <v>4448</v>
      </c>
      <c r="B40" s="39" t="s">
        <v>1075</v>
      </c>
      <c r="C40" s="39" t="s">
        <v>1076</v>
      </c>
      <c r="D40" s="39" t="s">
        <v>1074</v>
      </c>
      <c r="E40" s="39" t="s">
        <v>944</v>
      </c>
      <c r="F40" s="127">
        <v>0</v>
      </c>
      <c r="G40" s="39" t="s">
        <v>953</v>
      </c>
    </row>
    <row r="41" spans="1:7" ht="15.75" customHeight="1">
      <c r="A41" s="39" t="s">
        <v>1077</v>
      </c>
      <c r="B41" s="39" t="s">
        <v>409</v>
      </c>
      <c r="C41" s="39" t="s">
        <v>1078</v>
      </c>
      <c r="D41" s="39" t="s">
        <v>1079</v>
      </c>
      <c r="E41" s="39" t="s">
        <v>960</v>
      </c>
      <c r="F41" s="127" t="s">
        <v>990</v>
      </c>
      <c r="G41" s="39" t="s">
        <v>27</v>
      </c>
    </row>
    <row r="42" spans="1:7" ht="15.75" customHeight="1">
      <c r="A42" s="39" t="s">
        <v>969</v>
      </c>
      <c r="B42" s="39" t="s">
        <v>1080</v>
      </c>
      <c r="C42" s="39" t="s">
        <v>971</v>
      </c>
      <c r="D42" s="39" t="s">
        <v>1081</v>
      </c>
      <c r="E42" s="39" t="s">
        <v>944</v>
      </c>
      <c r="F42" s="127">
        <v>96874191</v>
      </c>
      <c r="G42" s="39" t="s">
        <v>12</v>
      </c>
    </row>
    <row r="43" spans="1:7" ht="15.75" customHeight="1">
      <c r="A43" s="39" t="s">
        <v>1082</v>
      </c>
      <c r="B43" s="39" t="s">
        <v>1083</v>
      </c>
      <c r="C43" s="39" t="s">
        <v>1084</v>
      </c>
      <c r="D43" s="39" t="s">
        <v>1085</v>
      </c>
      <c r="E43" s="39" t="s">
        <v>960</v>
      </c>
      <c r="F43" s="127">
        <v>81869437</v>
      </c>
      <c r="G43" s="39" t="s">
        <v>12</v>
      </c>
    </row>
    <row r="44" spans="1:7" ht="15.75" customHeight="1">
      <c r="A44" s="39" t="s">
        <v>1875</v>
      </c>
      <c r="B44" s="39" t="s">
        <v>717</v>
      </c>
      <c r="C44" s="39" t="s">
        <v>1084</v>
      </c>
      <c r="D44" s="39" t="s">
        <v>1086</v>
      </c>
      <c r="E44" s="39" t="s">
        <v>930</v>
      </c>
      <c r="F44" s="127" t="s">
        <v>1031</v>
      </c>
      <c r="G44" s="39" t="s">
        <v>12</v>
      </c>
    </row>
    <row r="45" spans="1:7" ht="15.75" customHeight="1">
      <c r="A45" s="39" t="s">
        <v>1087</v>
      </c>
      <c r="B45" s="39" t="s">
        <v>1088</v>
      </c>
      <c r="C45" s="39" t="s">
        <v>1089</v>
      </c>
      <c r="D45" s="39" t="s">
        <v>1090</v>
      </c>
      <c r="E45" s="39" t="s">
        <v>944</v>
      </c>
      <c r="F45" s="127">
        <v>98758014</v>
      </c>
      <c r="G45" s="39" t="s">
        <v>12</v>
      </c>
    </row>
    <row r="46" spans="1:7" ht="15.75" customHeight="1">
      <c r="A46" s="39" t="s">
        <v>1091</v>
      </c>
      <c r="B46" s="39" t="s">
        <v>1092</v>
      </c>
      <c r="C46" s="39" t="s">
        <v>1093</v>
      </c>
      <c r="D46" s="39" t="s">
        <v>1094</v>
      </c>
      <c r="E46" s="39" t="s">
        <v>940</v>
      </c>
      <c r="F46" s="127">
        <v>90359556</v>
      </c>
      <c r="G46" s="39" t="s">
        <v>12</v>
      </c>
    </row>
    <row r="47" spans="1:7" ht="15.75" customHeight="1">
      <c r="A47" s="39" t="s">
        <v>1095</v>
      </c>
      <c r="B47" s="39" t="s">
        <v>409</v>
      </c>
      <c r="C47" s="39" t="s">
        <v>1096</v>
      </c>
      <c r="D47" s="39" t="s">
        <v>1097</v>
      </c>
      <c r="E47" s="39" t="s">
        <v>960</v>
      </c>
      <c r="F47" s="127" t="s">
        <v>1098</v>
      </c>
      <c r="G47" s="39" t="s">
        <v>27</v>
      </c>
    </row>
    <row r="48" spans="1:7" ht="15.75" customHeight="1">
      <c r="A48" s="39" t="s">
        <v>1099</v>
      </c>
      <c r="B48" s="39" t="s">
        <v>1007</v>
      </c>
      <c r="C48" s="39" t="s">
        <v>1100</v>
      </c>
      <c r="D48" s="39" t="s">
        <v>1101</v>
      </c>
      <c r="E48" s="39" t="s">
        <v>930</v>
      </c>
      <c r="F48" s="127" t="s">
        <v>997</v>
      </c>
      <c r="G48" s="39" t="s">
        <v>12</v>
      </c>
    </row>
    <row r="49" spans="1:7" ht="15.75" customHeight="1">
      <c r="A49" s="39" t="s">
        <v>1102</v>
      </c>
      <c r="B49" s="39" t="s">
        <v>409</v>
      </c>
      <c r="C49" s="39" t="s">
        <v>1103</v>
      </c>
      <c r="D49" s="39" t="s">
        <v>1104</v>
      </c>
      <c r="E49" s="39" t="s">
        <v>940</v>
      </c>
      <c r="F49" s="127" t="s">
        <v>1054</v>
      </c>
      <c r="G49" s="39" t="s">
        <v>27</v>
      </c>
    </row>
    <row r="50" spans="1:7" ht="15.75" customHeight="1">
      <c r="A50" s="39" t="s">
        <v>1105</v>
      </c>
      <c r="B50" s="39" t="s">
        <v>579</v>
      </c>
      <c r="C50" s="39" t="s">
        <v>1106</v>
      </c>
      <c r="D50" s="39" t="s">
        <v>1107</v>
      </c>
      <c r="E50" s="39" t="s">
        <v>944</v>
      </c>
      <c r="F50" s="127">
        <v>97495989</v>
      </c>
      <c r="G50" s="39" t="s">
        <v>12</v>
      </c>
    </row>
    <row r="51" spans="1:7" ht="15.75" customHeight="1">
      <c r="A51" s="39" t="s">
        <v>1108</v>
      </c>
      <c r="B51" s="39" t="s">
        <v>409</v>
      </c>
      <c r="C51" s="39" t="s">
        <v>1109</v>
      </c>
      <c r="D51" s="39" t="s">
        <v>1110</v>
      </c>
      <c r="E51" s="39" t="s">
        <v>944</v>
      </c>
      <c r="F51" s="127">
        <v>97815563</v>
      </c>
      <c r="G51" s="39" t="s">
        <v>12</v>
      </c>
    </row>
    <row r="52" spans="1:7" ht="15.75" customHeight="1">
      <c r="A52" s="39" t="s">
        <v>4449</v>
      </c>
      <c r="B52" s="39" t="s">
        <v>1111</v>
      </c>
      <c r="C52" s="39" t="s">
        <v>1112</v>
      </c>
      <c r="D52" s="39" t="s">
        <v>1113</v>
      </c>
      <c r="E52" s="39" t="s">
        <v>940</v>
      </c>
      <c r="F52" s="127">
        <v>93263866</v>
      </c>
      <c r="G52" s="39" t="s">
        <v>12</v>
      </c>
    </row>
    <row r="53" spans="1:7" ht="15.75" customHeight="1">
      <c r="A53" s="39" t="s">
        <v>4450</v>
      </c>
      <c r="B53" s="39" t="s">
        <v>1114</v>
      </c>
      <c r="C53" s="39" t="s">
        <v>1115</v>
      </c>
      <c r="D53" s="39" t="s">
        <v>1116</v>
      </c>
      <c r="E53" s="39" t="s">
        <v>960</v>
      </c>
      <c r="F53" s="127" t="s">
        <v>1117</v>
      </c>
      <c r="G53" s="39" t="s">
        <v>945</v>
      </c>
    </row>
    <row r="54" spans="1:7" ht="15.75" customHeight="1">
      <c r="A54" s="39" t="s">
        <v>1118</v>
      </c>
      <c r="B54" s="39" t="s">
        <v>409</v>
      </c>
      <c r="C54" s="39" t="s">
        <v>1119</v>
      </c>
      <c r="D54" s="39" t="s">
        <v>1120</v>
      </c>
      <c r="E54" s="39" t="s">
        <v>1121</v>
      </c>
      <c r="F54" s="127">
        <v>92360134</v>
      </c>
      <c r="G54" s="39" t="s">
        <v>12</v>
      </c>
    </row>
    <row r="55" spans="1:7" ht="15.75" customHeight="1">
      <c r="A55" s="39" t="s">
        <v>4451</v>
      </c>
      <c r="B55" s="39" t="s">
        <v>1083</v>
      </c>
      <c r="C55" s="39" t="s">
        <v>1122</v>
      </c>
      <c r="D55" s="39" t="s">
        <v>1123</v>
      </c>
      <c r="E55" s="39" t="s">
        <v>944</v>
      </c>
      <c r="F55" s="127">
        <v>92399702</v>
      </c>
      <c r="G55" s="39" t="s">
        <v>12</v>
      </c>
    </row>
    <row r="56" spans="1:7" ht="15.75" customHeight="1">
      <c r="A56" s="39" t="s">
        <v>1124</v>
      </c>
      <c r="B56" s="39" t="s">
        <v>579</v>
      </c>
      <c r="C56" s="39" t="s">
        <v>1125</v>
      </c>
      <c r="D56" s="39" t="s">
        <v>1126</v>
      </c>
      <c r="E56" s="39"/>
      <c r="F56" s="127">
        <v>91718507</v>
      </c>
      <c r="G56" s="39" t="s">
        <v>1127</v>
      </c>
    </row>
    <row r="57" spans="1:7" ht="15.75" customHeight="1">
      <c r="A57" s="39" t="s">
        <v>1128</v>
      </c>
      <c r="B57" s="39" t="s">
        <v>409</v>
      </c>
      <c r="C57" s="39" t="s">
        <v>1129</v>
      </c>
      <c r="D57" s="39" t="s">
        <v>1130</v>
      </c>
      <c r="E57" s="39" t="s">
        <v>930</v>
      </c>
      <c r="F57" s="127">
        <v>94315726</v>
      </c>
      <c r="G57" s="39" t="s">
        <v>12</v>
      </c>
    </row>
    <row r="58" spans="1:7" ht="15.75" customHeight="1">
      <c r="A58" s="39" t="s">
        <v>1131</v>
      </c>
      <c r="B58" s="39" t="s">
        <v>717</v>
      </c>
      <c r="C58" s="39" t="s">
        <v>1132</v>
      </c>
      <c r="D58" s="39" t="s">
        <v>1133</v>
      </c>
      <c r="E58" s="39" t="s">
        <v>944</v>
      </c>
      <c r="F58" s="127">
        <v>8697289</v>
      </c>
      <c r="G58" s="39" t="s">
        <v>1134</v>
      </c>
    </row>
    <row r="59" spans="1:7" ht="15.75" customHeight="1">
      <c r="A59" s="39" t="s">
        <v>1135</v>
      </c>
      <c r="B59" s="39" t="s">
        <v>1136</v>
      </c>
      <c r="C59" s="39" t="s">
        <v>1137</v>
      </c>
      <c r="D59" s="39" t="s">
        <v>1138</v>
      </c>
      <c r="E59" s="39"/>
      <c r="F59" s="127">
        <v>97310310</v>
      </c>
      <c r="G59" s="39" t="s">
        <v>12</v>
      </c>
    </row>
    <row r="60" spans="1:7" ht="15.75" customHeight="1">
      <c r="A60" s="39" t="s">
        <v>1139</v>
      </c>
      <c r="B60" s="39" t="s">
        <v>1140</v>
      </c>
      <c r="C60" s="39" t="s">
        <v>1141</v>
      </c>
      <c r="D60" s="39" t="s">
        <v>1142</v>
      </c>
      <c r="E60" s="39"/>
      <c r="F60" s="127">
        <v>87208528</v>
      </c>
      <c r="G60" s="39" t="s">
        <v>27</v>
      </c>
    </row>
    <row r="61" spans="1:7" ht="15.75" customHeight="1">
      <c r="A61" s="39" t="s">
        <v>1143</v>
      </c>
      <c r="B61" s="39" t="s">
        <v>717</v>
      </c>
      <c r="C61" s="39" t="s">
        <v>1144</v>
      </c>
      <c r="D61" s="39" t="s">
        <v>1145</v>
      </c>
      <c r="E61" s="39" t="s">
        <v>944</v>
      </c>
      <c r="F61" s="127">
        <v>87231077</v>
      </c>
      <c r="G61" s="39" t="s">
        <v>12</v>
      </c>
    </row>
    <row r="62" spans="1:7" ht="15.75" customHeight="1">
      <c r="A62" s="39" t="s">
        <v>1146</v>
      </c>
      <c r="B62" s="39" t="s">
        <v>1147</v>
      </c>
      <c r="C62" s="39" t="s">
        <v>1148</v>
      </c>
      <c r="D62" s="39" t="s">
        <v>1149</v>
      </c>
      <c r="E62" s="39"/>
      <c r="F62" s="127" t="s">
        <v>1117</v>
      </c>
      <c r="G62" s="39" t="s">
        <v>945</v>
      </c>
    </row>
    <row r="63" spans="1:7" ht="15.75" customHeight="1">
      <c r="A63" s="39" t="s">
        <v>1150</v>
      </c>
      <c r="B63" s="39" t="s">
        <v>409</v>
      </c>
      <c r="C63" s="39" t="s">
        <v>1151</v>
      </c>
      <c r="D63" s="39" t="s">
        <v>1152</v>
      </c>
      <c r="E63" s="39"/>
      <c r="F63" s="127">
        <v>81981546</v>
      </c>
      <c r="G63" s="39" t="s">
        <v>12</v>
      </c>
    </row>
    <row r="64" spans="1:7" ht="15.75" customHeight="1">
      <c r="A64" s="39" t="s">
        <v>1153</v>
      </c>
      <c r="B64" s="39" t="s">
        <v>1154</v>
      </c>
      <c r="C64" s="39" t="s">
        <v>1155</v>
      </c>
      <c r="D64" s="39" t="s">
        <v>1156</v>
      </c>
      <c r="E64" s="39" t="s">
        <v>930</v>
      </c>
      <c r="F64" s="127">
        <v>96452781</v>
      </c>
      <c r="G64" s="39" t="s">
        <v>12</v>
      </c>
    </row>
    <row r="65" spans="1:7" ht="15.75" customHeight="1">
      <c r="A65" s="39" t="s">
        <v>1157</v>
      </c>
      <c r="B65" s="39" t="s">
        <v>1158</v>
      </c>
      <c r="C65" s="39" t="s">
        <v>1159</v>
      </c>
      <c r="D65" s="39" t="s">
        <v>1160</v>
      </c>
      <c r="E65" s="39" t="s">
        <v>930</v>
      </c>
      <c r="F65" s="127">
        <v>87370524</v>
      </c>
      <c r="G65" s="39" t="s">
        <v>12</v>
      </c>
    </row>
    <row r="66" spans="1:7" ht="15.75" customHeight="1">
      <c r="A66" s="39" t="s">
        <v>1161</v>
      </c>
      <c r="B66" s="39" t="s">
        <v>727</v>
      </c>
      <c r="C66" s="39" t="s">
        <v>1162</v>
      </c>
      <c r="D66" s="39" t="s">
        <v>1163</v>
      </c>
      <c r="E66" s="39" t="s">
        <v>960</v>
      </c>
      <c r="F66" s="127" t="s">
        <v>1164</v>
      </c>
      <c r="G66" s="39" t="s">
        <v>27</v>
      </c>
    </row>
    <row r="67" spans="1:7" ht="15.75" customHeight="1">
      <c r="A67" s="39" t="s">
        <v>1165</v>
      </c>
      <c r="B67" s="39" t="s">
        <v>717</v>
      </c>
      <c r="C67" s="39" t="s">
        <v>1166</v>
      </c>
      <c r="D67" s="39" t="s">
        <v>1167</v>
      </c>
      <c r="E67" s="39" t="s">
        <v>944</v>
      </c>
      <c r="F67" s="127">
        <v>83835380</v>
      </c>
      <c r="G67" s="39" t="s">
        <v>12</v>
      </c>
    </row>
    <row r="68" spans="1:7" ht="15.75" customHeight="1">
      <c r="A68" s="39" t="s">
        <v>1168</v>
      </c>
      <c r="B68" s="39" t="s">
        <v>1169</v>
      </c>
      <c r="C68" s="39" t="s">
        <v>1170</v>
      </c>
      <c r="D68" s="39" t="s">
        <v>1171</v>
      </c>
      <c r="E68" s="39"/>
      <c r="F68" s="127" t="s">
        <v>1172</v>
      </c>
      <c r="G68" s="39" t="s">
        <v>132</v>
      </c>
    </row>
    <row r="69" spans="1:7" ht="15.75" customHeight="1">
      <c r="A69" s="39" t="s">
        <v>671</v>
      </c>
      <c r="B69" s="39" t="s">
        <v>717</v>
      </c>
      <c r="C69" s="39" t="s">
        <v>1173</v>
      </c>
      <c r="D69" s="39" t="s">
        <v>1174</v>
      </c>
      <c r="E69" s="39" t="s">
        <v>944</v>
      </c>
      <c r="F69" s="127">
        <v>81866917</v>
      </c>
      <c r="G69" s="39" t="s">
        <v>12</v>
      </c>
    </row>
    <row r="70" spans="1:7" ht="15.75" customHeight="1">
      <c r="A70" s="39" t="s">
        <v>1175</v>
      </c>
      <c r="B70" s="39" t="s">
        <v>1176</v>
      </c>
      <c r="C70" s="39" t="s">
        <v>1177</v>
      </c>
      <c r="D70" s="39" t="s">
        <v>1178</v>
      </c>
      <c r="E70" s="39" t="s">
        <v>940</v>
      </c>
      <c r="F70" s="127">
        <v>0</v>
      </c>
      <c r="G70" s="39" t="s">
        <v>27</v>
      </c>
    </row>
    <row r="71" spans="1:7" ht="15.75" customHeight="1">
      <c r="A71" s="39" t="s">
        <v>1179</v>
      </c>
      <c r="B71" s="39" t="s">
        <v>1176</v>
      </c>
      <c r="C71" s="39" t="s">
        <v>1180</v>
      </c>
      <c r="D71" s="39" t="s">
        <v>1181</v>
      </c>
      <c r="E71" s="39" t="s">
        <v>930</v>
      </c>
      <c r="F71" s="127">
        <v>0</v>
      </c>
      <c r="G71" s="39" t="s">
        <v>12</v>
      </c>
    </row>
    <row r="72" spans="1:7" ht="15.75" customHeight="1">
      <c r="A72" s="39" t="s">
        <v>1182</v>
      </c>
      <c r="B72" s="39" t="s">
        <v>1007</v>
      </c>
      <c r="C72" s="39" t="s">
        <v>1183</v>
      </c>
      <c r="D72" s="39" t="s">
        <v>1184</v>
      </c>
      <c r="E72" s="39" t="s">
        <v>930</v>
      </c>
      <c r="F72" s="127">
        <v>98383655</v>
      </c>
      <c r="G72" s="39" t="s">
        <v>12</v>
      </c>
    </row>
    <row r="73" spans="1:7" ht="15.75" customHeight="1">
      <c r="A73" s="39" t="s">
        <v>4452</v>
      </c>
      <c r="B73" s="39" t="s">
        <v>1185</v>
      </c>
      <c r="C73" s="39" t="s">
        <v>1186</v>
      </c>
      <c r="D73" s="39" t="s">
        <v>1187</v>
      </c>
      <c r="E73" s="39" t="s">
        <v>930</v>
      </c>
      <c r="F73" s="127">
        <v>91138102</v>
      </c>
      <c r="G73" s="39" t="s">
        <v>953</v>
      </c>
    </row>
    <row r="74" spans="1:7" ht="15.75" customHeight="1">
      <c r="A74" s="39" t="s">
        <v>4453</v>
      </c>
      <c r="B74" s="39" t="s">
        <v>1176</v>
      </c>
      <c r="C74" s="39" t="s">
        <v>1188</v>
      </c>
      <c r="D74" s="39" t="s">
        <v>1189</v>
      </c>
      <c r="E74" s="39" t="s">
        <v>930</v>
      </c>
      <c r="F74" s="127" t="s">
        <v>1190</v>
      </c>
      <c r="G74" s="39" t="s">
        <v>27</v>
      </c>
    </row>
    <row r="75" spans="1:7" ht="15.75" customHeight="1">
      <c r="A75" s="39" t="s">
        <v>4454</v>
      </c>
      <c r="B75" s="39" t="s">
        <v>1191</v>
      </c>
      <c r="C75" s="39" t="s">
        <v>1192</v>
      </c>
      <c r="D75" s="39" t="s">
        <v>1193</v>
      </c>
      <c r="E75" s="39" t="s">
        <v>940</v>
      </c>
      <c r="F75" s="127" t="s">
        <v>1194</v>
      </c>
      <c r="G75" s="39" t="s">
        <v>27</v>
      </c>
    </row>
    <row r="76" spans="1:7" ht="15.75" customHeight="1">
      <c r="A76" s="39" t="s">
        <v>4455</v>
      </c>
      <c r="B76" s="39" t="s">
        <v>1195</v>
      </c>
      <c r="C76" s="39" t="s">
        <v>1196</v>
      </c>
      <c r="D76" s="39" t="s">
        <v>1197</v>
      </c>
      <c r="E76" s="39" t="s">
        <v>940</v>
      </c>
      <c r="F76" s="127">
        <v>97515612</v>
      </c>
      <c r="G76" s="39" t="s">
        <v>12</v>
      </c>
    </row>
    <row r="77" spans="1:7" ht="15.75" customHeight="1">
      <c r="A77" s="39" t="s">
        <v>4456</v>
      </c>
      <c r="B77" s="39" t="s">
        <v>1198</v>
      </c>
      <c r="C77" s="39" t="s">
        <v>1199</v>
      </c>
      <c r="D77" s="39" t="s">
        <v>1200</v>
      </c>
      <c r="E77" s="39" t="s">
        <v>930</v>
      </c>
      <c r="F77" s="127">
        <v>93875337</v>
      </c>
      <c r="G77" s="39" t="s">
        <v>12</v>
      </c>
    </row>
    <row r="78" spans="1:7" ht="15.75" customHeight="1">
      <c r="A78" s="39" t="s">
        <v>1201</v>
      </c>
      <c r="B78" s="39" t="s">
        <v>579</v>
      </c>
      <c r="C78" s="39" t="s">
        <v>1202</v>
      </c>
      <c r="D78" s="39" t="s">
        <v>1203</v>
      </c>
      <c r="E78" s="39" t="s">
        <v>930</v>
      </c>
      <c r="F78" s="127">
        <v>83390169</v>
      </c>
      <c r="G78" s="39" t="s">
        <v>12</v>
      </c>
    </row>
    <row r="79" spans="1:7" ht="15.75" customHeight="1">
      <c r="A79" s="39" t="s">
        <v>1204</v>
      </c>
      <c r="B79" s="39" t="s">
        <v>1003</v>
      </c>
      <c r="C79" s="39" t="s">
        <v>1205</v>
      </c>
      <c r="D79" s="39" t="s">
        <v>1206</v>
      </c>
      <c r="E79" s="39" t="s">
        <v>930</v>
      </c>
      <c r="F79" s="127">
        <v>83099505</v>
      </c>
      <c r="G79" s="39" t="s">
        <v>12</v>
      </c>
    </row>
    <row r="80" spans="1:7" ht="15.75" customHeight="1">
      <c r="A80" s="39" t="s">
        <v>1207</v>
      </c>
      <c r="B80" s="39" t="s">
        <v>717</v>
      </c>
      <c r="C80" s="39" t="s">
        <v>1208</v>
      </c>
      <c r="D80" s="39" t="s">
        <v>1209</v>
      </c>
      <c r="E80" s="39" t="s">
        <v>940</v>
      </c>
      <c r="F80" s="127" t="s">
        <v>1210</v>
      </c>
      <c r="G80" s="39" t="s">
        <v>27</v>
      </c>
    </row>
    <row r="81" spans="1:7" ht="15.75" customHeight="1">
      <c r="A81" s="39" t="s">
        <v>1211</v>
      </c>
      <c r="B81" s="39" t="s">
        <v>1212</v>
      </c>
      <c r="C81" s="39" t="s">
        <v>1213</v>
      </c>
      <c r="D81" s="39" t="s">
        <v>1214</v>
      </c>
      <c r="E81" s="39" t="s">
        <v>930</v>
      </c>
      <c r="F81" s="127">
        <v>83280239</v>
      </c>
      <c r="G81" s="39" t="s">
        <v>12</v>
      </c>
    </row>
    <row r="82" spans="1:7" ht="15.75" customHeight="1">
      <c r="A82" s="39" t="s">
        <v>1215</v>
      </c>
      <c r="B82" s="39" t="s">
        <v>1216</v>
      </c>
      <c r="C82" s="39" t="s">
        <v>1217</v>
      </c>
      <c r="D82" s="39" t="s">
        <v>1216</v>
      </c>
      <c r="E82" s="39" t="s">
        <v>940</v>
      </c>
      <c r="F82" s="127">
        <v>94300464</v>
      </c>
      <c r="G82" s="39" t="s">
        <v>12</v>
      </c>
    </row>
    <row r="83" spans="1:7" ht="15.75" customHeight="1">
      <c r="A83" s="39" t="s">
        <v>1218</v>
      </c>
      <c r="B83" s="39" t="s">
        <v>1219</v>
      </c>
      <c r="C83" s="39" t="s">
        <v>1220</v>
      </c>
      <c r="D83" s="39" t="s">
        <v>1221</v>
      </c>
      <c r="E83" s="39" t="s">
        <v>944</v>
      </c>
      <c r="F83" s="127" t="s">
        <v>1222</v>
      </c>
      <c r="G83" s="39" t="s">
        <v>95</v>
      </c>
    </row>
    <row r="84" spans="1:7" ht="15.75" customHeight="1">
      <c r="A84" s="39" t="s">
        <v>1139</v>
      </c>
      <c r="B84" s="39" t="s">
        <v>1223</v>
      </c>
      <c r="C84" s="39" t="s">
        <v>1224</v>
      </c>
      <c r="D84" s="39" t="s">
        <v>1225</v>
      </c>
      <c r="E84" s="39" t="s">
        <v>940</v>
      </c>
      <c r="F84" s="127" t="s">
        <v>1226</v>
      </c>
      <c r="G84" s="39" t="s">
        <v>27</v>
      </c>
    </row>
    <row r="85" spans="1:7" ht="15.75" customHeight="1">
      <c r="A85" s="39" t="s">
        <v>1227</v>
      </c>
      <c r="B85" s="39" t="s">
        <v>409</v>
      </c>
      <c r="C85" s="39" t="s">
        <v>1228</v>
      </c>
      <c r="D85" s="39" t="s">
        <v>1229</v>
      </c>
      <c r="E85" s="39"/>
      <c r="F85" s="127">
        <v>94778699</v>
      </c>
      <c r="G85" s="39" t="s">
        <v>12</v>
      </c>
    </row>
    <row r="86" spans="1:7" ht="15.75" customHeight="1">
      <c r="A86" s="39" t="s">
        <v>1230</v>
      </c>
      <c r="B86" s="39" t="s">
        <v>579</v>
      </c>
      <c r="C86" s="39" t="s">
        <v>1231</v>
      </c>
      <c r="D86" s="39" t="s">
        <v>1232</v>
      </c>
      <c r="E86" s="39" t="s">
        <v>1233</v>
      </c>
      <c r="F86" s="127" t="s">
        <v>1234</v>
      </c>
      <c r="G86" s="39" t="s">
        <v>1235</v>
      </c>
    </row>
    <row r="87" spans="1:7" ht="15.75" customHeight="1">
      <c r="A87" s="39" t="s">
        <v>4457</v>
      </c>
      <c r="B87" s="39" t="s">
        <v>12</v>
      </c>
      <c r="C87" s="39" t="s">
        <v>1236</v>
      </c>
      <c r="D87" s="39" t="s">
        <v>1237</v>
      </c>
      <c r="E87" s="39" t="s">
        <v>940</v>
      </c>
      <c r="F87" s="127">
        <v>64343826</v>
      </c>
      <c r="G87" s="39" t="s">
        <v>12</v>
      </c>
    </row>
    <row r="88" spans="1:7" ht="15.75" customHeight="1">
      <c r="A88" s="39" t="s">
        <v>1238</v>
      </c>
      <c r="B88" s="39" t="s">
        <v>1239</v>
      </c>
      <c r="C88" s="39" t="s">
        <v>1240</v>
      </c>
      <c r="D88" s="39" t="s">
        <v>1241</v>
      </c>
      <c r="E88" s="39" t="s">
        <v>1121</v>
      </c>
      <c r="F88" s="127">
        <v>98236667</v>
      </c>
      <c r="G88" s="39" t="s">
        <v>12</v>
      </c>
    </row>
    <row r="89" spans="1:7" ht="15.75" customHeight="1">
      <c r="A89" s="39" t="s">
        <v>1242</v>
      </c>
      <c r="B89" s="39" t="s">
        <v>1243</v>
      </c>
      <c r="C89" s="39" t="s">
        <v>1244</v>
      </c>
      <c r="D89" s="39" t="s">
        <v>1245</v>
      </c>
      <c r="E89" s="39" t="s">
        <v>1121</v>
      </c>
      <c r="F89" s="127" t="s">
        <v>1246</v>
      </c>
      <c r="G89" s="39" t="s">
        <v>12</v>
      </c>
    </row>
    <row r="90" spans="1:7" ht="15.75" customHeight="1">
      <c r="A90" s="39" t="s">
        <v>1247</v>
      </c>
      <c r="B90" s="39" t="s">
        <v>39</v>
      </c>
      <c r="C90" s="39" t="s">
        <v>1248</v>
      </c>
      <c r="D90" s="39" t="s">
        <v>1249</v>
      </c>
      <c r="E90" s="39" t="s">
        <v>940</v>
      </c>
      <c r="F90" s="127" t="s">
        <v>1246</v>
      </c>
      <c r="G90" s="39" t="s">
        <v>12</v>
      </c>
    </row>
    <row r="91" spans="1:7" ht="15.75" customHeight="1">
      <c r="A91" s="39" t="s">
        <v>1250</v>
      </c>
      <c r="B91" s="39" t="s">
        <v>409</v>
      </c>
      <c r="C91" s="39" t="s">
        <v>1251</v>
      </c>
      <c r="D91" s="39" t="s">
        <v>1252</v>
      </c>
      <c r="E91" s="39" t="s">
        <v>930</v>
      </c>
      <c r="F91" s="127" t="s">
        <v>1253</v>
      </c>
      <c r="G91" s="39" t="s">
        <v>1254</v>
      </c>
    </row>
    <row r="92" spans="1:7" ht="15.75" customHeight="1">
      <c r="A92" s="39" t="s">
        <v>4458</v>
      </c>
      <c r="B92" s="39" t="s">
        <v>409</v>
      </c>
      <c r="C92" s="39" t="s">
        <v>1255</v>
      </c>
      <c r="D92" s="39" t="s">
        <v>1256</v>
      </c>
      <c r="E92" s="39" t="s">
        <v>944</v>
      </c>
      <c r="F92" s="127">
        <v>88795528</v>
      </c>
      <c r="G92" s="39" t="s">
        <v>12</v>
      </c>
    </row>
    <row r="93" spans="1:7" ht="15.75" customHeight="1">
      <c r="A93" s="39" t="s">
        <v>1257</v>
      </c>
      <c r="B93" s="39" t="s">
        <v>1258</v>
      </c>
      <c r="C93" s="39" t="s">
        <v>1259</v>
      </c>
      <c r="D93" s="39" t="s">
        <v>1260</v>
      </c>
      <c r="E93" s="39" t="s">
        <v>940</v>
      </c>
      <c r="F93" s="127" t="s">
        <v>1261</v>
      </c>
      <c r="G93" s="39" t="s">
        <v>27</v>
      </c>
    </row>
    <row r="94" spans="1:7" ht="15.75" customHeight="1">
      <c r="A94" s="39" t="s">
        <v>1262</v>
      </c>
      <c r="B94" s="39" t="s">
        <v>717</v>
      </c>
      <c r="C94" s="39" t="s">
        <v>1263</v>
      </c>
      <c r="D94" s="39" t="s">
        <v>1264</v>
      </c>
      <c r="E94" s="39" t="s">
        <v>930</v>
      </c>
      <c r="F94" s="127">
        <v>98445571</v>
      </c>
      <c r="G94" s="39" t="s">
        <v>12</v>
      </c>
    </row>
    <row r="95" spans="1:7" ht="15.75" customHeight="1">
      <c r="A95" s="39" t="s">
        <v>1265</v>
      </c>
      <c r="B95" s="39" t="s">
        <v>409</v>
      </c>
      <c r="C95" s="39" t="s">
        <v>1266</v>
      </c>
      <c r="D95" s="39" t="s">
        <v>1267</v>
      </c>
      <c r="E95" s="39" t="s">
        <v>944</v>
      </c>
      <c r="F95" s="127">
        <v>97585438</v>
      </c>
      <c r="G95" s="39" t="s">
        <v>12</v>
      </c>
    </row>
    <row r="96" spans="1:7" ht="15.75" customHeight="1">
      <c r="A96" s="39" t="s">
        <v>4459</v>
      </c>
      <c r="B96" s="39" t="s">
        <v>1268</v>
      </c>
      <c r="C96" s="39" t="s">
        <v>1269</v>
      </c>
      <c r="D96" s="39" t="s">
        <v>1270</v>
      </c>
      <c r="E96" s="39" t="s">
        <v>930</v>
      </c>
      <c r="F96" s="127">
        <v>92740327</v>
      </c>
      <c r="G96" s="39" t="s">
        <v>12</v>
      </c>
    </row>
    <row r="97" spans="1:7" ht="15.75" customHeight="1">
      <c r="A97" s="39" t="s">
        <v>1271</v>
      </c>
      <c r="B97" s="39" t="s">
        <v>69</v>
      </c>
      <c r="C97" s="39" t="s">
        <v>1272</v>
      </c>
      <c r="D97" s="39" t="s">
        <v>1273</v>
      </c>
      <c r="E97" s="39" t="s">
        <v>944</v>
      </c>
      <c r="F97" s="127" t="s">
        <v>990</v>
      </c>
      <c r="G97" s="39" t="s">
        <v>27</v>
      </c>
    </row>
    <row r="98" spans="1:7" ht="15.75" customHeight="1">
      <c r="A98" s="39" t="s">
        <v>973</v>
      </c>
      <c r="B98" s="39" t="s">
        <v>1176</v>
      </c>
      <c r="C98" s="39" t="s">
        <v>1274</v>
      </c>
      <c r="D98" s="39" t="s">
        <v>1275</v>
      </c>
      <c r="E98" s="39" t="s">
        <v>944</v>
      </c>
      <c r="F98" s="127">
        <v>0</v>
      </c>
      <c r="G98" s="39" t="s">
        <v>12</v>
      </c>
    </row>
    <row r="99" spans="1:7" ht="15.75" customHeight="1">
      <c r="A99" s="39" t="s">
        <v>4460</v>
      </c>
      <c r="B99" s="39" t="s">
        <v>1276</v>
      </c>
      <c r="C99" s="39" t="s">
        <v>1277</v>
      </c>
      <c r="D99" s="39" t="s">
        <v>1278</v>
      </c>
      <c r="E99" s="39" t="s">
        <v>930</v>
      </c>
      <c r="F99" s="127">
        <v>90015577</v>
      </c>
      <c r="G99" s="39" t="s">
        <v>12</v>
      </c>
    </row>
    <row r="100" spans="1:7" ht="15.75" customHeight="1">
      <c r="A100" s="39" t="s">
        <v>1279</v>
      </c>
      <c r="B100" s="39" t="s">
        <v>1280</v>
      </c>
      <c r="C100" s="39" t="s">
        <v>1281</v>
      </c>
      <c r="D100" s="39" t="s">
        <v>1282</v>
      </c>
      <c r="E100" s="39" t="s">
        <v>930</v>
      </c>
      <c r="F100" s="127" t="s">
        <v>1283</v>
      </c>
      <c r="G100" s="39" t="s">
        <v>1284</v>
      </c>
    </row>
    <row r="101" spans="1:7" ht="15.75" customHeight="1">
      <c r="A101" s="39" t="s">
        <v>1285</v>
      </c>
      <c r="B101" s="39" t="s">
        <v>554</v>
      </c>
      <c r="C101" s="39" t="s">
        <v>1286</v>
      </c>
      <c r="D101" s="39" t="s">
        <v>1287</v>
      </c>
      <c r="E101" s="39" t="s">
        <v>930</v>
      </c>
      <c r="F101" s="127" t="s">
        <v>1288</v>
      </c>
      <c r="G101" s="39" t="s">
        <v>89</v>
      </c>
    </row>
    <row r="102" spans="1:7" ht="15.75" customHeight="1">
      <c r="A102" s="39" t="s">
        <v>1289</v>
      </c>
      <c r="B102" s="39" t="s">
        <v>1290</v>
      </c>
      <c r="C102" s="39" t="s">
        <v>1291</v>
      </c>
      <c r="D102" s="39" t="s">
        <v>1287</v>
      </c>
      <c r="E102" s="39" t="s">
        <v>930</v>
      </c>
      <c r="F102" s="127" t="s">
        <v>1292</v>
      </c>
      <c r="G102" s="39" t="s">
        <v>89</v>
      </c>
    </row>
    <row r="103" spans="1:7" ht="15.75" customHeight="1">
      <c r="A103" s="39" t="s">
        <v>1293</v>
      </c>
      <c r="B103" s="39" t="s">
        <v>1294</v>
      </c>
      <c r="C103" s="39" t="s">
        <v>1295</v>
      </c>
      <c r="D103" s="39" t="s">
        <v>1296</v>
      </c>
      <c r="E103" s="39" t="s">
        <v>1233</v>
      </c>
      <c r="F103" s="127">
        <v>90908663</v>
      </c>
      <c r="G103" s="39" t="s">
        <v>12</v>
      </c>
    </row>
    <row r="104" spans="1:7" ht="15.75" customHeight="1">
      <c r="A104" s="39" t="s">
        <v>1297</v>
      </c>
      <c r="B104" s="39" t="s">
        <v>409</v>
      </c>
      <c r="C104" s="39" t="s">
        <v>1298</v>
      </c>
      <c r="D104" s="39" t="s">
        <v>1299</v>
      </c>
      <c r="E104" s="39" t="s">
        <v>1121</v>
      </c>
      <c r="F104" s="127" t="s">
        <v>1300</v>
      </c>
      <c r="G104" s="39" t="s">
        <v>12</v>
      </c>
    </row>
    <row r="105" spans="1:7" ht="15.75" customHeight="1">
      <c r="A105" s="39" t="s">
        <v>1301</v>
      </c>
      <c r="B105" s="39" t="s">
        <v>1302</v>
      </c>
      <c r="C105" s="39" t="s">
        <v>1303</v>
      </c>
      <c r="D105" s="39" t="s">
        <v>1304</v>
      </c>
      <c r="E105" s="39" t="s">
        <v>930</v>
      </c>
      <c r="F105" s="127" t="s">
        <v>1305</v>
      </c>
      <c r="G105" s="39" t="s">
        <v>1306</v>
      </c>
    </row>
    <row r="106" spans="1:7" ht="15.75" customHeight="1">
      <c r="A106" s="39" t="s">
        <v>1307</v>
      </c>
      <c r="B106" s="39" t="s">
        <v>1308</v>
      </c>
      <c r="C106" s="39" t="s">
        <v>1309</v>
      </c>
      <c r="D106" s="39" t="s">
        <v>1310</v>
      </c>
      <c r="E106" s="39" t="s">
        <v>930</v>
      </c>
      <c r="F106" s="127" t="s">
        <v>990</v>
      </c>
      <c r="G106" s="39" t="s">
        <v>27</v>
      </c>
    </row>
    <row r="107" spans="1:7" ht="15.75" customHeight="1">
      <c r="A107" s="39" t="s">
        <v>1311</v>
      </c>
      <c r="B107" s="39" t="s">
        <v>554</v>
      </c>
      <c r="C107" s="39" t="s">
        <v>1312</v>
      </c>
      <c r="D107" s="39" t="s">
        <v>1313</v>
      </c>
      <c r="E107" s="39" t="s">
        <v>1121</v>
      </c>
      <c r="F107" s="127">
        <v>96281027</v>
      </c>
      <c r="G107" s="39" t="s">
        <v>12</v>
      </c>
    </row>
    <row r="108" spans="1:7" ht="15.75" customHeight="1">
      <c r="A108" s="39" t="s">
        <v>1314</v>
      </c>
      <c r="B108" s="39" t="s">
        <v>1315</v>
      </c>
      <c r="C108" s="39" t="s">
        <v>1316</v>
      </c>
      <c r="D108" s="39" t="s">
        <v>1317</v>
      </c>
      <c r="E108" s="39"/>
      <c r="F108" s="127">
        <v>96253422</v>
      </c>
      <c r="G108" s="39" t="s">
        <v>12</v>
      </c>
    </row>
    <row r="109" spans="1:7" ht="15.75" customHeight="1">
      <c r="A109" s="39" t="s">
        <v>1318</v>
      </c>
      <c r="B109" s="39" t="s">
        <v>409</v>
      </c>
      <c r="C109" s="39" t="s">
        <v>1319</v>
      </c>
      <c r="D109" s="39" t="s">
        <v>1320</v>
      </c>
      <c r="E109" s="39"/>
      <c r="F109" s="127">
        <v>93372156</v>
      </c>
      <c r="G109" s="39" t="s">
        <v>12</v>
      </c>
    </row>
    <row r="110" spans="1:7" ht="15.75" customHeight="1">
      <c r="A110" s="39" t="s">
        <v>1321</v>
      </c>
      <c r="B110" s="39" t="s">
        <v>409</v>
      </c>
      <c r="C110" s="39" t="s">
        <v>1319</v>
      </c>
      <c r="D110" s="39" t="s">
        <v>1320</v>
      </c>
      <c r="E110" s="39"/>
      <c r="F110" s="127">
        <v>93372156</v>
      </c>
      <c r="G110" s="39" t="s">
        <v>953</v>
      </c>
    </row>
    <row r="111" spans="1:7" ht="15.75" customHeight="1">
      <c r="A111" s="39" t="s">
        <v>1322</v>
      </c>
      <c r="B111" s="39" t="s">
        <v>409</v>
      </c>
      <c r="C111" s="39" t="s">
        <v>1323</v>
      </c>
      <c r="D111" s="39" t="s">
        <v>1324</v>
      </c>
      <c r="E111" s="39" t="s">
        <v>944</v>
      </c>
      <c r="F111" s="127">
        <v>0</v>
      </c>
      <c r="G111" s="39" t="s">
        <v>12</v>
      </c>
    </row>
    <row r="112" spans="1:7" ht="15.75" customHeight="1">
      <c r="A112" s="39" t="s">
        <v>1325</v>
      </c>
      <c r="B112" s="39" t="s">
        <v>1326</v>
      </c>
      <c r="C112" s="39" t="s">
        <v>1327</v>
      </c>
      <c r="D112" s="39" t="s">
        <v>1328</v>
      </c>
      <c r="E112" s="39" t="s">
        <v>1121</v>
      </c>
      <c r="F112" s="127">
        <v>90698461</v>
      </c>
      <c r="G112" s="39" t="s">
        <v>12</v>
      </c>
    </row>
    <row r="113" spans="1:7" ht="15.75" customHeight="1">
      <c r="A113" s="39" t="s">
        <v>1329</v>
      </c>
      <c r="B113" s="39" t="s">
        <v>439</v>
      </c>
      <c r="C113" s="39" t="s">
        <v>1330</v>
      </c>
      <c r="D113" s="39" t="s">
        <v>1331</v>
      </c>
      <c r="E113" s="39"/>
      <c r="F113" s="127" t="s">
        <v>1332</v>
      </c>
      <c r="G113" s="39" t="s">
        <v>27</v>
      </c>
    </row>
    <row r="114" spans="1:7" ht="15.75" customHeight="1">
      <c r="A114" s="39" t="s">
        <v>1333</v>
      </c>
      <c r="B114" s="39" t="s">
        <v>1334</v>
      </c>
      <c r="C114" s="39" t="s">
        <v>1335</v>
      </c>
      <c r="D114" s="39" t="s">
        <v>1336</v>
      </c>
      <c r="E114" s="39"/>
      <c r="F114" s="127" t="s">
        <v>1337</v>
      </c>
      <c r="G114" s="39" t="s">
        <v>132</v>
      </c>
    </row>
    <row r="115" spans="1:7" ht="15.75" customHeight="1">
      <c r="A115" s="39" t="s">
        <v>1338</v>
      </c>
      <c r="B115" s="39" t="s">
        <v>717</v>
      </c>
      <c r="C115" s="39" t="s">
        <v>1339</v>
      </c>
      <c r="D115" s="39" t="s">
        <v>1340</v>
      </c>
      <c r="E115" s="39" t="s">
        <v>944</v>
      </c>
      <c r="F115" s="127">
        <v>98161049</v>
      </c>
      <c r="G115" s="39" t="s">
        <v>12</v>
      </c>
    </row>
    <row r="116" spans="1:7" ht="15.75" customHeight="1">
      <c r="A116" s="39" t="s">
        <v>1341</v>
      </c>
      <c r="B116" s="39" t="s">
        <v>1342</v>
      </c>
      <c r="C116" s="39" t="s">
        <v>1343</v>
      </c>
      <c r="D116" s="39" t="s">
        <v>1344</v>
      </c>
      <c r="E116" s="39" t="s">
        <v>930</v>
      </c>
      <c r="F116" s="127">
        <v>81839189</v>
      </c>
      <c r="G116" s="39" t="s">
        <v>12</v>
      </c>
    </row>
    <row r="117" spans="1:7" ht="15.75" customHeight="1">
      <c r="A117" s="39" t="s">
        <v>1345</v>
      </c>
      <c r="B117" s="39" t="s">
        <v>1342</v>
      </c>
      <c r="C117" s="39" t="s">
        <v>1346</v>
      </c>
      <c r="D117" s="39" t="s">
        <v>1347</v>
      </c>
      <c r="E117" s="39" t="s">
        <v>930</v>
      </c>
      <c r="F117" s="127">
        <v>91823125</v>
      </c>
      <c r="G117" s="39" t="s">
        <v>12</v>
      </c>
    </row>
    <row r="118" spans="1:7" ht="15.75" customHeight="1">
      <c r="A118" s="39" t="s">
        <v>1348</v>
      </c>
      <c r="B118" s="39" t="s">
        <v>468</v>
      </c>
      <c r="C118" s="39" t="s">
        <v>1349</v>
      </c>
      <c r="D118" s="39" t="s">
        <v>1350</v>
      </c>
      <c r="E118" s="39" t="s">
        <v>944</v>
      </c>
      <c r="F118" s="127">
        <v>92358660</v>
      </c>
      <c r="G118" s="39" t="s">
        <v>12</v>
      </c>
    </row>
    <row r="119" spans="1:7" ht="15.75" customHeight="1">
      <c r="A119" s="39" t="s">
        <v>1351</v>
      </c>
      <c r="B119" s="39" t="s">
        <v>1352</v>
      </c>
      <c r="C119" s="39" t="s">
        <v>1353</v>
      </c>
      <c r="D119" s="39" t="s">
        <v>1354</v>
      </c>
      <c r="E119" s="39" t="s">
        <v>930</v>
      </c>
      <c r="F119" s="127">
        <v>66900000000</v>
      </c>
      <c r="G119" s="39" t="s">
        <v>132</v>
      </c>
    </row>
    <row r="120" spans="1:7" ht="15.75" customHeight="1">
      <c r="A120" s="39" t="s">
        <v>1355</v>
      </c>
      <c r="B120" s="39" t="s">
        <v>1065</v>
      </c>
      <c r="C120" s="39" t="s">
        <v>1356</v>
      </c>
      <c r="D120" s="39" t="s">
        <v>1357</v>
      </c>
      <c r="E120" s="39" t="s">
        <v>960</v>
      </c>
      <c r="F120" s="127">
        <v>92710381</v>
      </c>
      <c r="G120" s="39" t="s">
        <v>12</v>
      </c>
    </row>
    <row r="121" spans="1:7" ht="15.75" customHeight="1">
      <c r="A121" s="39" t="s">
        <v>4461</v>
      </c>
      <c r="B121" s="39" t="s">
        <v>1358</v>
      </c>
      <c r="C121" s="39" t="s">
        <v>1359</v>
      </c>
      <c r="D121" s="39" t="s">
        <v>1360</v>
      </c>
      <c r="E121" s="39" t="s">
        <v>930</v>
      </c>
      <c r="F121" s="127">
        <v>86064796</v>
      </c>
      <c r="G121" s="39" t="s">
        <v>953</v>
      </c>
    </row>
    <row r="122" spans="1:7" ht="15.75" customHeight="1">
      <c r="A122" s="39" t="s">
        <v>1361</v>
      </c>
      <c r="B122" s="39" t="s">
        <v>1294</v>
      </c>
      <c r="C122" s="39" t="s">
        <v>1362</v>
      </c>
      <c r="D122" s="39" t="s">
        <v>1363</v>
      </c>
      <c r="E122" s="39" t="s">
        <v>940</v>
      </c>
      <c r="F122" s="127">
        <v>81334375</v>
      </c>
      <c r="G122" s="39" t="s">
        <v>12</v>
      </c>
    </row>
    <row r="123" spans="1:7" ht="15.75" customHeight="1">
      <c r="A123" s="39" t="s">
        <v>1364</v>
      </c>
      <c r="B123" s="39" t="s">
        <v>1365</v>
      </c>
      <c r="C123" s="39" t="s">
        <v>1366</v>
      </c>
      <c r="D123" s="39" t="s">
        <v>1367</v>
      </c>
      <c r="E123" s="39" t="s">
        <v>960</v>
      </c>
      <c r="F123" s="127">
        <v>93808962</v>
      </c>
      <c r="G123" s="39" t="s">
        <v>12</v>
      </c>
    </row>
    <row r="124" spans="1:7" ht="15.75" customHeight="1">
      <c r="A124" s="39" t="s">
        <v>1368</v>
      </c>
      <c r="B124" s="39" t="s">
        <v>1369</v>
      </c>
      <c r="C124" s="39" t="s">
        <v>1370</v>
      </c>
      <c r="D124" s="39" t="s">
        <v>1371</v>
      </c>
      <c r="E124" s="39"/>
      <c r="F124" s="127">
        <v>97900103</v>
      </c>
      <c r="G124" s="39" t="s">
        <v>12</v>
      </c>
    </row>
    <row r="125" spans="1:7" ht="15.75" customHeight="1">
      <c r="A125" s="39" t="s">
        <v>1372</v>
      </c>
      <c r="B125" s="39" t="s">
        <v>1373</v>
      </c>
      <c r="C125" s="39" t="s">
        <v>1374</v>
      </c>
      <c r="D125" s="39" t="s">
        <v>1375</v>
      </c>
      <c r="E125" s="39" t="s">
        <v>930</v>
      </c>
      <c r="F125" s="127">
        <v>86977933</v>
      </c>
      <c r="G125" s="39" t="s">
        <v>12</v>
      </c>
    </row>
    <row r="126" spans="1:7" ht="15.75" customHeight="1">
      <c r="A126" s="39" t="s">
        <v>1348</v>
      </c>
      <c r="B126" s="39" t="s">
        <v>433</v>
      </c>
      <c r="C126" s="39" t="s">
        <v>1349</v>
      </c>
      <c r="D126" s="39" t="s">
        <v>1350</v>
      </c>
      <c r="E126" s="39" t="s">
        <v>940</v>
      </c>
      <c r="F126" s="127">
        <v>92358660</v>
      </c>
      <c r="G126" s="39" t="s">
        <v>12</v>
      </c>
    </row>
    <row r="127" spans="1:7" ht="15.75" customHeight="1">
      <c r="A127" s="39" t="s">
        <v>4462</v>
      </c>
      <c r="B127" s="39" t="s">
        <v>957</v>
      </c>
      <c r="C127" s="39" t="s">
        <v>958</v>
      </c>
      <c r="D127" s="39" t="s">
        <v>959</v>
      </c>
      <c r="E127" s="39"/>
      <c r="F127" s="127">
        <v>81323868</v>
      </c>
      <c r="G127" s="39" t="s">
        <v>672</v>
      </c>
    </row>
    <row r="128" spans="1:7" ht="15.75" customHeight="1">
      <c r="A128" s="39" t="s">
        <v>1376</v>
      </c>
      <c r="B128" s="39" t="s">
        <v>579</v>
      </c>
      <c r="C128" s="39" t="s">
        <v>1377</v>
      </c>
      <c r="D128" s="39" t="s">
        <v>1378</v>
      </c>
      <c r="E128" s="39" t="s">
        <v>944</v>
      </c>
      <c r="F128" s="127" t="s">
        <v>1379</v>
      </c>
      <c r="G128" s="39" t="s">
        <v>65</v>
      </c>
    </row>
    <row r="129" spans="1:7" ht="15.75" customHeight="1">
      <c r="A129" s="39" t="s">
        <v>1380</v>
      </c>
      <c r="B129" s="39" t="s">
        <v>409</v>
      </c>
      <c r="C129" s="39" t="s">
        <v>1381</v>
      </c>
      <c r="D129" s="39" t="s">
        <v>1382</v>
      </c>
      <c r="E129" s="39" t="s">
        <v>940</v>
      </c>
      <c r="F129" s="127">
        <v>86120084</v>
      </c>
      <c r="G129" s="39" t="s">
        <v>12</v>
      </c>
    </row>
    <row r="130" spans="1:7" ht="15.75" customHeight="1">
      <c r="A130" s="39" t="s">
        <v>1383</v>
      </c>
      <c r="B130" s="39" t="s">
        <v>1176</v>
      </c>
      <c r="C130" s="39" t="s">
        <v>1384</v>
      </c>
      <c r="D130" s="39" t="s">
        <v>1385</v>
      </c>
      <c r="E130" s="39" t="s">
        <v>944</v>
      </c>
      <c r="F130" s="127" t="s">
        <v>1386</v>
      </c>
      <c r="G130" s="39" t="s">
        <v>65</v>
      </c>
    </row>
    <row r="131" spans="1:7" ht="15.75" customHeight="1">
      <c r="A131" s="39" t="s">
        <v>1387</v>
      </c>
      <c r="B131" s="39" t="s">
        <v>1388</v>
      </c>
      <c r="C131" s="39" t="s">
        <v>1389</v>
      </c>
      <c r="D131" s="39" t="s">
        <v>949</v>
      </c>
      <c r="E131" s="39" t="s">
        <v>944</v>
      </c>
      <c r="F131" s="127" t="s">
        <v>1117</v>
      </c>
      <c r="G131" s="39" t="s">
        <v>748</v>
      </c>
    </row>
    <row r="132" spans="1:7" ht="15.75" customHeight="1">
      <c r="A132" s="39" t="s">
        <v>4463</v>
      </c>
      <c r="B132" s="39" t="s">
        <v>1055</v>
      </c>
      <c r="C132" s="39" t="s">
        <v>1390</v>
      </c>
      <c r="D132" s="39" t="s">
        <v>1391</v>
      </c>
      <c r="E132" s="39" t="s">
        <v>944</v>
      </c>
      <c r="F132" s="127" t="s">
        <v>1288</v>
      </c>
      <c r="G132" s="39" t="s">
        <v>89</v>
      </c>
    </row>
    <row r="133" spans="1:7" ht="15.75" customHeight="1">
      <c r="A133" s="39" t="s">
        <v>1392</v>
      </c>
      <c r="B133" s="39" t="s">
        <v>1393</v>
      </c>
      <c r="C133" s="39" t="s">
        <v>1394</v>
      </c>
      <c r="D133" s="39" t="s">
        <v>1395</v>
      </c>
      <c r="E133" s="39" t="s">
        <v>930</v>
      </c>
      <c r="F133" s="127">
        <v>91819773</v>
      </c>
      <c r="G133" s="39" t="s">
        <v>12</v>
      </c>
    </row>
    <row r="134" spans="1:7" ht="15.75" customHeight="1">
      <c r="A134" s="39" t="s">
        <v>1396</v>
      </c>
      <c r="B134" s="39" t="s">
        <v>727</v>
      </c>
      <c r="C134" s="39" t="s">
        <v>1397</v>
      </c>
      <c r="D134" s="39" t="s">
        <v>1398</v>
      </c>
      <c r="E134" s="39" t="s">
        <v>944</v>
      </c>
      <c r="F134" s="127" t="s">
        <v>1117</v>
      </c>
      <c r="G134" s="39" t="s">
        <v>945</v>
      </c>
    </row>
    <row r="135" spans="1:7" ht="15.75" customHeight="1">
      <c r="A135" s="39" t="s">
        <v>1399</v>
      </c>
      <c r="B135" s="39" t="s">
        <v>409</v>
      </c>
      <c r="C135" s="39" t="s">
        <v>1400</v>
      </c>
      <c r="D135" s="39" t="s">
        <v>1401</v>
      </c>
      <c r="E135" s="39" t="s">
        <v>940</v>
      </c>
      <c r="F135" s="127">
        <v>60100000000</v>
      </c>
      <c r="G135" s="39" t="s">
        <v>27</v>
      </c>
    </row>
    <row r="136" spans="1:7" ht="15.75" customHeight="1">
      <c r="A136" s="39" t="s">
        <v>1402</v>
      </c>
      <c r="B136" s="39" t="s">
        <v>409</v>
      </c>
      <c r="C136" s="39" t="s">
        <v>1403</v>
      </c>
      <c r="D136" s="39" t="s">
        <v>1404</v>
      </c>
      <c r="E136" s="39" t="s">
        <v>944</v>
      </c>
      <c r="F136" s="127">
        <v>94329986</v>
      </c>
      <c r="G136" s="39" t="s">
        <v>1405</v>
      </c>
    </row>
    <row r="137" spans="1:7" ht="15.75" customHeight="1">
      <c r="A137" s="39" t="s">
        <v>1406</v>
      </c>
      <c r="B137" s="39" t="s">
        <v>1407</v>
      </c>
      <c r="C137" s="39" t="s">
        <v>1408</v>
      </c>
      <c r="D137" s="39" t="s">
        <v>1409</v>
      </c>
      <c r="E137" s="39" t="s">
        <v>960</v>
      </c>
      <c r="F137" s="127" t="s">
        <v>1410</v>
      </c>
      <c r="G137" s="39" t="s">
        <v>1411</v>
      </c>
    </row>
    <row r="138" spans="1:7" ht="15.75" customHeight="1">
      <c r="A138" s="39" t="s">
        <v>1412</v>
      </c>
      <c r="B138" s="39" t="s">
        <v>69</v>
      </c>
      <c r="C138" s="39" t="s">
        <v>1413</v>
      </c>
      <c r="D138" s="39" t="s">
        <v>1414</v>
      </c>
      <c r="E138" s="39" t="s">
        <v>960</v>
      </c>
      <c r="F138" s="127">
        <v>62192335</v>
      </c>
      <c r="G138" s="39" t="s">
        <v>748</v>
      </c>
    </row>
    <row r="139" spans="1:7" ht="15.75" customHeight="1">
      <c r="A139" s="39" t="s">
        <v>1415</v>
      </c>
      <c r="B139" s="39" t="s">
        <v>1003</v>
      </c>
      <c r="C139" s="39" t="s">
        <v>1416</v>
      </c>
      <c r="D139" s="39" t="s">
        <v>1417</v>
      </c>
      <c r="E139" s="39" t="s">
        <v>944</v>
      </c>
      <c r="F139" s="127">
        <v>88895519</v>
      </c>
      <c r="G139" s="39" t="s">
        <v>12</v>
      </c>
    </row>
    <row r="140" spans="1:7" ht="15.75" customHeight="1">
      <c r="A140" s="39" t="s">
        <v>1418</v>
      </c>
      <c r="B140" s="39" t="s">
        <v>1419</v>
      </c>
      <c r="C140" s="39" t="s">
        <v>1420</v>
      </c>
      <c r="D140" s="39" t="s">
        <v>1421</v>
      </c>
      <c r="E140" s="39" t="s">
        <v>940</v>
      </c>
      <c r="F140" s="127">
        <v>97916661</v>
      </c>
      <c r="G140" s="39" t="s">
        <v>12</v>
      </c>
    </row>
    <row r="141" spans="1:7" ht="15.75" customHeight="1">
      <c r="A141" s="39" t="s">
        <v>1422</v>
      </c>
      <c r="B141" s="39" t="s">
        <v>1423</v>
      </c>
      <c r="C141" s="39" t="s">
        <v>1424</v>
      </c>
      <c r="D141" s="39" t="s">
        <v>1425</v>
      </c>
      <c r="E141" s="39"/>
      <c r="F141" s="127" t="s">
        <v>990</v>
      </c>
      <c r="G141" s="39" t="s">
        <v>27</v>
      </c>
    </row>
    <row r="142" spans="1:7" ht="15.75" customHeight="1">
      <c r="A142" s="39" t="s">
        <v>4464</v>
      </c>
      <c r="B142" s="39" t="s">
        <v>409</v>
      </c>
      <c r="C142" s="39" t="s">
        <v>1426</v>
      </c>
      <c r="D142" s="39" t="s">
        <v>1427</v>
      </c>
      <c r="E142" s="39" t="s">
        <v>940</v>
      </c>
      <c r="F142" s="127">
        <v>6600000000</v>
      </c>
      <c r="G142" s="39" t="s">
        <v>12</v>
      </c>
    </row>
    <row r="143" spans="1:7" ht="15.75" customHeight="1">
      <c r="A143" s="39" t="s">
        <v>4465</v>
      </c>
      <c r="B143" s="39" t="s">
        <v>409</v>
      </c>
      <c r="C143" s="39" t="s">
        <v>1428</v>
      </c>
      <c r="D143" s="39" t="s">
        <v>1429</v>
      </c>
      <c r="E143" s="39" t="s">
        <v>960</v>
      </c>
      <c r="F143" s="127">
        <v>9840000000</v>
      </c>
      <c r="G143" s="39" t="s">
        <v>1430</v>
      </c>
    </row>
    <row r="144" spans="1:7" ht="15.75" customHeight="1">
      <c r="A144" s="39" t="s">
        <v>1431</v>
      </c>
      <c r="B144" s="39" t="s">
        <v>717</v>
      </c>
      <c r="C144" s="39" t="s">
        <v>1432</v>
      </c>
      <c r="D144" s="39" t="s">
        <v>1433</v>
      </c>
      <c r="E144" s="39" t="s">
        <v>930</v>
      </c>
      <c r="F144" s="127">
        <v>82883863</v>
      </c>
      <c r="G144" s="39" t="s">
        <v>12</v>
      </c>
    </row>
    <row r="145" spans="1:7" ht="15.75" customHeight="1">
      <c r="A145" s="39" t="s">
        <v>1434</v>
      </c>
      <c r="B145" s="39" t="s">
        <v>278</v>
      </c>
      <c r="C145" s="39" t="s">
        <v>1435</v>
      </c>
      <c r="D145" s="39" t="s">
        <v>1436</v>
      </c>
      <c r="E145" s="39" t="s">
        <v>944</v>
      </c>
      <c r="F145" s="127" t="s">
        <v>1437</v>
      </c>
      <c r="G145" s="39" t="s">
        <v>903</v>
      </c>
    </row>
    <row r="146" spans="1:7" ht="15.75" customHeight="1">
      <c r="A146" s="39" t="s">
        <v>1438</v>
      </c>
      <c r="B146" s="39" t="s">
        <v>1223</v>
      </c>
      <c r="C146" s="39" t="s">
        <v>962</v>
      </c>
      <c r="D146" s="39" t="s">
        <v>1439</v>
      </c>
      <c r="E146" s="39" t="s">
        <v>930</v>
      </c>
      <c r="F146" s="127" t="s">
        <v>1440</v>
      </c>
      <c r="G146" s="39" t="s">
        <v>857</v>
      </c>
    </row>
    <row r="147" spans="1:7" ht="15.75" customHeight="1">
      <c r="A147" s="39" t="s">
        <v>1441</v>
      </c>
      <c r="B147" s="39" t="s">
        <v>1294</v>
      </c>
      <c r="C147" s="39" t="s">
        <v>1442</v>
      </c>
      <c r="D147" s="39" t="s">
        <v>1443</v>
      </c>
      <c r="E147" s="39" t="s">
        <v>1233</v>
      </c>
      <c r="F147" s="127">
        <v>91141988</v>
      </c>
      <c r="G147" s="39" t="s">
        <v>12</v>
      </c>
    </row>
    <row r="148" spans="1:7" ht="15.75" customHeight="1">
      <c r="A148" s="39" t="s">
        <v>4466</v>
      </c>
      <c r="B148" s="39" t="s">
        <v>1444</v>
      </c>
      <c r="C148" s="39" t="s">
        <v>1445</v>
      </c>
      <c r="D148" s="39" t="s">
        <v>1446</v>
      </c>
      <c r="E148" s="39" t="s">
        <v>930</v>
      </c>
      <c r="F148" s="127">
        <v>91223002</v>
      </c>
      <c r="G148" s="39" t="s">
        <v>953</v>
      </c>
    </row>
    <row r="149" spans="1:7" ht="15.75" customHeight="1">
      <c r="A149" s="39" t="s">
        <v>1447</v>
      </c>
      <c r="B149" s="39" t="s">
        <v>1003</v>
      </c>
      <c r="C149" s="39" t="s">
        <v>1448</v>
      </c>
      <c r="D149" s="39" t="s">
        <v>1449</v>
      </c>
      <c r="E149" s="39" t="s">
        <v>930</v>
      </c>
      <c r="F149" s="127">
        <v>0</v>
      </c>
      <c r="G149" s="39" t="s">
        <v>12</v>
      </c>
    </row>
    <row r="150" spans="1:7" ht="15.75" customHeight="1">
      <c r="A150" s="39" t="s">
        <v>1450</v>
      </c>
      <c r="B150" s="39" t="s">
        <v>1451</v>
      </c>
      <c r="C150" s="39" t="s">
        <v>1452</v>
      </c>
      <c r="D150" s="39" t="s">
        <v>1453</v>
      </c>
      <c r="E150" s="39" t="s">
        <v>940</v>
      </c>
      <c r="F150" s="127" t="s">
        <v>1246</v>
      </c>
      <c r="G150" s="39" t="s">
        <v>953</v>
      </c>
    </row>
    <row r="151" spans="1:7" ht="15.75" customHeight="1">
      <c r="A151" s="39" t="s">
        <v>1454</v>
      </c>
      <c r="B151" s="39" t="s">
        <v>1147</v>
      </c>
      <c r="C151" s="39" t="s">
        <v>1455</v>
      </c>
      <c r="D151" s="39" t="s">
        <v>1456</v>
      </c>
      <c r="E151" s="39" t="s">
        <v>940</v>
      </c>
      <c r="F151" s="127">
        <v>92290802</v>
      </c>
      <c r="G151" s="39" t="s">
        <v>12</v>
      </c>
    </row>
    <row r="152" spans="1:7" ht="15.75" customHeight="1">
      <c r="A152" s="39" t="s">
        <v>1457</v>
      </c>
      <c r="B152" s="39" t="s">
        <v>1458</v>
      </c>
      <c r="C152" s="39" t="s">
        <v>1459</v>
      </c>
      <c r="D152" s="39" t="s">
        <v>1460</v>
      </c>
      <c r="E152" s="39" t="s">
        <v>940</v>
      </c>
      <c r="F152" s="127">
        <v>82681550</v>
      </c>
      <c r="G152" s="39" t="s">
        <v>12</v>
      </c>
    </row>
    <row r="153" spans="1:7" ht="15.75" customHeight="1">
      <c r="A153" s="39" t="s">
        <v>1461</v>
      </c>
      <c r="B153" s="39" t="s">
        <v>1462</v>
      </c>
      <c r="C153" s="39" t="s">
        <v>1463</v>
      </c>
      <c r="D153" s="39" t="s">
        <v>1464</v>
      </c>
      <c r="E153" s="39" t="s">
        <v>930</v>
      </c>
      <c r="F153" s="127">
        <v>91510348</v>
      </c>
      <c r="G153" s="39" t="s">
        <v>12</v>
      </c>
    </row>
    <row r="154" spans="1:7" ht="15.75" customHeight="1">
      <c r="A154" s="39" t="s">
        <v>1465</v>
      </c>
      <c r="B154" s="39" t="s">
        <v>1466</v>
      </c>
      <c r="C154" s="39" t="s">
        <v>1467</v>
      </c>
      <c r="D154" s="39" t="s">
        <v>1468</v>
      </c>
      <c r="E154" s="39" t="s">
        <v>930</v>
      </c>
      <c r="F154" s="127">
        <v>90909274</v>
      </c>
      <c r="G154" s="39" t="s">
        <v>12</v>
      </c>
    </row>
    <row r="155" spans="1:7" ht="15.75" customHeight="1">
      <c r="A155" s="39" t="s">
        <v>1469</v>
      </c>
      <c r="B155" s="39" t="s">
        <v>1470</v>
      </c>
      <c r="C155" s="39" t="s">
        <v>1471</v>
      </c>
      <c r="D155" s="39" t="s">
        <v>1472</v>
      </c>
      <c r="E155" s="39" t="s">
        <v>960</v>
      </c>
      <c r="F155" s="127">
        <v>91293347</v>
      </c>
      <c r="G155" s="39" t="s">
        <v>12</v>
      </c>
    </row>
    <row r="156" spans="1:7" ht="15.75" customHeight="1">
      <c r="A156" s="39" t="s">
        <v>1473</v>
      </c>
      <c r="B156" s="39" t="s">
        <v>69</v>
      </c>
      <c r="C156" s="39" t="s">
        <v>1474</v>
      </c>
      <c r="D156" s="39" t="s">
        <v>1475</v>
      </c>
      <c r="E156" s="39" t="s">
        <v>930</v>
      </c>
      <c r="F156" s="127">
        <v>85249728</v>
      </c>
      <c r="G156" s="39" t="s">
        <v>12</v>
      </c>
    </row>
    <row r="157" spans="1:7" ht="15.75" customHeight="1">
      <c r="A157" s="39" t="s">
        <v>1476</v>
      </c>
      <c r="B157" s="39" t="s">
        <v>1223</v>
      </c>
      <c r="C157" s="39" t="s">
        <v>1477</v>
      </c>
      <c r="D157" s="39" t="s">
        <v>1478</v>
      </c>
      <c r="E157" s="39" t="s">
        <v>940</v>
      </c>
      <c r="F157" s="127">
        <v>81020100</v>
      </c>
      <c r="G157" s="39" t="s">
        <v>12</v>
      </c>
    </row>
    <row r="158" spans="1:7" ht="15.75" customHeight="1">
      <c r="A158" s="39" t="s">
        <v>1479</v>
      </c>
      <c r="B158" s="39" t="s">
        <v>1480</v>
      </c>
      <c r="C158" s="39" t="s">
        <v>1481</v>
      </c>
      <c r="D158" s="39" t="s">
        <v>1482</v>
      </c>
      <c r="E158" s="39" t="s">
        <v>940</v>
      </c>
      <c r="F158" s="127">
        <v>92223422</v>
      </c>
      <c r="G158" s="39" t="s">
        <v>12</v>
      </c>
    </row>
    <row r="159" spans="1:7" ht="15.75" customHeight="1">
      <c r="A159" s="39" t="s">
        <v>1483</v>
      </c>
      <c r="B159" s="39" t="s">
        <v>776</v>
      </c>
      <c r="C159" s="39" t="s">
        <v>1484</v>
      </c>
      <c r="D159" s="39" t="s">
        <v>1485</v>
      </c>
      <c r="E159" s="39" t="s">
        <v>944</v>
      </c>
      <c r="F159" s="127">
        <v>96388488</v>
      </c>
      <c r="G159" s="39" t="s">
        <v>12</v>
      </c>
    </row>
    <row r="160" spans="1:7" ht="15.75" customHeight="1">
      <c r="A160" s="39" t="s">
        <v>1486</v>
      </c>
      <c r="B160" s="39" t="s">
        <v>56</v>
      </c>
      <c r="C160" s="39" t="s">
        <v>1487</v>
      </c>
      <c r="D160" s="39" t="s">
        <v>1488</v>
      </c>
      <c r="E160" s="39" t="s">
        <v>930</v>
      </c>
      <c r="F160" s="127">
        <v>90676090</v>
      </c>
      <c r="G160" s="39" t="s">
        <v>12</v>
      </c>
    </row>
    <row r="161" spans="1:7" ht="15.75" customHeight="1">
      <c r="A161" s="39" t="s">
        <v>1489</v>
      </c>
      <c r="B161" s="39" t="s">
        <v>409</v>
      </c>
      <c r="C161" s="39" t="s">
        <v>1490</v>
      </c>
      <c r="D161" s="39" t="s">
        <v>1491</v>
      </c>
      <c r="E161" s="39"/>
      <c r="F161" s="127">
        <v>96900928</v>
      </c>
      <c r="G161" s="39" t="s">
        <v>12</v>
      </c>
    </row>
    <row r="162" spans="1:7" ht="15.75" customHeight="1">
      <c r="A162" s="39" t="s">
        <v>1492</v>
      </c>
      <c r="B162" s="39" t="s">
        <v>717</v>
      </c>
      <c r="C162" s="39" t="s">
        <v>1493</v>
      </c>
      <c r="D162" s="39" t="s">
        <v>1494</v>
      </c>
      <c r="E162" s="39" t="s">
        <v>940</v>
      </c>
      <c r="F162" s="127" t="s">
        <v>1246</v>
      </c>
      <c r="G162" s="39" t="s">
        <v>12</v>
      </c>
    </row>
    <row r="163" spans="1:7" ht="15.75" customHeight="1">
      <c r="A163" s="39" t="s">
        <v>1495</v>
      </c>
      <c r="B163" s="39" t="s">
        <v>1496</v>
      </c>
      <c r="C163" s="39" t="s">
        <v>1497</v>
      </c>
      <c r="D163" s="39" t="s">
        <v>949</v>
      </c>
      <c r="E163" s="39" t="s">
        <v>940</v>
      </c>
      <c r="F163" s="127" t="s">
        <v>1117</v>
      </c>
      <c r="G163" s="39" t="s">
        <v>1498</v>
      </c>
    </row>
    <row r="164" spans="1:7" ht="15.75" customHeight="1">
      <c r="A164" s="39" t="s">
        <v>1499</v>
      </c>
      <c r="B164" s="39" t="s">
        <v>1500</v>
      </c>
      <c r="C164" s="39" t="s">
        <v>1497</v>
      </c>
      <c r="D164" s="39" t="s">
        <v>949</v>
      </c>
      <c r="E164" s="39" t="s">
        <v>940</v>
      </c>
      <c r="F164" s="127" t="s">
        <v>1117</v>
      </c>
      <c r="G164" s="39" t="s">
        <v>945</v>
      </c>
    </row>
    <row r="165" spans="1:7" ht="15.75" customHeight="1">
      <c r="A165" s="39" t="s">
        <v>1501</v>
      </c>
      <c r="B165" s="39" t="s">
        <v>39</v>
      </c>
      <c r="C165" s="39" t="s">
        <v>1502</v>
      </c>
      <c r="D165" s="39" t="s">
        <v>1503</v>
      </c>
      <c r="E165" s="39"/>
      <c r="F165" s="127">
        <v>83232726</v>
      </c>
      <c r="G165" s="39" t="s">
        <v>12</v>
      </c>
    </row>
    <row r="166" spans="1:7" ht="15.75" customHeight="1">
      <c r="A166" s="39" t="s">
        <v>1501</v>
      </c>
      <c r="B166" s="39" t="s">
        <v>39</v>
      </c>
      <c r="C166" s="39" t="s">
        <v>1502</v>
      </c>
      <c r="D166" s="39" t="s">
        <v>1504</v>
      </c>
      <c r="E166" s="39"/>
      <c r="F166" s="127">
        <v>83232726</v>
      </c>
      <c r="G166" s="39" t="s">
        <v>12</v>
      </c>
    </row>
    <row r="167" spans="1:7" ht="15.75" customHeight="1">
      <c r="A167" s="39" t="s">
        <v>1238</v>
      </c>
      <c r="B167" s="39" t="s">
        <v>1505</v>
      </c>
      <c r="C167" s="39" t="s">
        <v>1506</v>
      </c>
      <c r="D167" s="39" t="s">
        <v>1507</v>
      </c>
      <c r="E167" s="39" t="s">
        <v>930</v>
      </c>
      <c r="F167" s="127">
        <v>97208056</v>
      </c>
      <c r="G167" s="39" t="s">
        <v>12</v>
      </c>
    </row>
    <row r="168" spans="1:7" ht="15.75" customHeight="1">
      <c r="A168" s="39" t="s">
        <v>1508</v>
      </c>
      <c r="B168" s="39" t="s">
        <v>409</v>
      </c>
      <c r="C168" s="39" t="s">
        <v>1509</v>
      </c>
      <c r="D168" s="39" t="s">
        <v>1510</v>
      </c>
      <c r="E168" s="39"/>
      <c r="F168" s="127">
        <f>6012-3823-529</f>
        <v>1660</v>
      </c>
      <c r="G168" s="39" t="s">
        <v>27</v>
      </c>
    </row>
    <row r="169" spans="1:7" ht="15.75" customHeight="1">
      <c r="A169" s="39" t="s">
        <v>1511</v>
      </c>
      <c r="B169" s="39" t="s">
        <v>1512</v>
      </c>
      <c r="C169" s="39" t="s">
        <v>1513</v>
      </c>
      <c r="D169" s="39" t="s">
        <v>1514</v>
      </c>
      <c r="E169" s="39" t="s">
        <v>940</v>
      </c>
      <c r="F169" s="127" t="s">
        <v>1098</v>
      </c>
      <c r="G169" s="39" t="s">
        <v>27</v>
      </c>
    </row>
    <row r="170" spans="1:7" ht="15.75" customHeight="1">
      <c r="A170" s="39" t="s">
        <v>1515</v>
      </c>
      <c r="B170" s="39" t="s">
        <v>1516</v>
      </c>
      <c r="C170" s="39" t="s">
        <v>1517</v>
      </c>
      <c r="D170" s="39" t="s">
        <v>1518</v>
      </c>
      <c r="E170" s="39" t="s">
        <v>930</v>
      </c>
      <c r="F170" s="127" t="s">
        <v>990</v>
      </c>
      <c r="G170" s="39" t="s">
        <v>27</v>
      </c>
    </row>
    <row r="171" spans="1:7" ht="15.75" customHeight="1">
      <c r="A171" s="39" t="s">
        <v>1519</v>
      </c>
      <c r="B171" s="39" t="s">
        <v>1520</v>
      </c>
      <c r="C171" s="39" t="s">
        <v>1521</v>
      </c>
      <c r="D171" s="39" t="s">
        <v>1522</v>
      </c>
      <c r="E171" s="39" t="s">
        <v>897</v>
      </c>
      <c r="F171" s="127" t="s">
        <v>1523</v>
      </c>
      <c r="G171" s="39" t="s">
        <v>65</v>
      </c>
    </row>
    <row r="172" spans="1:7" ht="15.75" customHeight="1">
      <c r="A172" s="39" t="s">
        <v>1524</v>
      </c>
      <c r="B172" s="39" t="s">
        <v>1525</v>
      </c>
      <c r="C172" s="39" t="s">
        <v>1526</v>
      </c>
      <c r="D172" s="39" t="s">
        <v>1527</v>
      </c>
      <c r="E172" s="39" t="s">
        <v>897</v>
      </c>
      <c r="F172" s="127" t="s">
        <v>1528</v>
      </c>
      <c r="G172" s="39" t="s">
        <v>65</v>
      </c>
    </row>
    <row r="173" spans="1:7" ht="15.75" customHeight="1">
      <c r="A173" s="39" t="s">
        <v>1529</v>
      </c>
      <c r="B173" s="39" t="s">
        <v>691</v>
      </c>
      <c r="C173" s="39" t="s">
        <v>1530</v>
      </c>
      <c r="D173" s="39" t="s">
        <v>1531</v>
      </c>
      <c r="E173" s="39" t="s">
        <v>897</v>
      </c>
      <c r="F173" s="127" t="s">
        <v>1532</v>
      </c>
      <c r="G173" s="39" t="s">
        <v>65</v>
      </c>
    </row>
    <row r="174" spans="1:7" ht="15.75" customHeight="1">
      <c r="A174" s="39" t="s">
        <v>1533</v>
      </c>
      <c r="B174" s="39" t="s">
        <v>344</v>
      </c>
      <c r="C174" s="39" t="s">
        <v>1112</v>
      </c>
      <c r="D174" s="39" t="s">
        <v>1534</v>
      </c>
      <c r="E174" s="39" t="s">
        <v>960</v>
      </c>
      <c r="F174" s="127">
        <v>93263866</v>
      </c>
      <c r="G174" s="39" t="s">
        <v>12</v>
      </c>
    </row>
    <row r="175" spans="1:7" ht="15.75" customHeight="1">
      <c r="A175" s="39" t="s">
        <v>1535</v>
      </c>
      <c r="B175" s="39" t="s">
        <v>39</v>
      </c>
      <c r="C175" s="39" t="s">
        <v>1536</v>
      </c>
      <c r="D175" s="39" t="s">
        <v>1537</v>
      </c>
      <c r="E175" s="39"/>
      <c r="F175" s="127" t="s">
        <v>1538</v>
      </c>
      <c r="G175" s="39" t="s">
        <v>857</v>
      </c>
    </row>
    <row r="176" spans="1:7" ht="15.75" customHeight="1">
      <c r="A176" s="39" t="s">
        <v>1539</v>
      </c>
      <c r="B176" s="39" t="s">
        <v>1223</v>
      </c>
      <c r="C176" s="39" t="s">
        <v>1540</v>
      </c>
      <c r="D176" s="39" t="s">
        <v>1541</v>
      </c>
      <c r="E176" s="39" t="s">
        <v>1542</v>
      </c>
      <c r="F176" s="127" t="s">
        <v>1543</v>
      </c>
      <c r="G176" s="39" t="s">
        <v>12</v>
      </c>
    </row>
    <row r="177" spans="1:7" ht="15.75" customHeight="1">
      <c r="A177" s="39" t="s">
        <v>1544</v>
      </c>
      <c r="B177" s="39" t="s">
        <v>1545</v>
      </c>
      <c r="C177" s="39" t="s">
        <v>1546</v>
      </c>
      <c r="D177" s="39" t="s">
        <v>1547</v>
      </c>
      <c r="E177" s="39" t="s">
        <v>1548</v>
      </c>
      <c r="F177" s="127" t="s">
        <v>1549</v>
      </c>
      <c r="G177" s="39" t="s">
        <v>12</v>
      </c>
    </row>
    <row r="178" spans="1:7" ht="15.75" customHeight="1">
      <c r="A178" s="39" t="s">
        <v>1550</v>
      </c>
      <c r="B178" s="39" t="s">
        <v>1551</v>
      </c>
      <c r="C178" s="39" t="s">
        <v>1552</v>
      </c>
      <c r="D178" s="39" t="s">
        <v>1553</v>
      </c>
      <c r="E178" s="39" t="s">
        <v>960</v>
      </c>
      <c r="F178" s="127" t="s">
        <v>1554</v>
      </c>
      <c r="G178" s="39" t="s">
        <v>1555</v>
      </c>
    </row>
    <row r="179" spans="1:7" ht="15.75" customHeight="1">
      <c r="A179" s="39" t="s">
        <v>1556</v>
      </c>
      <c r="B179" s="39" t="s">
        <v>409</v>
      </c>
      <c r="C179" s="39" t="s">
        <v>1557</v>
      </c>
      <c r="D179" s="39" t="s">
        <v>1558</v>
      </c>
      <c r="E179" s="39" t="s">
        <v>1559</v>
      </c>
      <c r="F179" s="127" t="s">
        <v>1560</v>
      </c>
      <c r="G179" s="39" t="s">
        <v>27</v>
      </c>
    </row>
    <row r="180" spans="1:7" ht="15.75" customHeight="1">
      <c r="A180" s="39" t="s">
        <v>1561</v>
      </c>
      <c r="B180" s="39" t="s">
        <v>56</v>
      </c>
      <c r="C180" s="39" t="s">
        <v>1562</v>
      </c>
      <c r="D180" s="39" t="s">
        <v>1563</v>
      </c>
      <c r="E180" s="39" t="s">
        <v>1564</v>
      </c>
      <c r="F180" s="127" t="s">
        <v>1565</v>
      </c>
      <c r="G180" s="39" t="s">
        <v>12</v>
      </c>
    </row>
    <row r="181" spans="1:7" ht="15.75" customHeight="1">
      <c r="A181" s="39" t="s">
        <v>4467</v>
      </c>
      <c r="B181" s="39" t="s">
        <v>1566</v>
      </c>
      <c r="C181" s="39" t="s">
        <v>1567</v>
      </c>
      <c r="D181" s="39" t="s">
        <v>1568</v>
      </c>
      <c r="E181" s="39" t="s">
        <v>1542</v>
      </c>
      <c r="F181" s="127" t="s">
        <v>1569</v>
      </c>
      <c r="G181" s="39" t="s">
        <v>27</v>
      </c>
    </row>
    <row r="182" spans="1:7" ht="15.75" customHeight="1">
      <c r="A182" s="39" t="s">
        <v>1570</v>
      </c>
      <c r="B182" s="39" t="s">
        <v>579</v>
      </c>
      <c r="C182" s="39" t="s">
        <v>1571</v>
      </c>
      <c r="D182" s="39" t="s">
        <v>1572</v>
      </c>
      <c r="E182" s="39" t="s">
        <v>1573</v>
      </c>
      <c r="F182" s="127" t="s">
        <v>1574</v>
      </c>
      <c r="G182" s="39" t="s">
        <v>1575</v>
      </c>
    </row>
    <row r="183" spans="1:7" ht="15.75" customHeight="1">
      <c r="A183" s="39" t="s">
        <v>1576</v>
      </c>
      <c r="B183" s="39" t="s">
        <v>1014</v>
      </c>
      <c r="C183" s="39" t="s">
        <v>1577</v>
      </c>
      <c r="D183" s="39" t="s">
        <v>1578</v>
      </c>
      <c r="E183" s="39" t="s">
        <v>1579</v>
      </c>
      <c r="F183" s="127" t="s">
        <v>1580</v>
      </c>
      <c r="G183" s="39" t="s">
        <v>12</v>
      </c>
    </row>
    <row r="184" spans="1:7" ht="15.75" customHeight="1">
      <c r="A184" s="39" t="s">
        <v>1581</v>
      </c>
      <c r="B184" s="39" t="s">
        <v>69</v>
      </c>
      <c r="C184" s="39" t="s">
        <v>1582</v>
      </c>
      <c r="D184" s="39" t="s">
        <v>1583</v>
      </c>
      <c r="E184" s="39" t="s">
        <v>1548</v>
      </c>
      <c r="F184" s="127" t="s">
        <v>1584</v>
      </c>
      <c r="G184" s="39" t="s">
        <v>1585</v>
      </c>
    </row>
    <row r="185" spans="1:7" ht="15.75" customHeight="1">
      <c r="A185" s="39" t="s">
        <v>1586</v>
      </c>
      <c r="B185" s="39" t="s">
        <v>1587</v>
      </c>
      <c r="C185" s="39" t="s">
        <v>1588</v>
      </c>
      <c r="D185" s="39" t="s">
        <v>1583</v>
      </c>
      <c r="E185" s="39" t="s">
        <v>1548</v>
      </c>
      <c r="F185" s="127" t="s">
        <v>1589</v>
      </c>
      <c r="G185" s="39" t="s">
        <v>1585</v>
      </c>
    </row>
    <row r="186" spans="1:7" ht="15.75" customHeight="1">
      <c r="A186" s="39" t="s">
        <v>1590</v>
      </c>
      <c r="B186" s="39" t="s">
        <v>1591</v>
      </c>
      <c r="C186" s="39" t="s">
        <v>1592</v>
      </c>
      <c r="D186" s="39" t="s">
        <v>1593</v>
      </c>
      <c r="E186" s="39" t="s">
        <v>1559</v>
      </c>
      <c r="F186" s="127" t="s">
        <v>1594</v>
      </c>
      <c r="G186" s="39" t="s">
        <v>12</v>
      </c>
    </row>
    <row r="187" spans="1:7" ht="15.75" customHeight="1">
      <c r="A187" s="39" t="s">
        <v>1595</v>
      </c>
      <c r="B187" s="39" t="s">
        <v>1596</v>
      </c>
      <c r="C187" s="39" t="s">
        <v>1597</v>
      </c>
      <c r="D187" s="39" t="s">
        <v>1598</v>
      </c>
      <c r="E187" s="39" t="s">
        <v>1599</v>
      </c>
      <c r="F187" s="127" t="s">
        <v>1600</v>
      </c>
      <c r="G187" s="39" t="s">
        <v>12</v>
      </c>
    </row>
    <row r="188" spans="1:7" ht="15.75" customHeight="1">
      <c r="A188" s="39" t="s">
        <v>1601</v>
      </c>
      <c r="B188" s="39" t="s">
        <v>579</v>
      </c>
      <c r="C188" s="39" t="s">
        <v>1602</v>
      </c>
      <c r="D188" s="39" t="s">
        <v>1603</v>
      </c>
      <c r="E188" s="39" t="s">
        <v>1604</v>
      </c>
      <c r="F188" s="127" t="s">
        <v>1605</v>
      </c>
      <c r="G188" s="39" t="s">
        <v>12</v>
      </c>
    </row>
    <row r="189" spans="1:7" ht="15.75" customHeight="1">
      <c r="A189" s="39" t="s">
        <v>1606</v>
      </c>
      <c r="B189" s="39" t="s">
        <v>1607</v>
      </c>
      <c r="C189" s="39" t="s">
        <v>1608</v>
      </c>
      <c r="D189" s="39" t="s">
        <v>1609</v>
      </c>
      <c r="E189" s="39" t="s">
        <v>1573</v>
      </c>
      <c r="F189" s="127" t="s">
        <v>1610</v>
      </c>
      <c r="G189" s="39" t="s">
        <v>12</v>
      </c>
    </row>
    <row r="190" spans="1:7" ht="15.75" customHeight="1">
      <c r="A190" s="39" t="s">
        <v>1611</v>
      </c>
      <c r="B190" s="39" t="s">
        <v>409</v>
      </c>
      <c r="C190" s="39" t="s">
        <v>1612</v>
      </c>
      <c r="D190" s="39" t="s">
        <v>1613</v>
      </c>
      <c r="E190" s="39" t="s">
        <v>1614</v>
      </c>
      <c r="F190" s="127" t="s">
        <v>1615</v>
      </c>
      <c r="G190" s="39" t="s">
        <v>12</v>
      </c>
    </row>
    <row r="191" spans="1:7" ht="15.75" customHeight="1">
      <c r="A191" s="39" t="s">
        <v>1616</v>
      </c>
      <c r="B191" s="39" t="s">
        <v>579</v>
      </c>
      <c r="C191" s="39"/>
      <c r="D191" s="39" t="s">
        <v>1617</v>
      </c>
      <c r="E191" s="39" t="s">
        <v>1559</v>
      </c>
      <c r="F191" s="127" t="s">
        <v>1618</v>
      </c>
      <c r="G191" s="39" t="s">
        <v>27</v>
      </c>
    </row>
    <row r="192" spans="1:7" ht="15.75" customHeight="1">
      <c r="A192" s="39" t="s">
        <v>1619</v>
      </c>
      <c r="B192" s="39" t="s">
        <v>1587</v>
      </c>
      <c r="C192" s="39" t="s">
        <v>1620</v>
      </c>
      <c r="D192" s="39" t="s">
        <v>1621</v>
      </c>
      <c r="E192" s="39" t="s">
        <v>1559</v>
      </c>
      <c r="F192" s="127" t="s">
        <v>1622</v>
      </c>
      <c r="G192" s="39" t="s">
        <v>12</v>
      </c>
    </row>
    <row r="193" spans="1:7" ht="15.75" customHeight="1">
      <c r="A193" s="39" t="s">
        <v>1623</v>
      </c>
      <c r="B193" s="39" t="s">
        <v>1624</v>
      </c>
      <c r="C193" s="39" t="s">
        <v>1625</v>
      </c>
      <c r="D193" s="39" t="s">
        <v>1626</v>
      </c>
      <c r="E193" s="39"/>
      <c r="F193" s="127" t="s">
        <v>1627</v>
      </c>
      <c r="G193" s="39" t="s">
        <v>12</v>
      </c>
    </row>
    <row r="194" spans="1:7" ht="15.75" customHeight="1">
      <c r="A194" s="39" t="s">
        <v>1628</v>
      </c>
      <c r="B194" s="39" t="s">
        <v>1629</v>
      </c>
      <c r="C194" s="39" t="s">
        <v>1630</v>
      </c>
      <c r="D194" s="39" t="s">
        <v>1631</v>
      </c>
      <c r="E194" s="39"/>
      <c r="F194" s="127" t="s">
        <v>1632</v>
      </c>
      <c r="G194" s="39" t="s">
        <v>945</v>
      </c>
    </row>
    <row r="195" spans="1:7" ht="15.75" customHeight="1">
      <c r="A195" s="39" t="s">
        <v>1633</v>
      </c>
      <c r="B195" s="39" t="s">
        <v>409</v>
      </c>
      <c r="C195" s="39" t="s">
        <v>1634</v>
      </c>
      <c r="D195" s="39" t="s">
        <v>1635</v>
      </c>
      <c r="E195" s="39"/>
      <c r="F195" s="127" t="s">
        <v>1636</v>
      </c>
      <c r="G195" s="39" t="s">
        <v>12</v>
      </c>
    </row>
    <row r="196" spans="1:7" ht="15.75" customHeight="1">
      <c r="A196" s="39" t="s">
        <v>1637</v>
      </c>
      <c r="B196" s="39" t="s">
        <v>1638</v>
      </c>
      <c r="C196" s="39" t="s">
        <v>1639</v>
      </c>
      <c r="D196" s="39" t="s">
        <v>949</v>
      </c>
      <c r="E196" s="39"/>
      <c r="F196" s="127" t="s">
        <v>1640</v>
      </c>
      <c r="G196" s="39" t="s">
        <v>1641</v>
      </c>
    </row>
    <row r="197" spans="1:7" ht="15.75" customHeight="1">
      <c r="A197" s="39" t="s">
        <v>4468</v>
      </c>
      <c r="B197" s="39" t="s">
        <v>584</v>
      </c>
      <c r="C197" s="39" t="s">
        <v>1643</v>
      </c>
      <c r="D197" s="39" t="s">
        <v>1644</v>
      </c>
      <c r="E197" s="39"/>
      <c r="F197" s="127" t="s">
        <v>1645</v>
      </c>
      <c r="G197" s="39" t="s">
        <v>12</v>
      </c>
    </row>
    <row r="198" spans="1:7" ht="15.75" customHeight="1">
      <c r="A198" s="39" t="s">
        <v>1646</v>
      </c>
      <c r="B198" s="39" t="s">
        <v>1647</v>
      </c>
      <c r="C198" s="39" t="s">
        <v>1648</v>
      </c>
      <c r="D198" s="39" t="s">
        <v>1649</v>
      </c>
      <c r="E198" s="39"/>
      <c r="F198" s="127" t="s">
        <v>1650</v>
      </c>
      <c r="G198" s="39" t="s">
        <v>1641</v>
      </c>
    </row>
    <row r="199" spans="1:7" ht="15.75" customHeight="1">
      <c r="A199" s="39" t="s">
        <v>1651</v>
      </c>
      <c r="B199" s="40" t="s">
        <v>182</v>
      </c>
      <c r="C199" s="39" t="s">
        <v>1652</v>
      </c>
      <c r="D199" s="39" t="s">
        <v>1653</v>
      </c>
      <c r="E199" s="39" t="s">
        <v>1654</v>
      </c>
      <c r="F199" s="127" t="s">
        <v>1655</v>
      </c>
      <c r="G199" s="39" t="s">
        <v>12</v>
      </c>
    </row>
    <row r="200" spans="1:7" ht="15.75" customHeight="1">
      <c r="A200" s="41" t="s">
        <v>1656</v>
      </c>
      <c r="B200" s="42" t="s">
        <v>1657</v>
      </c>
      <c r="C200" s="39" t="s">
        <v>1658</v>
      </c>
      <c r="D200" s="39" t="s">
        <v>1659</v>
      </c>
      <c r="E200" s="39"/>
      <c r="F200" s="127" t="s">
        <v>1660</v>
      </c>
      <c r="G200" s="39" t="s">
        <v>1661</v>
      </c>
    </row>
    <row r="201" spans="1:7" ht="15.75" customHeight="1">
      <c r="A201" s="39" t="s">
        <v>1662</v>
      </c>
      <c r="B201" s="39" t="s">
        <v>281</v>
      </c>
      <c r="C201" s="39" t="s">
        <v>1663</v>
      </c>
      <c r="D201" s="39" t="s">
        <v>1664</v>
      </c>
      <c r="E201" s="39"/>
      <c r="F201" s="127" t="s">
        <v>1665</v>
      </c>
      <c r="G201" s="39" t="s">
        <v>12</v>
      </c>
    </row>
    <row r="202" spans="1:7" ht="15.75" customHeight="1">
      <c r="A202" s="39" t="s">
        <v>1666</v>
      </c>
      <c r="B202" s="39" t="s">
        <v>520</v>
      </c>
      <c r="C202" s="39" t="s">
        <v>1667</v>
      </c>
      <c r="D202" s="39" t="s">
        <v>1668</v>
      </c>
      <c r="E202" s="39"/>
      <c r="F202" s="127" t="s">
        <v>1669</v>
      </c>
      <c r="G202" s="39" t="s">
        <v>12</v>
      </c>
    </row>
    <row r="203" spans="1:7" ht="15.75" customHeight="1">
      <c r="A203" s="39" t="s">
        <v>1670</v>
      </c>
      <c r="B203" s="39" t="s">
        <v>698</v>
      </c>
      <c r="C203" s="39" t="s">
        <v>1671</v>
      </c>
      <c r="D203" s="39" t="s">
        <v>1672</v>
      </c>
      <c r="E203" s="39"/>
      <c r="F203" s="127" t="s">
        <v>1673</v>
      </c>
      <c r="G203" s="39" t="s">
        <v>1674</v>
      </c>
    </row>
    <row r="204" spans="1:7" ht="15.75" customHeight="1">
      <c r="A204" s="39" t="s">
        <v>1675</v>
      </c>
      <c r="B204" s="39" t="s">
        <v>1676</v>
      </c>
      <c r="C204" s="39" t="s">
        <v>1677</v>
      </c>
      <c r="D204" s="39" t="s">
        <v>1678</v>
      </c>
      <c r="E204" s="39"/>
      <c r="F204" s="127" t="s">
        <v>1679</v>
      </c>
      <c r="G204" s="39" t="s">
        <v>1641</v>
      </c>
    </row>
    <row r="205" spans="1:7" ht="15.75" customHeight="1">
      <c r="A205" s="39" t="s">
        <v>1680</v>
      </c>
      <c r="B205" s="39" t="s">
        <v>492</v>
      </c>
      <c r="C205" s="39" t="s">
        <v>1681</v>
      </c>
      <c r="D205" s="39" t="s">
        <v>1682</v>
      </c>
      <c r="E205" s="39"/>
      <c r="F205" s="127" t="s">
        <v>1683</v>
      </c>
      <c r="G205" s="39" t="s">
        <v>1641</v>
      </c>
    </row>
    <row r="206" spans="1:7" ht="15.75" customHeight="1">
      <c r="A206" s="39" t="s">
        <v>1684</v>
      </c>
      <c r="B206" s="39" t="s">
        <v>1685</v>
      </c>
      <c r="C206" s="39" t="s">
        <v>1686</v>
      </c>
      <c r="D206" s="39" t="s">
        <v>1682</v>
      </c>
      <c r="E206" s="39"/>
      <c r="F206" s="127" t="s">
        <v>1687</v>
      </c>
      <c r="G206" s="39" t="s">
        <v>1641</v>
      </c>
    </row>
    <row r="207" spans="1:7" ht="15.75" customHeight="1">
      <c r="A207" s="39" t="s">
        <v>1688</v>
      </c>
      <c r="B207" s="39" t="s">
        <v>1223</v>
      </c>
      <c r="C207" s="39" t="s">
        <v>1689</v>
      </c>
      <c r="D207" s="39" t="s">
        <v>1690</v>
      </c>
      <c r="E207" s="39" t="s">
        <v>1654</v>
      </c>
      <c r="F207" s="127">
        <v>97315077</v>
      </c>
      <c r="G207" s="39" t="s">
        <v>12</v>
      </c>
    </row>
    <row r="208" spans="1:7" ht="15.75" customHeight="1">
      <c r="A208" s="39"/>
      <c r="B208" s="39"/>
      <c r="C208" s="39"/>
      <c r="D208" s="39"/>
      <c r="E208" s="39"/>
      <c r="F208" s="127"/>
      <c r="G208" s="39"/>
    </row>
    <row r="209" spans="1:7" ht="15.75" customHeight="1">
      <c r="A209" s="39"/>
      <c r="B209" s="39"/>
      <c r="C209" s="39"/>
      <c r="D209" s="39"/>
      <c r="E209" s="39"/>
      <c r="F209" s="127"/>
      <c r="G209" s="39"/>
    </row>
    <row r="210" spans="1:7" ht="15.75" customHeight="1">
      <c r="A210" s="39"/>
      <c r="B210" s="39"/>
      <c r="C210" s="39"/>
      <c r="D210" s="39"/>
      <c r="E210" s="39"/>
      <c r="F210" s="127"/>
      <c r="G210" s="39"/>
    </row>
    <row r="211" spans="1:7" ht="15.75" customHeight="1">
      <c r="A211" s="39"/>
      <c r="B211" s="39"/>
      <c r="C211" s="39"/>
      <c r="D211" s="39"/>
      <c r="E211" s="39"/>
      <c r="F211" s="127"/>
      <c r="G211" s="39"/>
    </row>
    <row r="212" spans="1:7" ht="15.75" customHeight="1">
      <c r="A212" s="39"/>
      <c r="B212" s="39"/>
      <c r="C212" s="39"/>
      <c r="D212" s="39"/>
      <c r="E212" s="39"/>
      <c r="F212" s="127"/>
      <c r="G212" s="39"/>
    </row>
    <row r="213" spans="1:7" ht="15.75" customHeight="1">
      <c r="A213" s="23"/>
      <c r="B213" s="43"/>
      <c r="C213" s="23"/>
      <c r="D213" s="23"/>
      <c r="E213" s="23"/>
      <c r="F213" s="124"/>
      <c r="G213" s="29"/>
    </row>
    <row r="214" spans="1:7" ht="15.75" customHeight="1">
      <c r="A214" s="23"/>
      <c r="B214" s="43"/>
      <c r="C214" s="23"/>
      <c r="D214" s="23"/>
      <c r="E214" s="23"/>
      <c r="F214" s="124"/>
      <c r="G214" s="29"/>
    </row>
    <row r="215" spans="1:7" ht="15.75" customHeight="1">
      <c r="A215" s="23"/>
      <c r="B215" s="43"/>
      <c r="C215" s="23"/>
      <c r="D215" s="23"/>
      <c r="E215" s="23"/>
      <c r="F215" s="124"/>
      <c r="G215" s="29"/>
    </row>
    <row r="216" spans="1:7" ht="15.75" customHeight="1">
      <c r="A216" s="23"/>
      <c r="B216" s="43"/>
      <c r="C216" s="23"/>
      <c r="D216" s="23"/>
      <c r="E216" s="23"/>
      <c r="F216" s="124"/>
      <c r="G216" s="29"/>
    </row>
    <row r="217" spans="1:7" ht="15.75" customHeight="1">
      <c r="A217" s="23"/>
      <c r="B217" s="43"/>
      <c r="C217" s="23"/>
      <c r="D217" s="23"/>
      <c r="E217" s="23"/>
      <c r="F217" s="124"/>
      <c r="G217" s="29"/>
    </row>
    <row r="218" spans="1:7" ht="15.75" customHeight="1">
      <c r="A218" s="23"/>
      <c r="B218" s="43"/>
      <c r="C218" s="23"/>
      <c r="D218" s="23"/>
      <c r="E218" s="23"/>
      <c r="F218" s="124"/>
      <c r="G218" s="29"/>
    </row>
    <row r="219" spans="1:7" ht="15.75" customHeight="1">
      <c r="A219" s="23"/>
      <c r="B219" s="43"/>
      <c r="C219" s="23"/>
      <c r="D219" s="23"/>
      <c r="E219" s="23"/>
      <c r="F219" s="124"/>
      <c r="G219" s="29"/>
    </row>
    <row r="220" spans="1:7" ht="15.75" customHeight="1">
      <c r="A220" s="23"/>
      <c r="B220" s="43"/>
      <c r="C220" s="23"/>
      <c r="D220" s="23"/>
      <c r="E220" s="23"/>
      <c r="F220" s="124"/>
      <c r="G220" s="29"/>
    </row>
    <row r="221" spans="1:7" ht="15.75" customHeight="1">
      <c r="A221" s="23"/>
      <c r="B221" s="43"/>
      <c r="C221" s="23"/>
      <c r="D221" s="23"/>
      <c r="E221" s="23"/>
      <c r="F221" s="124"/>
      <c r="G221" s="29"/>
    </row>
    <row r="222" spans="1:7" ht="15.75" customHeight="1">
      <c r="A222" s="23"/>
      <c r="B222" s="43"/>
      <c r="C222" s="23"/>
      <c r="D222" s="23"/>
      <c r="E222" s="23"/>
      <c r="F222" s="124"/>
      <c r="G222" s="29"/>
    </row>
    <row r="223" spans="1:7" ht="15.75" customHeight="1">
      <c r="A223" s="23"/>
      <c r="B223" s="43"/>
      <c r="C223" s="23"/>
      <c r="D223" s="23"/>
      <c r="E223" s="23"/>
      <c r="F223" s="124"/>
      <c r="G223" s="29"/>
    </row>
    <row r="224" spans="1:7" ht="15.75" customHeight="1">
      <c r="A224" s="23"/>
      <c r="B224" s="43"/>
      <c r="C224" s="23"/>
      <c r="D224" s="23"/>
      <c r="E224" s="23"/>
      <c r="F224" s="124"/>
      <c r="G224" s="29"/>
    </row>
    <row r="225" spans="1:7" ht="15.75" customHeight="1">
      <c r="A225" s="23"/>
      <c r="B225" s="43"/>
      <c r="C225" s="23"/>
      <c r="D225" s="23"/>
      <c r="E225" s="23"/>
      <c r="F225" s="124"/>
      <c r="G225" s="29"/>
    </row>
    <row r="226" spans="1:7" ht="15.75" customHeight="1">
      <c r="A226" s="23"/>
      <c r="B226" s="43"/>
      <c r="C226" s="23"/>
      <c r="D226" s="23"/>
      <c r="E226" s="23"/>
      <c r="F226" s="124"/>
      <c r="G226" s="29"/>
    </row>
    <row r="227" spans="1:7" ht="15.75" customHeight="1">
      <c r="A227" s="23"/>
      <c r="B227" s="43"/>
      <c r="C227" s="23"/>
      <c r="D227" s="23"/>
      <c r="E227" s="23"/>
      <c r="F227" s="124"/>
      <c r="G227" s="29"/>
    </row>
    <row r="228" spans="1:7" ht="15.75" customHeight="1">
      <c r="A228" s="23"/>
      <c r="B228" s="43"/>
      <c r="C228" s="23"/>
      <c r="D228" s="23"/>
      <c r="E228" s="23"/>
      <c r="F228" s="124"/>
      <c r="G228" s="29"/>
    </row>
    <row r="229" spans="1:7" ht="15.75" customHeight="1">
      <c r="A229" s="23"/>
      <c r="B229" s="43"/>
      <c r="C229" s="23"/>
      <c r="D229" s="23"/>
      <c r="E229" s="23"/>
      <c r="F229" s="124"/>
      <c r="G229" s="29"/>
    </row>
    <row r="230" spans="1:7" ht="15.75" customHeight="1">
      <c r="A230" s="23"/>
      <c r="B230" s="43"/>
      <c r="C230" s="23"/>
      <c r="D230" s="23"/>
      <c r="E230" s="23"/>
      <c r="F230" s="124"/>
      <c r="G230" s="29"/>
    </row>
    <row r="231" spans="1:7" ht="15.75" customHeight="1">
      <c r="A231" s="23"/>
      <c r="B231" s="43"/>
      <c r="C231" s="23"/>
      <c r="D231" s="23"/>
      <c r="E231" s="23"/>
      <c r="F231" s="124"/>
      <c r="G231" s="23"/>
    </row>
    <row r="232" spans="1:7" ht="15.75" customHeight="1">
      <c r="A232" s="23"/>
      <c r="B232" s="43"/>
      <c r="C232" s="23"/>
      <c r="D232" s="23"/>
      <c r="E232" s="23"/>
      <c r="F232" s="124"/>
      <c r="G232" s="29"/>
    </row>
    <row r="233" spans="1:7" ht="15.75" customHeight="1">
      <c r="A233" s="23"/>
      <c r="B233" s="43"/>
      <c r="C233" s="23"/>
      <c r="D233" s="23"/>
      <c r="E233" s="23"/>
      <c r="F233" s="124"/>
      <c r="G233" s="29"/>
    </row>
    <row r="234" spans="1:7" ht="15.75" customHeight="1">
      <c r="A234" s="23"/>
      <c r="B234" s="43"/>
      <c r="C234" s="23"/>
      <c r="D234" s="23"/>
      <c r="E234" s="23"/>
      <c r="F234" s="124"/>
      <c r="G234" s="29"/>
    </row>
    <row r="235" spans="1:7" ht="15.75" customHeight="1">
      <c r="A235" s="23"/>
      <c r="B235" s="43"/>
      <c r="C235" s="23"/>
      <c r="D235" s="23"/>
      <c r="E235" s="23"/>
      <c r="F235" s="124"/>
      <c r="G235" s="29"/>
    </row>
    <row r="236" spans="1:7" ht="15.75" customHeight="1">
      <c r="A236" s="23"/>
      <c r="B236" s="43"/>
      <c r="C236" s="23"/>
      <c r="D236" s="23"/>
      <c r="E236" s="23"/>
      <c r="F236" s="124"/>
      <c r="G236" s="29"/>
    </row>
    <row r="237" spans="1:7" ht="15.75" customHeight="1">
      <c r="A237" s="23"/>
      <c r="B237" s="43"/>
      <c r="C237" s="23"/>
      <c r="D237" s="23"/>
      <c r="E237" s="23"/>
      <c r="F237" s="124"/>
      <c r="G237" s="29"/>
    </row>
    <row r="238" spans="1:7" ht="15.75" customHeight="1">
      <c r="A238" s="23"/>
      <c r="B238" s="43"/>
      <c r="C238" s="23"/>
      <c r="D238" s="23"/>
      <c r="E238" s="23"/>
      <c r="F238" s="124"/>
      <c r="G238" s="29"/>
    </row>
    <row r="239" spans="1:7" ht="15.75" customHeight="1">
      <c r="A239" s="23"/>
      <c r="B239" s="43"/>
      <c r="C239" s="23"/>
      <c r="D239" s="23"/>
      <c r="E239" s="23"/>
      <c r="F239" s="124"/>
      <c r="G239" s="29"/>
    </row>
    <row r="240" spans="1:7" ht="15.75" customHeight="1">
      <c r="A240" s="23"/>
      <c r="B240" s="43"/>
      <c r="C240" s="23"/>
      <c r="D240" s="23"/>
      <c r="E240" s="23"/>
      <c r="F240" s="124"/>
      <c r="G240" s="29"/>
    </row>
    <row r="241" spans="1:7" ht="15.75" customHeight="1">
      <c r="A241" s="23"/>
      <c r="B241" s="43"/>
      <c r="C241" s="23"/>
      <c r="D241" s="23"/>
      <c r="E241" s="23"/>
      <c r="F241" s="124"/>
      <c r="G241" s="29"/>
    </row>
    <row r="242" spans="1:7" ht="15.75" customHeight="1">
      <c r="A242" s="23"/>
      <c r="B242" s="43"/>
      <c r="C242" s="23"/>
      <c r="D242" s="23"/>
      <c r="E242" s="23"/>
      <c r="F242" s="124"/>
      <c r="G242" s="29"/>
    </row>
    <row r="243" spans="1:7" ht="15.75" customHeight="1">
      <c r="A243" s="23"/>
      <c r="B243" s="43"/>
      <c r="C243" s="23"/>
      <c r="D243" s="23"/>
      <c r="E243" s="23"/>
      <c r="F243" s="124"/>
      <c r="G243" s="29"/>
    </row>
    <row r="244" spans="1:7" ht="15.75" customHeight="1">
      <c r="A244" s="23"/>
      <c r="B244" s="43"/>
      <c r="C244" s="23"/>
      <c r="D244" s="23"/>
      <c r="E244" s="23"/>
      <c r="F244" s="124"/>
      <c r="G244" s="29"/>
    </row>
    <row r="245" spans="1:7" ht="15.75" customHeight="1">
      <c r="A245" s="23"/>
      <c r="B245" s="43"/>
      <c r="C245" s="23"/>
      <c r="D245" s="23"/>
      <c r="E245" s="23"/>
      <c r="F245" s="124"/>
      <c r="G245" s="29"/>
    </row>
    <row r="246" spans="1:7" ht="15.75" customHeight="1">
      <c r="A246" s="23"/>
      <c r="B246" s="43"/>
      <c r="C246" s="23"/>
      <c r="D246" s="23"/>
      <c r="E246" s="23"/>
      <c r="F246" s="124"/>
      <c r="G246" s="29"/>
    </row>
    <row r="247" spans="1:7" ht="15.75" customHeight="1">
      <c r="A247" s="23"/>
      <c r="B247" s="43"/>
      <c r="C247" s="23"/>
      <c r="D247" s="23"/>
      <c r="E247" s="23"/>
      <c r="F247" s="124"/>
      <c r="G247" s="29"/>
    </row>
    <row r="248" spans="1:7" ht="15.75" customHeight="1">
      <c r="A248" s="23"/>
      <c r="B248" s="43"/>
      <c r="C248" s="23"/>
      <c r="D248" s="23"/>
      <c r="E248" s="23"/>
      <c r="F248" s="124"/>
      <c r="G248" s="29"/>
    </row>
    <row r="249" spans="1:7" ht="15.75" customHeight="1">
      <c r="A249" s="23"/>
      <c r="B249" s="43"/>
      <c r="C249" s="23"/>
      <c r="D249" s="23"/>
      <c r="E249" s="23"/>
      <c r="F249" s="124"/>
      <c r="G249" s="29"/>
    </row>
    <row r="250" spans="1:7" ht="15.75" customHeight="1">
      <c r="A250" s="23"/>
      <c r="B250" s="43"/>
      <c r="C250" s="23"/>
      <c r="D250" s="23"/>
      <c r="E250" s="23"/>
      <c r="F250" s="124"/>
      <c r="G250" s="29"/>
    </row>
    <row r="251" spans="1:7" ht="15.75" customHeight="1">
      <c r="A251" s="23"/>
      <c r="B251" s="43"/>
      <c r="C251" s="23"/>
      <c r="D251" s="23"/>
      <c r="E251" s="23"/>
      <c r="F251" s="124"/>
      <c r="G251" s="29"/>
    </row>
    <row r="252" spans="1:7" ht="15.75" customHeight="1">
      <c r="A252" s="23"/>
      <c r="B252" s="43"/>
      <c r="C252" s="23"/>
      <c r="D252" s="23"/>
      <c r="E252" s="23"/>
      <c r="F252" s="124"/>
      <c r="G252" s="29"/>
    </row>
    <row r="253" spans="1:7" ht="15.75" customHeight="1">
      <c r="A253" s="23"/>
      <c r="B253" s="43"/>
      <c r="C253" s="23"/>
      <c r="D253" s="23"/>
      <c r="E253" s="23"/>
      <c r="F253" s="124"/>
      <c r="G253" s="29"/>
    </row>
    <row r="254" spans="1:7" ht="15.75" customHeight="1">
      <c r="A254" s="23"/>
      <c r="B254" s="43"/>
      <c r="C254" s="23"/>
      <c r="D254" s="23"/>
      <c r="E254" s="23"/>
      <c r="F254" s="124"/>
      <c r="G254" s="29"/>
    </row>
    <row r="255" spans="1:7" ht="15.75" customHeight="1">
      <c r="A255" s="23"/>
      <c r="B255" s="43"/>
      <c r="C255" s="23"/>
      <c r="D255" s="23"/>
      <c r="E255" s="23"/>
      <c r="F255" s="124"/>
      <c r="G255" s="29"/>
    </row>
    <row r="256" spans="1:7" ht="15.75" customHeight="1">
      <c r="A256" s="23"/>
      <c r="B256" s="43"/>
      <c r="C256" s="23"/>
      <c r="D256" s="23"/>
      <c r="E256" s="23"/>
      <c r="F256" s="124"/>
      <c r="G256" s="29"/>
    </row>
    <row r="257" spans="1:7" ht="15.75" customHeight="1">
      <c r="A257" s="23"/>
      <c r="B257" s="43"/>
      <c r="C257" s="23"/>
      <c r="D257" s="23"/>
      <c r="E257" s="23"/>
      <c r="F257" s="124"/>
      <c r="G257" s="29"/>
    </row>
    <row r="258" spans="1:7" ht="15.75" customHeight="1">
      <c r="A258" s="23"/>
      <c r="B258" s="43"/>
      <c r="C258" s="23"/>
      <c r="D258" s="23"/>
      <c r="E258" s="23"/>
      <c r="F258" s="124"/>
      <c r="G258" s="29"/>
    </row>
    <row r="259" spans="1:7" ht="15.75" customHeight="1">
      <c r="A259" s="23"/>
      <c r="B259" s="43"/>
      <c r="C259" s="23"/>
      <c r="D259" s="23"/>
      <c r="E259" s="23"/>
      <c r="F259" s="124"/>
      <c r="G259" s="29"/>
    </row>
    <row r="260" spans="1:7" ht="15.75" customHeight="1">
      <c r="A260" s="23"/>
      <c r="B260" s="43"/>
      <c r="C260" s="23"/>
      <c r="D260" s="23"/>
      <c r="E260" s="23"/>
      <c r="F260" s="124"/>
      <c r="G260" s="29"/>
    </row>
    <row r="261" spans="1:7" ht="15.75" customHeight="1">
      <c r="A261" s="23"/>
      <c r="B261" s="43"/>
      <c r="C261" s="23"/>
      <c r="D261" s="23"/>
      <c r="E261" s="23"/>
      <c r="F261" s="124"/>
      <c r="G261" s="29"/>
    </row>
    <row r="262" spans="1:7" ht="15.75" customHeight="1">
      <c r="A262" s="23"/>
      <c r="B262" s="43"/>
      <c r="C262" s="23"/>
      <c r="D262" s="23"/>
      <c r="E262" s="23"/>
      <c r="F262" s="124"/>
      <c r="G262" s="29"/>
    </row>
    <row r="263" spans="1:7" ht="15.75" customHeight="1">
      <c r="A263" s="23"/>
      <c r="B263" s="43"/>
      <c r="C263" s="23"/>
      <c r="D263" s="23"/>
      <c r="E263" s="23"/>
      <c r="F263" s="124"/>
      <c r="G263" s="29"/>
    </row>
    <row r="264" spans="1:7" ht="15.75" customHeight="1">
      <c r="A264" s="23"/>
      <c r="B264" s="43"/>
      <c r="C264" s="23"/>
      <c r="D264" s="23"/>
      <c r="E264" s="23"/>
      <c r="F264" s="124"/>
      <c r="G264" s="29"/>
    </row>
    <row r="265" spans="1:7" ht="15.75" customHeight="1">
      <c r="A265" s="23"/>
      <c r="B265" s="43"/>
      <c r="C265" s="23"/>
      <c r="D265" s="23"/>
      <c r="E265" s="23"/>
      <c r="F265" s="124"/>
      <c r="G265" s="29"/>
    </row>
    <row r="266" spans="1:7" ht="15.75" customHeight="1">
      <c r="A266" s="23"/>
      <c r="B266" s="43"/>
      <c r="C266" s="23"/>
      <c r="D266" s="23"/>
      <c r="E266" s="23"/>
      <c r="F266" s="124"/>
      <c r="G266" s="29"/>
    </row>
    <row r="267" spans="1:7" ht="15.75" customHeight="1">
      <c r="A267" s="23"/>
      <c r="B267" s="43"/>
      <c r="C267" s="23"/>
      <c r="D267" s="23"/>
      <c r="E267" s="23"/>
      <c r="F267" s="124"/>
      <c r="G267" s="29"/>
    </row>
    <row r="268" spans="1:7" ht="15.75" customHeight="1">
      <c r="A268" s="23"/>
      <c r="B268" s="43"/>
      <c r="C268" s="23"/>
      <c r="D268" s="23"/>
      <c r="E268" s="23"/>
      <c r="F268" s="124"/>
      <c r="G268" s="29"/>
    </row>
    <row r="269" spans="1:7" ht="15.75" customHeight="1">
      <c r="A269" s="23"/>
      <c r="B269" s="43"/>
      <c r="C269" s="23"/>
      <c r="D269" s="23"/>
      <c r="E269" s="23"/>
      <c r="F269" s="124"/>
      <c r="G269" s="29"/>
    </row>
    <row r="270" spans="1:7" ht="15.75" customHeight="1">
      <c r="A270" s="23"/>
      <c r="B270" s="43"/>
      <c r="C270" s="23"/>
      <c r="D270" s="23"/>
      <c r="E270" s="23"/>
      <c r="F270" s="124"/>
      <c r="G270" s="29"/>
    </row>
    <row r="271" spans="1:7" ht="15.75" customHeight="1">
      <c r="A271" s="23"/>
      <c r="B271" s="43"/>
      <c r="C271" s="23"/>
      <c r="D271" s="23"/>
      <c r="E271" s="23"/>
      <c r="F271" s="124"/>
      <c r="G271" s="29"/>
    </row>
    <row r="272" spans="1:7" ht="15.75" customHeight="1">
      <c r="A272" s="23"/>
      <c r="B272" s="43"/>
      <c r="C272" s="23"/>
      <c r="D272" s="23"/>
      <c r="E272" s="23"/>
      <c r="F272" s="124"/>
      <c r="G272" s="29"/>
    </row>
    <row r="273" spans="1:7" ht="15.75" customHeight="1">
      <c r="A273" s="23"/>
      <c r="B273" s="43"/>
      <c r="C273" s="23"/>
      <c r="D273" s="23"/>
      <c r="E273" s="23"/>
      <c r="F273" s="124"/>
      <c r="G273" s="29"/>
    </row>
    <row r="274" spans="1:7" ht="15.75" customHeight="1">
      <c r="A274" s="23"/>
      <c r="B274" s="43"/>
      <c r="C274" s="23"/>
      <c r="D274" s="23"/>
      <c r="E274" s="23"/>
      <c r="F274" s="124"/>
      <c r="G274" s="29"/>
    </row>
    <row r="275" spans="1:7" ht="15.75" customHeight="1">
      <c r="A275" s="23"/>
      <c r="B275" s="43"/>
      <c r="C275" s="23"/>
      <c r="D275" s="23"/>
      <c r="E275" s="23"/>
      <c r="F275" s="124"/>
      <c r="G275" s="29"/>
    </row>
    <row r="276" spans="1:7" ht="15.75" customHeight="1">
      <c r="A276" s="23"/>
      <c r="B276" s="43"/>
      <c r="C276" s="23"/>
      <c r="D276" s="23"/>
      <c r="E276" s="23"/>
      <c r="F276" s="124"/>
      <c r="G276" s="29"/>
    </row>
    <row r="277" spans="1:7" ht="15.75" customHeight="1">
      <c r="A277" s="23"/>
      <c r="B277" s="43"/>
      <c r="C277" s="23"/>
      <c r="D277" s="23"/>
      <c r="E277" s="23"/>
      <c r="F277" s="124"/>
      <c r="G277" s="29"/>
    </row>
    <row r="278" spans="1:7" ht="15.75" customHeight="1">
      <c r="A278" s="23"/>
      <c r="B278" s="43"/>
      <c r="C278" s="23"/>
      <c r="D278" s="23"/>
      <c r="E278" s="23"/>
      <c r="F278" s="124"/>
      <c r="G278" s="29"/>
    </row>
    <row r="279" spans="1:7" ht="15.75" customHeight="1">
      <c r="A279" s="23"/>
      <c r="B279" s="43"/>
      <c r="C279" s="23"/>
      <c r="D279" s="23"/>
      <c r="E279" s="23"/>
      <c r="F279" s="124"/>
      <c r="G279" s="29"/>
    </row>
    <row r="280" spans="1:7" ht="15.75" customHeight="1">
      <c r="A280" s="23"/>
      <c r="B280" s="43"/>
      <c r="C280" s="23"/>
      <c r="D280" s="23"/>
      <c r="E280" s="23"/>
      <c r="F280" s="124"/>
      <c r="G280" s="29"/>
    </row>
    <row r="281" spans="1:7" ht="15.75" customHeight="1">
      <c r="A281" s="23"/>
      <c r="B281" s="43"/>
      <c r="C281" s="23"/>
      <c r="D281" s="23"/>
      <c r="E281" s="23"/>
      <c r="F281" s="124"/>
      <c r="G281" s="29"/>
    </row>
    <row r="282" spans="1:7" ht="15.75" customHeight="1">
      <c r="A282" s="23"/>
      <c r="B282" s="43"/>
      <c r="C282" s="23"/>
      <c r="D282" s="23"/>
      <c r="E282" s="23"/>
      <c r="F282" s="124"/>
      <c r="G282" s="29"/>
    </row>
    <row r="283" spans="1:7" ht="15.75" customHeight="1">
      <c r="A283" s="23"/>
      <c r="B283" s="43"/>
      <c r="C283" s="23"/>
      <c r="D283" s="23"/>
      <c r="E283" s="23"/>
      <c r="F283" s="124"/>
      <c r="G283" s="29"/>
    </row>
    <row r="284" spans="1:7" ht="15.75" customHeight="1">
      <c r="A284" s="23"/>
      <c r="B284" s="43"/>
      <c r="C284" s="23"/>
      <c r="D284" s="23"/>
      <c r="E284" s="23"/>
      <c r="F284" s="124"/>
      <c r="G284" s="29"/>
    </row>
    <row r="285" spans="1:7" ht="15.75" customHeight="1">
      <c r="A285" s="23"/>
      <c r="B285" s="43"/>
      <c r="C285" s="23"/>
      <c r="D285" s="23"/>
      <c r="E285" s="23"/>
      <c r="F285" s="124"/>
      <c r="G285" s="29"/>
    </row>
    <row r="286" spans="1:7" ht="15.75" customHeight="1">
      <c r="A286" s="23"/>
      <c r="B286" s="43"/>
      <c r="C286" s="23"/>
      <c r="D286" s="23"/>
      <c r="E286" s="23"/>
      <c r="F286" s="124"/>
      <c r="G286" s="29"/>
    </row>
    <row r="287" spans="1:7" ht="15.75" customHeight="1">
      <c r="A287" s="23"/>
      <c r="B287" s="43"/>
      <c r="C287" s="23"/>
      <c r="D287" s="23"/>
      <c r="E287" s="23"/>
      <c r="F287" s="124"/>
      <c r="G287" s="29"/>
    </row>
    <row r="288" spans="1:7" ht="15.75" customHeight="1">
      <c r="A288" s="23"/>
      <c r="B288" s="43"/>
      <c r="C288" s="23"/>
      <c r="D288" s="23"/>
      <c r="E288" s="23"/>
      <c r="F288" s="124"/>
      <c r="G288" s="29"/>
    </row>
    <row r="289" spans="1:7" ht="15.75" customHeight="1">
      <c r="A289" s="23"/>
      <c r="B289" s="43"/>
      <c r="C289" s="23"/>
      <c r="D289" s="23"/>
      <c r="E289" s="23"/>
      <c r="F289" s="124"/>
      <c r="G289" s="29"/>
    </row>
    <row r="290" spans="1:7" ht="15.75" customHeight="1">
      <c r="A290" s="23"/>
      <c r="B290" s="43"/>
      <c r="C290" s="23"/>
      <c r="D290" s="23"/>
      <c r="E290" s="23"/>
      <c r="F290" s="124"/>
      <c r="G290" s="29"/>
    </row>
    <row r="291" spans="1:7" ht="15.75" customHeight="1">
      <c r="A291" s="23"/>
      <c r="B291" s="43"/>
      <c r="C291" s="23"/>
      <c r="D291" s="23"/>
      <c r="E291" s="23"/>
      <c r="F291" s="124"/>
      <c r="G291" s="29"/>
    </row>
    <row r="292" spans="1:7" ht="15.75" customHeight="1">
      <c r="A292" s="23"/>
      <c r="B292" s="43"/>
      <c r="C292" s="23"/>
      <c r="D292" s="23"/>
      <c r="E292" s="23"/>
      <c r="F292" s="124"/>
      <c r="G292" s="29"/>
    </row>
    <row r="293" spans="1:7" ht="15.75" customHeight="1">
      <c r="A293" s="23"/>
      <c r="B293" s="43"/>
      <c r="C293" s="23"/>
      <c r="D293" s="23"/>
      <c r="E293" s="23"/>
      <c r="F293" s="124"/>
      <c r="G293" s="29"/>
    </row>
    <row r="294" spans="1:7" ht="15.75" customHeight="1">
      <c r="A294" s="23"/>
      <c r="B294" s="43"/>
      <c r="C294" s="23"/>
      <c r="D294" s="23"/>
      <c r="E294" s="23"/>
      <c r="F294" s="124"/>
      <c r="G294" s="29"/>
    </row>
    <row r="295" spans="1:7" ht="15.75" customHeight="1">
      <c r="A295" s="23"/>
      <c r="B295" s="43"/>
      <c r="C295" s="23"/>
      <c r="D295" s="23"/>
      <c r="E295" s="23"/>
      <c r="F295" s="124"/>
      <c r="G295" s="29"/>
    </row>
    <row r="296" spans="1:7" ht="15.75" customHeight="1">
      <c r="A296" s="23"/>
      <c r="B296" s="43"/>
      <c r="C296" s="23"/>
      <c r="D296" s="23"/>
      <c r="E296" s="23"/>
      <c r="F296" s="124"/>
      <c r="G296" s="29"/>
    </row>
    <row r="297" spans="1:7" ht="15.75" customHeight="1">
      <c r="A297" s="23"/>
      <c r="B297" s="43"/>
      <c r="C297" s="23"/>
      <c r="D297" s="23"/>
      <c r="E297" s="23"/>
      <c r="F297" s="124"/>
      <c r="G297" s="29"/>
    </row>
    <row r="298" spans="1:7" ht="15.75" customHeight="1">
      <c r="A298" s="23"/>
      <c r="B298" s="43"/>
      <c r="C298" s="23"/>
      <c r="D298" s="23"/>
      <c r="E298" s="23"/>
      <c r="F298" s="124"/>
      <c r="G298" s="29"/>
    </row>
    <row r="299" spans="1:7" ht="15.75" customHeight="1">
      <c r="A299" s="23"/>
      <c r="B299" s="43"/>
      <c r="C299" s="23"/>
      <c r="D299" s="23"/>
      <c r="E299" s="23"/>
      <c r="F299" s="124"/>
      <c r="G299" s="29"/>
    </row>
    <row r="300" spans="1:7" ht="15.75" customHeight="1">
      <c r="A300" s="23"/>
      <c r="B300" s="43"/>
      <c r="C300" s="23"/>
      <c r="D300" s="23"/>
      <c r="E300" s="23"/>
      <c r="F300" s="124"/>
      <c r="G300" s="29"/>
    </row>
    <row r="301" spans="1:7" ht="15.75" customHeight="1">
      <c r="A301" s="23"/>
      <c r="B301" s="43"/>
      <c r="C301" s="23"/>
      <c r="D301" s="23"/>
      <c r="E301" s="23"/>
      <c r="F301" s="124"/>
      <c r="G301" s="29"/>
    </row>
    <row r="302" spans="1:7" ht="15.75" customHeight="1">
      <c r="A302" s="23"/>
      <c r="B302" s="43"/>
      <c r="C302" s="23"/>
      <c r="D302" s="23"/>
      <c r="E302" s="23"/>
      <c r="F302" s="124"/>
      <c r="G302" s="29"/>
    </row>
    <row r="303" spans="1:7" ht="15.75" customHeight="1">
      <c r="A303" s="23"/>
      <c r="B303" s="43"/>
      <c r="C303" s="23"/>
      <c r="D303" s="23"/>
      <c r="E303" s="23"/>
      <c r="F303" s="124"/>
      <c r="G303" s="29"/>
    </row>
    <row r="304" spans="1:7" ht="15.75" customHeight="1">
      <c r="A304" s="23"/>
      <c r="B304" s="43"/>
      <c r="C304" s="23"/>
      <c r="D304" s="23"/>
      <c r="E304" s="23"/>
      <c r="F304" s="124"/>
      <c r="G304" s="29"/>
    </row>
    <row r="305" spans="1:7" ht="15.75" customHeight="1">
      <c r="A305" s="23"/>
      <c r="B305" s="43"/>
      <c r="C305" s="23"/>
      <c r="D305" s="23"/>
      <c r="E305" s="23"/>
      <c r="F305" s="124"/>
      <c r="G305" s="29"/>
    </row>
    <row r="306" spans="1:7" ht="15.75" customHeight="1">
      <c r="A306" s="23"/>
      <c r="B306" s="43"/>
      <c r="C306" s="23"/>
      <c r="D306" s="23"/>
      <c r="E306" s="23"/>
      <c r="F306" s="124"/>
      <c r="G306" s="29"/>
    </row>
    <row r="307" spans="1:7" ht="15.75" customHeight="1">
      <c r="A307" s="23"/>
      <c r="B307" s="43"/>
      <c r="C307" s="23"/>
      <c r="D307" s="23"/>
      <c r="E307" s="23"/>
      <c r="F307" s="124"/>
      <c r="G307" s="29"/>
    </row>
    <row r="308" spans="1:7" ht="15.75" customHeight="1">
      <c r="A308" s="23"/>
      <c r="B308" s="43"/>
      <c r="C308" s="23"/>
      <c r="D308" s="23"/>
      <c r="E308" s="23"/>
      <c r="F308" s="124"/>
      <c r="G308" s="29"/>
    </row>
    <row r="309" spans="1:7" ht="15.75" customHeight="1">
      <c r="A309" s="23"/>
      <c r="B309" s="43"/>
      <c r="C309" s="23"/>
      <c r="D309" s="23"/>
      <c r="E309" s="23"/>
      <c r="F309" s="124"/>
      <c r="G309" s="29"/>
    </row>
    <row r="310" spans="1:7" ht="15.75" customHeight="1">
      <c r="A310" s="23"/>
      <c r="B310" s="43"/>
      <c r="C310" s="23"/>
      <c r="D310" s="23"/>
      <c r="E310" s="23"/>
      <c r="F310" s="124"/>
      <c r="G310" s="29"/>
    </row>
    <row r="311" spans="1:7" ht="15.75" customHeight="1">
      <c r="A311" s="23"/>
      <c r="B311" s="43"/>
      <c r="C311" s="23"/>
      <c r="D311" s="23"/>
      <c r="E311" s="23"/>
      <c r="F311" s="124"/>
      <c r="G311" s="29"/>
    </row>
    <row r="312" spans="1:7" ht="15.75" customHeight="1">
      <c r="A312" s="23"/>
      <c r="B312" s="43"/>
      <c r="C312" s="23"/>
      <c r="D312" s="23"/>
      <c r="E312" s="23"/>
      <c r="F312" s="124"/>
      <c r="G312" s="29"/>
    </row>
    <row r="313" spans="1:7" ht="15.75" customHeight="1">
      <c r="A313" s="23"/>
      <c r="B313" s="43"/>
      <c r="C313" s="23"/>
      <c r="D313" s="23"/>
      <c r="E313" s="23"/>
      <c r="F313" s="124"/>
      <c r="G313" s="29"/>
    </row>
    <row r="314" spans="1:7" ht="15.75" customHeight="1">
      <c r="A314" s="23"/>
      <c r="B314" s="43"/>
      <c r="C314" s="23"/>
      <c r="D314" s="23"/>
      <c r="E314" s="23"/>
      <c r="F314" s="124"/>
      <c r="G314" s="29"/>
    </row>
    <row r="315" spans="1:7" ht="15.75" customHeight="1">
      <c r="A315" s="23"/>
      <c r="B315" s="43"/>
      <c r="C315" s="23"/>
      <c r="D315" s="23"/>
      <c r="E315" s="23"/>
      <c r="F315" s="124"/>
      <c r="G315" s="29"/>
    </row>
    <row r="316" spans="1:7" ht="15.75" customHeight="1">
      <c r="A316" s="23"/>
      <c r="B316" s="43"/>
      <c r="C316" s="23"/>
      <c r="D316" s="23"/>
      <c r="E316" s="23"/>
      <c r="F316" s="124"/>
      <c r="G316" s="29"/>
    </row>
    <row r="317" spans="1:7" ht="15.75" customHeight="1">
      <c r="A317" s="23"/>
      <c r="B317" s="43"/>
      <c r="C317" s="23"/>
      <c r="D317" s="23"/>
      <c r="E317" s="23"/>
      <c r="F317" s="124"/>
      <c r="G317" s="29"/>
    </row>
    <row r="318" spans="1:7" ht="15.75" customHeight="1">
      <c r="A318" s="23"/>
      <c r="B318" s="43"/>
      <c r="C318" s="23"/>
      <c r="D318" s="23"/>
      <c r="E318" s="23"/>
      <c r="F318" s="124"/>
      <c r="G318" s="29"/>
    </row>
    <row r="319" spans="1:7" ht="15.75" customHeight="1">
      <c r="A319" s="23"/>
      <c r="B319" s="43"/>
      <c r="C319" s="23"/>
      <c r="D319" s="23"/>
      <c r="E319" s="23"/>
      <c r="F319" s="124"/>
      <c r="G319" s="29"/>
    </row>
    <row r="320" spans="1:7" ht="15.75" customHeight="1">
      <c r="A320" s="23"/>
      <c r="B320" s="43"/>
      <c r="C320" s="23"/>
      <c r="D320" s="23"/>
      <c r="E320" s="23"/>
      <c r="F320" s="124"/>
      <c r="G320" s="29"/>
    </row>
    <row r="321" spans="1:7" ht="15.75" customHeight="1">
      <c r="A321" s="23"/>
      <c r="B321" s="43"/>
      <c r="C321" s="23"/>
      <c r="D321" s="23"/>
      <c r="E321" s="23"/>
      <c r="F321" s="124"/>
      <c r="G321" s="29"/>
    </row>
    <row r="322" spans="1:7" ht="15.75" customHeight="1">
      <c r="A322" s="23"/>
      <c r="B322" s="43"/>
      <c r="C322" s="23"/>
      <c r="D322" s="23"/>
      <c r="E322" s="23"/>
      <c r="F322" s="124"/>
      <c r="G322" s="29"/>
    </row>
    <row r="323" spans="1:7" ht="15.75" customHeight="1">
      <c r="A323" s="23"/>
      <c r="B323" s="43"/>
      <c r="C323" s="23"/>
      <c r="D323" s="23"/>
      <c r="E323" s="23"/>
      <c r="F323" s="124"/>
      <c r="G323" s="29"/>
    </row>
    <row r="324" spans="1:7" ht="15.75" customHeight="1">
      <c r="A324" s="23"/>
      <c r="B324" s="43"/>
      <c r="C324" s="23"/>
      <c r="D324" s="23"/>
      <c r="E324" s="23"/>
      <c r="F324" s="124"/>
      <c r="G324" s="29"/>
    </row>
    <row r="325" spans="1:7" ht="15.75" customHeight="1">
      <c r="A325" s="23"/>
      <c r="B325" s="43"/>
      <c r="C325" s="23"/>
      <c r="D325" s="23"/>
      <c r="E325" s="23"/>
      <c r="F325" s="124"/>
      <c r="G325" s="29"/>
    </row>
    <row r="326" spans="1:7" ht="15.75" customHeight="1">
      <c r="A326" s="23"/>
      <c r="B326" s="43"/>
      <c r="C326" s="23"/>
      <c r="D326" s="23"/>
      <c r="E326" s="23"/>
      <c r="F326" s="124"/>
      <c r="G326" s="29"/>
    </row>
    <row r="327" spans="1:7" ht="15.75" customHeight="1">
      <c r="A327" s="23"/>
      <c r="B327" s="43"/>
      <c r="C327" s="23"/>
      <c r="D327" s="23"/>
      <c r="E327" s="23"/>
      <c r="F327" s="124"/>
      <c r="G327" s="29"/>
    </row>
    <row r="328" spans="1:7" ht="15.75" customHeight="1">
      <c r="A328" s="23"/>
      <c r="B328" s="43"/>
      <c r="C328" s="23"/>
      <c r="D328" s="23"/>
      <c r="E328" s="23"/>
      <c r="F328" s="124"/>
      <c r="G328" s="29"/>
    </row>
    <row r="329" spans="1:7" ht="15.75" customHeight="1">
      <c r="A329" s="23"/>
      <c r="B329" s="43"/>
      <c r="C329" s="23"/>
      <c r="D329" s="23"/>
      <c r="E329" s="23"/>
      <c r="F329" s="124"/>
      <c r="G329" s="29"/>
    </row>
    <row r="330" spans="1:7" ht="15.75" customHeight="1">
      <c r="A330" s="23"/>
      <c r="B330" s="43"/>
      <c r="C330" s="23"/>
      <c r="D330" s="23"/>
      <c r="E330" s="23"/>
      <c r="F330" s="124"/>
      <c r="G330" s="29"/>
    </row>
    <row r="331" spans="1:7" ht="15.75" customHeight="1">
      <c r="A331" s="23"/>
      <c r="B331" s="43"/>
      <c r="C331" s="23"/>
      <c r="D331" s="23"/>
      <c r="E331" s="23"/>
      <c r="F331" s="124"/>
      <c r="G331" s="29"/>
    </row>
    <row r="332" spans="1:7" ht="15.75" customHeight="1">
      <c r="A332" s="23"/>
      <c r="B332" s="43"/>
      <c r="C332" s="23"/>
      <c r="D332" s="23"/>
      <c r="E332" s="23"/>
      <c r="F332" s="124"/>
      <c r="G332" s="29"/>
    </row>
    <row r="333" spans="1:7" ht="15.75" customHeight="1">
      <c r="A333" s="23"/>
      <c r="B333" s="43"/>
      <c r="C333" s="23"/>
      <c r="D333" s="23"/>
      <c r="E333" s="23"/>
      <c r="F333" s="124"/>
      <c r="G333" s="29"/>
    </row>
    <row r="334" spans="1:7" ht="15.75" customHeight="1">
      <c r="A334" s="23"/>
      <c r="B334" s="43"/>
      <c r="C334" s="23"/>
      <c r="D334" s="23"/>
      <c r="E334" s="23"/>
      <c r="F334" s="124"/>
      <c r="G334" s="29"/>
    </row>
    <row r="335" spans="1:7" ht="15.75" customHeight="1">
      <c r="A335" s="23"/>
      <c r="B335" s="43"/>
      <c r="C335" s="23"/>
      <c r="D335" s="23"/>
      <c r="E335" s="23"/>
      <c r="F335" s="124"/>
      <c r="G335" s="29"/>
    </row>
    <row r="336" spans="1:7" ht="15.75" customHeight="1">
      <c r="A336" s="23"/>
      <c r="B336" s="43"/>
      <c r="C336" s="23"/>
      <c r="D336" s="23"/>
      <c r="E336" s="23"/>
      <c r="F336" s="124"/>
      <c r="G336" s="29"/>
    </row>
    <row r="337" spans="1:7" ht="15.75" customHeight="1">
      <c r="A337" s="23"/>
      <c r="B337" s="43"/>
      <c r="C337" s="23"/>
      <c r="D337" s="23"/>
      <c r="E337" s="23"/>
      <c r="F337" s="124"/>
      <c r="G337" s="29"/>
    </row>
    <row r="338" spans="1:7" ht="15.75" customHeight="1">
      <c r="A338" s="23"/>
      <c r="B338" s="43"/>
      <c r="C338" s="23"/>
      <c r="D338" s="23"/>
      <c r="E338" s="23"/>
      <c r="F338" s="124"/>
      <c r="G338" s="29"/>
    </row>
    <row r="339" spans="1:7" ht="15.75" customHeight="1">
      <c r="A339" s="23"/>
      <c r="B339" s="43"/>
      <c r="C339" s="23"/>
      <c r="D339" s="23"/>
      <c r="E339" s="23"/>
      <c r="F339" s="124"/>
      <c r="G339" s="29"/>
    </row>
    <row r="340" spans="1:7" ht="15.75" customHeight="1">
      <c r="A340" s="23"/>
      <c r="B340" s="43"/>
      <c r="C340" s="23"/>
      <c r="D340" s="23"/>
      <c r="E340" s="23"/>
      <c r="F340" s="124"/>
      <c r="G340" s="29"/>
    </row>
    <row r="341" spans="1:7" ht="15.75" customHeight="1">
      <c r="A341" s="23"/>
      <c r="B341" s="43"/>
      <c r="C341" s="23"/>
      <c r="D341" s="23"/>
      <c r="E341" s="23"/>
      <c r="F341" s="124"/>
      <c r="G341" s="29"/>
    </row>
    <row r="342" spans="1:7" ht="15.75" customHeight="1">
      <c r="A342" s="23"/>
      <c r="B342" s="43"/>
      <c r="C342" s="23"/>
      <c r="D342" s="23"/>
      <c r="E342" s="23"/>
      <c r="F342" s="124"/>
      <c r="G342" s="29"/>
    </row>
    <row r="343" spans="1:7" ht="15.75" customHeight="1">
      <c r="A343" s="23"/>
      <c r="B343" s="43"/>
      <c r="C343" s="23"/>
      <c r="D343" s="23"/>
      <c r="E343" s="23"/>
      <c r="F343" s="124"/>
      <c r="G343" s="29"/>
    </row>
    <row r="344" spans="1:7" ht="15.75" customHeight="1">
      <c r="A344" s="23"/>
      <c r="B344" s="43"/>
      <c r="C344" s="23"/>
      <c r="D344" s="23"/>
      <c r="E344" s="23"/>
      <c r="F344" s="124"/>
      <c r="G344" s="29"/>
    </row>
    <row r="345" spans="1:7" ht="15.75" customHeight="1">
      <c r="A345" s="23"/>
      <c r="B345" s="43"/>
      <c r="C345" s="23"/>
      <c r="D345" s="23"/>
      <c r="E345" s="23"/>
      <c r="F345" s="124"/>
      <c r="G345" s="29"/>
    </row>
    <row r="346" spans="1:7" ht="15.75" customHeight="1">
      <c r="A346" s="23"/>
      <c r="B346" s="43"/>
      <c r="C346" s="23"/>
      <c r="D346" s="23"/>
      <c r="E346" s="23"/>
      <c r="F346" s="124"/>
      <c r="G346" s="29"/>
    </row>
    <row r="347" spans="1:7" ht="15.75" customHeight="1">
      <c r="A347" s="23"/>
      <c r="B347" s="43"/>
      <c r="C347" s="23"/>
      <c r="D347" s="23"/>
      <c r="E347" s="23"/>
      <c r="F347" s="124"/>
      <c r="G347" s="29"/>
    </row>
    <row r="348" spans="1:7" ht="15.75" customHeight="1">
      <c r="A348" s="23"/>
      <c r="B348" s="43"/>
      <c r="C348" s="23"/>
      <c r="D348" s="23"/>
      <c r="E348" s="23"/>
      <c r="F348" s="124"/>
      <c r="G348" s="29"/>
    </row>
    <row r="349" spans="1:7" ht="15.75" customHeight="1">
      <c r="A349" s="23"/>
      <c r="B349" s="43"/>
      <c r="C349" s="23"/>
      <c r="D349" s="23"/>
      <c r="E349" s="23"/>
      <c r="F349" s="124"/>
      <c r="G349" s="29"/>
    </row>
    <row r="350" spans="1:7" ht="15.75" customHeight="1">
      <c r="A350" s="23"/>
      <c r="B350" s="43"/>
      <c r="C350" s="23"/>
      <c r="D350" s="23"/>
      <c r="E350" s="23"/>
      <c r="F350" s="124"/>
      <c r="G350" s="29"/>
    </row>
    <row r="351" spans="1:7" ht="15.75" customHeight="1">
      <c r="A351" s="23"/>
      <c r="B351" s="43"/>
      <c r="C351" s="23"/>
      <c r="D351" s="23"/>
      <c r="E351" s="23"/>
      <c r="F351" s="124"/>
      <c r="G351" s="29"/>
    </row>
    <row r="352" spans="1:7" ht="15.75" customHeight="1">
      <c r="A352" s="23"/>
      <c r="B352" s="43"/>
      <c r="C352" s="23"/>
      <c r="D352" s="23"/>
      <c r="E352" s="23"/>
      <c r="F352" s="124"/>
      <c r="G352" s="29"/>
    </row>
    <row r="353" spans="1:7" ht="15.75" customHeight="1">
      <c r="A353" s="23"/>
      <c r="B353" s="43"/>
      <c r="C353" s="23"/>
      <c r="D353" s="23"/>
      <c r="E353" s="23"/>
      <c r="F353" s="124"/>
      <c r="G353" s="29"/>
    </row>
    <row r="354" spans="1:7" ht="15.75" customHeight="1">
      <c r="A354" s="23"/>
      <c r="B354" s="43"/>
      <c r="C354" s="23"/>
      <c r="D354" s="23"/>
      <c r="E354" s="23"/>
      <c r="F354" s="124"/>
      <c r="G354" s="29"/>
    </row>
    <row r="355" spans="1:7" ht="15.75" customHeight="1">
      <c r="A355" s="23"/>
      <c r="B355" s="43"/>
      <c r="C355" s="23"/>
      <c r="D355" s="23"/>
      <c r="E355" s="23"/>
      <c r="F355" s="124"/>
      <c r="G355" s="29"/>
    </row>
    <row r="356" spans="1:7" ht="15.75" customHeight="1">
      <c r="A356" s="23"/>
      <c r="B356" s="43"/>
      <c r="C356" s="23"/>
      <c r="D356" s="23"/>
      <c r="E356" s="23"/>
      <c r="F356" s="124"/>
      <c r="G356" s="29"/>
    </row>
    <row r="357" spans="1:7" ht="15.75" customHeight="1">
      <c r="A357" s="23"/>
      <c r="B357" s="43"/>
      <c r="C357" s="23"/>
      <c r="D357" s="23"/>
      <c r="E357" s="23"/>
      <c r="F357" s="124"/>
      <c r="G357" s="29"/>
    </row>
    <row r="358" spans="1:7" ht="15.75" customHeight="1">
      <c r="A358" s="23"/>
      <c r="B358" s="43"/>
      <c r="C358" s="23"/>
      <c r="D358" s="23"/>
      <c r="E358" s="23"/>
      <c r="F358" s="124"/>
      <c r="G358" s="29"/>
    </row>
    <row r="359" spans="1:7" ht="15.75" customHeight="1">
      <c r="A359" s="23"/>
      <c r="B359" s="43"/>
      <c r="C359" s="23"/>
      <c r="D359" s="23"/>
      <c r="E359" s="23"/>
      <c r="F359" s="124"/>
      <c r="G359" s="29"/>
    </row>
    <row r="360" spans="1:7" ht="15.75" customHeight="1">
      <c r="A360" s="23"/>
      <c r="B360" s="43"/>
      <c r="C360" s="23"/>
      <c r="D360" s="23"/>
      <c r="E360" s="23"/>
      <c r="F360" s="124"/>
      <c r="G360" s="29"/>
    </row>
    <row r="361" spans="1:7" ht="15.75" customHeight="1">
      <c r="A361" s="23"/>
      <c r="B361" s="43"/>
      <c r="C361" s="23"/>
      <c r="D361" s="23"/>
      <c r="E361" s="23"/>
      <c r="F361" s="124"/>
      <c r="G361" s="29"/>
    </row>
    <row r="362" spans="1:7" ht="15.75" customHeight="1">
      <c r="A362" s="23"/>
      <c r="B362" s="43"/>
      <c r="C362" s="23"/>
      <c r="D362" s="23"/>
      <c r="E362" s="23"/>
      <c r="F362" s="124"/>
      <c r="G362" s="29"/>
    </row>
    <row r="363" spans="1:7" ht="15.75" customHeight="1">
      <c r="A363" s="23"/>
      <c r="B363" s="43"/>
      <c r="C363" s="23"/>
      <c r="D363" s="23"/>
      <c r="E363" s="23"/>
      <c r="F363" s="124"/>
      <c r="G363" s="29"/>
    </row>
    <row r="364" spans="1:7" ht="15.75" customHeight="1">
      <c r="A364" s="23"/>
      <c r="B364" s="43"/>
      <c r="C364" s="23"/>
      <c r="D364" s="23"/>
      <c r="E364" s="23"/>
      <c r="F364" s="124"/>
      <c r="G364" s="29"/>
    </row>
    <row r="365" spans="1:7" ht="15.75" customHeight="1">
      <c r="A365" s="23"/>
      <c r="B365" s="43"/>
      <c r="C365" s="23"/>
      <c r="D365" s="23"/>
      <c r="E365" s="23"/>
      <c r="F365" s="124"/>
      <c r="G365" s="29"/>
    </row>
    <row r="366" spans="1:7" ht="15.75" customHeight="1">
      <c r="A366" s="23"/>
      <c r="B366" s="43"/>
      <c r="C366" s="23"/>
      <c r="D366" s="23"/>
      <c r="E366" s="23"/>
      <c r="F366" s="124"/>
      <c r="G366" s="29"/>
    </row>
    <row r="367" spans="1:7" ht="15.75" customHeight="1">
      <c r="A367" s="23"/>
      <c r="B367" s="43"/>
      <c r="C367" s="23"/>
      <c r="D367" s="23"/>
      <c r="E367" s="23"/>
      <c r="F367" s="124"/>
      <c r="G367" s="29"/>
    </row>
    <row r="368" spans="1:7" ht="15.75" customHeight="1">
      <c r="A368" s="23"/>
      <c r="B368" s="43"/>
      <c r="C368" s="23"/>
      <c r="D368" s="23"/>
      <c r="E368" s="23"/>
      <c r="F368" s="124"/>
      <c r="G368" s="29"/>
    </row>
    <row r="369" spans="1:7" ht="15.75" customHeight="1">
      <c r="A369" s="23"/>
      <c r="B369" s="43"/>
      <c r="C369" s="23"/>
      <c r="D369" s="23"/>
      <c r="E369" s="23"/>
      <c r="F369" s="124"/>
      <c r="G369" s="29"/>
    </row>
    <row r="370" spans="1:7" ht="15.75" customHeight="1">
      <c r="A370" s="23"/>
      <c r="B370" s="43"/>
      <c r="C370" s="23"/>
      <c r="D370" s="23"/>
      <c r="E370" s="23"/>
      <c r="F370" s="124"/>
      <c r="G370" s="29"/>
    </row>
    <row r="371" spans="1:7" ht="15.75" customHeight="1">
      <c r="A371" s="23"/>
      <c r="B371" s="43"/>
      <c r="C371" s="23"/>
      <c r="D371" s="23"/>
      <c r="E371" s="23"/>
      <c r="F371" s="124"/>
      <c r="G371" s="29"/>
    </row>
    <row r="372" spans="1:7" ht="15.75" customHeight="1">
      <c r="A372" s="23"/>
      <c r="B372" s="43"/>
      <c r="C372" s="23"/>
      <c r="D372" s="23"/>
      <c r="E372" s="23"/>
      <c r="F372" s="124"/>
      <c r="G372" s="29"/>
    </row>
    <row r="373" spans="1:7" ht="15.75" customHeight="1">
      <c r="A373" s="23"/>
      <c r="B373" s="43"/>
      <c r="C373" s="23"/>
      <c r="D373" s="23"/>
      <c r="E373" s="23"/>
      <c r="F373" s="124"/>
      <c r="G373" s="29"/>
    </row>
    <row r="374" spans="1:7" ht="15.75" customHeight="1">
      <c r="A374" s="23"/>
      <c r="B374" s="43"/>
      <c r="C374" s="23"/>
      <c r="D374" s="23"/>
      <c r="E374" s="23"/>
      <c r="F374" s="124"/>
      <c r="G374" s="29"/>
    </row>
    <row r="375" spans="1:7" ht="15.75" customHeight="1">
      <c r="A375" s="23"/>
      <c r="B375" s="43"/>
      <c r="C375" s="23"/>
      <c r="D375" s="23"/>
      <c r="E375" s="23"/>
      <c r="F375" s="124"/>
      <c r="G375" s="29"/>
    </row>
    <row r="376" spans="1:7" ht="15.75" customHeight="1">
      <c r="A376" s="23"/>
      <c r="B376" s="43"/>
      <c r="C376" s="23"/>
      <c r="D376" s="23"/>
      <c r="E376" s="23"/>
      <c r="F376" s="124"/>
      <c r="G376" s="29"/>
    </row>
    <row r="377" spans="1:7" ht="15.75" customHeight="1">
      <c r="A377" s="23"/>
      <c r="B377" s="43"/>
      <c r="C377" s="23"/>
      <c r="D377" s="23"/>
      <c r="E377" s="23"/>
      <c r="F377" s="124"/>
      <c r="G377" s="29"/>
    </row>
    <row r="378" spans="1:7" ht="15.75" customHeight="1">
      <c r="A378" s="23"/>
      <c r="B378" s="43"/>
      <c r="C378" s="23"/>
      <c r="D378" s="23"/>
      <c r="E378" s="23"/>
      <c r="F378" s="124"/>
      <c r="G378" s="29"/>
    </row>
    <row r="379" spans="1:7" ht="15.75" customHeight="1">
      <c r="A379" s="23"/>
      <c r="B379" s="43"/>
      <c r="C379" s="23"/>
      <c r="D379" s="23"/>
      <c r="E379" s="23"/>
      <c r="F379" s="124"/>
      <c r="G379" s="29"/>
    </row>
    <row r="380" spans="1:7" ht="15.75" customHeight="1">
      <c r="A380" s="23"/>
      <c r="B380" s="43"/>
      <c r="C380" s="23"/>
      <c r="D380" s="23"/>
      <c r="E380" s="23"/>
      <c r="F380" s="124"/>
      <c r="G380" s="29"/>
    </row>
    <row r="381" spans="1:7" ht="15.75" customHeight="1">
      <c r="A381" s="23"/>
      <c r="B381" s="43"/>
      <c r="C381" s="23"/>
      <c r="D381" s="23"/>
      <c r="E381" s="23"/>
      <c r="F381" s="124"/>
      <c r="G381" s="29"/>
    </row>
    <row r="382" spans="1:7" ht="15.75" customHeight="1">
      <c r="A382" s="23"/>
      <c r="B382" s="43"/>
      <c r="C382" s="23"/>
      <c r="D382" s="23"/>
      <c r="E382" s="23"/>
      <c r="F382" s="124"/>
      <c r="G382" s="29"/>
    </row>
    <row r="383" spans="1:7" ht="15.75" customHeight="1">
      <c r="A383" s="23"/>
      <c r="B383" s="43"/>
      <c r="C383" s="23"/>
      <c r="D383" s="23"/>
      <c r="E383" s="23"/>
      <c r="F383" s="124"/>
      <c r="G383" s="29"/>
    </row>
    <row r="384" spans="1:7" ht="15.75" customHeight="1">
      <c r="A384" s="23"/>
      <c r="B384" s="43"/>
      <c r="C384" s="23"/>
      <c r="D384" s="23"/>
      <c r="E384" s="23"/>
      <c r="F384" s="124"/>
      <c r="G384" s="29"/>
    </row>
    <row r="385" spans="1:7" ht="15.75" customHeight="1">
      <c r="A385" s="23"/>
      <c r="B385" s="43"/>
      <c r="C385" s="23"/>
      <c r="D385" s="23"/>
      <c r="E385" s="23"/>
      <c r="F385" s="124"/>
      <c r="G385" s="29"/>
    </row>
    <row r="386" spans="1:7" ht="15.75" customHeight="1">
      <c r="A386" s="23"/>
      <c r="B386" s="43"/>
      <c r="C386" s="23"/>
      <c r="D386" s="23"/>
      <c r="E386" s="23"/>
      <c r="F386" s="124"/>
      <c r="G386" s="29"/>
    </row>
    <row r="387" spans="1:7" ht="15.75" customHeight="1">
      <c r="A387" s="23"/>
      <c r="B387" s="43"/>
      <c r="C387" s="23"/>
      <c r="D387" s="23"/>
      <c r="E387" s="23"/>
      <c r="F387" s="124"/>
      <c r="G387" s="29"/>
    </row>
    <row r="388" spans="1:7" ht="15.75" customHeight="1">
      <c r="A388" s="23"/>
      <c r="B388" s="43"/>
      <c r="C388" s="23"/>
      <c r="D388" s="23"/>
      <c r="E388" s="23"/>
      <c r="F388" s="124"/>
      <c r="G388" s="29"/>
    </row>
    <row r="389" spans="1:7" ht="15.75" customHeight="1">
      <c r="A389" s="23"/>
      <c r="B389" s="43"/>
      <c r="C389" s="23"/>
      <c r="D389" s="23"/>
      <c r="E389" s="23"/>
      <c r="F389" s="124"/>
      <c r="G389" s="29"/>
    </row>
    <row r="390" spans="1:7" ht="15.75" customHeight="1">
      <c r="A390" s="23"/>
      <c r="B390" s="43"/>
      <c r="C390" s="23"/>
      <c r="D390" s="23"/>
      <c r="E390" s="23"/>
      <c r="F390" s="124"/>
      <c r="G390" s="29"/>
    </row>
    <row r="391" spans="1:7" ht="15.75" customHeight="1">
      <c r="A391" s="23"/>
      <c r="B391" s="43"/>
      <c r="C391" s="23"/>
      <c r="D391" s="23"/>
      <c r="E391" s="23"/>
      <c r="F391" s="124"/>
      <c r="G391" s="29"/>
    </row>
    <row r="392" spans="1:7" ht="15.75" customHeight="1">
      <c r="A392" s="23"/>
      <c r="B392" s="43"/>
      <c r="C392" s="23"/>
      <c r="D392" s="23"/>
      <c r="E392" s="23"/>
      <c r="F392" s="124"/>
      <c r="G392" s="29"/>
    </row>
    <row r="393" spans="1:7" ht="15.75" customHeight="1">
      <c r="A393" s="23"/>
      <c r="B393" s="43"/>
      <c r="C393" s="23"/>
      <c r="D393" s="23"/>
      <c r="E393" s="23"/>
      <c r="F393" s="124"/>
      <c r="G393" s="29"/>
    </row>
    <row r="394" spans="1:7" ht="15.75" customHeight="1">
      <c r="A394" s="23"/>
      <c r="B394" s="43"/>
      <c r="C394" s="23"/>
      <c r="D394" s="23"/>
      <c r="E394" s="23"/>
      <c r="F394" s="124"/>
      <c r="G394" s="29"/>
    </row>
    <row r="395" spans="1:7" ht="15.75" customHeight="1">
      <c r="A395" s="23"/>
      <c r="B395" s="43"/>
      <c r="C395" s="23"/>
      <c r="D395" s="23"/>
      <c r="E395" s="23"/>
      <c r="F395" s="124"/>
      <c r="G395" s="29"/>
    </row>
    <row r="396" spans="1:7" ht="15.75" customHeight="1">
      <c r="A396" s="23"/>
      <c r="B396" s="43"/>
      <c r="C396" s="23"/>
      <c r="D396" s="23"/>
      <c r="E396" s="23"/>
      <c r="F396" s="124"/>
      <c r="G396" s="29"/>
    </row>
    <row r="397" spans="1:7" ht="15.75" customHeight="1">
      <c r="A397" s="23"/>
      <c r="B397" s="43"/>
      <c r="C397" s="23"/>
      <c r="D397" s="23"/>
      <c r="E397" s="23"/>
      <c r="F397" s="124"/>
      <c r="G397" s="29"/>
    </row>
    <row r="398" spans="1:7" ht="15.75" customHeight="1">
      <c r="A398" s="23"/>
      <c r="B398" s="43"/>
      <c r="C398" s="23"/>
      <c r="D398" s="23"/>
      <c r="E398" s="23"/>
      <c r="F398" s="124"/>
      <c r="G398" s="29"/>
    </row>
    <row r="399" spans="1:7" ht="15.75" customHeight="1">
      <c r="A399" s="23"/>
      <c r="B399" s="43"/>
      <c r="C399" s="23"/>
      <c r="D399" s="23"/>
      <c r="E399" s="23"/>
      <c r="F399" s="124"/>
      <c r="G399" s="29"/>
    </row>
    <row r="400" spans="1:7" ht="15.75" customHeight="1">
      <c r="A400" s="23"/>
      <c r="B400" s="43"/>
      <c r="C400" s="23"/>
      <c r="D400" s="23"/>
      <c r="E400" s="23"/>
      <c r="F400" s="124"/>
      <c r="G400" s="29"/>
    </row>
    <row r="401" spans="1:7" ht="15.75" customHeight="1">
      <c r="A401" s="23"/>
      <c r="B401" s="43"/>
      <c r="C401" s="23"/>
      <c r="D401" s="23"/>
      <c r="E401" s="23"/>
      <c r="F401" s="124"/>
      <c r="G401" s="29"/>
    </row>
    <row r="402" spans="1:7" ht="15.75" customHeight="1">
      <c r="A402" s="23"/>
      <c r="B402" s="43"/>
      <c r="C402" s="23"/>
      <c r="D402" s="23"/>
      <c r="E402" s="23"/>
      <c r="F402" s="124"/>
      <c r="G402" s="29"/>
    </row>
    <row r="403" spans="1:7" ht="15.75" customHeight="1">
      <c r="A403" s="23"/>
      <c r="B403" s="43"/>
      <c r="C403" s="23"/>
      <c r="D403" s="23"/>
      <c r="E403" s="23"/>
      <c r="F403" s="124"/>
      <c r="G403" s="29"/>
    </row>
    <row r="404" spans="1:7" ht="15.75" customHeight="1">
      <c r="A404" s="23"/>
      <c r="B404" s="43"/>
      <c r="C404" s="23"/>
      <c r="D404" s="23"/>
      <c r="E404" s="23"/>
      <c r="F404" s="124"/>
      <c r="G404" s="29"/>
    </row>
    <row r="405" spans="1:7" ht="15.75" customHeight="1">
      <c r="A405" s="23"/>
      <c r="B405" s="43"/>
      <c r="C405" s="23"/>
      <c r="D405" s="23"/>
      <c r="E405" s="23"/>
      <c r="F405" s="124"/>
      <c r="G405" s="29"/>
    </row>
    <row r="406" spans="1:7" ht="15.75" customHeight="1">
      <c r="A406" s="23"/>
      <c r="B406" s="43"/>
      <c r="C406" s="23"/>
      <c r="D406" s="23"/>
      <c r="E406" s="23"/>
      <c r="F406" s="124"/>
      <c r="G406" s="29"/>
    </row>
    <row r="407" spans="1:7" ht="15.75" customHeight="1">
      <c r="A407" s="23"/>
      <c r="B407" s="43"/>
      <c r="C407" s="23"/>
      <c r="D407" s="23"/>
      <c r="E407" s="23"/>
      <c r="F407" s="124"/>
      <c r="G407" s="29"/>
    </row>
    <row r="408" spans="1:7" ht="15.75" customHeight="1"/>
    <row r="409" spans="1:7" ht="15.75" customHeight="1"/>
    <row r="410" spans="1:7" ht="15.75" customHeight="1"/>
    <row r="411" spans="1:7" ht="15.75" customHeight="1"/>
    <row r="412" spans="1:7" ht="15.75" customHeight="1"/>
    <row r="413" spans="1:7" ht="15.75" customHeight="1"/>
    <row r="414" spans="1:7" ht="15.75" customHeight="1"/>
    <row r="415" spans="1:7" ht="15.75" customHeight="1"/>
    <row r="416" spans="1:7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B80988C-3B43-4BDD-9FAC-A6047227086C}" filter="1" showAutoFilter="1">
      <pageMargins left="0.7" right="0.7" top="0.75" bottom="0.75" header="0.3" footer="0.3"/>
      <autoFilter ref="A1:G231" xr:uid="{4DB63993-8C98-47B7-96DD-0DBCA877C115}"/>
      <extLst>
        <ext uri="GoogleSheetsCustomDataVersion1">
          <go:sheetsCustomData xmlns:go="http://customooxmlschemas.google.com/" filterViewId="1175883390"/>
        </ext>
      </extLst>
    </customSheetView>
    <customSheetView guid="{5C4C1DC0-04F9-4610-A4AA-12A13344E678}" filter="1" showAutoFilter="1">
      <pageMargins left="0.7" right="0.7" top="0.75" bottom="0.75" header="0.3" footer="0.3"/>
      <autoFilter ref="A1:G231" xr:uid="{CD2EE93F-3189-47FB-AC9E-A4188F1F8903}"/>
      <extLst>
        <ext uri="GoogleSheetsCustomDataVersion1">
          <go:sheetsCustomData xmlns:go="http://customooxmlschemas.google.com/" filterViewId="1296798678"/>
        </ext>
      </extLst>
    </customSheetView>
    <customSheetView guid="{5DADE8AA-E83A-4870-BEC7-C7FAB6165F90}" filter="1" showAutoFilter="1">
      <pageMargins left="0.7" right="0.7" top="0.75" bottom="0.75" header="0.3" footer="0.3"/>
      <autoFilter ref="A1:G231" xr:uid="{A907EAA6-C57B-4762-851B-BCF83EB6D0E3}"/>
      <extLst>
        <ext uri="GoogleSheetsCustomDataVersion1">
          <go:sheetsCustomData xmlns:go="http://customooxmlschemas.google.com/" filterViewId="1452129221"/>
        </ext>
      </extLst>
    </customSheetView>
    <customSheetView guid="{BB5959C4-1174-4FC9-A325-64B128992477}" filter="1" showAutoFilter="1">
      <pageMargins left="0.7" right="0.7" top="0.75" bottom="0.75" header="0.3" footer="0.3"/>
      <autoFilter ref="A1:G207" xr:uid="{0EAA8B8F-1224-44E9-9B66-2667A3C453B9}"/>
      <extLst>
        <ext uri="GoogleSheetsCustomDataVersion1">
          <go:sheetsCustomData xmlns:go="http://customooxmlschemas.google.com/" filterViewId="1966494657"/>
        </ext>
      </extLst>
    </customSheetView>
    <customSheetView guid="{2B62D7B7-FA94-4B4F-BF42-6877E7C63F93}" filter="1" showAutoFilter="1">
      <pageMargins left="0.7" right="0.7" top="0.75" bottom="0.75" header="0.3" footer="0.3"/>
      <autoFilter ref="A1:G231" xr:uid="{17528D62-6D79-434A-9765-BFD43B6E3980}"/>
      <extLst>
        <ext uri="GoogleSheetsCustomDataVersion1">
          <go:sheetsCustomData xmlns:go="http://customooxmlschemas.google.com/" filterViewId="1990985154"/>
        </ext>
      </extLst>
    </customSheetView>
    <customSheetView guid="{E421955A-F9D8-4048-9476-CB41492C6FE3}" filter="1" showAutoFilter="1">
      <pageMargins left="0.7" right="0.7" top="0.75" bottom="0.75" header="0.3" footer="0.3"/>
      <autoFilter ref="A1:G231" xr:uid="{C1621BD8-5D45-4C4A-8C0E-ADBCAEDAD48C}"/>
      <extLst>
        <ext uri="GoogleSheetsCustomDataVersion1">
          <go:sheetsCustomData xmlns:go="http://customooxmlschemas.google.com/" filterViewId="633374576"/>
        </ext>
      </extLst>
    </customSheetView>
    <customSheetView guid="{2C68169B-C55E-42E5-A2DC-F070FE6554D2}" filter="1" showAutoFilter="1">
      <pageMargins left="0.7" right="0.7" top="0.75" bottom="0.75" header="0.3" footer="0.3"/>
      <autoFilter ref="A1:G174" xr:uid="{CA576609-2344-48C8-B042-8ABC86A957CB}"/>
      <extLst>
        <ext uri="GoogleSheetsCustomDataVersion1">
          <go:sheetsCustomData xmlns:go="http://customooxmlschemas.google.com/" filterViewId="870151130"/>
        </ext>
      </extLst>
    </customSheetView>
    <customSheetView guid="{EB642455-5A80-4F93-92A8-8127AE3FCFC1}" filter="1" showAutoFilter="1">
      <pageMargins left="0.7" right="0.7" top="0.75" bottom="0.75" header="0.3" footer="0.3"/>
      <autoFilter ref="A1:G207" xr:uid="{93A5BBD2-5670-4650-A609-C3C49B664C31}"/>
      <extLst>
        <ext uri="GoogleSheetsCustomDataVersion1">
          <go:sheetsCustomData xmlns:go="http://customooxmlschemas.google.com/" filterViewId="938519416"/>
        </ext>
      </extLst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00"/>
  <sheetViews>
    <sheetView workbookViewId="0">
      <selection activeCell="F2" sqref="F2"/>
    </sheetView>
  </sheetViews>
  <sheetFormatPr defaultColWidth="11.25" defaultRowHeight="15" customHeight="1"/>
  <cols>
    <col min="1" max="7" width="11.25" customWidth="1"/>
  </cols>
  <sheetData>
    <row r="1" spans="1:20" ht="62">
      <c r="A1" s="44" t="s">
        <v>1691</v>
      </c>
      <c r="B1" s="44" t="s">
        <v>1692</v>
      </c>
      <c r="C1" s="44" t="s">
        <v>4409</v>
      </c>
      <c r="D1" s="44" t="s">
        <v>4410</v>
      </c>
      <c r="E1" s="44" t="s">
        <v>4437</v>
      </c>
      <c r="F1" s="44" t="s">
        <v>4411</v>
      </c>
      <c r="G1" s="44" t="s">
        <v>1693</v>
      </c>
      <c r="H1" s="44" t="s">
        <v>1693</v>
      </c>
      <c r="I1" s="44" t="s">
        <v>926</v>
      </c>
      <c r="J1" s="44" t="s">
        <v>1694</v>
      </c>
      <c r="K1" s="44" t="s">
        <v>1695</v>
      </c>
      <c r="L1" s="44" t="s">
        <v>1695</v>
      </c>
      <c r="M1" s="44" t="s">
        <v>1696</v>
      </c>
      <c r="N1" s="45"/>
      <c r="O1" s="45"/>
      <c r="P1" s="45"/>
      <c r="Q1" s="45"/>
      <c r="R1" s="45"/>
      <c r="S1" s="45"/>
      <c r="T1" s="45"/>
    </row>
    <row r="2" spans="1:20" ht="46.5">
      <c r="A2" s="46" t="s">
        <v>1697</v>
      </c>
      <c r="B2" s="46" t="s">
        <v>1698</v>
      </c>
      <c r="C2" s="46" t="str">
        <f>_xlfn.CONCAT(A2," ",B2)</f>
        <v>Ying Lijuan</v>
      </c>
      <c r="D2" s="46" t="s">
        <v>1699</v>
      </c>
      <c r="E2" s="46">
        <v>87867895</v>
      </c>
      <c r="F2" s="46" t="s">
        <v>1700</v>
      </c>
      <c r="G2" s="46" t="s">
        <v>12</v>
      </c>
      <c r="H2" s="46"/>
      <c r="I2" s="46"/>
      <c r="J2" s="46"/>
      <c r="K2" s="46"/>
      <c r="L2" s="46"/>
      <c r="M2" s="46"/>
      <c r="N2" s="17"/>
      <c r="O2" s="17"/>
      <c r="P2" s="17"/>
      <c r="Q2" s="17"/>
      <c r="R2" s="17"/>
      <c r="S2" s="17"/>
      <c r="T2" s="17"/>
    </row>
    <row r="3" spans="1:20" ht="46.5">
      <c r="A3" s="46" t="s">
        <v>1701</v>
      </c>
      <c r="B3" s="46" t="s">
        <v>1702</v>
      </c>
      <c r="C3" s="46" t="str">
        <f t="shared" ref="C3:C13" si="0">_xlfn.CONCAT(A3," ",B3)</f>
        <v>Yuting Wang</v>
      </c>
      <c r="D3" s="46" t="s">
        <v>1703</v>
      </c>
      <c r="E3" s="46">
        <v>85752558</v>
      </c>
      <c r="F3" s="46" t="s">
        <v>1704</v>
      </c>
      <c r="G3" s="46" t="s">
        <v>12</v>
      </c>
      <c r="H3" s="46"/>
      <c r="I3" s="46" t="s">
        <v>944</v>
      </c>
      <c r="J3" s="46"/>
      <c r="K3" s="46" t="s">
        <v>1705</v>
      </c>
      <c r="L3" s="46"/>
      <c r="M3" s="46" t="s">
        <v>1706</v>
      </c>
      <c r="N3" s="17"/>
      <c r="O3" s="17"/>
      <c r="P3" s="17"/>
      <c r="Q3" s="17"/>
      <c r="R3" s="17"/>
      <c r="S3" s="17"/>
      <c r="T3" s="17"/>
    </row>
    <row r="4" spans="1:20" ht="46.5">
      <c r="A4" s="46" t="s">
        <v>4469</v>
      </c>
      <c r="B4" s="46" t="s">
        <v>1707</v>
      </c>
      <c r="C4" s="46" t="str">
        <f t="shared" si="0"/>
        <v>Kah Yee Kia</v>
      </c>
      <c r="D4" s="46" t="s">
        <v>1708</v>
      </c>
      <c r="E4" s="46">
        <v>98890104</v>
      </c>
      <c r="F4" s="46" t="s">
        <v>1709</v>
      </c>
      <c r="G4" s="46" t="s">
        <v>12</v>
      </c>
      <c r="H4" s="46"/>
      <c r="I4" s="46" t="s">
        <v>1710</v>
      </c>
      <c r="J4" s="46"/>
      <c r="K4" s="46" t="s">
        <v>1711</v>
      </c>
      <c r="L4" s="46"/>
      <c r="M4" s="46" t="s">
        <v>1712</v>
      </c>
      <c r="N4" s="17"/>
      <c r="O4" s="17"/>
      <c r="P4" s="17"/>
      <c r="Q4" s="17"/>
      <c r="R4" s="17"/>
      <c r="S4" s="17"/>
      <c r="T4" s="17"/>
    </row>
    <row r="5" spans="1:20" ht="46.5">
      <c r="A5" s="46" t="s">
        <v>1713</v>
      </c>
      <c r="B5" s="46" t="s">
        <v>1102</v>
      </c>
      <c r="C5" s="46" t="str">
        <f t="shared" si="0"/>
        <v>Lee Dylan</v>
      </c>
      <c r="D5" s="46" t="s">
        <v>1714</v>
      </c>
      <c r="E5" s="46">
        <v>84686755</v>
      </c>
      <c r="F5" s="46" t="s">
        <v>1715</v>
      </c>
      <c r="G5" s="46" t="s">
        <v>12</v>
      </c>
      <c r="H5" s="46"/>
      <c r="I5" s="46" t="s">
        <v>944</v>
      </c>
      <c r="J5" s="46"/>
      <c r="K5" s="46" t="s">
        <v>1711</v>
      </c>
      <c r="L5" s="46"/>
      <c r="M5" s="46" t="s">
        <v>1712</v>
      </c>
      <c r="N5" s="17"/>
      <c r="O5" s="17"/>
      <c r="P5" s="17"/>
      <c r="Q5" s="17"/>
      <c r="R5" s="17"/>
      <c r="S5" s="17"/>
      <c r="T5" s="17"/>
    </row>
    <row r="6" spans="1:20" ht="46.5">
      <c r="A6" s="46" t="s">
        <v>1716</v>
      </c>
      <c r="B6" s="46" t="s">
        <v>1492</v>
      </c>
      <c r="C6" s="46" t="str">
        <f t="shared" si="0"/>
        <v>Wee Yong Tan</v>
      </c>
      <c r="D6" s="46" t="s">
        <v>1717</v>
      </c>
      <c r="E6" s="46">
        <v>90053717</v>
      </c>
      <c r="F6" s="46" t="s">
        <v>1718</v>
      </c>
      <c r="G6" s="46" t="s">
        <v>12</v>
      </c>
      <c r="H6" s="46"/>
      <c r="I6" s="46" t="s">
        <v>960</v>
      </c>
      <c r="J6" s="46"/>
      <c r="K6" s="46" t="s">
        <v>1705</v>
      </c>
      <c r="L6" s="46"/>
      <c r="M6" s="46" t="s">
        <v>1706</v>
      </c>
      <c r="N6" s="17"/>
      <c r="O6" s="17"/>
      <c r="P6" s="17"/>
      <c r="Q6" s="17"/>
      <c r="R6" s="17"/>
      <c r="S6" s="17"/>
      <c r="T6" s="17"/>
    </row>
    <row r="7" spans="1:20" ht="31">
      <c r="A7" s="46" t="s">
        <v>541</v>
      </c>
      <c r="B7" s="46" t="s">
        <v>1719</v>
      </c>
      <c r="C7" s="46" t="str">
        <f t="shared" si="0"/>
        <v>Melissa Ng</v>
      </c>
      <c r="D7" s="46" t="s">
        <v>542</v>
      </c>
      <c r="E7" s="46">
        <v>93698600</v>
      </c>
      <c r="F7" s="46" t="s">
        <v>543</v>
      </c>
      <c r="G7" s="46" t="s">
        <v>12</v>
      </c>
      <c r="H7" s="46"/>
      <c r="I7" s="46"/>
      <c r="J7" s="46"/>
      <c r="K7" s="46"/>
      <c r="L7" s="46"/>
      <c r="M7" s="46"/>
      <c r="N7" s="17"/>
      <c r="O7" s="17"/>
      <c r="P7" s="17"/>
      <c r="Q7" s="17"/>
      <c r="R7" s="17"/>
      <c r="S7" s="17"/>
      <c r="T7" s="17"/>
    </row>
    <row r="8" spans="1:20" ht="62">
      <c r="A8" s="46" t="s">
        <v>1720</v>
      </c>
      <c r="B8" s="46" t="s">
        <v>453</v>
      </c>
      <c r="C8" s="46" t="str">
        <f t="shared" si="0"/>
        <v>Dongmin Lim</v>
      </c>
      <c r="D8" s="46" t="s">
        <v>1721</v>
      </c>
      <c r="E8" s="46">
        <v>97294729</v>
      </c>
      <c r="F8" s="46" t="s">
        <v>1722</v>
      </c>
      <c r="G8" s="46" t="s">
        <v>930</v>
      </c>
      <c r="H8" s="46" t="s">
        <v>1723</v>
      </c>
      <c r="I8" s="46" t="s">
        <v>930</v>
      </c>
      <c r="J8" s="46" t="s">
        <v>1724</v>
      </c>
      <c r="K8" s="46" t="s">
        <v>930</v>
      </c>
      <c r="L8" s="46"/>
      <c r="M8" s="46" t="s">
        <v>1712</v>
      </c>
      <c r="N8" s="17"/>
      <c r="O8" s="17"/>
      <c r="P8" s="17"/>
      <c r="Q8" s="17"/>
      <c r="R8" s="17"/>
      <c r="S8" s="17"/>
      <c r="T8" s="17"/>
    </row>
    <row r="9" spans="1:20" ht="46.5">
      <c r="A9" s="46" t="s">
        <v>1725</v>
      </c>
      <c r="B9" s="46" t="s">
        <v>1726</v>
      </c>
      <c r="C9" s="46" t="str">
        <f t="shared" si="0"/>
        <v>Chee Chong Hui</v>
      </c>
      <c r="D9" s="46" t="s">
        <v>1727</v>
      </c>
      <c r="E9" s="46">
        <v>91870077</v>
      </c>
      <c r="F9" s="46" t="s">
        <v>1728</v>
      </c>
      <c r="G9" s="46" t="s">
        <v>12</v>
      </c>
      <c r="H9" s="46"/>
      <c r="I9" s="46" t="s">
        <v>930</v>
      </c>
      <c r="J9" s="46" t="s">
        <v>1729</v>
      </c>
      <c r="K9" s="46" t="s">
        <v>1730</v>
      </c>
      <c r="L9" s="46"/>
      <c r="M9" s="46" t="s">
        <v>1712</v>
      </c>
      <c r="N9" s="17"/>
      <c r="O9" s="17"/>
      <c r="P9" s="17"/>
      <c r="Q9" s="17"/>
      <c r="R9" s="17"/>
      <c r="S9" s="17"/>
      <c r="T9" s="17"/>
    </row>
    <row r="10" spans="1:20" ht="46.5">
      <c r="A10" s="46" t="s">
        <v>1731</v>
      </c>
      <c r="B10" s="46" t="s">
        <v>1732</v>
      </c>
      <c r="C10" s="46" t="str">
        <f t="shared" si="0"/>
        <v>Vivien Foong</v>
      </c>
      <c r="D10" s="46" t="s">
        <v>1733</v>
      </c>
      <c r="E10" s="46">
        <v>86060430</v>
      </c>
      <c r="F10" s="46" t="s">
        <v>1734</v>
      </c>
      <c r="G10" s="46" t="s">
        <v>12</v>
      </c>
      <c r="H10" s="46"/>
      <c r="I10" s="46" t="s">
        <v>930</v>
      </c>
      <c r="J10" s="46" t="s">
        <v>1735</v>
      </c>
      <c r="K10" s="46" t="s">
        <v>930</v>
      </c>
      <c r="L10" s="46"/>
      <c r="M10" s="46" t="s">
        <v>1712</v>
      </c>
      <c r="N10" s="17"/>
      <c r="O10" s="17"/>
      <c r="P10" s="17"/>
      <c r="Q10" s="17"/>
      <c r="R10" s="17"/>
      <c r="S10" s="17"/>
      <c r="T10" s="17"/>
    </row>
    <row r="11" spans="1:20" ht="46.5">
      <c r="A11" s="46" t="s">
        <v>1736</v>
      </c>
      <c r="B11" s="46" t="s">
        <v>1737</v>
      </c>
      <c r="C11" s="46" t="str">
        <f t="shared" si="0"/>
        <v>Vatcharin Udomsopakit</v>
      </c>
      <c r="D11" s="46" t="s">
        <v>1738</v>
      </c>
      <c r="E11" s="46">
        <f>660629365694</f>
        <v>660629365694</v>
      </c>
      <c r="F11" s="46" t="s">
        <v>1739</v>
      </c>
      <c r="G11" s="46" t="s">
        <v>132</v>
      </c>
      <c r="H11" s="46"/>
      <c r="I11" s="46" t="s">
        <v>944</v>
      </c>
      <c r="J11" s="46"/>
      <c r="K11" s="46" t="s">
        <v>1711</v>
      </c>
      <c r="L11" s="46"/>
      <c r="M11" s="46" t="s">
        <v>1712</v>
      </c>
      <c r="N11" s="17"/>
      <c r="O11" s="17"/>
      <c r="P11" s="17"/>
      <c r="Q11" s="17"/>
      <c r="R11" s="17"/>
      <c r="S11" s="17"/>
      <c r="T11" s="17"/>
    </row>
    <row r="12" spans="1:20" ht="46.5">
      <c r="A12" s="46" t="s">
        <v>1740</v>
      </c>
      <c r="B12" s="46" t="s">
        <v>1741</v>
      </c>
      <c r="C12" s="46" t="str">
        <f t="shared" si="0"/>
        <v>Abdul Nasheer</v>
      </c>
      <c r="D12" s="46" t="s">
        <v>1742</v>
      </c>
      <c r="E12" s="46">
        <v>90089852</v>
      </c>
      <c r="F12" s="46" t="s">
        <v>1743</v>
      </c>
      <c r="G12" s="46" t="s">
        <v>12</v>
      </c>
      <c r="H12" s="46"/>
      <c r="I12" s="46" t="s">
        <v>930</v>
      </c>
      <c r="J12" s="46" t="s">
        <v>1744</v>
      </c>
      <c r="K12" s="46" t="s">
        <v>1711</v>
      </c>
      <c r="L12" s="46"/>
      <c r="M12" s="46" t="s">
        <v>1712</v>
      </c>
      <c r="N12" s="17"/>
      <c r="O12" s="17"/>
      <c r="P12" s="17"/>
      <c r="Q12" s="17"/>
      <c r="R12" s="17"/>
      <c r="S12" s="17"/>
      <c r="T12" s="17"/>
    </row>
    <row r="13" spans="1:20" ht="46.5">
      <c r="A13" s="46" t="s">
        <v>1745</v>
      </c>
      <c r="B13" s="46" t="s">
        <v>1746</v>
      </c>
      <c r="C13" s="46" t="str">
        <f t="shared" si="0"/>
        <v>Malgorzata Bok</v>
      </c>
      <c r="D13" s="46" t="s">
        <v>1747</v>
      </c>
      <c r="E13" s="46">
        <v>6591129394</v>
      </c>
      <c r="F13" s="46" t="s">
        <v>1748</v>
      </c>
      <c r="G13" s="46" t="s">
        <v>12</v>
      </c>
      <c r="H13" s="46"/>
      <c r="I13" s="46" t="s">
        <v>944</v>
      </c>
      <c r="J13" s="46"/>
      <c r="K13" s="46"/>
      <c r="L13" s="46"/>
      <c r="M13" s="46"/>
      <c r="N13" s="17"/>
      <c r="O13" s="17"/>
      <c r="P13" s="17"/>
      <c r="Q13" s="17"/>
      <c r="R13" s="17"/>
      <c r="S13" s="17"/>
      <c r="T13" s="17"/>
    </row>
    <row r="14" spans="1:20" ht="15.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7"/>
      <c r="O14" s="17"/>
      <c r="P14" s="17"/>
      <c r="Q14" s="17"/>
      <c r="R14" s="17"/>
      <c r="S14" s="17"/>
      <c r="T14" s="17"/>
    </row>
    <row r="15" spans="1:20" ht="62">
      <c r="A15" s="48" t="s">
        <v>1749</v>
      </c>
      <c r="B15" s="48" t="s">
        <v>1750</v>
      </c>
      <c r="C15" s="48"/>
      <c r="D15" s="49" t="s">
        <v>1751</v>
      </c>
      <c r="E15" s="48">
        <v>98550096</v>
      </c>
      <c r="F15" s="48" t="s">
        <v>1752</v>
      </c>
      <c r="G15" s="48" t="s">
        <v>12</v>
      </c>
      <c r="H15" s="50"/>
      <c r="I15" s="50" t="s">
        <v>1753</v>
      </c>
      <c r="J15" s="50" t="s">
        <v>1754</v>
      </c>
      <c r="K15" s="47"/>
      <c r="L15" s="47"/>
      <c r="M15" s="47"/>
      <c r="N15" s="17"/>
      <c r="O15" s="17"/>
      <c r="P15" s="17"/>
      <c r="Q15" s="17"/>
      <c r="R15" s="17"/>
      <c r="S15" s="17"/>
      <c r="T15" s="17"/>
    </row>
    <row r="16" spans="1:20" ht="31">
      <c r="A16" s="48" t="s">
        <v>1755</v>
      </c>
      <c r="B16" s="48"/>
      <c r="C16" s="48"/>
      <c r="D16" s="48"/>
      <c r="E16" s="48">
        <v>98514246</v>
      </c>
      <c r="F16" s="48" t="s">
        <v>1756</v>
      </c>
      <c r="G16" s="48" t="s">
        <v>12</v>
      </c>
      <c r="H16" s="50"/>
      <c r="I16" s="50"/>
      <c r="J16" s="50"/>
      <c r="K16" s="47"/>
      <c r="L16" s="47"/>
      <c r="M16" s="47"/>
      <c r="N16" s="17"/>
      <c r="O16" s="17"/>
      <c r="P16" s="17"/>
      <c r="Q16" s="17"/>
      <c r="R16" s="17"/>
      <c r="S16" s="17"/>
      <c r="T16" s="17"/>
    </row>
    <row r="17" spans="1:20" ht="46.5">
      <c r="A17" s="48" t="s">
        <v>1757</v>
      </c>
      <c r="B17" s="48" t="s">
        <v>1758</v>
      </c>
      <c r="C17" s="48"/>
      <c r="D17" s="49" t="s">
        <v>1759</v>
      </c>
      <c r="E17" s="48">
        <v>97418118</v>
      </c>
      <c r="F17" s="48" t="s">
        <v>1760</v>
      </c>
      <c r="G17" s="48" t="s">
        <v>1761</v>
      </c>
      <c r="H17" s="50"/>
      <c r="I17" s="50"/>
      <c r="J17" s="50" t="s">
        <v>1762</v>
      </c>
      <c r="K17" s="47"/>
      <c r="L17" s="47"/>
      <c r="M17" s="47"/>
      <c r="N17" s="17"/>
      <c r="O17" s="17"/>
      <c r="P17" s="17"/>
      <c r="Q17" s="17"/>
      <c r="R17" s="17"/>
      <c r="S17" s="17"/>
      <c r="T17" s="17"/>
    </row>
    <row r="18" spans="1:20" ht="62">
      <c r="A18" s="48" t="s">
        <v>1763</v>
      </c>
      <c r="B18" s="48" t="s">
        <v>1764</v>
      </c>
      <c r="C18" s="48"/>
      <c r="D18" s="49" t="s">
        <v>1765</v>
      </c>
      <c r="E18" s="48">
        <v>96603085</v>
      </c>
      <c r="F18" s="48" t="s">
        <v>1766</v>
      </c>
      <c r="G18" s="48" t="s">
        <v>12</v>
      </c>
      <c r="H18" s="50"/>
      <c r="I18" s="50"/>
      <c r="J18" s="50" t="s">
        <v>1762</v>
      </c>
      <c r="K18" s="47"/>
      <c r="L18" s="47"/>
      <c r="M18" s="47"/>
      <c r="N18" s="17"/>
      <c r="O18" s="17"/>
      <c r="P18" s="17"/>
      <c r="Q18" s="17"/>
      <c r="R18" s="17"/>
      <c r="S18" s="17"/>
      <c r="T18" s="17"/>
    </row>
    <row r="19" spans="1:20" ht="62">
      <c r="A19" s="48" t="s">
        <v>1767</v>
      </c>
      <c r="B19" s="48" t="s">
        <v>1768</v>
      </c>
      <c r="C19" s="48"/>
      <c r="D19" s="49" t="s">
        <v>1769</v>
      </c>
      <c r="E19" s="48">
        <v>96920937</v>
      </c>
      <c r="F19" s="48" t="s">
        <v>1770</v>
      </c>
      <c r="G19" s="48" t="s">
        <v>12</v>
      </c>
      <c r="H19" s="50"/>
      <c r="I19" s="50"/>
      <c r="J19" s="50" t="s">
        <v>1762</v>
      </c>
      <c r="K19" s="47"/>
      <c r="L19" s="47"/>
      <c r="M19" s="47"/>
      <c r="N19" s="17"/>
      <c r="O19" s="17"/>
      <c r="P19" s="17"/>
      <c r="Q19" s="17"/>
      <c r="R19" s="17"/>
      <c r="S19" s="17"/>
      <c r="T19" s="17"/>
    </row>
    <row r="20" spans="1:20" ht="46.5">
      <c r="A20" s="48" t="s">
        <v>643</v>
      </c>
      <c r="B20" s="48" t="s">
        <v>1768</v>
      </c>
      <c r="C20" s="48"/>
      <c r="D20" s="49" t="s">
        <v>1771</v>
      </c>
      <c r="E20" s="48">
        <v>60168863767</v>
      </c>
      <c r="F20" s="48" t="s">
        <v>1772</v>
      </c>
      <c r="G20" s="48" t="s">
        <v>27</v>
      </c>
      <c r="H20" s="50"/>
      <c r="I20" s="50"/>
      <c r="J20" s="50" t="s">
        <v>1762</v>
      </c>
      <c r="K20" s="47"/>
      <c r="L20" s="47"/>
      <c r="M20" s="47"/>
      <c r="N20" s="17"/>
      <c r="O20" s="17"/>
      <c r="P20" s="17"/>
      <c r="Q20" s="17"/>
      <c r="R20" s="17"/>
      <c r="S20" s="17"/>
      <c r="T20" s="17"/>
    </row>
    <row r="21" spans="1:20" ht="15.75" customHeight="1">
      <c r="A21" s="48" t="s">
        <v>1767</v>
      </c>
      <c r="B21" s="48" t="s">
        <v>1773</v>
      </c>
      <c r="C21" s="48"/>
      <c r="D21" s="48" t="s">
        <v>1774</v>
      </c>
      <c r="E21" s="48">
        <v>91874916</v>
      </c>
      <c r="F21" s="48" t="s">
        <v>1775</v>
      </c>
      <c r="G21" s="48" t="s">
        <v>12</v>
      </c>
      <c r="H21" s="50"/>
      <c r="I21" s="50"/>
      <c r="J21" s="50" t="s">
        <v>1762</v>
      </c>
      <c r="K21" s="47"/>
      <c r="L21" s="47"/>
      <c r="M21" s="47"/>
      <c r="N21" s="17"/>
      <c r="O21" s="17"/>
      <c r="P21" s="17"/>
      <c r="Q21" s="17"/>
      <c r="R21" s="17"/>
      <c r="S21" s="17"/>
      <c r="T21" s="17"/>
    </row>
    <row r="22" spans="1:20" ht="15.75" customHeight="1">
      <c r="A22" s="48" t="s">
        <v>400</v>
      </c>
      <c r="B22" s="48" t="s">
        <v>1776</v>
      </c>
      <c r="C22" s="48"/>
      <c r="D22" s="49" t="s">
        <v>1777</v>
      </c>
      <c r="E22" s="48">
        <v>89028230</v>
      </c>
      <c r="F22" s="48" t="s">
        <v>1778</v>
      </c>
      <c r="G22" s="48" t="s">
        <v>12</v>
      </c>
      <c r="H22" s="50"/>
      <c r="I22" s="50"/>
      <c r="J22" s="50"/>
      <c r="K22" s="47"/>
      <c r="L22" s="47"/>
      <c r="M22" s="47"/>
      <c r="N22" s="17"/>
      <c r="O22" s="17"/>
      <c r="P22" s="17"/>
      <c r="Q22" s="17"/>
      <c r="R22" s="17"/>
      <c r="S22" s="17"/>
      <c r="T22" s="17"/>
    </row>
    <row r="23" spans="1:20" ht="15.75" customHeight="1">
      <c r="A23" s="141" t="s">
        <v>1779</v>
      </c>
      <c r="B23" s="142"/>
      <c r="C23" s="115"/>
      <c r="D23" s="51" t="s">
        <v>1780</v>
      </c>
      <c r="E23" s="46">
        <v>88832096</v>
      </c>
      <c r="F23" s="46" t="s">
        <v>1781</v>
      </c>
      <c r="G23" s="46" t="s">
        <v>12</v>
      </c>
      <c r="H23" s="47"/>
      <c r="I23" s="47"/>
      <c r="J23" s="47"/>
      <c r="K23" s="47"/>
      <c r="L23" s="47"/>
      <c r="M23" s="47"/>
      <c r="N23" s="17"/>
      <c r="O23" s="17"/>
      <c r="P23" s="17"/>
      <c r="Q23" s="17"/>
      <c r="R23" s="17"/>
      <c r="S23" s="17"/>
      <c r="T23" s="17"/>
    </row>
    <row r="24" spans="1:20" ht="15.75" customHeight="1">
      <c r="A24" s="46" t="s">
        <v>1782</v>
      </c>
      <c r="B24" s="46" t="s">
        <v>1783</v>
      </c>
      <c r="C24" s="46"/>
      <c r="D24" s="51" t="s">
        <v>1784</v>
      </c>
      <c r="E24" s="46">
        <v>90271462</v>
      </c>
      <c r="F24" s="46" t="s">
        <v>1785</v>
      </c>
      <c r="G24" s="46" t="s">
        <v>12</v>
      </c>
      <c r="H24" s="47"/>
      <c r="I24" s="47"/>
      <c r="J24" s="47"/>
      <c r="K24" s="47"/>
      <c r="L24" s="47"/>
      <c r="M24" s="47"/>
      <c r="N24" s="17"/>
      <c r="O24" s="17"/>
      <c r="P24" s="17"/>
      <c r="Q24" s="17"/>
      <c r="R24" s="17"/>
      <c r="S24" s="17"/>
      <c r="T24" s="17"/>
    </row>
    <row r="25" spans="1:20" ht="15.75" customHeight="1">
      <c r="A25" s="46" t="s">
        <v>1786</v>
      </c>
      <c r="B25" s="46" t="s">
        <v>1787</v>
      </c>
      <c r="C25" s="46"/>
      <c r="D25" s="51" t="s">
        <v>1788</v>
      </c>
      <c r="E25" s="46">
        <v>96173748</v>
      </c>
      <c r="F25" s="46" t="s">
        <v>1789</v>
      </c>
      <c r="G25" s="46" t="s">
        <v>12</v>
      </c>
      <c r="H25" s="47"/>
      <c r="I25" s="47"/>
      <c r="J25" s="47"/>
      <c r="K25" s="47"/>
      <c r="L25" s="47"/>
      <c r="M25" s="47"/>
      <c r="N25" s="17"/>
      <c r="O25" s="17"/>
      <c r="P25" s="17"/>
      <c r="Q25" s="17"/>
      <c r="R25" s="17"/>
      <c r="S25" s="17"/>
      <c r="T25" s="17"/>
    </row>
    <row r="26" spans="1:20" ht="15.75" customHeight="1">
      <c r="A26" s="46" t="s">
        <v>1790</v>
      </c>
      <c r="B26" s="46" t="s">
        <v>1773</v>
      </c>
      <c r="C26" s="46"/>
      <c r="D26" s="52" t="s">
        <v>1791</v>
      </c>
      <c r="E26" s="46">
        <v>96423416</v>
      </c>
      <c r="F26" s="46" t="s">
        <v>1792</v>
      </c>
      <c r="G26" s="46" t="s">
        <v>12</v>
      </c>
      <c r="H26" s="47"/>
      <c r="I26" s="47"/>
      <c r="J26" s="47"/>
      <c r="K26" s="47"/>
      <c r="L26" s="47"/>
      <c r="M26" s="47"/>
      <c r="N26" s="17"/>
      <c r="O26" s="17"/>
      <c r="P26" s="17"/>
      <c r="Q26" s="17"/>
      <c r="R26" s="17"/>
      <c r="S26" s="17"/>
      <c r="T26" s="17"/>
    </row>
    <row r="27" spans="1:20" ht="15.75" customHeight="1">
      <c r="A27" s="46" t="s">
        <v>1793</v>
      </c>
      <c r="B27" s="46" t="s">
        <v>1713</v>
      </c>
      <c r="C27" s="46"/>
      <c r="D27" s="51" t="s">
        <v>1794</v>
      </c>
      <c r="E27" s="46">
        <v>97305450</v>
      </c>
      <c r="F27" s="46" t="s">
        <v>1795</v>
      </c>
      <c r="G27" s="46" t="s">
        <v>12</v>
      </c>
      <c r="H27" s="47"/>
      <c r="I27" s="47"/>
      <c r="J27" s="47"/>
      <c r="K27" s="47"/>
      <c r="L27" s="47"/>
      <c r="M27" s="47"/>
      <c r="N27" s="17"/>
      <c r="O27" s="17"/>
      <c r="P27" s="17"/>
      <c r="Q27" s="17"/>
      <c r="R27" s="17"/>
      <c r="S27" s="17"/>
      <c r="T27" s="17"/>
    </row>
    <row r="28" spans="1:20" ht="15.75" customHeight="1">
      <c r="A28" s="46" t="s">
        <v>1796</v>
      </c>
      <c r="B28" s="46" t="s">
        <v>453</v>
      </c>
      <c r="C28" s="46"/>
      <c r="D28" s="46"/>
      <c r="E28" s="46" t="s">
        <v>1797</v>
      </c>
      <c r="F28" s="46" t="s">
        <v>1798</v>
      </c>
      <c r="G28" s="46" t="s">
        <v>27</v>
      </c>
      <c r="H28" s="47"/>
      <c r="I28" s="47"/>
      <c r="J28" s="47"/>
      <c r="K28" s="47"/>
      <c r="L28" s="47"/>
      <c r="M28" s="47"/>
      <c r="N28" s="17"/>
      <c r="O28" s="17"/>
      <c r="P28" s="17"/>
      <c r="Q28" s="17"/>
      <c r="R28" s="17"/>
      <c r="S28" s="17"/>
      <c r="T28" s="17"/>
    </row>
    <row r="29" spans="1:20" ht="15.75" customHeight="1">
      <c r="A29" s="46" t="s">
        <v>1799</v>
      </c>
      <c r="B29" s="46"/>
      <c r="C29" s="46"/>
      <c r="D29" s="51" t="s">
        <v>1800</v>
      </c>
      <c r="E29" s="46">
        <v>93767276</v>
      </c>
      <c r="F29" s="46" t="s">
        <v>1801</v>
      </c>
      <c r="G29" s="46" t="s">
        <v>12</v>
      </c>
      <c r="H29" s="47"/>
      <c r="I29" s="47"/>
      <c r="J29" s="47"/>
      <c r="K29" s="47"/>
      <c r="L29" s="47"/>
      <c r="M29" s="47"/>
      <c r="N29" s="17"/>
      <c r="O29" s="17"/>
      <c r="P29" s="17"/>
      <c r="Q29" s="17"/>
      <c r="R29" s="17"/>
      <c r="S29" s="17"/>
      <c r="T29" s="17"/>
    </row>
    <row r="30" spans="1:20" ht="15.75" customHeight="1">
      <c r="A30" s="46" t="s">
        <v>1802</v>
      </c>
      <c r="B30" s="46" t="s">
        <v>1803</v>
      </c>
      <c r="C30" s="46"/>
      <c r="D30" s="51" t="s">
        <v>1804</v>
      </c>
      <c r="E30" s="46">
        <v>98757547</v>
      </c>
      <c r="F30" s="46" t="s">
        <v>1805</v>
      </c>
      <c r="G30" s="46" t="s">
        <v>12</v>
      </c>
      <c r="H30" s="47"/>
      <c r="I30" s="47"/>
      <c r="J30" s="47"/>
      <c r="K30" s="47"/>
      <c r="L30" s="47"/>
      <c r="M30" s="47"/>
      <c r="N30" s="17"/>
      <c r="O30" s="17"/>
      <c r="P30" s="17"/>
      <c r="Q30" s="17"/>
      <c r="R30" s="17"/>
      <c r="S30" s="17"/>
      <c r="T30" s="17"/>
    </row>
    <row r="31" spans="1:20" ht="15.75" customHeight="1">
      <c r="A31" s="48" t="s">
        <v>1806</v>
      </c>
      <c r="B31" s="48" t="s">
        <v>1807</v>
      </c>
      <c r="C31" s="48"/>
      <c r="D31" s="49" t="s">
        <v>1808</v>
      </c>
      <c r="E31" s="48">
        <v>98235932</v>
      </c>
      <c r="F31" s="48" t="s">
        <v>208</v>
      </c>
      <c r="G31" s="48" t="s">
        <v>12</v>
      </c>
      <c r="H31" s="50"/>
      <c r="I31" s="50"/>
      <c r="J31" s="50" t="s">
        <v>1762</v>
      </c>
      <c r="K31" s="47"/>
      <c r="L31" s="47"/>
      <c r="M31" s="47"/>
      <c r="N31" s="17"/>
      <c r="O31" s="17"/>
      <c r="P31" s="17"/>
      <c r="Q31" s="17"/>
      <c r="R31" s="17"/>
      <c r="S31" s="17"/>
      <c r="T31" s="17"/>
    </row>
    <row r="32" spans="1:20" ht="15.75" customHeight="1">
      <c r="A32" s="46" t="s">
        <v>1809</v>
      </c>
      <c r="B32" s="46" t="s">
        <v>1810</v>
      </c>
      <c r="C32" s="46"/>
      <c r="D32" s="51" t="s">
        <v>1811</v>
      </c>
      <c r="E32" s="46">
        <v>96261560</v>
      </c>
      <c r="F32" s="46" t="s">
        <v>1812</v>
      </c>
      <c r="G32" s="46" t="s">
        <v>12</v>
      </c>
      <c r="H32" s="47"/>
      <c r="I32" s="47"/>
      <c r="J32" s="47"/>
      <c r="K32" s="47"/>
      <c r="L32" s="47"/>
      <c r="M32" s="47"/>
      <c r="N32" s="17"/>
      <c r="O32" s="17"/>
      <c r="P32" s="17"/>
      <c r="Q32" s="17"/>
      <c r="R32" s="17"/>
      <c r="S32" s="17"/>
      <c r="T32" s="17"/>
    </row>
    <row r="33" spans="1:20" ht="15.75" customHeight="1">
      <c r="A33" s="46" t="s">
        <v>1813</v>
      </c>
      <c r="B33" s="46" t="s">
        <v>1814</v>
      </c>
      <c r="C33" s="46"/>
      <c r="D33" s="51" t="s">
        <v>1815</v>
      </c>
      <c r="E33" s="46">
        <v>90286508</v>
      </c>
      <c r="F33" s="46" t="s">
        <v>1816</v>
      </c>
      <c r="G33" s="46" t="s">
        <v>953</v>
      </c>
      <c r="H33" s="47"/>
      <c r="I33" s="47"/>
      <c r="J33" s="47"/>
      <c r="K33" s="47"/>
      <c r="L33" s="47"/>
      <c r="M33" s="47"/>
      <c r="N33" s="17"/>
      <c r="O33" s="17"/>
      <c r="P33" s="17"/>
      <c r="Q33" s="17"/>
      <c r="R33" s="17"/>
      <c r="S33" s="17"/>
      <c r="T33" s="17"/>
    </row>
    <row r="34" spans="1:20" ht="15.75" customHeight="1">
      <c r="A34" s="46" t="s">
        <v>1817</v>
      </c>
      <c r="B34" s="46" t="s">
        <v>1818</v>
      </c>
      <c r="C34" s="46"/>
      <c r="D34" s="51" t="s">
        <v>1819</v>
      </c>
      <c r="E34" s="46">
        <v>98356889</v>
      </c>
      <c r="F34" s="46" t="s">
        <v>1820</v>
      </c>
      <c r="G34" s="46" t="s">
        <v>12</v>
      </c>
      <c r="H34" s="47"/>
      <c r="I34" s="47"/>
      <c r="J34" s="47"/>
      <c r="K34" s="47"/>
      <c r="L34" s="47"/>
      <c r="M34" s="47"/>
      <c r="N34" s="17"/>
      <c r="O34" s="17"/>
      <c r="P34" s="17"/>
      <c r="Q34" s="17"/>
      <c r="R34" s="17"/>
      <c r="S34" s="17"/>
      <c r="T34" s="17"/>
    </row>
    <row r="35" spans="1:20" ht="15.75" customHeight="1">
      <c r="A35" s="46" t="s">
        <v>1501</v>
      </c>
      <c r="B35" s="46" t="s">
        <v>1492</v>
      </c>
      <c r="C35" s="46"/>
      <c r="D35" s="51" t="s">
        <v>1821</v>
      </c>
      <c r="E35" s="46">
        <v>97728411</v>
      </c>
      <c r="F35" s="46" t="s">
        <v>1822</v>
      </c>
      <c r="G35" s="46" t="s">
        <v>12</v>
      </c>
      <c r="H35" s="47"/>
      <c r="I35" s="47"/>
      <c r="J35" s="47"/>
      <c r="K35" s="47"/>
      <c r="L35" s="47"/>
      <c r="M35" s="47"/>
      <c r="N35" s="17"/>
      <c r="O35" s="17"/>
      <c r="P35" s="17"/>
      <c r="Q35" s="17"/>
      <c r="R35" s="17"/>
      <c r="S35" s="17"/>
      <c r="T35" s="17"/>
    </row>
    <row r="36" spans="1:20" ht="15.75" customHeight="1">
      <c r="A36" s="46" t="s">
        <v>1823</v>
      </c>
      <c r="B36" s="46" t="s">
        <v>1773</v>
      </c>
      <c r="C36" s="46"/>
      <c r="D36" s="51" t="s">
        <v>1824</v>
      </c>
      <c r="E36" s="46">
        <v>96309603</v>
      </c>
      <c r="F36" s="46" t="s">
        <v>1825</v>
      </c>
      <c r="G36" s="46" t="s">
        <v>12</v>
      </c>
      <c r="H36" s="47"/>
      <c r="I36" s="47"/>
      <c r="J36" s="47"/>
      <c r="K36" s="47"/>
      <c r="L36" s="47"/>
      <c r="M36" s="47"/>
      <c r="N36" s="17"/>
      <c r="O36" s="17"/>
      <c r="P36" s="17"/>
      <c r="Q36" s="17"/>
      <c r="R36" s="17"/>
      <c r="S36" s="17"/>
      <c r="T36" s="17"/>
    </row>
    <row r="37" spans="1:20" ht="15.75" customHeight="1">
      <c r="A37" s="46" t="s">
        <v>1826</v>
      </c>
      <c r="B37" s="46" t="s">
        <v>1827</v>
      </c>
      <c r="C37" s="46"/>
      <c r="D37" s="51" t="s">
        <v>1828</v>
      </c>
      <c r="E37" s="46">
        <v>90600689</v>
      </c>
      <c r="F37" s="46" t="s">
        <v>1829</v>
      </c>
      <c r="G37" s="46" t="s">
        <v>12</v>
      </c>
      <c r="H37" s="47"/>
      <c r="I37" s="47"/>
      <c r="J37" s="47"/>
      <c r="K37" s="47"/>
      <c r="L37" s="47"/>
      <c r="M37" s="47"/>
      <c r="N37" s="17"/>
      <c r="O37" s="17"/>
      <c r="P37" s="17"/>
      <c r="Q37" s="17"/>
      <c r="R37" s="17"/>
      <c r="S37" s="17"/>
      <c r="T37" s="17"/>
    </row>
    <row r="38" spans="1:20" ht="15.75" customHeight="1">
      <c r="A38" s="46" t="s">
        <v>1830</v>
      </c>
      <c r="B38" s="46" t="s">
        <v>1831</v>
      </c>
      <c r="C38" s="46"/>
      <c r="D38" s="51" t="s">
        <v>1832</v>
      </c>
      <c r="E38" s="46">
        <v>91052410</v>
      </c>
      <c r="F38" s="46" t="s">
        <v>1833</v>
      </c>
      <c r="G38" s="46" t="s">
        <v>12</v>
      </c>
      <c r="H38" s="47"/>
      <c r="I38" s="47"/>
      <c r="J38" s="47"/>
      <c r="K38" s="47"/>
      <c r="L38" s="47"/>
      <c r="M38" s="47"/>
      <c r="N38" s="17"/>
      <c r="O38" s="17"/>
      <c r="P38" s="17"/>
      <c r="Q38" s="17"/>
      <c r="R38" s="17"/>
      <c r="S38" s="17"/>
      <c r="T38" s="17"/>
    </row>
    <row r="39" spans="1:20" ht="15.75" customHeight="1">
      <c r="A39" s="46" t="s">
        <v>1834</v>
      </c>
      <c r="B39" s="46" t="s">
        <v>1835</v>
      </c>
      <c r="C39" s="46"/>
      <c r="D39" s="51" t="s">
        <v>1836</v>
      </c>
      <c r="E39" s="46">
        <v>98290418</v>
      </c>
      <c r="F39" s="46" t="s">
        <v>1837</v>
      </c>
      <c r="G39" s="46" t="s">
        <v>12</v>
      </c>
      <c r="H39" s="47"/>
      <c r="I39" s="47"/>
      <c r="J39" s="47"/>
      <c r="K39" s="47"/>
      <c r="L39" s="47"/>
      <c r="M39" s="47"/>
      <c r="N39" s="17"/>
      <c r="O39" s="17"/>
      <c r="P39" s="17"/>
      <c r="Q39" s="17"/>
      <c r="R39" s="17"/>
      <c r="S39" s="17"/>
      <c r="T39" s="17"/>
    </row>
    <row r="40" spans="1:20" ht="15.75" customHeight="1">
      <c r="A40" s="46" t="s">
        <v>1838</v>
      </c>
      <c r="B40" s="46" t="s">
        <v>1839</v>
      </c>
      <c r="C40" s="46"/>
      <c r="D40" s="51" t="s">
        <v>1840</v>
      </c>
      <c r="E40" s="46">
        <v>63966350</v>
      </c>
      <c r="F40" s="46" t="s">
        <v>1841</v>
      </c>
      <c r="G40" s="46" t="s">
        <v>12</v>
      </c>
      <c r="H40" s="47"/>
      <c r="I40" s="47"/>
      <c r="J40" s="47"/>
      <c r="K40" s="47"/>
      <c r="L40" s="47"/>
      <c r="M40" s="47"/>
      <c r="N40" s="17"/>
      <c r="O40" s="17"/>
      <c r="P40" s="17"/>
      <c r="Q40" s="17"/>
      <c r="R40" s="17"/>
      <c r="S40" s="17"/>
      <c r="T40" s="17"/>
    </row>
    <row r="41" spans="1:20" ht="15.75" customHeight="1">
      <c r="A41" s="46" t="s">
        <v>1842</v>
      </c>
      <c r="B41" s="46" t="s">
        <v>1843</v>
      </c>
      <c r="C41" s="46"/>
      <c r="D41" s="51" t="s">
        <v>1844</v>
      </c>
      <c r="E41" s="46">
        <v>97884041</v>
      </c>
      <c r="F41" s="46" t="s">
        <v>1845</v>
      </c>
      <c r="G41" s="46" t="s">
        <v>12</v>
      </c>
      <c r="H41" s="47"/>
      <c r="I41" s="47"/>
      <c r="J41" s="47"/>
      <c r="K41" s="47"/>
      <c r="L41" s="47"/>
      <c r="M41" s="47"/>
      <c r="N41" s="17"/>
      <c r="O41" s="17"/>
      <c r="P41" s="17"/>
      <c r="Q41" s="17"/>
      <c r="R41" s="17"/>
      <c r="S41" s="17"/>
      <c r="T41" s="17"/>
    </row>
    <row r="42" spans="1:20" ht="15.75" customHeight="1">
      <c r="A42" s="46" t="s">
        <v>1846</v>
      </c>
      <c r="B42" s="46" t="s">
        <v>1847</v>
      </c>
      <c r="C42" s="46"/>
      <c r="D42" s="51" t="s">
        <v>1848</v>
      </c>
      <c r="E42" s="46">
        <v>97211743</v>
      </c>
      <c r="F42" s="46" t="s">
        <v>1849</v>
      </c>
      <c r="G42" s="46" t="s">
        <v>12</v>
      </c>
      <c r="H42" s="47"/>
      <c r="I42" s="47"/>
      <c r="J42" s="47"/>
      <c r="K42" s="47"/>
      <c r="L42" s="47"/>
      <c r="M42" s="47"/>
      <c r="N42" s="17"/>
      <c r="O42" s="17"/>
      <c r="P42" s="17"/>
      <c r="Q42" s="17"/>
      <c r="R42" s="17"/>
      <c r="S42" s="17"/>
      <c r="T42" s="17"/>
    </row>
    <row r="43" spans="1:20" ht="15.75" customHeight="1">
      <c r="A43" s="46" t="s">
        <v>1469</v>
      </c>
      <c r="B43" s="46" t="s">
        <v>1850</v>
      </c>
      <c r="C43" s="46"/>
      <c r="D43" s="51" t="s">
        <v>1851</v>
      </c>
      <c r="E43" s="46">
        <v>36306892986</v>
      </c>
      <c r="F43" s="46" t="s">
        <v>1852</v>
      </c>
      <c r="G43" s="46" t="s">
        <v>1853</v>
      </c>
      <c r="H43" s="47"/>
      <c r="I43" s="47"/>
      <c r="J43" s="47"/>
      <c r="K43" s="47"/>
      <c r="L43" s="47"/>
      <c r="M43" s="47"/>
      <c r="N43" s="17"/>
      <c r="O43" s="17"/>
      <c r="P43" s="17"/>
      <c r="Q43" s="17"/>
      <c r="R43" s="17"/>
      <c r="S43" s="17"/>
      <c r="T43" s="17"/>
    </row>
    <row r="44" spans="1:20" ht="15.75" customHeight="1">
      <c r="A44" s="46" t="s">
        <v>1854</v>
      </c>
      <c r="B44" s="46" t="s">
        <v>1855</v>
      </c>
      <c r="C44" s="46"/>
      <c r="D44" s="51" t="s">
        <v>1856</v>
      </c>
      <c r="E44" s="46">
        <v>97104900</v>
      </c>
      <c r="F44" s="46" t="s">
        <v>1857</v>
      </c>
      <c r="G44" s="46" t="s">
        <v>12</v>
      </c>
      <c r="H44" s="47"/>
      <c r="I44" s="47"/>
      <c r="J44" s="47"/>
      <c r="K44" s="47"/>
      <c r="L44" s="47"/>
      <c r="M44" s="47"/>
      <c r="N44" s="17"/>
      <c r="O44" s="17"/>
      <c r="P44" s="17"/>
      <c r="Q44" s="17"/>
      <c r="R44" s="17"/>
      <c r="S44" s="17"/>
      <c r="T44" s="17"/>
    </row>
    <row r="45" spans="1:20" ht="15.75" customHeight="1">
      <c r="A45" s="46" t="s">
        <v>1858</v>
      </c>
      <c r="B45" s="46" t="s">
        <v>1803</v>
      </c>
      <c r="C45" s="46"/>
      <c r="D45" s="51" t="s">
        <v>1859</v>
      </c>
      <c r="E45" s="46">
        <v>93673613</v>
      </c>
      <c r="F45" s="46" t="s">
        <v>1860</v>
      </c>
      <c r="G45" s="46" t="s">
        <v>12</v>
      </c>
      <c r="H45" s="47"/>
      <c r="I45" s="47"/>
      <c r="J45" s="47"/>
      <c r="K45" s="47"/>
      <c r="L45" s="47"/>
      <c r="M45" s="47"/>
      <c r="N45" s="17"/>
      <c r="O45" s="17"/>
      <c r="P45" s="17"/>
      <c r="Q45" s="17"/>
      <c r="R45" s="17"/>
      <c r="S45" s="17"/>
      <c r="T45" s="17"/>
    </row>
    <row r="46" spans="1:20" ht="15.75" customHeight="1">
      <c r="A46" s="48" t="s">
        <v>1861</v>
      </c>
      <c r="B46" s="48" t="s">
        <v>1862</v>
      </c>
      <c r="C46" s="48"/>
      <c r="D46" s="49" t="s">
        <v>1863</v>
      </c>
      <c r="E46" s="48">
        <v>91525007</v>
      </c>
      <c r="F46" s="48" t="s">
        <v>1864</v>
      </c>
      <c r="G46" s="48" t="s">
        <v>12</v>
      </c>
      <c r="H46" s="50"/>
      <c r="I46" s="50"/>
      <c r="J46" s="50" t="s">
        <v>1762</v>
      </c>
      <c r="K46" s="47"/>
      <c r="L46" s="47"/>
      <c r="M46" s="47"/>
      <c r="N46" s="17"/>
      <c r="O46" s="17"/>
      <c r="P46" s="17"/>
      <c r="Q46" s="17"/>
      <c r="R46" s="17"/>
      <c r="S46" s="17"/>
      <c r="T46" s="17"/>
    </row>
    <row r="47" spans="1:20" ht="15.75" customHeight="1">
      <c r="A47" s="48" t="s">
        <v>1865</v>
      </c>
      <c r="B47" s="48" t="s">
        <v>1827</v>
      </c>
      <c r="C47" s="48"/>
      <c r="D47" s="49" t="s">
        <v>1866</v>
      </c>
      <c r="E47" s="48">
        <v>81232754</v>
      </c>
      <c r="F47" s="48" t="s">
        <v>1864</v>
      </c>
      <c r="G47" s="48" t="s">
        <v>12</v>
      </c>
      <c r="H47" s="50"/>
      <c r="I47" s="50"/>
      <c r="J47" s="50" t="s">
        <v>1762</v>
      </c>
      <c r="K47" s="47"/>
      <c r="L47" s="47"/>
      <c r="M47" s="47"/>
      <c r="N47" s="17"/>
      <c r="O47" s="17"/>
      <c r="P47" s="17"/>
      <c r="Q47" s="17"/>
      <c r="R47" s="17"/>
      <c r="S47" s="17"/>
      <c r="T47" s="17"/>
    </row>
    <row r="48" spans="1:20" ht="15.75" customHeight="1">
      <c r="A48" s="48" t="s">
        <v>1867</v>
      </c>
      <c r="B48" s="48" t="s">
        <v>1868</v>
      </c>
      <c r="C48" s="48"/>
      <c r="D48" s="49" t="s">
        <v>1869</v>
      </c>
      <c r="E48" s="48">
        <v>94318431</v>
      </c>
      <c r="F48" s="48" t="s">
        <v>1870</v>
      </c>
      <c r="G48" s="48" t="s">
        <v>12</v>
      </c>
      <c r="H48" s="50"/>
      <c r="I48" s="50"/>
      <c r="J48" s="50"/>
      <c r="K48" s="47"/>
      <c r="L48" s="47"/>
      <c r="M48" s="47"/>
      <c r="N48" s="17"/>
      <c r="O48" s="17"/>
      <c r="P48" s="17"/>
      <c r="Q48" s="17"/>
      <c r="R48" s="17"/>
      <c r="S48" s="17"/>
      <c r="T48" s="17"/>
    </row>
    <row r="49" spans="1:20" ht="15.75" customHeight="1">
      <c r="A49" s="48" t="s">
        <v>1871</v>
      </c>
      <c r="B49" s="48" t="s">
        <v>1872</v>
      </c>
      <c r="C49" s="48"/>
      <c r="D49" s="49" t="s">
        <v>1873</v>
      </c>
      <c r="E49" s="48">
        <v>91076432</v>
      </c>
      <c r="F49" s="48" t="s">
        <v>1870</v>
      </c>
      <c r="G49" s="48" t="s">
        <v>12</v>
      </c>
      <c r="H49" s="50"/>
      <c r="I49" s="50"/>
      <c r="J49" s="50"/>
      <c r="K49" s="47"/>
      <c r="L49" s="47"/>
      <c r="M49" s="47"/>
      <c r="N49" s="17"/>
      <c r="O49" s="17"/>
      <c r="P49" s="17"/>
      <c r="Q49" s="17"/>
      <c r="R49" s="17"/>
      <c r="S49" s="17"/>
      <c r="T49" s="17"/>
    </row>
    <row r="50" spans="1:20" ht="15.75" customHeight="1">
      <c r="A50" s="48" t="s">
        <v>1874</v>
      </c>
      <c r="B50" s="48" t="s">
        <v>1875</v>
      </c>
      <c r="C50" s="48"/>
      <c r="D50" s="49" t="s">
        <v>1876</v>
      </c>
      <c r="E50" s="48">
        <v>86663203</v>
      </c>
      <c r="F50" s="48" t="s">
        <v>1877</v>
      </c>
      <c r="G50" s="48" t="s">
        <v>12</v>
      </c>
      <c r="H50" s="50"/>
      <c r="I50" s="50"/>
      <c r="J50" s="50"/>
      <c r="K50" s="47"/>
      <c r="L50" s="47"/>
      <c r="M50" s="47"/>
      <c r="N50" s="17"/>
      <c r="O50" s="17"/>
      <c r="P50" s="17"/>
      <c r="Q50" s="17"/>
      <c r="R50" s="17"/>
      <c r="S50" s="17"/>
      <c r="T50" s="17"/>
    </row>
    <row r="51" spans="1:20" ht="15.75" customHeight="1">
      <c r="A51" s="46" t="s">
        <v>1878</v>
      </c>
      <c r="B51" s="46" t="s">
        <v>1719</v>
      </c>
      <c r="C51" s="46"/>
      <c r="D51" s="51" t="s">
        <v>1879</v>
      </c>
      <c r="E51" s="46">
        <v>96838469</v>
      </c>
      <c r="F51" s="46" t="s">
        <v>1880</v>
      </c>
      <c r="G51" s="46" t="s">
        <v>12</v>
      </c>
      <c r="H51" s="47"/>
      <c r="I51" s="47"/>
      <c r="J51" s="47"/>
      <c r="K51" s="47"/>
      <c r="L51" s="47"/>
      <c r="M51" s="47"/>
      <c r="N51" s="17"/>
      <c r="O51" s="17"/>
      <c r="P51" s="17"/>
      <c r="Q51" s="17"/>
      <c r="R51" s="17"/>
      <c r="S51" s="17"/>
      <c r="T51" s="17"/>
    </row>
    <row r="52" spans="1:20" ht="15.75" customHeight="1">
      <c r="A52" s="46" t="s">
        <v>1881</v>
      </c>
      <c r="B52" s="46" t="s">
        <v>1882</v>
      </c>
      <c r="C52" s="46"/>
      <c r="D52" s="51" t="s">
        <v>1883</v>
      </c>
      <c r="E52" s="46">
        <v>96302524</v>
      </c>
      <c r="F52" s="46" t="s">
        <v>1884</v>
      </c>
      <c r="G52" s="46" t="s">
        <v>12</v>
      </c>
      <c r="H52" s="47"/>
      <c r="I52" s="47"/>
      <c r="J52" s="47"/>
      <c r="K52" s="47"/>
      <c r="L52" s="47"/>
      <c r="M52" s="47"/>
      <c r="N52" s="17"/>
      <c r="O52" s="17"/>
      <c r="P52" s="17"/>
      <c r="Q52" s="17"/>
      <c r="R52" s="17"/>
      <c r="S52" s="17"/>
      <c r="T52" s="17"/>
    </row>
    <row r="53" spans="1:20" ht="15.75" customHeight="1">
      <c r="A53" s="46" t="s">
        <v>1885</v>
      </c>
      <c r="B53" s="46" t="s">
        <v>1886</v>
      </c>
      <c r="C53" s="46"/>
      <c r="D53" s="51" t="s">
        <v>1887</v>
      </c>
      <c r="E53" s="46">
        <v>81815846</v>
      </c>
      <c r="F53" s="46" t="s">
        <v>1888</v>
      </c>
      <c r="G53" s="46" t="s">
        <v>12</v>
      </c>
      <c r="H53" s="47"/>
      <c r="I53" s="47"/>
      <c r="J53" s="47"/>
      <c r="K53" s="47"/>
      <c r="L53" s="47"/>
      <c r="M53" s="47"/>
      <c r="N53" s="17"/>
      <c r="O53" s="17"/>
      <c r="P53" s="17"/>
      <c r="Q53" s="17"/>
      <c r="R53" s="17"/>
      <c r="S53" s="17"/>
      <c r="T53" s="17"/>
    </row>
    <row r="54" spans="1:20" ht="15.75" customHeight="1">
      <c r="A54" s="46" t="s">
        <v>1476</v>
      </c>
      <c r="B54" s="46" t="s">
        <v>1889</v>
      </c>
      <c r="C54" s="46"/>
      <c r="D54" s="51" t="s">
        <v>1890</v>
      </c>
      <c r="E54" s="46">
        <v>81212920</v>
      </c>
      <c r="F54" s="46" t="s">
        <v>1891</v>
      </c>
      <c r="G54" s="46" t="s">
        <v>12</v>
      </c>
      <c r="H54" s="47"/>
      <c r="I54" s="47"/>
      <c r="J54" s="47"/>
      <c r="K54" s="47"/>
      <c r="L54" s="47"/>
      <c r="M54" s="47"/>
      <c r="N54" s="17"/>
      <c r="O54" s="17"/>
      <c r="P54" s="17"/>
      <c r="Q54" s="17"/>
      <c r="R54" s="17"/>
      <c r="S54" s="17"/>
      <c r="T54" s="17"/>
    </row>
    <row r="55" spans="1:20" ht="15.75" customHeight="1">
      <c r="A55" s="46" t="s">
        <v>1892</v>
      </c>
      <c r="B55" s="46" t="s">
        <v>453</v>
      </c>
      <c r="C55" s="46"/>
      <c r="D55" s="51" t="s">
        <v>1893</v>
      </c>
      <c r="E55" s="46">
        <v>94554928</v>
      </c>
      <c r="F55" s="46" t="s">
        <v>1894</v>
      </c>
      <c r="G55" s="46" t="s">
        <v>12</v>
      </c>
      <c r="H55" s="47"/>
      <c r="I55" s="47"/>
      <c r="J55" s="47"/>
      <c r="K55" s="47"/>
      <c r="L55" s="47"/>
      <c r="M55" s="47"/>
      <c r="N55" s="17"/>
      <c r="O55" s="17"/>
      <c r="P55" s="17"/>
      <c r="Q55" s="17"/>
      <c r="R55" s="17"/>
      <c r="S55" s="17"/>
      <c r="T55" s="17"/>
    </row>
    <row r="56" spans="1:20" ht="15.75" customHeight="1">
      <c r="A56" s="46" t="s">
        <v>1895</v>
      </c>
      <c r="B56" s="46" t="s">
        <v>1827</v>
      </c>
      <c r="C56" s="46"/>
      <c r="D56" s="51" t="s">
        <v>1896</v>
      </c>
      <c r="E56" s="46">
        <v>81183653</v>
      </c>
      <c r="F56" s="46" t="s">
        <v>1897</v>
      </c>
      <c r="G56" s="46" t="s">
        <v>12</v>
      </c>
      <c r="H56" s="47"/>
      <c r="I56" s="47"/>
      <c r="J56" s="47"/>
      <c r="K56" s="47"/>
      <c r="L56" s="47"/>
      <c r="M56" s="47"/>
      <c r="N56" s="17"/>
      <c r="O56" s="17"/>
      <c r="P56" s="17"/>
      <c r="Q56" s="17"/>
      <c r="R56" s="17"/>
      <c r="S56" s="17"/>
      <c r="T56" s="17"/>
    </row>
    <row r="57" spans="1:20" ht="15.75" customHeight="1">
      <c r="A57" s="48" t="s">
        <v>1898</v>
      </c>
      <c r="B57" s="48" t="s">
        <v>1899</v>
      </c>
      <c r="C57" s="48"/>
      <c r="D57" s="49" t="s">
        <v>1900</v>
      </c>
      <c r="E57" s="48">
        <v>96263495</v>
      </c>
      <c r="F57" s="48" t="s">
        <v>1901</v>
      </c>
      <c r="G57" s="48" t="s">
        <v>12</v>
      </c>
      <c r="H57" s="47"/>
      <c r="I57" s="47"/>
      <c r="J57" s="47"/>
      <c r="K57" s="47"/>
      <c r="L57" s="47"/>
      <c r="M57" s="47"/>
      <c r="N57" s="17"/>
      <c r="O57" s="17"/>
      <c r="P57" s="17"/>
      <c r="Q57" s="17"/>
      <c r="R57" s="17"/>
      <c r="S57" s="17"/>
      <c r="T57" s="17"/>
    </row>
    <row r="58" spans="1:20" ht="15.75" customHeight="1">
      <c r="A58" s="48" t="s">
        <v>1902</v>
      </c>
      <c r="B58" s="48" t="s">
        <v>1903</v>
      </c>
      <c r="C58" s="48"/>
      <c r="D58" s="49" t="s">
        <v>1904</v>
      </c>
      <c r="E58" s="48">
        <v>85118459</v>
      </c>
      <c r="F58" s="48" t="s">
        <v>1905</v>
      </c>
      <c r="G58" s="48" t="s">
        <v>12</v>
      </c>
      <c r="H58" s="47"/>
      <c r="I58" s="47"/>
      <c r="J58" s="47"/>
      <c r="K58" s="47"/>
      <c r="L58" s="47"/>
      <c r="M58" s="47"/>
      <c r="N58" s="17"/>
      <c r="O58" s="17"/>
      <c r="P58" s="17"/>
      <c r="Q58" s="17"/>
      <c r="R58" s="17"/>
      <c r="S58" s="17"/>
      <c r="T58" s="17"/>
    </row>
    <row r="59" spans="1:20" ht="15.75" customHeight="1">
      <c r="A59" s="46" t="s">
        <v>1906</v>
      </c>
      <c r="B59" s="46" t="s">
        <v>1907</v>
      </c>
      <c r="C59" s="46"/>
      <c r="D59" s="51" t="s">
        <v>1908</v>
      </c>
      <c r="E59" s="46">
        <v>86858513</v>
      </c>
      <c r="F59" s="46" t="s">
        <v>1909</v>
      </c>
      <c r="G59" s="46" t="s">
        <v>12</v>
      </c>
      <c r="H59" s="47"/>
      <c r="I59" s="47"/>
      <c r="J59" s="47"/>
      <c r="K59" s="47"/>
      <c r="L59" s="47"/>
      <c r="M59" s="47"/>
      <c r="N59" s="17"/>
      <c r="O59" s="17"/>
      <c r="P59" s="17"/>
      <c r="Q59" s="17"/>
      <c r="R59" s="17"/>
      <c r="S59" s="17"/>
      <c r="T59" s="17"/>
    </row>
    <row r="60" spans="1:20" ht="15.75" customHeight="1">
      <c r="A60" s="46" t="s">
        <v>1910</v>
      </c>
      <c r="B60" s="46" t="s">
        <v>1875</v>
      </c>
      <c r="C60" s="46"/>
      <c r="D60" s="51" t="s">
        <v>1911</v>
      </c>
      <c r="E60" s="46">
        <v>87906760</v>
      </c>
      <c r="F60" s="46" t="s">
        <v>1912</v>
      </c>
      <c r="G60" s="46" t="s">
        <v>12</v>
      </c>
      <c r="H60" s="47"/>
      <c r="I60" s="47"/>
      <c r="J60" s="47"/>
      <c r="K60" s="47"/>
      <c r="L60" s="47"/>
      <c r="M60" s="47"/>
      <c r="N60" s="17"/>
      <c r="O60" s="17"/>
      <c r="P60" s="17"/>
      <c r="Q60" s="17"/>
      <c r="R60" s="17"/>
      <c r="S60" s="17"/>
      <c r="T60" s="17"/>
    </row>
    <row r="61" spans="1:20" ht="15.75" customHeight="1">
      <c r="A61" s="46" t="s">
        <v>1913</v>
      </c>
      <c r="B61" s="46" t="s">
        <v>1914</v>
      </c>
      <c r="C61" s="46"/>
      <c r="D61" s="52" t="s">
        <v>1915</v>
      </c>
      <c r="E61" s="46">
        <v>92370214</v>
      </c>
      <c r="F61" s="46" t="s">
        <v>1916</v>
      </c>
      <c r="G61" s="46" t="s">
        <v>12</v>
      </c>
      <c r="H61" s="47"/>
      <c r="I61" s="47"/>
      <c r="J61" s="47"/>
      <c r="K61" s="47"/>
      <c r="L61" s="47"/>
      <c r="M61" s="47"/>
      <c r="N61" s="17"/>
      <c r="O61" s="17"/>
      <c r="P61" s="17"/>
      <c r="Q61" s="17"/>
      <c r="R61" s="17"/>
      <c r="S61" s="17"/>
      <c r="T61" s="17"/>
    </row>
    <row r="62" spans="1:20" ht="15.75" customHeight="1">
      <c r="A62" s="46" t="s">
        <v>1917</v>
      </c>
      <c r="B62" s="46" t="s">
        <v>1492</v>
      </c>
      <c r="C62" s="46"/>
      <c r="D62" s="51" t="s">
        <v>1918</v>
      </c>
      <c r="E62" s="46">
        <v>92306059</v>
      </c>
      <c r="F62" s="46" t="s">
        <v>1916</v>
      </c>
      <c r="G62" s="46" t="s">
        <v>12</v>
      </c>
      <c r="H62" s="47"/>
      <c r="I62" s="47"/>
      <c r="J62" s="47"/>
      <c r="K62" s="47"/>
      <c r="L62" s="47"/>
      <c r="M62" s="47"/>
      <c r="N62" s="17"/>
      <c r="O62" s="17"/>
      <c r="P62" s="17"/>
      <c r="Q62" s="17"/>
      <c r="R62" s="17"/>
      <c r="S62" s="17"/>
      <c r="T62" s="17"/>
    </row>
    <row r="63" spans="1:20" ht="15.75" customHeight="1">
      <c r="A63" s="48" t="s">
        <v>1919</v>
      </c>
      <c r="B63" s="48" t="s">
        <v>1882</v>
      </c>
      <c r="C63" s="48"/>
      <c r="D63" s="49" t="s">
        <v>1920</v>
      </c>
      <c r="E63" s="48">
        <v>96824449</v>
      </c>
      <c r="F63" s="48" t="s">
        <v>1921</v>
      </c>
      <c r="G63" s="48" t="s">
        <v>12</v>
      </c>
      <c r="H63" s="47"/>
      <c r="I63" s="47"/>
      <c r="J63" s="47"/>
      <c r="K63" s="47"/>
      <c r="L63" s="47"/>
      <c r="M63" s="47"/>
      <c r="N63" s="17"/>
      <c r="O63" s="17"/>
      <c r="P63" s="17"/>
      <c r="Q63" s="17"/>
      <c r="R63" s="17"/>
      <c r="S63" s="17"/>
      <c r="T63" s="17"/>
    </row>
    <row r="64" spans="1:20" ht="15.75" customHeight="1">
      <c r="A64" s="48" t="s">
        <v>1922</v>
      </c>
      <c r="B64" s="48"/>
      <c r="C64" s="48"/>
      <c r="D64" s="48"/>
      <c r="E64" s="48">
        <v>92385843</v>
      </c>
      <c r="F64" s="48" t="s">
        <v>1176</v>
      </c>
      <c r="G64" s="48" t="s">
        <v>12</v>
      </c>
      <c r="H64" s="50"/>
      <c r="I64" s="50"/>
      <c r="J64" s="50" t="s">
        <v>1923</v>
      </c>
      <c r="K64" s="47"/>
      <c r="L64" s="47"/>
      <c r="M64" s="47"/>
      <c r="N64" s="17"/>
      <c r="O64" s="17"/>
      <c r="P64" s="17"/>
      <c r="Q64" s="17"/>
      <c r="R64" s="17"/>
      <c r="S64" s="17"/>
      <c r="T64" s="17"/>
    </row>
    <row r="65" spans="1:20" ht="15.75" customHeight="1">
      <c r="A65" s="48" t="s">
        <v>1874</v>
      </c>
      <c r="B65" s="48"/>
      <c r="C65" s="48"/>
      <c r="D65" s="49" t="s">
        <v>1924</v>
      </c>
      <c r="E65" s="48"/>
      <c r="F65" s="48"/>
      <c r="G65" s="48" t="s">
        <v>12</v>
      </c>
      <c r="H65" s="47"/>
      <c r="I65" s="47"/>
      <c r="J65" s="47"/>
      <c r="K65" s="47"/>
      <c r="L65" s="47"/>
      <c r="M65" s="47"/>
      <c r="N65" s="17"/>
      <c r="O65" s="17"/>
      <c r="P65" s="17"/>
      <c r="Q65" s="17"/>
      <c r="R65" s="17"/>
      <c r="S65" s="17"/>
      <c r="T65" s="17"/>
    </row>
    <row r="66" spans="1:20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spans="1:20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spans="1:20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spans="1:20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spans="1:2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spans="1:20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spans="1:20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spans="1:20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spans="1:20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spans="1:20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spans="1:20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spans="1:20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spans="1:20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spans="1:20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spans="1:2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1:20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spans="1:20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spans="1:20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spans="1:20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spans="1:20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spans="1:20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spans="1:20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spans="1:20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spans="1:20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spans="1:2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spans="1:20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spans="1:20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spans="1:20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spans="1:20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spans="1:20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spans="1:20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spans="1:20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spans="1:20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1:20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1:2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spans="1:20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spans="1:20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spans="1:20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spans="1:20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spans="1:20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spans="1:20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spans="1:20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spans="1:20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spans="1:20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spans="1:2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spans="1:20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spans="1:20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spans="1:20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spans="1:20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spans="1:20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spans="1:20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spans="1:20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spans="1:20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spans="1:20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spans="1: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spans="1:20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spans="1:20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spans="1:20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spans="1:20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spans="1:20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1:20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1:20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spans="1:20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1:20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1:2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1:20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1:20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spans="1:20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spans="1:20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1:20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spans="1:20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spans="1:20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spans="1:20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spans="1:20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1:2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spans="1:20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spans="1:20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spans="1:20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spans="1:20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spans="1:20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spans="1:20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1:20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spans="1:20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spans="1:20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pans="1:2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spans="1:20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spans="1:20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spans="1:20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spans="1:20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spans="1:20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spans="1:20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spans="1:20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spans="1:20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spans="1:20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spans="1:2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spans="1:20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spans="1:20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spans="1:20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spans="1:20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spans="1:20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spans="1:20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spans="1:20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spans="1:20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spans="1:20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spans="1:2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spans="1:20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spans="1:20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spans="1:20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spans="1:20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spans="1:20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spans="1:20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spans="1:20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spans="1:20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spans="1:20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spans="1:2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spans="1:20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spans="1:20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spans="1:20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spans="1:20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spans="1:20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spans="1:20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spans="1:20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spans="1:20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spans="1:20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spans="1:2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spans="1:20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spans="1:20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spans="1:20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spans="1:20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spans="1:20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spans="1:20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spans="1:20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spans="1:20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spans="1:20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spans="1:2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spans="1:20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spans="1:20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spans="1:20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 spans="1:20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spans="1:20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spans="1:20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 spans="1:20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 spans="1:20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 spans="1:20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 spans="1:2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 spans="1:20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 spans="1:20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 spans="1:20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 spans="1:20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 spans="1:20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 spans="1:20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 spans="1:20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 spans="1:20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 spans="1:20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 spans="1: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 spans="1:20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 spans="1:20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 spans="1:20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 spans="1:20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 spans="1:20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 spans="1:20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 spans="1:20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 spans="1:20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 spans="1:20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 spans="1:2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 spans="1:20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 spans="1:20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spans="1:20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 spans="1:20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 spans="1:20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 spans="1:20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 spans="1:20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 spans="1:20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spans="1:20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 spans="1:2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 spans="1:20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 spans="1:20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 spans="1:20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 spans="1:20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 spans="1:20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 spans="1:20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 spans="1:20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spans="1:20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 spans="1:20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spans="1:2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 spans="1:20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 spans="1:20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 spans="1:20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 spans="1:20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spans="1:20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spans="1:20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 spans="1:20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 spans="1:20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 spans="1:20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 spans="1:2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 spans="1:20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 spans="1:20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 spans="1:20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 spans="1:20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 spans="1:20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 spans="1:20" ht="15.75" customHeight="1"/>
    <row r="267" spans="1:20" ht="15.75" customHeight="1"/>
    <row r="268" spans="1:20" ht="15.75" customHeight="1"/>
    <row r="269" spans="1:20" ht="15.75" customHeight="1"/>
    <row r="270" spans="1:20" ht="15.75" customHeight="1"/>
    <row r="271" spans="1:20" ht="15.75" customHeight="1"/>
    <row r="272" spans="1:2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3:B23"/>
  </mergeCells>
  <hyperlinks>
    <hyperlink ref="D15" r:id="rId1" xr:uid="{00000000-0004-0000-0400-000000000000}"/>
    <hyperlink ref="D17" r:id="rId2" xr:uid="{00000000-0004-0000-0400-000001000000}"/>
    <hyperlink ref="D18" r:id="rId3" xr:uid="{00000000-0004-0000-0400-000002000000}"/>
    <hyperlink ref="D19" r:id="rId4" xr:uid="{00000000-0004-0000-0400-000003000000}"/>
    <hyperlink ref="D20" r:id="rId5" xr:uid="{00000000-0004-0000-0400-000004000000}"/>
    <hyperlink ref="D22" r:id="rId6" xr:uid="{00000000-0004-0000-0400-000005000000}"/>
    <hyperlink ref="D23" r:id="rId7" xr:uid="{00000000-0004-0000-0400-000006000000}"/>
    <hyperlink ref="D24" r:id="rId8" xr:uid="{00000000-0004-0000-0400-000007000000}"/>
    <hyperlink ref="D25" r:id="rId9" xr:uid="{00000000-0004-0000-0400-000008000000}"/>
    <hyperlink ref="D27" r:id="rId10" xr:uid="{00000000-0004-0000-0400-000009000000}"/>
    <hyperlink ref="D29" r:id="rId11" xr:uid="{00000000-0004-0000-0400-00000A000000}"/>
    <hyperlink ref="D30" r:id="rId12" xr:uid="{00000000-0004-0000-0400-00000B000000}"/>
    <hyperlink ref="D31" r:id="rId13" xr:uid="{00000000-0004-0000-0400-00000C000000}"/>
    <hyperlink ref="D32" r:id="rId14" xr:uid="{00000000-0004-0000-0400-00000D000000}"/>
    <hyperlink ref="D33" r:id="rId15" xr:uid="{00000000-0004-0000-0400-00000E000000}"/>
    <hyperlink ref="D34" r:id="rId16" xr:uid="{00000000-0004-0000-0400-00000F000000}"/>
    <hyperlink ref="D35" r:id="rId17" xr:uid="{00000000-0004-0000-0400-000010000000}"/>
    <hyperlink ref="D36" r:id="rId18" xr:uid="{00000000-0004-0000-0400-000011000000}"/>
    <hyperlink ref="D37" r:id="rId19" xr:uid="{00000000-0004-0000-0400-000012000000}"/>
    <hyperlink ref="D38" r:id="rId20" xr:uid="{00000000-0004-0000-0400-000013000000}"/>
    <hyperlink ref="D39" r:id="rId21" xr:uid="{00000000-0004-0000-0400-000014000000}"/>
    <hyperlink ref="D40" r:id="rId22" xr:uid="{00000000-0004-0000-0400-000015000000}"/>
    <hyperlink ref="D41" r:id="rId23" xr:uid="{00000000-0004-0000-0400-000016000000}"/>
    <hyperlink ref="D42" r:id="rId24" xr:uid="{00000000-0004-0000-0400-000017000000}"/>
    <hyperlink ref="D43" r:id="rId25" xr:uid="{00000000-0004-0000-0400-000018000000}"/>
    <hyperlink ref="D44" r:id="rId26" xr:uid="{00000000-0004-0000-0400-000019000000}"/>
    <hyperlink ref="D45" r:id="rId27" xr:uid="{00000000-0004-0000-0400-00001A000000}"/>
    <hyperlink ref="D46" r:id="rId28" xr:uid="{00000000-0004-0000-0400-00001B000000}"/>
    <hyperlink ref="D47" r:id="rId29" xr:uid="{00000000-0004-0000-0400-00001C000000}"/>
    <hyperlink ref="D48" r:id="rId30" xr:uid="{00000000-0004-0000-0400-00001D000000}"/>
    <hyperlink ref="D49" r:id="rId31" xr:uid="{00000000-0004-0000-0400-00001E000000}"/>
    <hyperlink ref="D50" r:id="rId32" xr:uid="{00000000-0004-0000-0400-00001F000000}"/>
    <hyperlink ref="D51" r:id="rId33" xr:uid="{00000000-0004-0000-0400-000020000000}"/>
    <hyperlink ref="D52" r:id="rId34" xr:uid="{00000000-0004-0000-0400-000021000000}"/>
    <hyperlink ref="D53" r:id="rId35" xr:uid="{00000000-0004-0000-0400-000022000000}"/>
    <hyperlink ref="D54" r:id="rId36" xr:uid="{00000000-0004-0000-0400-000023000000}"/>
    <hyperlink ref="D55" r:id="rId37" xr:uid="{00000000-0004-0000-0400-000024000000}"/>
    <hyperlink ref="D56" r:id="rId38" xr:uid="{00000000-0004-0000-0400-000025000000}"/>
    <hyperlink ref="D57" r:id="rId39" xr:uid="{00000000-0004-0000-0400-000026000000}"/>
    <hyperlink ref="D58" r:id="rId40" xr:uid="{00000000-0004-0000-0400-000027000000}"/>
    <hyperlink ref="D59" r:id="rId41" xr:uid="{00000000-0004-0000-0400-000028000000}"/>
    <hyperlink ref="D60" r:id="rId42" xr:uid="{00000000-0004-0000-0400-000029000000}"/>
    <hyperlink ref="D62" r:id="rId43" xr:uid="{00000000-0004-0000-0400-00002A000000}"/>
    <hyperlink ref="D63" r:id="rId44" xr:uid="{00000000-0004-0000-0400-00002B000000}"/>
    <hyperlink ref="D65" r:id="rId45" xr:uid="{00000000-0004-0000-0400-00002C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000"/>
  <sheetViews>
    <sheetView workbookViewId="0">
      <selection activeCell="P1" sqref="P1"/>
    </sheetView>
  </sheetViews>
  <sheetFormatPr defaultColWidth="11.25" defaultRowHeight="15" customHeight="1"/>
  <cols>
    <col min="1" max="6" width="11.25" customWidth="1"/>
    <col min="10" max="10" width="18.6640625" customWidth="1"/>
    <col min="14" max="14" width="19" customWidth="1"/>
  </cols>
  <sheetData>
    <row r="1" spans="1:14" ht="29">
      <c r="A1" s="37" t="s">
        <v>1925</v>
      </c>
      <c r="B1" s="53" t="s">
        <v>4409</v>
      </c>
      <c r="C1" s="53" t="s">
        <v>1692</v>
      </c>
      <c r="D1" s="53" t="s">
        <v>1691</v>
      </c>
      <c r="E1" s="53" t="s">
        <v>4411</v>
      </c>
      <c r="F1" s="53" t="s">
        <v>0</v>
      </c>
      <c r="G1" s="53" t="s">
        <v>4437</v>
      </c>
      <c r="H1" s="53" t="s">
        <v>4438</v>
      </c>
      <c r="I1" s="53" t="s">
        <v>4439</v>
      </c>
      <c r="J1" s="53" t="s">
        <v>4410</v>
      </c>
      <c r="K1" s="53" t="s">
        <v>1926</v>
      </c>
      <c r="L1" s="53" t="s">
        <v>1927</v>
      </c>
      <c r="M1" s="53" t="s">
        <v>1928</v>
      </c>
      <c r="N1" s="53" t="s">
        <v>1929</v>
      </c>
    </row>
    <row r="2" spans="1:14" ht="43.5">
      <c r="A2" s="54">
        <v>44708</v>
      </c>
      <c r="B2" s="55" t="s">
        <v>1930</v>
      </c>
      <c r="C2" s="55" t="s">
        <v>1931</v>
      </c>
      <c r="D2" s="55" t="s">
        <v>1932</v>
      </c>
      <c r="E2" s="55" t="s">
        <v>1933</v>
      </c>
      <c r="F2" s="55" t="s">
        <v>202</v>
      </c>
      <c r="G2" s="55">
        <f>6587484953</f>
        <v>6587484953</v>
      </c>
      <c r="H2" s="55">
        <v>1345238216</v>
      </c>
      <c r="I2" s="55"/>
      <c r="J2" s="55" t="s">
        <v>1934</v>
      </c>
      <c r="K2" s="55"/>
      <c r="L2" s="55" t="s">
        <v>1935</v>
      </c>
      <c r="M2" s="55"/>
      <c r="N2" s="55"/>
    </row>
    <row r="3" spans="1:14" ht="58">
      <c r="A3" s="54">
        <v>44708</v>
      </c>
      <c r="B3" s="55" t="s">
        <v>4470</v>
      </c>
      <c r="C3" s="55" t="s">
        <v>1936</v>
      </c>
      <c r="D3" s="55" t="s">
        <v>1937</v>
      </c>
      <c r="E3" s="55" t="s">
        <v>1938</v>
      </c>
      <c r="F3" s="55" t="s">
        <v>691</v>
      </c>
      <c r="G3" s="55">
        <v>202205417</v>
      </c>
      <c r="H3" s="55">
        <f>6598757097</f>
        <v>6598757097</v>
      </c>
      <c r="I3" s="55">
        <f>6561003650</f>
        <v>6561003650</v>
      </c>
      <c r="J3" s="55" t="s">
        <v>1939</v>
      </c>
      <c r="K3" s="55" t="s">
        <v>12</v>
      </c>
      <c r="L3" s="55" t="s">
        <v>1940</v>
      </c>
      <c r="M3" s="55">
        <v>609966</v>
      </c>
      <c r="N3" s="56" t="s">
        <v>1941</v>
      </c>
    </row>
    <row r="4" spans="1:14" ht="72.5">
      <c r="A4" s="54">
        <v>44708</v>
      </c>
      <c r="B4" s="55" t="s">
        <v>1942</v>
      </c>
      <c r="C4" s="55" t="s">
        <v>1943</v>
      </c>
      <c r="D4" s="55" t="s">
        <v>1944</v>
      </c>
      <c r="E4" s="55" t="s">
        <v>1945</v>
      </c>
      <c r="F4" s="55" t="s">
        <v>69</v>
      </c>
      <c r="G4" s="55">
        <f>6591707971</f>
        <v>6591707971</v>
      </c>
      <c r="H4" s="55"/>
      <c r="I4" s="55"/>
      <c r="J4" s="55" t="s">
        <v>1946</v>
      </c>
      <c r="K4" s="55" t="s">
        <v>12</v>
      </c>
      <c r="L4" s="55" t="s">
        <v>1947</v>
      </c>
      <c r="M4" s="55">
        <v>18961</v>
      </c>
      <c r="N4" s="55"/>
    </row>
    <row r="5" spans="1:14" ht="43.5">
      <c r="A5" s="54">
        <v>44708</v>
      </c>
      <c r="B5" s="55" t="s">
        <v>4471</v>
      </c>
      <c r="C5" s="55" t="s">
        <v>1948</v>
      </c>
      <c r="D5" s="55" t="s">
        <v>1949</v>
      </c>
      <c r="E5" s="55" t="s">
        <v>1950</v>
      </c>
      <c r="F5" s="55" t="s">
        <v>1951</v>
      </c>
      <c r="G5" s="55">
        <f>6566358268</f>
        <v>6566358268</v>
      </c>
      <c r="H5" s="55"/>
      <c r="I5" s="55"/>
      <c r="J5" s="55" t="s">
        <v>1952</v>
      </c>
      <c r="K5" s="55"/>
      <c r="L5" s="55" t="s">
        <v>1953</v>
      </c>
      <c r="M5" s="55"/>
      <c r="N5" s="55" t="s">
        <v>1954</v>
      </c>
    </row>
    <row r="6" spans="1:14" ht="72.5">
      <c r="A6" s="54">
        <v>44708</v>
      </c>
      <c r="B6" s="55" t="s">
        <v>1955</v>
      </c>
      <c r="C6" s="55" t="s">
        <v>1956</v>
      </c>
      <c r="D6" s="55" t="s">
        <v>1957</v>
      </c>
      <c r="E6" s="55" t="s">
        <v>1958</v>
      </c>
      <c r="F6" s="55" t="s">
        <v>1959</v>
      </c>
      <c r="G6" s="55">
        <f>6569948601</f>
        <v>6569948601</v>
      </c>
      <c r="H6" s="55"/>
      <c r="I6" s="55"/>
      <c r="J6" s="55" t="s">
        <v>1960</v>
      </c>
      <c r="K6" s="55" t="s">
        <v>12</v>
      </c>
      <c r="L6" s="55" t="s">
        <v>1961</v>
      </c>
      <c r="M6" s="55">
        <v>48623</v>
      </c>
      <c r="N6" s="56" t="s">
        <v>1962</v>
      </c>
    </row>
    <row r="7" spans="1:14" ht="58">
      <c r="A7" s="54">
        <v>44708</v>
      </c>
      <c r="B7" s="55" t="s">
        <v>1524</v>
      </c>
      <c r="C7" s="55"/>
      <c r="D7" s="55" t="s">
        <v>1524</v>
      </c>
      <c r="E7" s="55" t="s">
        <v>1963</v>
      </c>
      <c r="F7" s="55" t="s">
        <v>409</v>
      </c>
      <c r="G7" s="55">
        <f>6597799776</f>
        <v>6597799776</v>
      </c>
      <c r="H7" s="55"/>
      <c r="I7" s="55"/>
      <c r="J7" s="55" t="s">
        <v>1964</v>
      </c>
      <c r="K7" s="55" t="s">
        <v>12</v>
      </c>
      <c r="L7" s="55" t="s">
        <v>1965</v>
      </c>
      <c r="M7" s="55">
        <v>199591</v>
      </c>
      <c r="N7" s="56" t="s">
        <v>1966</v>
      </c>
    </row>
    <row r="8" spans="1:14" ht="101.5">
      <c r="A8" s="54">
        <v>44708</v>
      </c>
      <c r="B8" s="55" t="s">
        <v>4472</v>
      </c>
      <c r="C8" s="55" t="s">
        <v>1967</v>
      </c>
      <c r="D8" s="55" t="s">
        <v>1968</v>
      </c>
      <c r="E8" s="55" t="s">
        <v>1969</v>
      </c>
      <c r="F8" s="55" t="s">
        <v>1970</v>
      </c>
      <c r="G8" s="55">
        <f>84907183027</f>
        <v>84907183027</v>
      </c>
      <c r="H8" s="55"/>
      <c r="I8" s="55"/>
      <c r="J8" s="55" t="s">
        <v>1971</v>
      </c>
      <c r="K8" s="55" t="s">
        <v>1306</v>
      </c>
      <c r="L8" s="55" t="s">
        <v>1972</v>
      </c>
      <c r="M8" s="55"/>
      <c r="N8" s="56" t="s">
        <v>1973</v>
      </c>
    </row>
    <row r="9" spans="1:14" ht="29">
      <c r="A9" s="54">
        <v>44708</v>
      </c>
      <c r="B9" s="55" t="s">
        <v>1974</v>
      </c>
      <c r="C9" s="55" t="s">
        <v>1975</v>
      </c>
      <c r="D9" s="55" t="s">
        <v>1976</v>
      </c>
      <c r="E9" s="55" t="s">
        <v>1977</v>
      </c>
      <c r="F9" s="55" t="s">
        <v>1978</v>
      </c>
      <c r="G9" s="55">
        <f>6588228329</f>
        <v>6588228329</v>
      </c>
      <c r="H9" s="55"/>
      <c r="I9" s="55"/>
      <c r="J9" s="55" t="s">
        <v>1979</v>
      </c>
      <c r="K9" s="55"/>
      <c r="L9" s="55"/>
      <c r="M9" s="55"/>
      <c r="N9" s="56" t="s">
        <v>1980</v>
      </c>
    </row>
    <row r="10" spans="1:14" ht="29">
      <c r="A10" s="54">
        <v>44708</v>
      </c>
      <c r="B10" s="55" t="s">
        <v>1981</v>
      </c>
      <c r="C10" s="55" t="s">
        <v>1713</v>
      </c>
      <c r="D10" s="55" t="s">
        <v>1982</v>
      </c>
      <c r="E10" s="55" t="s">
        <v>1983</v>
      </c>
      <c r="F10" s="55" t="s">
        <v>1984</v>
      </c>
      <c r="G10" s="55">
        <v>201712342</v>
      </c>
      <c r="H10" s="55">
        <f>6591732416</f>
        <v>6591732416</v>
      </c>
      <c r="I10" s="55"/>
      <c r="J10" s="55" t="s">
        <v>1985</v>
      </c>
      <c r="K10" s="55" t="s">
        <v>12</v>
      </c>
      <c r="L10" s="55" t="s">
        <v>1986</v>
      </c>
      <c r="M10" s="55">
        <v>58327</v>
      </c>
      <c r="N10" s="56" t="s">
        <v>1987</v>
      </c>
    </row>
    <row r="11" spans="1:14" ht="58">
      <c r="A11" s="54">
        <v>44708</v>
      </c>
      <c r="B11" s="55" t="s">
        <v>4473</v>
      </c>
      <c r="C11" s="55" t="s">
        <v>1988</v>
      </c>
      <c r="D11" s="55" t="s">
        <v>1989</v>
      </c>
      <c r="E11" s="55" t="s">
        <v>1990</v>
      </c>
      <c r="F11" s="55" t="s">
        <v>1991</v>
      </c>
      <c r="G11" s="55">
        <f>6564620800</f>
        <v>6564620800</v>
      </c>
      <c r="H11" s="55">
        <f>6564608837</f>
        <v>6564608837</v>
      </c>
      <c r="I11" s="55"/>
      <c r="J11" s="55" t="s">
        <v>1992</v>
      </c>
      <c r="K11" s="55" t="s">
        <v>12</v>
      </c>
      <c r="L11" s="55" t="s">
        <v>1993</v>
      </c>
      <c r="M11" s="55">
        <v>339510</v>
      </c>
      <c r="N11" s="56" t="s">
        <v>1994</v>
      </c>
    </row>
    <row r="12" spans="1:14" ht="29">
      <c r="A12" s="54">
        <v>44708</v>
      </c>
      <c r="B12" s="55" t="s">
        <v>1995</v>
      </c>
      <c r="C12" s="55" t="s">
        <v>1996</v>
      </c>
      <c r="D12" s="55" t="s">
        <v>1215</v>
      </c>
      <c r="E12" s="55" t="s">
        <v>1997</v>
      </c>
      <c r="F12" s="55" t="s">
        <v>409</v>
      </c>
      <c r="G12" s="55"/>
      <c r="H12" s="55"/>
      <c r="I12" s="55"/>
      <c r="J12" s="55" t="s">
        <v>1998</v>
      </c>
      <c r="K12" s="55" t="s">
        <v>12</v>
      </c>
      <c r="L12" s="55" t="s">
        <v>1999</v>
      </c>
      <c r="M12" s="55">
        <v>637363</v>
      </c>
      <c r="N12" s="56" t="s">
        <v>2000</v>
      </c>
    </row>
    <row r="13" spans="1:14" ht="43.5">
      <c r="A13" s="54">
        <v>44708</v>
      </c>
      <c r="B13" s="55" t="s">
        <v>2001</v>
      </c>
      <c r="C13" s="55" t="s">
        <v>2002</v>
      </c>
      <c r="D13" s="55" t="s">
        <v>2003</v>
      </c>
      <c r="E13" s="55" t="s">
        <v>2004</v>
      </c>
      <c r="F13" s="55" t="s">
        <v>481</v>
      </c>
      <c r="G13" s="55">
        <f>6583803811</f>
        <v>6583803811</v>
      </c>
      <c r="H13" s="55"/>
      <c r="I13" s="55"/>
      <c r="J13" s="55" t="s">
        <v>2005</v>
      </c>
      <c r="K13" s="55"/>
      <c r="L13" s="55"/>
      <c r="M13" s="55"/>
      <c r="N13" s="56" t="s">
        <v>2006</v>
      </c>
    </row>
    <row r="14" spans="1:14" ht="29" hidden="1">
      <c r="A14" s="54">
        <v>44708</v>
      </c>
      <c r="B14" s="55" t="s">
        <v>2007</v>
      </c>
      <c r="C14" s="55" t="s">
        <v>2008</v>
      </c>
      <c r="D14" s="55" t="s">
        <v>2009</v>
      </c>
      <c r="E14" s="55"/>
      <c r="F14" s="55" t="s">
        <v>39</v>
      </c>
      <c r="G14" s="55">
        <f>659786579</f>
        <v>659786579</v>
      </c>
      <c r="H14" s="55"/>
      <c r="I14" s="55"/>
      <c r="J14" s="55"/>
      <c r="K14" s="55"/>
      <c r="L14" s="55"/>
      <c r="M14" s="55"/>
      <c r="N14" s="55" t="s">
        <v>2010</v>
      </c>
    </row>
    <row r="15" spans="1:14" ht="101.5">
      <c r="A15" s="54">
        <v>44708</v>
      </c>
      <c r="B15" s="55" t="s">
        <v>4474</v>
      </c>
      <c r="C15" s="55" t="s">
        <v>2011</v>
      </c>
      <c r="D15" s="55" t="s">
        <v>2012</v>
      </c>
      <c r="E15" s="55" t="s">
        <v>2013</v>
      </c>
      <c r="F15" s="55"/>
      <c r="G15" s="55">
        <f>6581381309</f>
        <v>6581381309</v>
      </c>
      <c r="H15" s="55"/>
      <c r="I15" s="55"/>
      <c r="J15" s="55" t="s">
        <v>2014</v>
      </c>
      <c r="K15" s="55"/>
      <c r="L15" s="55" t="s">
        <v>2015</v>
      </c>
      <c r="M15" s="55"/>
      <c r="N15" s="55"/>
    </row>
    <row r="16" spans="1:14" ht="29">
      <c r="A16" s="54">
        <v>44708</v>
      </c>
      <c r="B16" s="55" t="s">
        <v>4475</v>
      </c>
      <c r="C16" s="55"/>
      <c r="D16" s="55" t="s">
        <v>2016</v>
      </c>
      <c r="E16" s="55"/>
      <c r="F16" s="55" t="s">
        <v>2017</v>
      </c>
      <c r="G16" s="55">
        <v>19899132</v>
      </c>
      <c r="H16" s="55"/>
      <c r="I16" s="55"/>
      <c r="J16" s="55"/>
      <c r="K16" s="55"/>
      <c r="L16" s="55" t="s">
        <v>2018</v>
      </c>
      <c r="M16" s="55"/>
      <c r="N16" s="55"/>
    </row>
    <row r="17" spans="1:14" ht="58">
      <c r="A17" s="54">
        <v>44708</v>
      </c>
      <c r="B17" s="55" t="s">
        <v>2019</v>
      </c>
      <c r="C17" s="55" t="s">
        <v>2020</v>
      </c>
      <c r="D17" s="55" t="s">
        <v>2021</v>
      </c>
      <c r="E17" s="55" t="s">
        <v>2022</v>
      </c>
      <c r="F17" s="55" t="s">
        <v>2023</v>
      </c>
      <c r="G17" s="55">
        <v>6562163539</v>
      </c>
      <c r="H17" s="55">
        <v>6562690779</v>
      </c>
      <c r="I17" s="55">
        <v>6587277302</v>
      </c>
      <c r="J17" s="55" t="s">
        <v>2024</v>
      </c>
      <c r="K17" s="55" t="s">
        <v>12</v>
      </c>
      <c r="L17" s="55" t="s">
        <v>2025</v>
      </c>
      <c r="M17" s="55">
        <v>739085</v>
      </c>
      <c r="N17" s="55"/>
    </row>
    <row r="18" spans="1:14" ht="29">
      <c r="A18" s="54">
        <v>44708</v>
      </c>
      <c r="B18" s="55" t="s">
        <v>4476</v>
      </c>
      <c r="C18" s="55" t="s">
        <v>2026</v>
      </c>
      <c r="D18" s="55" t="s">
        <v>2027</v>
      </c>
      <c r="E18" s="55" t="s">
        <v>2028</v>
      </c>
      <c r="F18" s="55"/>
      <c r="G18" s="55" t="s">
        <v>897</v>
      </c>
      <c r="H18" s="55" t="s">
        <v>897</v>
      </c>
      <c r="I18" s="55"/>
      <c r="J18" s="55" t="s">
        <v>2029</v>
      </c>
      <c r="K18" s="55" t="s">
        <v>2030</v>
      </c>
      <c r="L18" s="55" t="s">
        <v>2031</v>
      </c>
      <c r="M18" s="55">
        <v>89109</v>
      </c>
      <c r="N18" s="55"/>
    </row>
    <row r="19" spans="1:14" ht="72.5">
      <c r="A19" s="54">
        <v>44708</v>
      </c>
      <c r="B19" s="55" t="s">
        <v>2032</v>
      </c>
      <c r="C19" s="55" t="s">
        <v>2033</v>
      </c>
      <c r="D19" s="55" t="s">
        <v>2034</v>
      </c>
      <c r="E19" s="55" t="s">
        <v>2035</v>
      </c>
      <c r="F19" s="55" t="s">
        <v>409</v>
      </c>
      <c r="G19" s="55">
        <f>6597304548</f>
        <v>6597304548</v>
      </c>
      <c r="H19" s="55">
        <f>6567475737</f>
        <v>6567475737</v>
      </c>
      <c r="I19" s="55"/>
      <c r="J19" s="55" t="s">
        <v>2036</v>
      </c>
      <c r="K19" s="55" t="s">
        <v>12</v>
      </c>
      <c r="L19" s="55" t="s">
        <v>2037</v>
      </c>
      <c r="M19" s="55">
        <v>528559</v>
      </c>
      <c r="N19" s="56" t="s">
        <v>2038</v>
      </c>
    </row>
    <row r="20" spans="1:14" ht="101.5">
      <c r="A20" s="54">
        <v>44708</v>
      </c>
      <c r="B20" s="55" t="s">
        <v>4477</v>
      </c>
      <c r="C20" s="55" t="s">
        <v>2039</v>
      </c>
      <c r="D20" s="55" t="s">
        <v>2040</v>
      </c>
      <c r="E20" s="55" t="s">
        <v>2041</v>
      </c>
      <c r="F20" s="55" t="s">
        <v>2042</v>
      </c>
      <c r="G20" s="55">
        <f>6569501828</f>
        <v>6569501828</v>
      </c>
      <c r="H20" s="55">
        <f>6597810935</f>
        <v>6597810935</v>
      </c>
      <c r="I20" s="55"/>
      <c r="J20" s="55" t="s">
        <v>2043</v>
      </c>
      <c r="K20" s="55" t="s">
        <v>12</v>
      </c>
      <c r="L20" s="55" t="s">
        <v>2044</v>
      </c>
      <c r="M20" s="55">
        <v>408560</v>
      </c>
      <c r="N20" s="55"/>
    </row>
    <row r="21" spans="1:14" ht="15.75" customHeight="1">
      <c r="A21" s="54">
        <v>44708</v>
      </c>
      <c r="B21" s="55" t="s">
        <v>2045</v>
      </c>
      <c r="C21" s="55" t="s">
        <v>2046</v>
      </c>
      <c r="D21" s="55" t="s">
        <v>2047</v>
      </c>
      <c r="E21" s="55" t="s">
        <v>2048</v>
      </c>
      <c r="F21" s="55" t="s">
        <v>2049</v>
      </c>
      <c r="G21" s="55">
        <f>6565157906</f>
        <v>6565157906</v>
      </c>
      <c r="H21" s="55"/>
      <c r="I21" s="55"/>
      <c r="J21" s="55" t="s">
        <v>2050</v>
      </c>
      <c r="K21" s="55" t="s">
        <v>12</v>
      </c>
      <c r="L21" s="55" t="s">
        <v>2051</v>
      </c>
      <c r="M21" s="55">
        <v>69542</v>
      </c>
      <c r="N21" s="56" t="s">
        <v>2052</v>
      </c>
    </row>
    <row r="22" spans="1:14" ht="15.75" customHeight="1">
      <c r="A22" s="54">
        <v>44708</v>
      </c>
      <c r="B22" s="55" t="s">
        <v>2053</v>
      </c>
      <c r="C22" s="55" t="s">
        <v>2054</v>
      </c>
      <c r="D22" s="55" t="s">
        <v>2055</v>
      </c>
      <c r="E22" s="55" t="s">
        <v>2056</v>
      </c>
      <c r="F22" s="55" t="s">
        <v>691</v>
      </c>
      <c r="G22" s="55">
        <f>6562990030</f>
        <v>6562990030</v>
      </c>
      <c r="H22" s="55"/>
      <c r="I22" s="55"/>
      <c r="J22" s="55" t="s">
        <v>2057</v>
      </c>
      <c r="K22" s="55" t="s">
        <v>2058</v>
      </c>
      <c r="L22" s="55" t="s">
        <v>2059</v>
      </c>
      <c r="M22" s="55"/>
      <c r="N22" s="56" t="s">
        <v>2060</v>
      </c>
    </row>
    <row r="23" spans="1:14" ht="15.75" customHeight="1">
      <c r="A23" s="54">
        <v>44708</v>
      </c>
      <c r="B23" s="55" t="s">
        <v>4478</v>
      </c>
      <c r="C23" s="55" t="s">
        <v>2061</v>
      </c>
      <c r="D23" s="55" t="s">
        <v>2062</v>
      </c>
      <c r="E23" s="55" t="s">
        <v>2063</v>
      </c>
      <c r="F23" s="55"/>
      <c r="G23" s="55"/>
      <c r="H23" s="55"/>
      <c r="I23" s="55"/>
      <c r="J23" s="55" t="s">
        <v>2064</v>
      </c>
      <c r="K23" s="55"/>
      <c r="L23" s="55"/>
      <c r="M23" s="55"/>
      <c r="N23" s="56" t="s">
        <v>2065</v>
      </c>
    </row>
    <row r="24" spans="1:14" ht="15.75" customHeight="1">
      <c r="A24" s="54">
        <v>44708</v>
      </c>
      <c r="B24" s="55" t="s">
        <v>2066</v>
      </c>
      <c r="C24" s="55" t="s">
        <v>453</v>
      </c>
      <c r="D24" s="55" t="s">
        <v>2067</v>
      </c>
      <c r="E24" s="55"/>
      <c r="F24" s="55" t="s">
        <v>39</v>
      </c>
      <c r="G24" s="55">
        <f>14155796089</f>
        <v>14155796089</v>
      </c>
      <c r="H24" s="55"/>
      <c r="I24" s="55"/>
      <c r="J24" s="55" t="s">
        <v>2068</v>
      </c>
      <c r="K24" s="55" t="s">
        <v>95</v>
      </c>
      <c r="L24" s="55" t="s">
        <v>2069</v>
      </c>
      <c r="M24" s="55">
        <v>94010</v>
      </c>
      <c r="N24" s="55"/>
    </row>
    <row r="25" spans="1:14" ht="15.75" customHeight="1">
      <c r="A25" s="54">
        <v>44708</v>
      </c>
      <c r="B25" s="55" t="s">
        <v>4479</v>
      </c>
      <c r="C25" s="55" t="s">
        <v>2070</v>
      </c>
      <c r="D25" s="55" t="s">
        <v>2071</v>
      </c>
      <c r="E25" s="55" t="s">
        <v>2072</v>
      </c>
      <c r="F25" s="55" t="s">
        <v>717</v>
      </c>
      <c r="G25" s="55">
        <v>6565560089</v>
      </c>
      <c r="H25" s="55"/>
      <c r="I25" s="55"/>
      <c r="J25" s="55" t="s">
        <v>2073</v>
      </c>
      <c r="K25" s="55" t="s">
        <v>12</v>
      </c>
      <c r="L25" s="55" t="s">
        <v>2074</v>
      </c>
      <c r="M25" s="55">
        <v>758297</v>
      </c>
      <c r="N25" s="56" t="s">
        <v>2075</v>
      </c>
    </row>
    <row r="26" spans="1:14" ht="15.75" customHeight="1">
      <c r="A26" s="54">
        <v>44708</v>
      </c>
      <c r="B26" s="55" t="s">
        <v>4480</v>
      </c>
      <c r="C26" s="55" t="s">
        <v>2076</v>
      </c>
      <c r="D26" s="55" t="s">
        <v>1666</v>
      </c>
      <c r="E26" s="55" t="s">
        <v>2077</v>
      </c>
      <c r="F26" s="55" t="s">
        <v>2078</v>
      </c>
      <c r="G26" s="55">
        <f>6569896542</f>
        <v>6569896542</v>
      </c>
      <c r="H26" s="55"/>
      <c r="I26" s="55"/>
      <c r="J26" s="55" t="s">
        <v>2079</v>
      </c>
      <c r="K26" s="55" t="s">
        <v>12</v>
      </c>
      <c r="L26" s="55" t="s">
        <v>2080</v>
      </c>
      <c r="M26" s="55">
        <v>238467</v>
      </c>
      <c r="N26" s="56" t="s">
        <v>2081</v>
      </c>
    </row>
    <row r="27" spans="1:14" ht="15.75" customHeight="1">
      <c r="A27" s="54">
        <v>44708</v>
      </c>
      <c r="B27" s="55" t="s">
        <v>4481</v>
      </c>
      <c r="C27" s="55" t="s">
        <v>2082</v>
      </c>
      <c r="D27" s="55" t="s">
        <v>2083</v>
      </c>
      <c r="E27" s="55" t="s">
        <v>2084</v>
      </c>
      <c r="F27" s="55" t="s">
        <v>698</v>
      </c>
      <c r="G27" s="55">
        <f>6596711922</f>
        <v>6596711922</v>
      </c>
      <c r="H27" s="55">
        <f>6564797723</f>
        <v>6564797723</v>
      </c>
      <c r="I27" s="55"/>
      <c r="J27" s="55" t="s">
        <v>2085</v>
      </c>
      <c r="K27" s="55"/>
      <c r="L27" s="55"/>
      <c r="M27" s="55"/>
      <c r="N27" s="56" t="s">
        <v>2086</v>
      </c>
    </row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N3" r:id="rId1" xr:uid="{00000000-0004-0000-0500-000000000000}"/>
    <hyperlink ref="N6" r:id="rId2" xr:uid="{00000000-0004-0000-0500-000001000000}"/>
    <hyperlink ref="N7" r:id="rId3" xr:uid="{00000000-0004-0000-0500-000002000000}"/>
    <hyperlink ref="N8" r:id="rId4" xr:uid="{00000000-0004-0000-0500-000003000000}"/>
    <hyperlink ref="N9" r:id="rId5" xr:uid="{00000000-0004-0000-0500-000004000000}"/>
    <hyperlink ref="N10" r:id="rId6" xr:uid="{00000000-0004-0000-0500-000005000000}"/>
    <hyperlink ref="N11" r:id="rId7" xr:uid="{00000000-0004-0000-0500-000006000000}"/>
    <hyperlink ref="N12" r:id="rId8" xr:uid="{00000000-0004-0000-0500-000007000000}"/>
    <hyperlink ref="N13" r:id="rId9" xr:uid="{00000000-0004-0000-0500-000008000000}"/>
    <hyperlink ref="N19" r:id="rId10" xr:uid="{00000000-0004-0000-0500-000009000000}"/>
    <hyperlink ref="N21" r:id="rId11" xr:uid="{00000000-0004-0000-0500-00000A000000}"/>
    <hyperlink ref="N22" r:id="rId12" xr:uid="{00000000-0004-0000-0500-00000B000000}"/>
    <hyperlink ref="N23" r:id="rId13" xr:uid="{00000000-0004-0000-0500-00000C000000}"/>
    <hyperlink ref="N25" r:id="rId14" xr:uid="{00000000-0004-0000-0500-00000D000000}"/>
    <hyperlink ref="N26" r:id="rId15" xr:uid="{00000000-0004-0000-0500-00000E000000}"/>
    <hyperlink ref="N27" r:id="rId16" xr:uid="{00000000-0004-0000-0500-00000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0"/>
  <sheetViews>
    <sheetView topLeftCell="B1" workbookViewId="0">
      <selection activeCell="K1" sqref="K1"/>
    </sheetView>
  </sheetViews>
  <sheetFormatPr defaultColWidth="11.25" defaultRowHeight="15" customHeight="1"/>
  <cols>
    <col min="1" max="3" width="11.25" customWidth="1"/>
    <col min="4" max="4" width="24.58203125" customWidth="1"/>
    <col min="5" max="6" width="11.25" customWidth="1"/>
    <col min="9" max="9" width="29.58203125" customWidth="1"/>
  </cols>
  <sheetData>
    <row r="1" spans="1:10" ht="29">
      <c r="A1" s="37" t="s">
        <v>4409</v>
      </c>
      <c r="B1" s="37" t="s">
        <v>1692</v>
      </c>
      <c r="C1" s="37" t="s">
        <v>1691</v>
      </c>
      <c r="D1" s="37" t="s">
        <v>4411</v>
      </c>
      <c r="E1" s="37" t="s">
        <v>0</v>
      </c>
      <c r="F1" s="37" t="s">
        <v>4437</v>
      </c>
      <c r="G1" s="37" t="s">
        <v>4438</v>
      </c>
      <c r="H1" s="37" t="s">
        <v>4439</v>
      </c>
      <c r="I1" s="37" t="s">
        <v>4410</v>
      </c>
      <c r="J1" s="37" t="s">
        <v>1926</v>
      </c>
    </row>
    <row r="2" spans="1:10" ht="72.5">
      <c r="A2" s="57" t="s">
        <v>2087</v>
      </c>
      <c r="B2" s="57" t="s">
        <v>1773</v>
      </c>
      <c r="C2" s="57" t="s">
        <v>1767</v>
      </c>
      <c r="D2" s="57" t="s">
        <v>2088</v>
      </c>
      <c r="E2" s="57" t="s">
        <v>2089</v>
      </c>
      <c r="F2" s="143">
        <f>6562812315</f>
        <v>6562812315</v>
      </c>
      <c r="G2" s="142"/>
      <c r="H2" s="57"/>
      <c r="I2" s="57" t="s">
        <v>2090</v>
      </c>
      <c r="J2" s="57" t="s">
        <v>12</v>
      </c>
    </row>
    <row r="3" spans="1:10" ht="29">
      <c r="A3" s="57" t="s">
        <v>2091</v>
      </c>
      <c r="B3" s="57" t="s">
        <v>1807</v>
      </c>
      <c r="C3" s="57" t="s">
        <v>1806</v>
      </c>
      <c r="D3" s="57" t="s">
        <v>2092</v>
      </c>
      <c r="E3" s="57" t="s">
        <v>717</v>
      </c>
      <c r="F3" s="57">
        <f>6564302852</f>
        <v>6564302852</v>
      </c>
      <c r="G3" s="143">
        <f>6563331167</f>
        <v>6563331167</v>
      </c>
      <c r="H3" s="142"/>
      <c r="I3" s="57" t="s">
        <v>1808</v>
      </c>
      <c r="J3" s="57" t="s">
        <v>12</v>
      </c>
    </row>
    <row r="4" spans="1:10" ht="43.5">
      <c r="A4" s="57" t="s">
        <v>2093</v>
      </c>
      <c r="B4" s="57" t="s">
        <v>1763</v>
      </c>
      <c r="C4" s="57" t="s">
        <v>2094</v>
      </c>
      <c r="D4" s="57" t="s">
        <v>2095</v>
      </c>
      <c r="E4" s="57" t="s">
        <v>2096</v>
      </c>
      <c r="F4" s="143">
        <f>6562002288</f>
        <v>6562002288</v>
      </c>
      <c r="G4" s="142"/>
      <c r="H4" s="57"/>
      <c r="I4" s="57" t="s">
        <v>1765</v>
      </c>
      <c r="J4" s="57" t="s">
        <v>12</v>
      </c>
    </row>
    <row r="5" spans="1:10" ht="29">
      <c r="A5" s="57" t="s">
        <v>2097</v>
      </c>
      <c r="B5" s="57" t="s">
        <v>2098</v>
      </c>
      <c r="C5" s="57" t="s">
        <v>2099</v>
      </c>
      <c r="D5" s="57" t="s">
        <v>2100</v>
      </c>
      <c r="E5" s="57" t="s">
        <v>2101</v>
      </c>
      <c r="F5" s="57">
        <v>10010010203</v>
      </c>
      <c r="G5" s="143">
        <f t="shared" ref="G5:G6" si="0">6562498800</f>
        <v>6562498800</v>
      </c>
      <c r="H5" s="142"/>
      <c r="I5" s="57" t="s">
        <v>1866</v>
      </c>
      <c r="J5" s="57"/>
    </row>
    <row r="6" spans="1:10" ht="43.5">
      <c r="A6" s="57" t="s">
        <v>2102</v>
      </c>
      <c r="B6" s="57" t="s">
        <v>2103</v>
      </c>
      <c r="C6" s="57" t="s">
        <v>2104</v>
      </c>
      <c r="D6" s="57" t="s">
        <v>2105</v>
      </c>
      <c r="E6" s="57" t="s">
        <v>2106</v>
      </c>
      <c r="F6" s="57">
        <v>10010010203</v>
      </c>
      <c r="G6" s="143">
        <f t="shared" si="0"/>
        <v>6562498800</v>
      </c>
      <c r="H6" s="142"/>
      <c r="I6" s="143" t="s">
        <v>2107</v>
      </c>
      <c r="J6" s="142"/>
    </row>
    <row r="7" spans="1:10" ht="43.5">
      <c r="A7" s="57" t="s">
        <v>2108</v>
      </c>
      <c r="B7" s="57" t="s">
        <v>2109</v>
      </c>
      <c r="C7" s="57" t="s">
        <v>2110</v>
      </c>
      <c r="D7" s="57" t="s">
        <v>2111</v>
      </c>
      <c r="E7" s="57" t="s">
        <v>2112</v>
      </c>
      <c r="F7" s="57">
        <f>6597418118</f>
        <v>6597418118</v>
      </c>
      <c r="G7" s="143" t="s">
        <v>4408</v>
      </c>
      <c r="H7" s="142"/>
      <c r="I7" s="57" t="s">
        <v>2113</v>
      </c>
      <c r="J7" s="57" t="s">
        <v>12</v>
      </c>
    </row>
    <row r="8" spans="1:10" ht="29">
      <c r="A8" s="57" t="s">
        <v>2114</v>
      </c>
      <c r="B8" s="57" t="s">
        <v>2109</v>
      </c>
      <c r="C8" s="57" t="s">
        <v>2115</v>
      </c>
      <c r="D8" s="57" t="s">
        <v>2116</v>
      </c>
      <c r="E8" s="57"/>
      <c r="F8" s="57">
        <v>83444717</v>
      </c>
      <c r="G8" s="57"/>
      <c r="H8" s="57"/>
      <c r="I8" s="57"/>
      <c r="J8" s="57"/>
    </row>
    <row r="9" spans="1:10" ht="29">
      <c r="A9" s="57" t="s">
        <v>2117</v>
      </c>
      <c r="B9" s="57" t="s">
        <v>2118</v>
      </c>
      <c r="C9" s="57" t="s">
        <v>2119</v>
      </c>
      <c r="D9" s="57" t="s">
        <v>2120</v>
      </c>
      <c r="E9" s="57" t="s">
        <v>2121</v>
      </c>
      <c r="F9" s="57">
        <f>6563330292</f>
        <v>6563330292</v>
      </c>
      <c r="G9" s="143">
        <f>6563333093</f>
        <v>6563333093</v>
      </c>
      <c r="H9" s="142"/>
      <c r="I9" s="57" t="s">
        <v>2122</v>
      </c>
      <c r="J9" s="57" t="s">
        <v>12</v>
      </c>
    </row>
    <row r="10" spans="1:10" ht="43.5">
      <c r="A10" s="57" t="s">
        <v>2123</v>
      </c>
      <c r="B10" s="57" t="s">
        <v>2124</v>
      </c>
      <c r="C10" s="57" t="s">
        <v>2125</v>
      </c>
      <c r="D10" s="57" t="s">
        <v>1772</v>
      </c>
      <c r="E10" s="57" t="s">
        <v>2126</v>
      </c>
      <c r="F10" s="57">
        <f>60168863767</f>
        <v>60168863767</v>
      </c>
      <c r="G10" s="143">
        <f>6082345816</f>
        <v>6082345816</v>
      </c>
      <c r="H10" s="142"/>
      <c r="I10" s="57" t="s">
        <v>1771</v>
      </c>
      <c r="J10" s="57" t="s">
        <v>27</v>
      </c>
    </row>
    <row r="11" spans="1:10" ht="29">
      <c r="A11" s="57" t="s">
        <v>2127</v>
      </c>
      <c r="B11" s="57" t="s">
        <v>1768</v>
      </c>
      <c r="C11" s="57" t="s">
        <v>1767</v>
      </c>
      <c r="D11" s="57" t="s">
        <v>2128</v>
      </c>
      <c r="E11" s="57" t="s">
        <v>2129</v>
      </c>
      <c r="F11" s="57">
        <f>6563365675</f>
        <v>6563365675</v>
      </c>
      <c r="G11" s="143">
        <f>6568046338</f>
        <v>6568046338</v>
      </c>
      <c r="H11" s="142"/>
      <c r="I11" s="57" t="s">
        <v>1769</v>
      </c>
      <c r="J11" s="57" t="s">
        <v>12</v>
      </c>
    </row>
    <row r="12" spans="1:10" ht="43.5">
      <c r="A12" s="57" t="s">
        <v>2130</v>
      </c>
      <c r="B12" s="57" t="s">
        <v>2131</v>
      </c>
      <c r="C12" s="57" t="s">
        <v>2132</v>
      </c>
      <c r="D12" s="57" t="s">
        <v>2133</v>
      </c>
      <c r="E12" s="57" t="s">
        <v>2134</v>
      </c>
      <c r="F12" s="143">
        <f>6281239045</f>
        <v>6281239045</v>
      </c>
      <c r="G12" s="142"/>
      <c r="H12" s="57"/>
      <c r="I12" s="143" t="s">
        <v>2135</v>
      </c>
      <c r="J12" s="142"/>
    </row>
    <row r="13" spans="1:10" ht="15.5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 ht="15.5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15.5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15.5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 ht="15.5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 ht="15.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ht="15.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15.5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spans="1:10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spans="1:1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</row>
    <row r="31" spans="1:10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0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spans="1:10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spans="1:10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spans="1:10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</row>
    <row r="37" spans="1:10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spans="1:10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</row>
    <row r="39" spans="1:10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</row>
    <row r="40" spans="1:1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10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</row>
    <row r="42" spans="1:10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</row>
    <row r="43" spans="1:10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4" spans="1:10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spans="1:10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</row>
    <row r="47" spans="1:10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spans="1:10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spans="1:10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spans="1:1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spans="1:10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spans="1:10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spans="1:10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spans="1:10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</row>
    <row r="55" spans="1:10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</row>
    <row r="56" spans="1:10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</row>
    <row r="57" spans="1:10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</row>
    <row r="58" spans="1:10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</row>
    <row r="59" spans="1:10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</row>
    <row r="60" spans="1:1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</row>
    <row r="61" spans="1:10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</row>
    <row r="62" spans="1:10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</row>
    <row r="63" spans="1:10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</row>
    <row r="64" spans="1:10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</row>
    <row r="65" spans="1:10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</row>
    <row r="67" spans="1:10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</row>
    <row r="68" spans="1:10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</row>
    <row r="69" spans="1:10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</row>
    <row r="70" spans="1:1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</row>
    <row r="71" spans="1:10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</row>
    <row r="72" spans="1:10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</row>
    <row r="73" spans="1:10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</row>
    <row r="74" spans="1:10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</row>
    <row r="75" spans="1:10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</row>
    <row r="76" spans="1:10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</row>
    <row r="77" spans="1:10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</row>
    <row r="78" spans="1:10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</row>
    <row r="79" spans="1:10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</row>
    <row r="80" spans="1:1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</row>
    <row r="81" spans="1:10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</row>
    <row r="82" spans="1:10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</row>
    <row r="83" spans="1:10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4" spans="1:10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</row>
    <row r="85" spans="1:10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</row>
    <row r="86" spans="1:10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</row>
    <row r="88" spans="1:10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</row>
    <row r="89" spans="1:10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</row>
    <row r="90" spans="1:1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</row>
    <row r="91" spans="1:10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</row>
    <row r="92" spans="1:10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</row>
    <row r="93" spans="1:10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</row>
    <row r="94" spans="1:10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</row>
    <row r="95" spans="1:10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</row>
    <row r="96" spans="1:10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</row>
    <row r="97" spans="1:10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</row>
    <row r="98" spans="1:10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</row>
    <row r="99" spans="1:10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</row>
    <row r="100" spans="1:1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</row>
    <row r="101" spans="1:10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</row>
    <row r="102" spans="1:10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</row>
    <row r="103" spans="1:10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</row>
    <row r="104" spans="1:10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</row>
    <row r="105" spans="1:10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</row>
    <row r="106" spans="1:10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</row>
    <row r="107" spans="1:10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</row>
    <row r="109" spans="1:10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</row>
    <row r="110" spans="1: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</row>
    <row r="111" spans="1:10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</row>
    <row r="112" spans="1:10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</row>
    <row r="113" spans="1:10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</row>
    <row r="114" spans="1:10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</row>
    <row r="115" spans="1:10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</row>
    <row r="116" spans="1:10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</row>
    <row r="117" spans="1:10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</row>
    <row r="118" spans="1:10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</row>
    <row r="119" spans="1:10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</row>
    <row r="120" spans="1:1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</row>
    <row r="121" spans="1:10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</row>
    <row r="122" spans="1:10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</row>
    <row r="123" spans="1:10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</row>
    <row r="124" spans="1:10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</row>
    <row r="125" spans="1:10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</row>
    <row r="126" spans="1:10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</row>
    <row r="127" spans="1:10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</row>
    <row r="128" spans="1:10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</row>
    <row r="130" spans="1:1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</row>
    <row r="131" spans="1:10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</row>
    <row r="132" spans="1:10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</row>
    <row r="133" spans="1:10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</row>
    <row r="134" spans="1:10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1:10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</row>
    <row r="136" spans="1:10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1:10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</row>
    <row r="138" spans="1:10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1:10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</row>
    <row r="140" spans="1:1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</row>
    <row r="141" spans="1:10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</row>
    <row r="142" spans="1:10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</row>
    <row r="143" spans="1:10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</row>
    <row r="144" spans="1:10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</row>
    <row r="145" spans="1:10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</row>
    <row r="146" spans="1:10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</row>
    <row r="147" spans="1:10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</row>
    <row r="148" spans="1:10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</row>
    <row r="149" spans="1:10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</row>
    <row r="151" spans="1:10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</row>
    <row r="152" spans="1:10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</row>
    <row r="153" spans="1:10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</row>
    <row r="154" spans="1:10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</row>
    <row r="155" spans="1:10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</row>
    <row r="156" spans="1:10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</row>
    <row r="157" spans="1:10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</row>
    <row r="158" spans="1:10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</row>
    <row r="159" spans="1:10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</row>
    <row r="160" spans="1:1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</row>
    <row r="161" spans="1:10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</row>
    <row r="162" spans="1:10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</row>
    <row r="163" spans="1:10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</row>
    <row r="164" spans="1:10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</row>
    <row r="165" spans="1:10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</row>
    <row r="166" spans="1:10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</row>
    <row r="167" spans="1:10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</row>
    <row r="168" spans="1:10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</row>
    <row r="169" spans="1:10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1:1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1:10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1:10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1:10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1:10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1:10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1:10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1:10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1:10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1:1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1:10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1:10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1:10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1:10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1:10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1:10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1:10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1:10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1:10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1:1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1:10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1:10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</row>
    <row r="194" spans="1:10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1:10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1:10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</row>
    <row r="197" spans="1:10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</row>
    <row r="198" spans="1:10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1:10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1:1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1:10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</row>
    <row r="202" spans="1:10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</row>
    <row r="203" spans="1:10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</row>
    <row r="204" spans="1:10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</row>
    <row r="205" spans="1:10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</row>
    <row r="206" spans="1:10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1:10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</row>
    <row r="208" spans="1:10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</row>
    <row r="209" spans="1:10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1: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1:10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</row>
    <row r="214" spans="1:10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</row>
    <row r="215" spans="1:10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</row>
    <row r="216" spans="1:10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</row>
    <row r="217" spans="1:10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</row>
    <row r="218" spans="1:10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1:10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</row>
    <row r="220" spans="1:1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</row>
    <row r="221" spans="1:10" ht="15.75" customHeight="1"/>
    <row r="222" spans="1:10" ht="15.75" customHeight="1"/>
    <row r="223" spans="1:10" ht="15.75" customHeight="1"/>
    <row r="224" spans="1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9:H9"/>
    <mergeCell ref="G10:H10"/>
    <mergeCell ref="G11:H11"/>
    <mergeCell ref="F12:G12"/>
    <mergeCell ref="I12:J12"/>
    <mergeCell ref="I6:J6"/>
    <mergeCell ref="G7:H7"/>
    <mergeCell ref="F2:G2"/>
    <mergeCell ref="G3:H3"/>
    <mergeCell ref="F4:G4"/>
    <mergeCell ref="G5:H5"/>
    <mergeCell ref="G6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00"/>
  <sheetViews>
    <sheetView workbookViewId="0">
      <selection activeCell="D4" sqref="D4"/>
    </sheetView>
  </sheetViews>
  <sheetFormatPr defaultColWidth="11.25" defaultRowHeight="15" customHeight="1"/>
  <cols>
    <col min="1" max="1" width="26.4140625" customWidth="1"/>
    <col min="2" max="2" width="25.33203125" customWidth="1"/>
    <col min="3" max="3" width="27.58203125" customWidth="1"/>
    <col min="4" max="4" width="13.08203125" customWidth="1"/>
    <col min="5" max="5" width="27.75" customWidth="1"/>
  </cols>
  <sheetData>
    <row r="1" spans="1:25" ht="31">
      <c r="A1" s="58" t="s">
        <v>4411</v>
      </c>
      <c r="B1" s="58" t="s">
        <v>2136</v>
      </c>
      <c r="C1" s="58" t="s">
        <v>4409</v>
      </c>
      <c r="D1" s="58" t="s">
        <v>4437</v>
      </c>
      <c r="E1" s="58" t="s">
        <v>2137</v>
      </c>
    </row>
    <row r="2" spans="1:25" ht="31">
      <c r="A2" s="17" t="s">
        <v>2138</v>
      </c>
      <c r="B2" s="17" t="s">
        <v>2139</v>
      </c>
      <c r="C2" s="17" t="s">
        <v>4482</v>
      </c>
      <c r="D2" s="17" t="s">
        <v>2140</v>
      </c>
      <c r="E2" s="17" t="s">
        <v>2141</v>
      </c>
    </row>
    <row r="3" spans="1:25" ht="31">
      <c r="A3" s="17" t="s">
        <v>2142</v>
      </c>
      <c r="B3" s="17" t="s">
        <v>2142</v>
      </c>
      <c r="C3" s="17" t="s">
        <v>4483</v>
      </c>
      <c r="D3" s="17" t="s">
        <v>2143</v>
      </c>
      <c r="E3" s="17" t="s">
        <v>2144</v>
      </c>
    </row>
    <row r="4" spans="1:25" ht="15.5">
      <c r="A4" s="17" t="s">
        <v>2145</v>
      </c>
      <c r="B4" s="17" t="s">
        <v>2146</v>
      </c>
      <c r="C4" s="17" t="s">
        <v>2147</v>
      </c>
      <c r="D4" s="17" t="s">
        <v>2148</v>
      </c>
      <c r="E4" s="17" t="s">
        <v>2149</v>
      </c>
    </row>
    <row r="5" spans="1:25" ht="31">
      <c r="A5" s="17" t="s">
        <v>2150</v>
      </c>
      <c r="B5" s="17" t="s">
        <v>2151</v>
      </c>
      <c r="C5" s="17" t="s">
        <v>4484</v>
      </c>
      <c r="D5" s="17" t="s">
        <v>2152</v>
      </c>
      <c r="E5" s="17"/>
    </row>
    <row r="6" spans="1:25" ht="31">
      <c r="A6" s="17" t="s">
        <v>2153</v>
      </c>
      <c r="B6" s="17"/>
      <c r="C6" s="17" t="s">
        <v>4485</v>
      </c>
      <c r="D6" s="17" t="s">
        <v>2154</v>
      </c>
      <c r="E6" s="17" t="s">
        <v>2155</v>
      </c>
    </row>
    <row r="7" spans="1:25" ht="15.5">
      <c r="A7" s="17" t="s">
        <v>2156</v>
      </c>
      <c r="B7" s="17" t="s">
        <v>2157</v>
      </c>
      <c r="C7" s="17" t="s">
        <v>4486</v>
      </c>
      <c r="D7" s="17" t="s">
        <v>2158</v>
      </c>
      <c r="E7" s="17" t="s">
        <v>2159</v>
      </c>
    </row>
    <row r="8" spans="1:25" ht="31">
      <c r="A8" s="17" t="s">
        <v>2160</v>
      </c>
      <c r="B8" s="17" t="s">
        <v>2161</v>
      </c>
      <c r="C8" s="17" t="s">
        <v>4487</v>
      </c>
      <c r="D8" s="17" t="s">
        <v>2162</v>
      </c>
      <c r="E8" s="17" t="s">
        <v>2163</v>
      </c>
    </row>
    <row r="9" spans="1:25" ht="15.5">
      <c r="A9" s="17" t="s">
        <v>2164</v>
      </c>
      <c r="B9" s="17" t="s">
        <v>2164</v>
      </c>
      <c r="C9" s="17" t="s">
        <v>4488</v>
      </c>
      <c r="D9" s="17" t="s">
        <v>2165</v>
      </c>
      <c r="E9" s="17" t="s">
        <v>2166</v>
      </c>
    </row>
    <row r="10" spans="1:25" ht="15.5">
      <c r="A10" s="17" t="s">
        <v>2167</v>
      </c>
      <c r="B10" s="17" t="s">
        <v>2167</v>
      </c>
      <c r="C10" s="17" t="s">
        <v>2168</v>
      </c>
      <c r="D10" s="17" t="s">
        <v>2169</v>
      </c>
      <c r="E10" s="17" t="s">
        <v>2170</v>
      </c>
    </row>
    <row r="11" spans="1:25" ht="15" customHeight="1">
      <c r="C11" t="s">
        <v>212</v>
      </c>
    </row>
    <row r="12" spans="1:25" ht="31">
      <c r="A12" s="17" t="s">
        <v>2171</v>
      </c>
      <c r="B12" s="17"/>
      <c r="C12" s="17" t="s">
        <v>4489</v>
      </c>
      <c r="D12" s="17" t="s">
        <v>2172</v>
      </c>
      <c r="E12" s="17" t="s">
        <v>2173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</row>
    <row r="13" spans="1:25" ht="31">
      <c r="A13" s="17" t="s">
        <v>2174</v>
      </c>
      <c r="B13" s="17"/>
      <c r="C13" s="17" t="s">
        <v>2175</v>
      </c>
      <c r="D13" s="17" t="s">
        <v>2176</v>
      </c>
      <c r="E13" s="17" t="s">
        <v>2177</v>
      </c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</row>
    <row r="14" spans="1:25" ht="15.5">
      <c r="A14" s="17" t="s">
        <v>2178</v>
      </c>
      <c r="B14" s="17"/>
      <c r="C14" s="17" t="s">
        <v>2179</v>
      </c>
      <c r="D14" s="17" t="s">
        <v>2180</v>
      </c>
      <c r="E14" s="17" t="s">
        <v>2177</v>
      </c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</row>
    <row r="15" spans="1:25" ht="15.5">
      <c r="A15" s="17" t="s">
        <v>2181</v>
      </c>
      <c r="B15" s="17"/>
      <c r="C15" s="17" t="s">
        <v>2182</v>
      </c>
      <c r="D15" s="17" t="s">
        <v>2183</v>
      </c>
      <c r="E15" s="17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</row>
    <row r="16" spans="1:25" ht="31">
      <c r="A16" s="17" t="s">
        <v>2184</v>
      </c>
      <c r="B16" s="17"/>
      <c r="C16" s="17" t="s">
        <v>4490</v>
      </c>
      <c r="D16" s="17" t="s">
        <v>2185</v>
      </c>
      <c r="E16" s="17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</row>
    <row r="17" spans="1:25" ht="31">
      <c r="A17" s="17" t="s">
        <v>2186</v>
      </c>
      <c r="B17" s="17"/>
      <c r="C17" s="17" t="s">
        <v>2187</v>
      </c>
      <c r="D17" s="17" t="s">
        <v>2188</v>
      </c>
      <c r="E17" s="17" t="s">
        <v>2189</v>
      </c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</row>
    <row r="21" spans="1:25" ht="15.75" customHeight="1"/>
    <row r="22" spans="1:25" ht="15.75" customHeight="1"/>
    <row r="23" spans="1:25" ht="15.75" customHeight="1"/>
    <row r="24" spans="1:25" ht="15.75" customHeight="1"/>
    <row r="25" spans="1:25" ht="15.75" customHeight="1"/>
    <row r="26" spans="1:25" ht="15.75" customHeight="1"/>
    <row r="27" spans="1:25" ht="15.75" customHeight="1"/>
    <row r="28" spans="1:25" ht="15.75" customHeight="1"/>
    <row r="29" spans="1:25" ht="15.75" customHeight="1"/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X1001"/>
  <sheetViews>
    <sheetView workbookViewId="0">
      <pane xSplit="6" ySplit="1" topLeftCell="G46" activePane="bottomRight" state="frozen"/>
      <selection pane="topRight" activeCell="G1" sqref="G1"/>
      <selection pane="bottomLeft" activeCell="A2" sqref="A2"/>
      <selection pane="bottomRight" activeCell="L61" sqref="L61"/>
    </sheetView>
  </sheetViews>
  <sheetFormatPr defaultColWidth="11.25" defaultRowHeight="15" customHeight="1"/>
  <cols>
    <col min="1" max="1" width="11.25" customWidth="1"/>
    <col min="2" max="2" width="14.6640625" customWidth="1"/>
    <col min="3" max="4" width="17.08203125" customWidth="1"/>
    <col min="5" max="5" width="15.25" customWidth="1"/>
    <col min="6" max="6" width="11.25" style="125" customWidth="1"/>
    <col min="7" max="7" width="12.4140625" style="125" customWidth="1"/>
    <col min="8" max="9" width="11.25" customWidth="1"/>
    <col min="13" max="13" width="16.4140625" customWidth="1"/>
  </cols>
  <sheetData>
    <row r="1" spans="1:24" ht="65.5">
      <c r="A1" s="60" t="s">
        <v>2190</v>
      </c>
      <c r="B1" s="61" t="s">
        <v>4411</v>
      </c>
      <c r="C1" s="61" t="s">
        <v>4409</v>
      </c>
      <c r="D1" s="61" t="s">
        <v>0</v>
      </c>
      <c r="E1" s="61" t="s">
        <v>4410</v>
      </c>
      <c r="F1" s="128" t="s">
        <v>4412</v>
      </c>
      <c r="G1" s="128" t="s">
        <v>4437</v>
      </c>
      <c r="H1" s="128" t="s">
        <v>4438</v>
      </c>
      <c r="I1" s="128" t="s">
        <v>4439</v>
      </c>
      <c r="J1" s="61" t="s">
        <v>2191</v>
      </c>
      <c r="K1" s="61" t="s">
        <v>1693</v>
      </c>
      <c r="L1" s="61" t="s">
        <v>2192</v>
      </c>
      <c r="M1" s="61" t="s">
        <v>2193</v>
      </c>
      <c r="N1" s="61" t="s">
        <v>2194</v>
      </c>
      <c r="O1" s="61" t="s">
        <v>2195</v>
      </c>
      <c r="P1" s="61" t="s">
        <v>2196</v>
      </c>
      <c r="Q1" s="61" t="s">
        <v>2197</v>
      </c>
      <c r="R1" s="61" t="s">
        <v>2198</v>
      </c>
      <c r="S1" s="61" t="s">
        <v>2199</v>
      </c>
      <c r="T1" s="61" t="s">
        <v>2200</v>
      </c>
      <c r="U1" s="61" t="s">
        <v>2201</v>
      </c>
      <c r="V1" s="61" t="s">
        <v>2202</v>
      </c>
      <c r="W1" s="61" t="s">
        <v>2203</v>
      </c>
      <c r="X1" s="61" t="s">
        <v>2204</v>
      </c>
    </row>
    <row r="2" spans="1:24" ht="31.5" hidden="1">
      <c r="A2" s="62" t="s">
        <v>2205</v>
      </c>
      <c r="B2" s="62" t="s">
        <v>2206</v>
      </c>
      <c r="C2" s="62" t="s">
        <v>329</v>
      </c>
      <c r="D2" s="62" t="s">
        <v>2207</v>
      </c>
      <c r="E2" s="62" t="s">
        <v>2208</v>
      </c>
      <c r="F2" s="63" t="s">
        <v>332</v>
      </c>
      <c r="G2" s="63">
        <v>61416258343</v>
      </c>
      <c r="H2" s="63"/>
      <c r="I2" s="63"/>
      <c r="J2" s="62" t="s">
        <v>2209</v>
      </c>
      <c r="K2" s="62" t="s">
        <v>65</v>
      </c>
      <c r="L2" s="62" t="s">
        <v>65</v>
      </c>
      <c r="M2" s="62">
        <v>573</v>
      </c>
      <c r="N2" s="62" t="s">
        <v>2210</v>
      </c>
      <c r="O2" s="62" t="s">
        <v>2211</v>
      </c>
      <c r="P2" s="62" t="s">
        <v>2212</v>
      </c>
      <c r="Q2" s="28"/>
      <c r="R2" s="28"/>
      <c r="S2" s="28"/>
      <c r="T2" s="28"/>
      <c r="U2" s="62" t="s">
        <v>960</v>
      </c>
      <c r="V2" s="62" t="s">
        <v>2213</v>
      </c>
      <c r="W2" s="62"/>
      <c r="X2" s="62"/>
    </row>
    <row r="3" spans="1:24" ht="21.5">
      <c r="A3" s="62" t="s">
        <v>2214</v>
      </c>
      <c r="B3" s="62" t="s">
        <v>2215</v>
      </c>
      <c r="C3" s="62" t="s">
        <v>2216</v>
      </c>
      <c r="D3" s="62" t="s">
        <v>39</v>
      </c>
      <c r="E3" s="62" t="s">
        <v>2217</v>
      </c>
      <c r="F3" s="129" t="s">
        <v>2218</v>
      </c>
      <c r="G3" s="129" t="s">
        <v>2218</v>
      </c>
      <c r="H3" s="62"/>
      <c r="I3" s="62"/>
      <c r="J3" s="62" t="s">
        <v>2215</v>
      </c>
      <c r="K3" s="62" t="s">
        <v>2219</v>
      </c>
      <c r="L3" s="62" t="s">
        <v>95</v>
      </c>
      <c r="M3" s="62">
        <v>30</v>
      </c>
      <c r="N3" s="62" t="s">
        <v>2210</v>
      </c>
      <c r="O3" s="62" t="s">
        <v>2220</v>
      </c>
      <c r="P3" s="62"/>
      <c r="Q3" s="62" t="s">
        <v>897</v>
      </c>
      <c r="R3" s="62"/>
      <c r="S3" s="63" t="s">
        <v>1176</v>
      </c>
      <c r="T3" s="62"/>
      <c r="U3" s="62"/>
      <c r="V3" s="62"/>
      <c r="W3" s="62"/>
      <c r="X3" s="62"/>
    </row>
    <row r="4" spans="1:24" ht="15.5">
      <c r="A4" s="62" t="s">
        <v>2214</v>
      </c>
      <c r="B4" s="62" t="s">
        <v>2221</v>
      </c>
      <c r="C4" s="62" t="s">
        <v>2222</v>
      </c>
      <c r="D4" s="62"/>
      <c r="E4" s="62"/>
      <c r="F4" s="129"/>
      <c r="G4" s="129"/>
      <c r="H4" s="62"/>
      <c r="I4" s="62"/>
      <c r="J4" s="62" t="s">
        <v>2223</v>
      </c>
      <c r="K4" s="62" t="s">
        <v>12</v>
      </c>
      <c r="L4" s="62" t="s">
        <v>12</v>
      </c>
      <c r="M4" s="62"/>
      <c r="N4" s="62" t="s">
        <v>2224</v>
      </c>
      <c r="O4" s="62" t="s">
        <v>2225</v>
      </c>
      <c r="P4" s="62"/>
      <c r="Q4" s="62" t="s">
        <v>2226</v>
      </c>
      <c r="R4" s="62" t="s">
        <v>2227</v>
      </c>
      <c r="S4" s="62"/>
      <c r="T4" s="62"/>
      <c r="U4" s="62"/>
      <c r="V4" s="62"/>
      <c r="W4" s="62"/>
      <c r="X4" s="62">
        <v>1</v>
      </c>
    </row>
    <row r="5" spans="1:24" ht="61.5">
      <c r="A5" s="62" t="s">
        <v>2214</v>
      </c>
      <c r="B5" s="62" t="s">
        <v>2228</v>
      </c>
      <c r="C5" s="62" t="s">
        <v>2229</v>
      </c>
      <c r="D5" s="62" t="s">
        <v>2230</v>
      </c>
      <c r="E5" s="62" t="s">
        <v>2231</v>
      </c>
      <c r="F5" s="130" t="s">
        <v>2232</v>
      </c>
      <c r="G5" s="130" t="s">
        <v>4492</v>
      </c>
      <c r="H5" s="63" t="s">
        <v>4494</v>
      </c>
      <c r="I5" s="63" t="s">
        <v>4495</v>
      </c>
      <c r="J5" s="62" t="s">
        <v>2228</v>
      </c>
      <c r="K5" s="62" t="s">
        <v>2233</v>
      </c>
      <c r="L5" s="62" t="s">
        <v>2234</v>
      </c>
      <c r="M5" s="62" t="s">
        <v>2235</v>
      </c>
      <c r="N5" s="62" t="s">
        <v>2210</v>
      </c>
      <c r="O5" s="62" t="s">
        <v>2236</v>
      </c>
      <c r="P5" s="62"/>
      <c r="Q5" s="62" t="s">
        <v>2237</v>
      </c>
      <c r="R5" s="62" t="s">
        <v>2227</v>
      </c>
      <c r="S5" s="62"/>
      <c r="T5" s="62"/>
      <c r="U5" s="62"/>
      <c r="V5" s="62"/>
      <c r="W5" s="62"/>
      <c r="X5" s="62">
        <v>1</v>
      </c>
    </row>
    <row r="6" spans="1:24" ht="21.5">
      <c r="A6" s="62" t="s">
        <v>2214</v>
      </c>
      <c r="B6" s="62" t="s">
        <v>137</v>
      </c>
      <c r="C6" s="62" t="s">
        <v>2238</v>
      </c>
      <c r="D6" s="62"/>
      <c r="E6" s="62"/>
      <c r="F6" s="129"/>
      <c r="G6" s="129"/>
      <c r="H6" s="62"/>
      <c r="I6" s="62"/>
      <c r="J6" s="62" t="s">
        <v>739</v>
      </c>
      <c r="K6" s="62" t="s">
        <v>12</v>
      </c>
      <c r="L6" s="62" t="s">
        <v>12</v>
      </c>
      <c r="M6" s="62"/>
      <c r="N6" s="62" t="s">
        <v>2239</v>
      </c>
      <c r="O6" s="62" t="s">
        <v>2240</v>
      </c>
      <c r="P6" s="62"/>
      <c r="Q6" s="62" t="s">
        <v>2226</v>
      </c>
      <c r="R6" s="62" t="s">
        <v>2227</v>
      </c>
      <c r="S6" s="62"/>
      <c r="T6" s="62"/>
      <c r="U6" s="62"/>
      <c r="V6" s="62"/>
      <c r="W6" s="62"/>
      <c r="X6" s="62">
        <v>1</v>
      </c>
    </row>
    <row r="7" spans="1:24" ht="15.5">
      <c r="A7" s="62" t="s">
        <v>2214</v>
      </c>
      <c r="B7" s="62" t="s">
        <v>2241</v>
      </c>
      <c r="C7" s="62" t="s">
        <v>2242</v>
      </c>
      <c r="D7" s="62"/>
      <c r="E7" s="62"/>
      <c r="F7" s="129"/>
      <c r="G7" s="129"/>
      <c r="H7" s="62"/>
      <c r="I7" s="62"/>
      <c r="J7" s="62" t="s">
        <v>2241</v>
      </c>
      <c r="K7" s="62" t="s">
        <v>2243</v>
      </c>
      <c r="L7" s="62" t="s">
        <v>12</v>
      </c>
      <c r="M7" s="62"/>
      <c r="N7" s="62" t="s">
        <v>2210</v>
      </c>
      <c r="O7" s="62" t="s">
        <v>2220</v>
      </c>
      <c r="P7" s="62"/>
      <c r="Q7" s="62" t="s">
        <v>2244</v>
      </c>
      <c r="R7" s="62"/>
      <c r="S7" s="62"/>
      <c r="T7" s="62"/>
      <c r="U7" s="62"/>
      <c r="V7" s="62"/>
      <c r="W7" s="62"/>
      <c r="X7" s="62">
        <v>1</v>
      </c>
    </row>
    <row r="8" spans="1:24" ht="21.5">
      <c r="A8" s="62" t="s">
        <v>2214</v>
      </c>
      <c r="B8" s="62" t="s">
        <v>2245</v>
      </c>
      <c r="C8" s="62" t="s">
        <v>2246</v>
      </c>
      <c r="D8" s="62"/>
      <c r="E8" s="62"/>
      <c r="F8" s="129"/>
      <c r="G8" s="129"/>
      <c r="H8" s="62"/>
      <c r="I8" s="62"/>
      <c r="J8" s="62" t="s">
        <v>2247</v>
      </c>
      <c r="K8" s="62" t="s">
        <v>2248</v>
      </c>
      <c r="L8" s="62" t="s">
        <v>2234</v>
      </c>
      <c r="M8" s="62"/>
      <c r="N8" s="62" t="s">
        <v>2239</v>
      </c>
      <c r="O8" s="62" t="s">
        <v>2240</v>
      </c>
      <c r="P8" s="62"/>
      <c r="Q8" s="62" t="s">
        <v>2226</v>
      </c>
      <c r="R8" s="62" t="s">
        <v>2227</v>
      </c>
      <c r="S8" s="62"/>
      <c r="T8" s="62"/>
      <c r="U8" s="62"/>
      <c r="V8" s="62"/>
      <c r="W8" s="62"/>
      <c r="X8" s="62">
        <v>1</v>
      </c>
    </row>
    <row r="9" spans="1:24" ht="21.5">
      <c r="A9" s="62" t="s">
        <v>2214</v>
      </c>
      <c r="B9" s="62" t="s">
        <v>2249</v>
      </c>
      <c r="C9" s="62" t="s">
        <v>2250</v>
      </c>
      <c r="D9" s="62"/>
      <c r="E9" s="62"/>
      <c r="F9" s="129"/>
      <c r="G9" s="129"/>
      <c r="H9" s="62"/>
      <c r="I9" s="62"/>
      <c r="J9" s="62" t="s">
        <v>2251</v>
      </c>
      <c r="K9" s="62" t="s">
        <v>1023</v>
      </c>
      <c r="L9" s="62" t="s">
        <v>1023</v>
      </c>
      <c r="M9" s="62">
        <v>2</v>
      </c>
      <c r="N9" s="62" t="s">
        <v>2210</v>
      </c>
      <c r="O9" s="62" t="s">
        <v>2236</v>
      </c>
      <c r="P9" s="62"/>
      <c r="Q9" s="62" t="s">
        <v>2252</v>
      </c>
      <c r="R9" s="62" t="s">
        <v>2253</v>
      </c>
      <c r="S9" s="62"/>
      <c r="T9" s="62"/>
      <c r="U9" s="62"/>
      <c r="V9" s="62"/>
      <c r="W9" s="62"/>
      <c r="X9" s="62">
        <v>1</v>
      </c>
    </row>
    <row r="10" spans="1:24" ht="21.5">
      <c r="A10" s="64" t="s">
        <v>2214</v>
      </c>
      <c r="B10" s="64" t="s">
        <v>2254</v>
      </c>
      <c r="C10" s="64" t="s">
        <v>2255</v>
      </c>
      <c r="D10" s="64"/>
      <c r="E10" s="64"/>
      <c r="F10" s="131"/>
      <c r="G10" s="131"/>
      <c r="H10" s="64"/>
      <c r="I10" s="64"/>
      <c r="J10" s="64" t="s">
        <v>2256</v>
      </c>
      <c r="K10" s="64" t="s">
        <v>1023</v>
      </c>
      <c r="L10" s="64" t="s">
        <v>1023</v>
      </c>
      <c r="M10" s="64">
        <v>1</v>
      </c>
      <c r="N10" s="64" t="s">
        <v>2257</v>
      </c>
      <c r="O10" s="64" t="s">
        <v>2258</v>
      </c>
      <c r="P10" s="64" t="s">
        <v>2259</v>
      </c>
      <c r="Q10" s="64" t="s">
        <v>2260</v>
      </c>
      <c r="R10" s="65" t="s">
        <v>1176</v>
      </c>
      <c r="S10" s="64"/>
      <c r="T10" s="64"/>
      <c r="U10" s="64"/>
      <c r="V10" s="64"/>
      <c r="W10" s="64"/>
      <c r="X10" s="62">
        <v>1</v>
      </c>
    </row>
    <row r="11" spans="1:24" ht="31.5">
      <c r="A11" s="62" t="s">
        <v>2214</v>
      </c>
      <c r="B11" s="62" t="s">
        <v>2261</v>
      </c>
      <c r="C11" s="62" t="s">
        <v>2262</v>
      </c>
      <c r="D11" s="62"/>
      <c r="E11" s="62"/>
      <c r="F11" s="129"/>
      <c r="G11" s="129"/>
      <c r="H11" s="62"/>
      <c r="I11" s="62"/>
      <c r="J11" s="62" t="s">
        <v>2263</v>
      </c>
      <c r="K11" s="62" t="s">
        <v>152</v>
      </c>
      <c r="L11" s="62" t="s">
        <v>152</v>
      </c>
      <c r="M11" s="62"/>
      <c r="N11" s="62" t="s">
        <v>2264</v>
      </c>
      <c r="O11" s="62" t="s">
        <v>2265</v>
      </c>
      <c r="P11" s="62" t="s">
        <v>2266</v>
      </c>
      <c r="Q11" s="62" t="s">
        <v>2237</v>
      </c>
      <c r="R11" s="62"/>
      <c r="S11" s="62"/>
      <c r="T11" s="62"/>
      <c r="U11" s="62"/>
      <c r="V11" s="62"/>
      <c r="W11" s="62"/>
      <c r="X11" s="62"/>
    </row>
    <row r="12" spans="1:24" ht="41.5">
      <c r="A12" s="62" t="s">
        <v>2214</v>
      </c>
      <c r="B12" s="62" t="s">
        <v>2267</v>
      </c>
      <c r="C12" s="62" t="s">
        <v>2268</v>
      </c>
      <c r="D12" s="62" t="s">
        <v>2269</v>
      </c>
      <c r="E12" s="62" t="s">
        <v>2270</v>
      </c>
      <c r="F12" s="129" t="s">
        <v>2271</v>
      </c>
      <c r="G12" s="129" t="s">
        <v>4493</v>
      </c>
      <c r="H12" s="62" t="s">
        <v>4496</v>
      </c>
      <c r="I12" s="62"/>
      <c r="J12" s="62" t="s">
        <v>2272</v>
      </c>
      <c r="K12" s="62" t="s">
        <v>945</v>
      </c>
      <c r="L12" s="62" t="s">
        <v>945</v>
      </c>
      <c r="M12" s="62">
        <v>50</v>
      </c>
      <c r="N12" s="62" t="s">
        <v>2239</v>
      </c>
      <c r="O12" s="62" t="s">
        <v>2240</v>
      </c>
      <c r="P12" s="62" t="s">
        <v>2273</v>
      </c>
      <c r="Q12" s="62" t="s">
        <v>897</v>
      </c>
      <c r="R12" s="62"/>
      <c r="S12" s="62"/>
      <c r="T12" s="62"/>
      <c r="U12" s="62"/>
      <c r="V12" s="62"/>
      <c r="W12" s="62"/>
      <c r="X12" s="62"/>
    </row>
    <row r="13" spans="1:24" ht="21.5">
      <c r="A13" s="62" t="s">
        <v>2214</v>
      </c>
      <c r="B13" s="62" t="s">
        <v>2274</v>
      </c>
      <c r="C13" s="62" t="s">
        <v>2275</v>
      </c>
      <c r="D13" s="62" t="s">
        <v>39</v>
      </c>
      <c r="E13" s="62" t="s">
        <v>2276</v>
      </c>
      <c r="F13" s="129" t="s">
        <v>2277</v>
      </c>
      <c r="G13" s="129" t="s">
        <v>2277</v>
      </c>
      <c r="H13" s="62"/>
      <c r="I13" s="62"/>
      <c r="J13" s="62" t="s">
        <v>2278</v>
      </c>
      <c r="K13" s="62" t="s">
        <v>945</v>
      </c>
      <c r="L13" s="62" t="s">
        <v>945</v>
      </c>
      <c r="M13" s="62">
        <v>20</v>
      </c>
      <c r="N13" s="62" t="s">
        <v>2239</v>
      </c>
      <c r="O13" s="62" t="s">
        <v>2240</v>
      </c>
      <c r="P13" s="62" t="s">
        <v>2273</v>
      </c>
      <c r="Q13" s="62" t="s">
        <v>897</v>
      </c>
      <c r="R13" s="62"/>
      <c r="S13" s="62"/>
      <c r="T13" s="62"/>
      <c r="U13" s="62"/>
      <c r="V13" s="62"/>
      <c r="W13" s="62"/>
      <c r="X13" s="62"/>
    </row>
    <row r="14" spans="1:24" ht="21.5">
      <c r="A14" s="62" t="s">
        <v>2214</v>
      </c>
      <c r="B14" s="62" t="s">
        <v>2279</v>
      </c>
      <c r="C14" s="62" t="s">
        <v>2280</v>
      </c>
      <c r="D14" s="62"/>
      <c r="E14" s="62"/>
      <c r="F14" s="129"/>
      <c r="G14" s="129"/>
      <c r="H14" s="62"/>
      <c r="I14" s="62"/>
      <c r="J14" s="62" t="s">
        <v>2281</v>
      </c>
      <c r="K14" s="62" t="s">
        <v>12</v>
      </c>
      <c r="L14" s="62" t="s">
        <v>12</v>
      </c>
      <c r="M14" s="62"/>
      <c r="N14" s="62" t="s">
        <v>2239</v>
      </c>
      <c r="O14" s="62" t="s">
        <v>2240</v>
      </c>
      <c r="P14" s="62" t="s">
        <v>2273</v>
      </c>
      <c r="Q14" s="62" t="s">
        <v>2226</v>
      </c>
      <c r="R14" s="62" t="s">
        <v>2227</v>
      </c>
      <c r="S14" s="62"/>
      <c r="T14" s="62"/>
      <c r="U14" s="62"/>
      <c r="V14" s="62"/>
      <c r="W14" s="62"/>
      <c r="X14" s="62">
        <v>1</v>
      </c>
    </row>
    <row r="15" spans="1:24" ht="31.5">
      <c r="A15" s="62" t="s">
        <v>2214</v>
      </c>
      <c r="B15" s="62" t="s">
        <v>2282</v>
      </c>
      <c r="C15" s="62" t="s">
        <v>2283</v>
      </c>
      <c r="D15" s="62"/>
      <c r="E15" s="62"/>
      <c r="F15" s="129"/>
      <c r="G15" s="129"/>
      <c r="H15" s="62"/>
      <c r="I15" s="62"/>
      <c r="J15" s="62" t="s">
        <v>2284</v>
      </c>
      <c r="K15" s="62" t="s">
        <v>12</v>
      </c>
      <c r="L15" s="62" t="s">
        <v>12</v>
      </c>
      <c r="M15" s="62" t="s">
        <v>2285</v>
      </c>
      <c r="N15" s="62" t="s">
        <v>2210</v>
      </c>
      <c r="O15" s="62" t="s">
        <v>2236</v>
      </c>
      <c r="P15" s="62" t="s">
        <v>2286</v>
      </c>
      <c r="Q15" s="62" t="s">
        <v>2226</v>
      </c>
      <c r="R15" s="62" t="s">
        <v>2253</v>
      </c>
      <c r="S15" s="62"/>
      <c r="T15" s="62"/>
      <c r="U15" s="62"/>
      <c r="V15" s="62"/>
      <c r="W15" s="62"/>
      <c r="X15" s="62">
        <v>1</v>
      </c>
    </row>
    <row r="16" spans="1:24" ht="41.5">
      <c r="A16" s="62" t="s">
        <v>2214</v>
      </c>
      <c r="B16" s="62" t="s">
        <v>2287</v>
      </c>
      <c r="C16" s="62" t="s">
        <v>2288</v>
      </c>
      <c r="D16" s="62" t="s">
        <v>2289</v>
      </c>
      <c r="E16" s="62" t="s">
        <v>2290</v>
      </c>
      <c r="F16" s="129" t="s">
        <v>2291</v>
      </c>
      <c r="G16" s="129" t="s">
        <v>2291</v>
      </c>
      <c r="H16" s="62"/>
      <c r="I16" s="62"/>
      <c r="J16" s="62" t="s">
        <v>2292</v>
      </c>
      <c r="K16" s="62" t="s">
        <v>945</v>
      </c>
      <c r="L16" s="62" t="s">
        <v>945</v>
      </c>
      <c r="M16" s="62" t="s">
        <v>2293</v>
      </c>
      <c r="N16" s="62" t="s">
        <v>2224</v>
      </c>
      <c r="O16" s="62" t="s">
        <v>2236</v>
      </c>
      <c r="P16" s="62" t="s">
        <v>2294</v>
      </c>
      <c r="Q16" s="62" t="s">
        <v>897</v>
      </c>
      <c r="R16" s="62"/>
      <c r="S16" s="62"/>
      <c r="T16" s="62"/>
      <c r="U16" s="62"/>
      <c r="V16" s="62"/>
      <c r="W16" s="62"/>
      <c r="X16" s="62"/>
    </row>
    <row r="17" spans="1:24" ht="31.5">
      <c r="A17" s="62" t="s">
        <v>2214</v>
      </c>
      <c r="B17" s="62" t="s">
        <v>2295</v>
      </c>
      <c r="C17" s="62" t="s">
        <v>2296</v>
      </c>
      <c r="D17" s="62"/>
      <c r="E17" s="62"/>
      <c r="F17" s="129"/>
      <c r="G17" s="129"/>
      <c r="H17" s="62"/>
      <c r="I17" s="62"/>
      <c r="J17" s="62" t="s">
        <v>2297</v>
      </c>
      <c r="K17" s="62" t="s">
        <v>12</v>
      </c>
      <c r="L17" s="62" t="s">
        <v>12</v>
      </c>
      <c r="M17" s="62"/>
      <c r="N17" s="62" t="s">
        <v>2210</v>
      </c>
      <c r="O17" s="62" t="s">
        <v>2240</v>
      </c>
      <c r="P17" s="62" t="s">
        <v>2298</v>
      </c>
      <c r="Q17" s="62" t="s">
        <v>2226</v>
      </c>
      <c r="R17" s="62" t="s">
        <v>2227</v>
      </c>
      <c r="S17" s="62"/>
      <c r="T17" s="62"/>
      <c r="U17" s="62"/>
      <c r="V17" s="62"/>
      <c r="W17" s="62"/>
      <c r="X17" s="62">
        <v>1</v>
      </c>
    </row>
    <row r="18" spans="1:24" ht="31.5">
      <c r="A18" s="62" t="s">
        <v>2214</v>
      </c>
      <c r="B18" s="62" t="s">
        <v>2299</v>
      </c>
      <c r="C18" s="62" t="s">
        <v>2300</v>
      </c>
      <c r="D18" s="62"/>
      <c r="E18" s="62"/>
      <c r="F18" s="129"/>
      <c r="G18" s="129"/>
      <c r="H18" s="62"/>
      <c r="I18" s="62"/>
      <c r="J18" s="62" t="s">
        <v>2301</v>
      </c>
      <c r="K18" s="62" t="s">
        <v>12</v>
      </c>
      <c r="L18" s="62" t="s">
        <v>12</v>
      </c>
      <c r="M18" s="62"/>
      <c r="N18" s="62" t="s">
        <v>2239</v>
      </c>
      <c r="O18" s="62" t="s">
        <v>2236</v>
      </c>
      <c r="P18" s="62" t="s">
        <v>2302</v>
      </c>
      <c r="Q18" s="62" t="s">
        <v>2226</v>
      </c>
      <c r="R18" s="62" t="s">
        <v>2227</v>
      </c>
      <c r="S18" s="62"/>
      <c r="T18" s="62"/>
      <c r="U18" s="62"/>
      <c r="V18" s="62"/>
      <c r="W18" s="62"/>
      <c r="X18" s="62">
        <v>1</v>
      </c>
    </row>
    <row r="19" spans="1:24" ht="15.5">
      <c r="A19" s="62" t="s">
        <v>2214</v>
      </c>
      <c r="B19" s="62" t="s">
        <v>2303</v>
      </c>
      <c r="C19" s="62" t="s">
        <v>2304</v>
      </c>
      <c r="D19" s="62"/>
      <c r="E19" s="62"/>
      <c r="F19" s="129"/>
      <c r="G19" s="129"/>
      <c r="H19" s="62"/>
      <c r="I19" s="62"/>
      <c r="J19" s="62" t="s">
        <v>2305</v>
      </c>
      <c r="K19" s="62" t="s">
        <v>12</v>
      </c>
      <c r="L19" s="62" t="s">
        <v>12</v>
      </c>
      <c r="M19" s="62"/>
      <c r="N19" s="62" t="s">
        <v>2239</v>
      </c>
      <c r="O19" s="62" t="s">
        <v>2236</v>
      </c>
      <c r="P19" s="62" t="s">
        <v>2306</v>
      </c>
      <c r="Q19" s="62" t="s">
        <v>2226</v>
      </c>
      <c r="R19" s="62" t="s">
        <v>2227</v>
      </c>
      <c r="S19" s="62"/>
      <c r="T19" s="62"/>
      <c r="U19" s="62"/>
      <c r="V19" s="62"/>
      <c r="W19" s="62"/>
      <c r="X19" s="62">
        <v>1</v>
      </c>
    </row>
    <row r="20" spans="1:24" ht="21.5">
      <c r="A20" s="62" t="s">
        <v>2214</v>
      </c>
      <c r="B20" s="62" t="s">
        <v>2307</v>
      </c>
      <c r="C20" s="62" t="s">
        <v>2308</v>
      </c>
      <c r="D20" s="62" t="s">
        <v>56</v>
      </c>
      <c r="E20" s="62" t="s">
        <v>2309</v>
      </c>
      <c r="F20" s="129" t="s">
        <v>2310</v>
      </c>
      <c r="G20" s="129" t="s">
        <v>2310</v>
      </c>
      <c r="H20" s="62"/>
      <c r="I20" s="62"/>
      <c r="J20" s="62" t="s">
        <v>2311</v>
      </c>
      <c r="K20" s="62" t="s">
        <v>945</v>
      </c>
      <c r="L20" s="62" t="s">
        <v>945</v>
      </c>
      <c r="M20" s="62" t="s">
        <v>2312</v>
      </c>
      <c r="N20" s="62" t="s">
        <v>2239</v>
      </c>
      <c r="O20" s="62" t="s">
        <v>2240</v>
      </c>
      <c r="P20" s="62" t="s">
        <v>2313</v>
      </c>
      <c r="Q20" s="62" t="s">
        <v>897</v>
      </c>
      <c r="R20" s="62"/>
      <c r="S20" s="62"/>
      <c r="T20" s="62"/>
      <c r="U20" s="62"/>
      <c r="V20" s="62"/>
      <c r="W20" s="62"/>
      <c r="X20" s="62"/>
    </row>
    <row r="21" spans="1:24" ht="15.75" customHeight="1">
      <c r="A21" s="62" t="s">
        <v>2214</v>
      </c>
      <c r="B21" s="62" t="s">
        <v>2314</v>
      </c>
      <c r="C21" s="62" t="s">
        <v>2315</v>
      </c>
      <c r="D21" s="62"/>
      <c r="E21" s="62"/>
      <c r="F21" s="129"/>
      <c r="G21" s="129"/>
      <c r="H21" s="62"/>
      <c r="I21" s="62"/>
      <c r="J21" s="62" t="s">
        <v>2316</v>
      </c>
      <c r="K21" s="62" t="s">
        <v>132</v>
      </c>
      <c r="L21" s="62" t="s">
        <v>2317</v>
      </c>
      <c r="M21" s="62" t="s">
        <v>2285</v>
      </c>
      <c r="N21" s="62" t="s">
        <v>2239</v>
      </c>
      <c r="O21" s="62" t="s">
        <v>2240</v>
      </c>
      <c r="P21" s="62" t="s">
        <v>2318</v>
      </c>
      <c r="Q21" s="62" t="s">
        <v>2237</v>
      </c>
      <c r="R21" s="62"/>
      <c r="S21" s="62"/>
      <c r="T21" s="62"/>
      <c r="U21" s="62"/>
      <c r="V21" s="62"/>
      <c r="W21" s="62"/>
      <c r="X21" s="62"/>
    </row>
    <row r="22" spans="1:24" ht="15.75" hidden="1" customHeight="1">
      <c r="A22" s="62" t="s">
        <v>2214</v>
      </c>
      <c r="B22" s="62" t="s">
        <v>2319</v>
      </c>
      <c r="C22" s="62" t="s">
        <v>2324</v>
      </c>
      <c r="D22" s="62"/>
      <c r="E22" s="62"/>
      <c r="F22" s="62"/>
      <c r="G22" s="62"/>
      <c r="H22" s="62"/>
      <c r="I22" s="62"/>
      <c r="J22" s="62" t="s">
        <v>2320</v>
      </c>
      <c r="K22" s="62" t="s">
        <v>1674</v>
      </c>
      <c r="L22" s="62" t="s">
        <v>1674</v>
      </c>
      <c r="M22" s="62" t="s">
        <v>2321</v>
      </c>
      <c r="N22" s="62" t="s">
        <v>2239</v>
      </c>
      <c r="O22" s="62" t="s">
        <v>2240</v>
      </c>
      <c r="P22" s="62" t="s">
        <v>2322</v>
      </c>
      <c r="Q22" s="62" t="s">
        <v>897</v>
      </c>
      <c r="R22" s="62"/>
      <c r="S22" s="62"/>
      <c r="T22" s="62"/>
      <c r="U22" s="62"/>
      <c r="V22" s="62"/>
      <c r="W22" s="62"/>
      <c r="X22" s="62"/>
    </row>
    <row r="23" spans="1:24" ht="15.75" customHeight="1">
      <c r="A23" s="62" t="s">
        <v>2214</v>
      </c>
      <c r="B23" s="62" t="s">
        <v>2323</v>
      </c>
      <c r="C23" s="62" t="s">
        <v>2328</v>
      </c>
      <c r="D23" s="62"/>
      <c r="E23" s="62"/>
      <c r="F23" s="129"/>
      <c r="G23" s="129"/>
      <c r="H23" s="62"/>
      <c r="I23" s="62"/>
      <c r="J23" s="62" t="s">
        <v>782</v>
      </c>
      <c r="K23" s="62" t="s">
        <v>2325</v>
      </c>
      <c r="L23" s="62" t="s">
        <v>2325</v>
      </c>
      <c r="M23" s="62" t="s">
        <v>2321</v>
      </c>
      <c r="N23" s="62" t="s">
        <v>2239</v>
      </c>
      <c r="O23" s="62" t="s">
        <v>2240</v>
      </c>
      <c r="P23" s="62" t="s">
        <v>2326</v>
      </c>
      <c r="Q23" s="62" t="s">
        <v>897</v>
      </c>
      <c r="R23" s="62"/>
      <c r="S23" s="62"/>
      <c r="T23" s="62"/>
      <c r="U23" s="62"/>
      <c r="V23" s="62"/>
      <c r="W23" s="62"/>
      <c r="X23" s="62"/>
    </row>
    <row r="24" spans="1:24" ht="15.75" customHeight="1">
      <c r="A24" s="62" t="s">
        <v>2214</v>
      </c>
      <c r="B24" s="62" t="s">
        <v>2327</v>
      </c>
      <c r="C24" s="62" t="s">
        <v>2333</v>
      </c>
      <c r="D24" s="62"/>
      <c r="E24" s="62"/>
      <c r="F24" s="129"/>
      <c r="G24" s="129"/>
      <c r="H24" s="62"/>
      <c r="I24" s="62"/>
      <c r="J24" s="62" t="s">
        <v>2329</v>
      </c>
      <c r="K24" s="62" t="s">
        <v>12</v>
      </c>
      <c r="L24" s="62" t="s">
        <v>12</v>
      </c>
      <c r="M24" s="62" t="s">
        <v>2330</v>
      </c>
      <c r="N24" s="62" t="s">
        <v>2264</v>
      </c>
      <c r="O24" s="62" t="s">
        <v>2240</v>
      </c>
      <c r="P24" s="62" t="s">
        <v>2331</v>
      </c>
      <c r="Q24" s="62" t="s">
        <v>2260</v>
      </c>
      <c r="R24" s="62"/>
      <c r="S24" s="62"/>
      <c r="T24" s="62"/>
      <c r="U24" s="62"/>
      <c r="V24" s="62"/>
      <c r="W24" s="62"/>
      <c r="X24" s="62">
        <v>1</v>
      </c>
    </row>
    <row r="25" spans="1:24" ht="15.75" customHeight="1">
      <c r="A25" s="62" t="s">
        <v>2214</v>
      </c>
      <c r="B25" s="62" t="s">
        <v>2332</v>
      </c>
      <c r="C25" s="62" t="s">
        <v>2338</v>
      </c>
      <c r="D25" s="62"/>
      <c r="E25" s="62"/>
      <c r="F25" s="129"/>
      <c r="G25" s="129"/>
      <c r="H25" s="62"/>
      <c r="I25" s="62"/>
      <c r="J25" s="62" t="s">
        <v>2334</v>
      </c>
      <c r="K25" s="62" t="s">
        <v>12</v>
      </c>
      <c r="L25" s="62" t="s">
        <v>12</v>
      </c>
      <c r="M25" s="62">
        <v>3</v>
      </c>
      <c r="N25" s="62" t="s">
        <v>2210</v>
      </c>
      <c r="O25" s="62" t="s">
        <v>2240</v>
      </c>
      <c r="P25" s="62" t="s">
        <v>2335</v>
      </c>
      <c r="Q25" s="62" t="s">
        <v>2226</v>
      </c>
      <c r="R25" s="62" t="s">
        <v>2336</v>
      </c>
      <c r="S25" s="62"/>
      <c r="T25" s="62"/>
      <c r="U25" s="62"/>
      <c r="V25" s="62"/>
      <c r="W25" s="62"/>
      <c r="X25" s="62">
        <v>1</v>
      </c>
    </row>
    <row r="26" spans="1:24" ht="15.75" customHeight="1">
      <c r="A26" s="62" t="s">
        <v>2214</v>
      </c>
      <c r="B26" s="62" t="s">
        <v>2337</v>
      </c>
      <c r="C26" s="62" t="s">
        <v>2343</v>
      </c>
      <c r="D26" s="62"/>
      <c r="E26" s="62"/>
      <c r="F26" s="129"/>
      <c r="G26" s="129"/>
      <c r="H26" s="62"/>
      <c r="I26" s="62"/>
      <c r="J26" s="62" t="s">
        <v>383</v>
      </c>
      <c r="K26" s="62" t="s">
        <v>12</v>
      </c>
      <c r="L26" s="62" t="s">
        <v>12</v>
      </c>
      <c r="M26" s="62"/>
      <c r="N26" s="62" t="s">
        <v>2339</v>
      </c>
      <c r="O26" s="62" t="s">
        <v>2240</v>
      </c>
      <c r="P26" s="62"/>
      <c r="Q26" s="62" t="s">
        <v>2226</v>
      </c>
      <c r="R26" s="62" t="s">
        <v>2227</v>
      </c>
      <c r="S26" s="62"/>
      <c r="T26" s="62"/>
      <c r="U26" s="62"/>
      <c r="V26" s="62"/>
      <c r="W26" s="62"/>
      <c r="X26" s="62">
        <v>1</v>
      </c>
    </row>
    <row r="27" spans="1:24" ht="15.75" hidden="1" customHeight="1">
      <c r="A27" s="62" t="s">
        <v>2214</v>
      </c>
      <c r="B27" s="62" t="s">
        <v>2340</v>
      </c>
      <c r="C27" s="62" t="s">
        <v>2347</v>
      </c>
      <c r="D27" s="62"/>
      <c r="E27" s="62"/>
      <c r="F27" s="62"/>
      <c r="G27" s="62"/>
      <c r="H27" s="62"/>
      <c r="I27" s="62"/>
      <c r="J27" s="62" t="s">
        <v>2341</v>
      </c>
      <c r="K27" s="62" t="s">
        <v>1674</v>
      </c>
      <c r="L27" s="62" t="s">
        <v>1674</v>
      </c>
      <c r="M27" s="62">
        <v>5</v>
      </c>
      <c r="N27" s="62" t="s">
        <v>2239</v>
      </c>
      <c r="O27" s="62" t="s">
        <v>2236</v>
      </c>
      <c r="P27" s="62" t="s">
        <v>2322</v>
      </c>
      <c r="Q27" s="62" t="s">
        <v>897</v>
      </c>
      <c r="R27" s="62"/>
      <c r="S27" s="62"/>
      <c r="T27" s="62"/>
      <c r="U27" s="62"/>
      <c r="V27" s="62"/>
      <c r="W27" s="62"/>
      <c r="X27" s="62"/>
    </row>
    <row r="28" spans="1:24" ht="15.75" customHeight="1">
      <c r="A28" s="62" t="s">
        <v>2227</v>
      </c>
      <c r="B28" s="62" t="s">
        <v>2342</v>
      </c>
      <c r="C28" s="62" t="s">
        <v>2349</v>
      </c>
      <c r="D28" s="62"/>
      <c r="E28" s="62"/>
      <c r="F28" s="129"/>
      <c r="G28" s="129"/>
      <c r="H28" s="62"/>
      <c r="I28" s="62"/>
      <c r="J28" s="62" t="s">
        <v>2344</v>
      </c>
      <c r="K28" s="62" t="s">
        <v>12</v>
      </c>
      <c r="L28" s="62" t="s">
        <v>12</v>
      </c>
      <c r="M28" s="62">
        <v>3</v>
      </c>
      <c r="N28" s="62" t="s">
        <v>2345</v>
      </c>
      <c r="O28" s="62" t="s">
        <v>2225</v>
      </c>
      <c r="P28" s="62"/>
      <c r="Q28" s="62" t="s">
        <v>2226</v>
      </c>
      <c r="R28" s="62" t="s">
        <v>2227</v>
      </c>
      <c r="S28" s="62"/>
      <c r="T28" s="62"/>
      <c r="U28" s="62"/>
      <c r="V28" s="62"/>
      <c r="W28" s="62"/>
      <c r="X28" s="62">
        <v>1</v>
      </c>
    </row>
    <row r="29" spans="1:24" ht="15.75" customHeight="1">
      <c r="A29" s="62" t="s">
        <v>2227</v>
      </c>
      <c r="B29" s="62" t="s">
        <v>2346</v>
      </c>
      <c r="C29" s="62" t="s">
        <v>2355</v>
      </c>
      <c r="D29" s="62"/>
      <c r="E29" s="62"/>
      <c r="F29" s="129"/>
      <c r="G29" s="129"/>
      <c r="H29" s="62"/>
      <c r="I29" s="62"/>
      <c r="J29" s="62"/>
      <c r="K29" s="62" t="s">
        <v>12</v>
      </c>
      <c r="L29" s="62" t="s">
        <v>12</v>
      </c>
      <c r="M29" s="62" t="s">
        <v>1176</v>
      </c>
      <c r="N29" s="62" t="s">
        <v>2264</v>
      </c>
      <c r="O29" s="62" t="s">
        <v>2220</v>
      </c>
      <c r="P29" s="62"/>
      <c r="Q29" s="62" t="s">
        <v>2260</v>
      </c>
      <c r="R29" s="62"/>
      <c r="S29" s="62"/>
      <c r="T29" s="62"/>
      <c r="U29" s="62"/>
      <c r="V29" s="62"/>
      <c r="W29" s="62"/>
      <c r="X29" s="62">
        <v>1</v>
      </c>
    </row>
    <row r="30" spans="1:24" ht="15.75" customHeight="1">
      <c r="A30" s="62" t="s">
        <v>2227</v>
      </c>
      <c r="B30" s="62" t="s">
        <v>2348</v>
      </c>
      <c r="C30" s="62" t="s">
        <v>2357</v>
      </c>
      <c r="D30" s="62"/>
      <c r="E30" s="62"/>
      <c r="F30" s="129"/>
      <c r="G30" s="129"/>
      <c r="H30" s="62"/>
      <c r="I30" s="62"/>
      <c r="J30" s="62" t="s">
        <v>2350</v>
      </c>
      <c r="K30" s="62" t="s">
        <v>12</v>
      </c>
      <c r="L30" s="62" t="s">
        <v>12</v>
      </c>
      <c r="M30" s="62">
        <v>5</v>
      </c>
      <c r="N30" s="62" t="s">
        <v>2351</v>
      </c>
      <c r="O30" s="62" t="s">
        <v>2225</v>
      </c>
      <c r="P30" s="62"/>
      <c r="Q30" s="62" t="s">
        <v>2226</v>
      </c>
      <c r="R30" s="62" t="s">
        <v>2227</v>
      </c>
      <c r="S30" s="62"/>
      <c r="T30" s="62"/>
      <c r="U30" s="62"/>
      <c r="V30" s="62"/>
      <c r="W30" s="62"/>
      <c r="X30" s="62">
        <v>1</v>
      </c>
    </row>
    <row r="31" spans="1:24" ht="15.75" hidden="1" customHeight="1">
      <c r="A31" s="62" t="s">
        <v>2227</v>
      </c>
      <c r="B31" s="62" t="s">
        <v>2352</v>
      </c>
      <c r="C31" s="62" t="s">
        <v>2359</v>
      </c>
      <c r="D31" s="62"/>
      <c r="E31" s="62"/>
      <c r="F31" s="62"/>
      <c r="G31" s="62"/>
      <c r="H31" s="62"/>
      <c r="I31" s="62"/>
      <c r="J31" s="62" t="s">
        <v>2353</v>
      </c>
      <c r="K31" s="62" t="s">
        <v>147</v>
      </c>
      <c r="L31" s="62" t="s">
        <v>147</v>
      </c>
      <c r="M31" s="62" t="s">
        <v>1176</v>
      </c>
      <c r="N31" s="62" t="s">
        <v>2264</v>
      </c>
      <c r="O31" s="62" t="s">
        <v>2220</v>
      </c>
      <c r="P31" s="62"/>
      <c r="Q31" s="62" t="s">
        <v>897</v>
      </c>
      <c r="R31" s="62"/>
      <c r="S31" s="62"/>
      <c r="T31" s="62"/>
      <c r="U31" s="62"/>
      <c r="V31" s="62"/>
      <c r="W31" s="62"/>
      <c r="X31" s="62"/>
    </row>
    <row r="32" spans="1:24" ht="15.75" customHeight="1">
      <c r="A32" s="62" t="s">
        <v>2227</v>
      </c>
      <c r="B32" s="62" t="s">
        <v>2354</v>
      </c>
      <c r="C32" s="62" t="s">
        <v>2365</v>
      </c>
      <c r="D32" s="62"/>
      <c r="E32" s="62"/>
      <c r="F32" s="129"/>
      <c r="G32" s="129"/>
      <c r="H32" s="62"/>
      <c r="I32" s="62"/>
      <c r="J32" s="62"/>
      <c r="K32" s="62" t="s">
        <v>95</v>
      </c>
      <c r="L32" s="62" t="s">
        <v>95</v>
      </c>
      <c r="M32" s="62" t="s">
        <v>1176</v>
      </c>
      <c r="N32" s="62" t="s">
        <v>2264</v>
      </c>
      <c r="O32" s="62" t="s">
        <v>2220</v>
      </c>
      <c r="P32" s="62" t="s">
        <v>1647</v>
      </c>
      <c r="Q32" s="62" t="s">
        <v>897</v>
      </c>
      <c r="R32" s="62"/>
      <c r="S32" s="62"/>
      <c r="T32" s="62"/>
      <c r="U32" s="62"/>
      <c r="V32" s="62"/>
      <c r="W32" s="62"/>
      <c r="X32" s="62"/>
    </row>
    <row r="33" spans="1:24" ht="15.75" customHeight="1">
      <c r="A33" s="62" t="s">
        <v>2227</v>
      </c>
      <c r="B33" s="62" t="s">
        <v>2356</v>
      </c>
      <c r="C33" s="62" t="s">
        <v>2367</v>
      </c>
      <c r="D33" s="62"/>
      <c r="E33" s="62"/>
      <c r="F33" s="129"/>
      <c r="G33" s="129"/>
      <c r="H33" s="62"/>
      <c r="I33" s="62"/>
      <c r="J33" s="62" t="s">
        <v>2356</v>
      </c>
      <c r="K33" s="62" t="s">
        <v>95</v>
      </c>
      <c r="L33" s="62" t="s">
        <v>95</v>
      </c>
      <c r="M33" s="62" t="s">
        <v>1176</v>
      </c>
      <c r="N33" s="62" t="s">
        <v>2264</v>
      </c>
      <c r="O33" s="62" t="s">
        <v>2220</v>
      </c>
      <c r="P33" s="62" t="s">
        <v>1647</v>
      </c>
      <c r="Q33" s="62" t="s">
        <v>897</v>
      </c>
      <c r="R33" s="62"/>
      <c r="S33" s="62"/>
      <c r="T33" s="62"/>
      <c r="U33" s="62"/>
      <c r="V33" s="62"/>
      <c r="W33" s="62"/>
      <c r="X33" s="62"/>
    </row>
    <row r="34" spans="1:24" ht="15.75" customHeight="1">
      <c r="A34" s="62" t="s">
        <v>2227</v>
      </c>
      <c r="B34" s="62" t="s">
        <v>2358</v>
      </c>
      <c r="C34" s="62" t="s">
        <v>2371</v>
      </c>
      <c r="D34" s="62"/>
      <c r="E34" s="62"/>
      <c r="F34" s="129"/>
      <c r="G34" s="129"/>
      <c r="H34" s="62"/>
      <c r="I34" s="62"/>
      <c r="J34" s="62" t="s">
        <v>2360</v>
      </c>
      <c r="K34" s="62" t="s">
        <v>12</v>
      </c>
      <c r="L34" s="62" t="s">
        <v>12</v>
      </c>
      <c r="M34" s="62" t="s">
        <v>1176</v>
      </c>
      <c r="N34" s="62" t="s">
        <v>2264</v>
      </c>
      <c r="O34" s="62" t="s">
        <v>2220</v>
      </c>
      <c r="P34" s="62" t="s">
        <v>2361</v>
      </c>
      <c r="Q34" s="62" t="s">
        <v>2260</v>
      </c>
      <c r="R34" s="62"/>
      <c r="S34" s="62"/>
      <c r="T34" s="62"/>
      <c r="U34" s="62"/>
      <c r="V34" s="62"/>
      <c r="W34" s="62"/>
      <c r="X34" s="62">
        <v>1</v>
      </c>
    </row>
    <row r="35" spans="1:24" ht="15.75" hidden="1" customHeight="1">
      <c r="A35" s="62" t="s">
        <v>2227</v>
      </c>
      <c r="B35" s="62" t="s">
        <v>2362</v>
      </c>
      <c r="C35" s="62" t="s">
        <v>2357</v>
      </c>
      <c r="D35" s="62"/>
      <c r="E35" s="62"/>
      <c r="F35" s="62"/>
      <c r="G35" s="62"/>
      <c r="H35" s="62"/>
      <c r="I35" s="62"/>
      <c r="J35" s="62" t="s">
        <v>2363</v>
      </c>
      <c r="K35" s="62" t="s">
        <v>27</v>
      </c>
      <c r="L35" s="62" t="s">
        <v>27</v>
      </c>
      <c r="M35" s="62"/>
      <c r="N35" s="62" t="s">
        <v>2351</v>
      </c>
      <c r="O35" s="62" t="s">
        <v>2220</v>
      </c>
      <c r="P35" s="62"/>
      <c r="Q35" s="62" t="s">
        <v>2260</v>
      </c>
      <c r="R35" s="62"/>
      <c r="S35" s="62"/>
      <c r="T35" s="62"/>
      <c r="U35" s="62"/>
      <c r="V35" s="62"/>
      <c r="W35" s="62"/>
      <c r="X35" s="62"/>
    </row>
    <row r="36" spans="1:24" ht="15.75" customHeight="1">
      <c r="A36" s="62" t="s">
        <v>2253</v>
      </c>
      <c r="B36" s="62" t="s">
        <v>2364</v>
      </c>
      <c r="C36" s="62" t="s">
        <v>2283</v>
      </c>
      <c r="D36" s="62"/>
      <c r="E36" s="62"/>
      <c r="F36" s="129"/>
      <c r="G36" s="129"/>
      <c r="H36" s="62"/>
      <c r="I36" s="62"/>
      <c r="J36" s="62" t="s">
        <v>2364</v>
      </c>
      <c r="K36" s="62" t="s">
        <v>95</v>
      </c>
      <c r="L36" s="62" t="s">
        <v>95</v>
      </c>
      <c r="M36" s="62" t="s">
        <v>1176</v>
      </c>
      <c r="N36" s="62" t="s">
        <v>2264</v>
      </c>
      <c r="O36" s="62" t="s">
        <v>2220</v>
      </c>
      <c r="P36" s="62"/>
      <c r="Q36" s="62" t="s">
        <v>897</v>
      </c>
      <c r="R36" s="62" t="s">
        <v>2253</v>
      </c>
      <c r="S36" s="62"/>
      <c r="T36" s="62"/>
      <c r="U36" s="62"/>
      <c r="V36" s="62"/>
      <c r="W36" s="62"/>
      <c r="X36" s="62"/>
    </row>
    <row r="37" spans="1:24" ht="15.75" customHeight="1">
      <c r="A37" s="62" t="s">
        <v>2253</v>
      </c>
      <c r="B37" s="62" t="s">
        <v>2366</v>
      </c>
      <c r="C37" s="62" t="s">
        <v>2376</v>
      </c>
      <c r="D37" s="62"/>
      <c r="E37" s="62"/>
      <c r="F37" s="129"/>
      <c r="G37" s="129"/>
      <c r="H37" s="62"/>
      <c r="I37" s="62"/>
      <c r="J37" s="62" t="s">
        <v>2368</v>
      </c>
      <c r="K37" s="62" t="s">
        <v>95</v>
      </c>
      <c r="L37" s="62" t="s">
        <v>95</v>
      </c>
      <c r="M37" s="62">
        <v>70</v>
      </c>
      <c r="N37" s="62" t="s">
        <v>2239</v>
      </c>
      <c r="O37" s="62" t="s">
        <v>2220</v>
      </c>
      <c r="P37" s="62"/>
      <c r="Q37" s="62" t="s">
        <v>897</v>
      </c>
      <c r="R37" s="62" t="s">
        <v>2253</v>
      </c>
      <c r="S37" s="62"/>
      <c r="T37" s="62"/>
      <c r="U37" s="62"/>
      <c r="V37" s="62"/>
      <c r="W37" s="62"/>
      <c r="X37" s="62"/>
    </row>
    <row r="38" spans="1:24" ht="15.75" hidden="1" customHeight="1">
      <c r="A38" s="62" t="s">
        <v>2253</v>
      </c>
      <c r="B38" s="62" t="s">
        <v>2369</v>
      </c>
      <c r="C38" s="62" t="s">
        <v>2379</v>
      </c>
      <c r="D38" s="62"/>
      <c r="E38" s="62"/>
      <c r="F38" s="62"/>
      <c r="G38" s="62"/>
      <c r="H38" s="62"/>
      <c r="I38" s="62"/>
      <c r="J38" s="62" t="s">
        <v>2369</v>
      </c>
      <c r="K38" s="62" t="s">
        <v>65</v>
      </c>
      <c r="L38" s="62" t="s">
        <v>65</v>
      </c>
      <c r="M38" s="62" t="s">
        <v>1176</v>
      </c>
      <c r="N38" s="62" t="s">
        <v>2264</v>
      </c>
      <c r="O38" s="62" t="s">
        <v>2220</v>
      </c>
      <c r="P38" s="62"/>
      <c r="Q38" s="62" t="s">
        <v>2260</v>
      </c>
      <c r="R38" s="62" t="s">
        <v>2253</v>
      </c>
      <c r="S38" s="62"/>
      <c r="T38" s="62"/>
      <c r="U38" s="62"/>
      <c r="V38" s="62"/>
      <c r="W38" s="62"/>
      <c r="X38" s="62"/>
    </row>
    <row r="39" spans="1:24" ht="15.75" customHeight="1">
      <c r="A39" s="62" t="s">
        <v>2253</v>
      </c>
      <c r="B39" s="62" t="s">
        <v>2370</v>
      </c>
      <c r="C39" s="62" t="s">
        <v>2382</v>
      </c>
      <c r="D39" s="62"/>
      <c r="E39" s="62"/>
      <c r="F39" s="129"/>
      <c r="G39" s="129"/>
      <c r="H39" s="62"/>
      <c r="I39" s="62"/>
      <c r="J39" s="62" t="s">
        <v>2372</v>
      </c>
      <c r="K39" s="62" t="s">
        <v>12</v>
      </c>
      <c r="L39" s="62" t="s">
        <v>12</v>
      </c>
      <c r="M39" s="62">
        <v>9</v>
      </c>
      <c r="N39" s="62" t="s">
        <v>2345</v>
      </c>
      <c r="O39" s="62" t="s">
        <v>2225</v>
      </c>
      <c r="P39" s="62" t="s">
        <v>2373</v>
      </c>
      <c r="Q39" s="62" t="s">
        <v>2226</v>
      </c>
      <c r="R39" s="62" t="s">
        <v>2253</v>
      </c>
      <c r="S39" s="62"/>
      <c r="T39" s="62"/>
      <c r="U39" s="62"/>
      <c r="V39" s="62"/>
      <c r="W39" s="62"/>
      <c r="X39" s="62">
        <v>1</v>
      </c>
    </row>
    <row r="40" spans="1:24" ht="15.75" customHeight="1">
      <c r="A40" s="62" t="s">
        <v>2253</v>
      </c>
      <c r="B40" s="62" t="s">
        <v>2356</v>
      </c>
      <c r="C40" s="62" t="s">
        <v>2387</v>
      </c>
      <c r="D40" s="62"/>
      <c r="E40" s="62"/>
      <c r="F40" s="129"/>
      <c r="G40" s="129"/>
      <c r="H40" s="62"/>
      <c r="I40" s="62"/>
      <c r="J40" s="62" t="s">
        <v>2356</v>
      </c>
      <c r="K40" s="62" t="s">
        <v>95</v>
      </c>
      <c r="L40" s="62" t="s">
        <v>95</v>
      </c>
      <c r="M40" s="62" t="s">
        <v>1176</v>
      </c>
      <c r="N40" s="62" t="s">
        <v>2264</v>
      </c>
      <c r="O40" s="62" t="s">
        <v>2220</v>
      </c>
      <c r="P40" s="62" t="s">
        <v>1647</v>
      </c>
      <c r="Q40" s="62" t="s">
        <v>2260</v>
      </c>
      <c r="R40" s="62" t="s">
        <v>2253</v>
      </c>
      <c r="S40" s="62"/>
      <c r="T40" s="62"/>
      <c r="U40" s="62"/>
      <c r="V40" s="62"/>
      <c r="W40" s="62"/>
      <c r="X40" s="62"/>
    </row>
    <row r="41" spans="1:24" ht="15.75" customHeight="1">
      <c r="A41" s="62" t="s">
        <v>2253</v>
      </c>
      <c r="B41" s="62" t="s">
        <v>2282</v>
      </c>
      <c r="C41" s="62" t="s">
        <v>2425</v>
      </c>
      <c r="D41" s="62"/>
      <c r="E41" s="62"/>
      <c r="F41" s="129"/>
      <c r="G41" s="129"/>
      <c r="H41" s="62"/>
      <c r="I41" s="62"/>
      <c r="J41" s="62" t="s">
        <v>2284</v>
      </c>
      <c r="K41" s="62" t="s">
        <v>12</v>
      </c>
      <c r="L41" s="62" t="s">
        <v>12</v>
      </c>
      <c r="M41" s="62" t="s">
        <v>2285</v>
      </c>
      <c r="N41" s="62" t="s">
        <v>2210</v>
      </c>
      <c r="O41" s="62" t="s">
        <v>2236</v>
      </c>
      <c r="P41" s="62" t="s">
        <v>2286</v>
      </c>
      <c r="Q41" s="62" t="s">
        <v>2226</v>
      </c>
      <c r="R41" s="62" t="s">
        <v>2253</v>
      </c>
      <c r="S41" s="62"/>
      <c r="T41" s="62"/>
      <c r="U41" s="62"/>
      <c r="V41" s="62"/>
      <c r="W41" s="62"/>
      <c r="X41" s="62">
        <v>1</v>
      </c>
    </row>
    <row r="42" spans="1:24" ht="15.75" hidden="1" customHeight="1">
      <c r="A42" s="62" t="s">
        <v>2253</v>
      </c>
      <c r="B42" s="62" t="s">
        <v>2319</v>
      </c>
      <c r="C42" s="62" t="s">
        <v>2430</v>
      </c>
      <c r="D42" s="62"/>
      <c r="E42" s="62"/>
      <c r="F42" s="62"/>
      <c r="G42" s="62"/>
      <c r="H42" s="62"/>
      <c r="I42" s="62"/>
      <c r="J42" s="62" t="s">
        <v>2374</v>
      </c>
      <c r="K42" s="62" t="s">
        <v>1674</v>
      </c>
      <c r="L42" s="62" t="s">
        <v>1674</v>
      </c>
      <c r="M42" s="62" t="s">
        <v>2321</v>
      </c>
      <c r="N42" s="62" t="s">
        <v>2239</v>
      </c>
      <c r="O42" s="62" t="s">
        <v>2240</v>
      </c>
      <c r="P42" s="62" t="s">
        <v>2322</v>
      </c>
      <c r="Q42" s="62" t="s">
        <v>2260</v>
      </c>
      <c r="R42" s="62"/>
      <c r="S42" s="62"/>
      <c r="T42" s="62"/>
      <c r="U42" s="62"/>
      <c r="V42" s="62"/>
      <c r="W42" s="62"/>
      <c r="X42" s="62"/>
    </row>
    <row r="43" spans="1:24" ht="15.75" customHeight="1">
      <c r="A43" s="62" t="s">
        <v>2253</v>
      </c>
      <c r="B43" s="62" t="s">
        <v>2375</v>
      </c>
      <c r="C43" s="62" t="s">
        <v>2216</v>
      </c>
      <c r="D43" s="62"/>
      <c r="E43" s="62"/>
      <c r="F43" s="129"/>
      <c r="G43" s="129"/>
      <c r="H43" s="62"/>
      <c r="I43" s="62"/>
      <c r="J43" s="62" t="s">
        <v>2377</v>
      </c>
      <c r="K43" s="62" t="s">
        <v>12</v>
      </c>
      <c r="L43" s="62" t="s">
        <v>12</v>
      </c>
      <c r="M43" s="62" t="s">
        <v>1176</v>
      </c>
      <c r="N43" s="62" t="s">
        <v>2264</v>
      </c>
      <c r="O43" s="62" t="s">
        <v>2220</v>
      </c>
      <c r="P43" s="62" t="s">
        <v>1647</v>
      </c>
      <c r="Q43" s="62" t="s">
        <v>2260</v>
      </c>
      <c r="R43" s="62" t="s">
        <v>2253</v>
      </c>
      <c r="S43" s="62"/>
      <c r="T43" s="62"/>
      <c r="U43" s="62"/>
      <c r="V43" s="62"/>
      <c r="W43" s="62"/>
      <c r="X43" s="62">
        <v>1</v>
      </c>
    </row>
    <row r="44" spans="1:24" ht="15.75" customHeight="1">
      <c r="A44" s="62" t="s">
        <v>2253</v>
      </c>
      <c r="B44" s="62" t="s">
        <v>2378</v>
      </c>
      <c r="C44" s="62" t="s">
        <v>2447</v>
      </c>
      <c r="D44" s="62"/>
      <c r="E44" s="62"/>
      <c r="F44" s="129"/>
      <c r="G44" s="129"/>
      <c r="H44" s="62"/>
      <c r="I44" s="62"/>
      <c r="J44" s="62" t="s">
        <v>2378</v>
      </c>
      <c r="K44" s="62" t="s">
        <v>12</v>
      </c>
      <c r="L44" s="62" t="s">
        <v>12</v>
      </c>
      <c r="M44" s="62">
        <v>1</v>
      </c>
      <c r="N44" s="62" t="s">
        <v>2345</v>
      </c>
      <c r="O44" s="62" t="s">
        <v>2240</v>
      </c>
      <c r="P44" s="62" t="s">
        <v>2380</v>
      </c>
      <c r="Q44" s="62" t="s">
        <v>2226</v>
      </c>
      <c r="R44" s="62" t="s">
        <v>2253</v>
      </c>
      <c r="S44" s="62"/>
      <c r="T44" s="62"/>
      <c r="U44" s="62"/>
      <c r="V44" s="62"/>
      <c r="W44" s="62"/>
      <c r="X44" s="62">
        <v>1</v>
      </c>
    </row>
    <row r="45" spans="1:24" ht="15.75" customHeight="1">
      <c r="A45" s="62" t="s">
        <v>2253</v>
      </c>
      <c r="B45" s="62" t="s">
        <v>2381</v>
      </c>
      <c r="C45" s="62" t="s">
        <v>4491</v>
      </c>
      <c r="D45" s="62"/>
      <c r="E45" s="62"/>
      <c r="F45" s="129"/>
      <c r="G45" s="129"/>
      <c r="H45" s="62"/>
      <c r="I45" s="62"/>
      <c r="J45" s="62" t="s">
        <v>2381</v>
      </c>
      <c r="K45" s="62" t="s">
        <v>2383</v>
      </c>
      <c r="L45" s="62" t="s">
        <v>2383</v>
      </c>
      <c r="M45" s="62">
        <v>8</v>
      </c>
      <c r="N45" s="62" t="s">
        <v>2210</v>
      </c>
      <c r="O45" s="62" t="s">
        <v>2384</v>
      </c>
      <c r="P45" s="62" t="s">
        <v>2385</v>
      </c>
      <c r="Q45" s="62" t="s">
        <v>2226</v>
      </c>
      <c r="R45" s="62" t="s">
        <v>2253</v>
      </c>
      <c r="S45" s="62"/>
      <c r="T45" s="62"/>
      <c r="U45" s="62"/>
      <c r="V45" s="62"/>
      <c r="W45" s="62"/>
      <c r="X45" s="62">
        <v>1</v>
      </c>
    </row>
    <row r="46" spans="1:24" ht="15.75" customHeight="1">
      <c r="A46" s="62" t="s">
        <v>2253</v>
      </c>
      <c r="B46" s="62" t="s">
        <v>2386</v>
      </c>
      <c r="C46" s="62" t="s">
        <v>2472</v>
      </c>
      <c r="D46" s="62"/>
      <c r="E46" s="62"/>
      <c r="F46" s="129"/>
      <c r="G46" s="129"/>
      <c r="H46" s="62"/>
      <c r="I46" s="62"/>
      <c r="J46" s="62" t="s">
        <v>2388</v>
      </c>
      <c r="K46" s="62" t="s">
        <v>2389</v>
      </c>
      <c r="L46" s="62" t="s">
        <v>12</v>
      </c>
      <c r="M46" s="62">
        <v>8</v>
      </c>
      <c r="N46" s="62" t="s">
        <v>2351</v>
      </c>
      <c r="O46" s="62" t="s">
        <v>2240</v>
      </c>
      <c r="P46" s="62" t="s">
        <v>2390</v>
      </c>
      <c r="Q46" s="62" t="s">
        <v>2260</v>
      </c>
      <c r="R46" s="62" t="s">
        <v>2253</v>
      </c>
      <c r="S46" s="62"/>
      <c r="T46" s="62"/>
      <c r="U46" s="62"/>
      <c r="V46" s="62"/>
      <c r="W46" s="62"/>
      <c r="X46" s="62">
        <v>1</v>
      </c>
    </row>
    <row r="47" spans="1:24" ht="15.75" hidden="1" customHeight="1">
      <c r="A47" s="62" t="s">
        <v>2391</v>
      </c>
      <c r="B47" s="43" t="s">
        <v>2392</v>
      </c>
      <c r="C47" s="43" t="s">
        <v>2479</v>
      </c>
      <c r="D47" s="43" t="s">
        <v>2393</v>
      </c>
      <c r="E47" s="43" t="s">
        <v>2394</v>
      </c>
      <c r="F47" s="43">
        <v>628176335008</v>
      </c>
      <c r="G47" s="43">
        <v>628176335008</v>
      </c>
      <c r="H47" s="43"/>
      <c r="I47" s="43"/>
      <c r="J47" s="43" t="s">
        <v>2395</v>
      </c>
      <c r="K47" s="43" t="s">
        <v>89</v>
      </c>
      <c r="L47" s="43" t="s">
        <v>89</v>
      </c>
      <c r="M47" s="43" t="s">
        <v>2396</v>
      </c>
      <c r="N47" s="43" t="s">
        <v>2397</v>
      </c>
      <c r="O47" s="43" t="s">
        <v>2398</v>
      </c>
      <c r="P47" s="43"/>
      <c r="Q47" s="43" t="s">
        <v>2226</v>
      </c>
      <c r="R47" s="43" t="s">
        <v>2391</v>
      </c>
      <c r="S47" s="43"/>
      <c r="T47" s="43"/>
      <c r="U47" s="23"/>
      <c r="V47" s="23"/>
      <c r="W47" s="23"/>
      <c r="X47" s="23"/>
    </row>
    <row r="48" spans="1:24" ht="15.75" hidden="1" customHeight="1">
      <c r="A48" s="62" t="s">
        <v>2391</v>
      </c>
      <c r="B48" s="62" t="s">
        <v>2399</v>
      </c>
      <c r="C48" s="62" t="s">
        <v>2488</v>
      </c>
      <c r="D48" s="62" t="s">
        <v>2400</v>
      </c>
      <c r="E48" s="62" t="s">
        <v>2401</v>
      </c>
      <c r="F48" s="62"/>
      <c r="G48" s="62"/>
      <c r="H48" s="62"/>
      <c r="I48" s="62"/>
      <c r="J48" s="62" t="s">
        <v>2399</v>
      </c>
      <c r="K48" s="62" t="s">
        <v>89</v>
      </c>
      <c r="L48" s="62" t="s">
        <v>89</v>
      </c>
      <c r="M48" s="62" t="s">
        <v>2321</v>
      </c>
      <c r="N48" s="62" t="s">
        <v>2239</v>
      </c>
      <c r="O48" s="62" t="s">
        <v>2398</v>
      </c>
      <c r="P48" s="62" t="s">
        <v>2402</v>
      </c>
      <c r="Q48" s="62" t="s">
        <v>2226</v>
      </c>
      <c r="R48" s="62" t="s">
        <v>2391</v>
      </c>
      <c r="S48" s="62"/>
      <c r="T48" s="62"/>
      <c r="U48" s="66"/>
      <c r="V48" s="66"/>
      <c r="W48" s="66"/>
      <c r="X48" s="66"/>
    </row>
    <row r="49" spans="1:24" ht="15.75" hidden="1" customHeight="1">
      <c r="A49" s="62" t="s">
        <v>2391</v>
      </c>
      <c r="B49" s="62" t="s">
        <v>2403</v>
      </c>
      <c r="C49" s="62" t="s">
        <v>2506</v>
      </c>
      <c r="D49" s="62" t="s">
        <v>579</v>
      </c>
      <c r="E49" s="62"/>
      <c r="F49" s="62">
        <v>62811140668</v>
      </c>
      <c r="G49" s="62">
        <v>62811140668</v>
      </c>
      <c r="H49" s="62"/>
      <c r="I49" s="62"/>
      <c r="J49" s="62" t="s">
        <v>2403</v>
      </c>
      <c r="K49" s="62" t="s">
        <v>89</v>
      </c>
      <c r="L49" s="62" t="s">
        <v>89</v>
      </c>
      <c r="M49" s="62" t="s">
        <v>2235</v>
      </c>
      <c r="N49" s="62" t="s">
        <v>2239</v>
      </c>
      <c r="O49" s="62" t="s">
        <v>2398</v>
      </c>
      <c r="P49" s="62" t="s">
        <v>2404</v>
      </c>
      <c r="Q49" s="62" t="s">
        <v>2226</v>
      </c>
      <c r="R49" s="62" t="s">
        <v>2391</v>
      </c>
      <c r="S49" s="62"/>
      <c r="T49" s="62"/>
      <c r="U49" s="66"/>
      <c r="V49" s="66"/>
      <c r="W49" s="66"/>
      <c r="X49" s="66"/>
    </row>
    <row r="50" spans="1:24" ht="15.75" hidden="1" customHeight="1">
      <c r="A50" s="62" t="s">
        <v>2405</v>
      </c>
      <c r="B50" s="62" t="s">
        <v>2406</v>
      </c>
      <c r="C50" s="62" t="s">
        <v>2510</v>
      </c>
      <c r="D50" s="62" t="s">
        <v>2407</v>
      </c>
      <c r="E50" s="62" t="s">
        <v>2408</v>
      </c>
      <c r="F50" s="62">
        <v>628118200995</v>
      </c>
      <c r="G50" s="62">
        <v>628118200995</v>
      </c>
      <c r="H50" s="62"/>
      <c r="I50" s="62"/>
      <c r="J50" s="62" t="s">
        <v>2409</v>
      </c>
      <c r="K50" s="62" t="s">
        <v>89</v>
      </c>
      <c r="L50" s="62" t="s">
        <v>89</v>
      </c>
      <c r="M50" s="62" t="s">
        <v>2312</v>
      </c>
      <c r="N50" s="62" t="s">
        <v>2239</v>
      </c>
      <c r="O50" s="62" t="s">
        <v>2398</v>
      </c>
      <c r="P50" s="62"/>
      <c r="Q50" s="62" t="s">
        <v>2226</v>
      </c>
      <c r="R50" s="62" t="s">
        <v>2391</v>
      </c>
      <c r="S50" s="62"/>
      <c r="T50" s="62"/>
      <c r="U50" s="66"/>
      <c r="V50" s="66"/>
      <c r="W50" s="66"/>
      <c r="X50" s="66"/>
    </row>
    <row r="51" spans="1:24" ht="15.75" hidden="1" customHeight="1">
      <c r="A51" s="62" t="s">
        <v>2405</v>
      </c>
      <c r="B51" s="62" t="s">
        <v>2410</v>
      </c>
      <c r="C51" s="62" t="s">
        <v>779</v>
      </c>
      <c r="D51" s="62" t="s">
        <v>39</v>
      </c>
      <c r="E51" s="62" t="s">
        <v>2411</v>
      </c>
      <c r="F51" s="62">
        <v>628172362935</v>
      </c>
      <c r="G51" s="62">
        <v>628172362935</v>
      </c>
      <c r="H51" s="62"/>
      <c r="I51" s="62"/>
      <c r="J51" s="62" t="s">
        <v>2412</v>
      </c>
      <c r="K51" s="62" t="s">
        <v>89</v>
      </c>
      <c r="L51" s="62" t="s">
        <v>89</v>
      </c>
      <c r="M51" s="62">
        <v>2</v>
      </c>
      <c r="N51" s="62" t="s">
        <v>2239</v>
      </c>
      <c r="O51" s="62" t="s">
        <v>2220</v>
      </c>
      <c r="P51" s="62"/>
      <c r="Q51" s="62" t="s">
        <v>2260</v>
      </c>
      <c r="R51" s="62"/>
      <c r="S51" s="62"/>
      <c r="T51" s="62"/>
      <c r="U51" s="66"/>
      <c r="V51" s="66"/>
      <c r="W51" s="66"/>
      <c r="X51" s="66"/>
    </row>
    <row r="52" spans="1:24" ht="15.75" hidden="1" customHeight="1">
      <c r="A52" s="62" t="s">
        <v>2405</v>
      </c>
      <c r="B52" s="62" t="s">
        <v>2413</v>
      </c>
      <c r="C52" s="62" t="s">
        <v>2515</v>
      </c>
      <c r="D52" s="62" t="s">
        <v>2414</v>
      </c>
      <c r="E52" s="62" t="s">
        <v>2415</v>
      </c>
      <c r="F52" s="62">
        <v>6281314423025</v>
      </c>
      <c r="G52" s="62">
        <v>6281314423025</v>
      </c>
      <c r="H52" s="62"/>
      <c r="I52" s="62"/>
      <c r="J52" s="62" t="s">
        <v>2416</v>
      </c>
      <c r="K52" s="62" t="s">
        <v>89</v>
      </c>
      <c r="L52" s="62" t="s">
        <v>2417</v>
      </c>
      <c r="M52" s="62" t="s">
        <v>2312</v>
      </c>
      <c r="N52" s="62" t="s">
        <v>2239</v>
      </c>
      <c r="O52" s="62" t="s">
        <v>2398</v>
      </c>
      <c r="P52" s="62" t="s">
        <v>2402</v>
      </c>
      <c r="Q52" s="62" t="s">
        <v>2226</v>
      </c>
      <c r="R52" s="62" t="s">
        <v>2391</v>
      </c>
      <c r="S52" s="62"/>
      <c r="T52" s="62"/>
      <c r="U52" s="66"/>
      <c r="V52" s="66"/>
      <c r="W52" s="66"/>
      <c r="X52" s="66"/>
    </row>
    <row r="53" spans="1:24" ht="15.75" hidden="1" customHeight="1">
      <c r="A53" s="62" t="s">
        <v>2405</v>
      </c>
      <c r="B53" s="62" t="s">
        <v>2418</v>
      </c>
      <c r="C53" s="62" t="s">
        <v>2520</v>
      </c>
      <c r="D53" s="62" t="s">
        <v>39</v>
      </c>
      <c r="E53" s="62" t="s">
        <v>2419</v>
      </c>
      <c r="F53" s="62">
        <v>6281316655330</v>
      </c>
      <c r="G53" s="62">
        <v>6281316655330</v>
      </c>
      <c r="H53" s="62"/>
      <c r="I53" s="62"/>
      <c r="J53" s="62" t="s">
        <v>2420</v>
      </c>
      <c r="K53" s="62" t="s">
        <v>2417</v>
      </c>
      <c r="L53" s="62" t="s">
        <v>2417</v>
      </c>
      <c r="M53" s="62" t="s">
        <v>2421</v>
      </c>
      <c r="N53" s="62" t="s">
        <v>2397</v>
      </c>
      <c r="O53" s="62" t="s">
        <v>2220</v>
      </c>
      <c r="P53" s="62" t="s">
        <v>2422</v>
      </c>
      <c r="Q53" s="62" t="s">
        <v>2260</v>
      </c>
      <c r="R53" s="62"/>
      <c r="S53" s="62"/>
      <c r="T53" s="62"/>
      <c r="U53" s="66"/>
      <c r="V53" s="66"/>
      <c r="W53" s="66"/>
      <c r="X53" s="66"/>
    </row>
    <row r="54" spans="1:24" ht="15.75" customHeight="1">
      <c r="A54" s="62" t="s">
        <v>2423</v>
      </c>
      <c r="B54" s="62" t="s">
        <v>2424</v>
      </c>
      <c r="C54" s="62" t="s">
        <v>2525</v>
      </c>
      <c r="D54" s="62" t="s">
        <v>409</v>
      </c>
      <c r="E54" s="62" t="s">
        <v>2426</v>
      </c>
      <c r="F54" s="129">
        <f>84913920448</f>
        <v>84913920448</v>
      </c>
      <c r="G54" s="129">
        <f>84913920448</f>
        <v>84913920448</v>
      </c>
      <c r="H54" s="62"/>
      <c r="I54" s="62"/>
      <c r="J54" s="62" t="s">
        <v>2427</v>
      </c>
      <c r="K54" s="62" t="s">
        <v>1306</v>
      </c>
      <c r="L54" s="62" t="s">
        <v>1306</v>
      </c>
      <c r="M54" s="62">
        <v>1400</v>
      </c>
      <c r="N54" s="62" t="s">
        <v>2239</v>
      </c>
      <c r="O54" s="62"/>
      <c r="P54" s="62" t="s">
        <v>2428</v>
      </c>
      <c r="Q54" s="62"/>
      <c r="R54" s="62"/>
      <c r="S54" s="62"/>
      <c r="T54" s="62"/>
      <c r="U54" s="66"/>
      <c r="V54" s="66"/>
      <c r="W54" s="66"/>
      <c r="X54" s="66"/>
    </row>
    <row r="55" spans="1:24" ht="15.75" customHeight="1">
      <c r="A55" s="62" t="s">
        <v>2423</v>
      </c>
      <c r="B55" s="62" t="s">
        <v>2429</v>
      </c>
      <c r="C55" s="62" t="s">
        <v>2430</v>
      </c>
      <c r="D55" s="62" t="s">
        <v>2431</v>
      </c>
      <c r="E55" s="62" t="s">
        <v>2432</v>
      </c>
      <c r="F55" s="129">
        <v>52589000</v>
      </c>
      <c r="G55" s="129">
        <v>52589000</v>
      </c>
      <c r="H55" s="62"/>
      <c r="I55" s="62"/>
      <c r="J55" s="62" t="s">
        <v>2433</v>
      </c>
      <c r="K55" s="62" t="s">
        <v>2434</v>
      </c>
      <c r="L55" s="62" t="s">
        <v>2434</v>
      </c>
      <c r="M55" s="62">
        <v>650</v>
      </c>
      <c r="N55" s="62" t="s">
        <v>2397</v>
      </c>
      <c r="O55" s="62"/>
      <c r="P55" s="62" t="s">
        <v>2435</v>
      </c>
      <c r="Q55" s="62"/>
      <c r="R55" s="62"/>
      <c r="S55" s="62"/>
      <c r="T55" s="62"/>
      <c r="U55" s="66"/>
      <c r="V55" s="66"/>
      <c r="W55" s="66"/>
      <c r="X55" s="66"/>
    </row>
    <row r="56" spans="1:24" ht="15.75" customHeight="1">
      <c r="A56" s="62" t="s">
        <v>2423</v>
      </c>
      <c r="B56" s="62" t="s">
        <v>2436</v>
      </c>
      <c r="C56" s="62" t="s">
        <v>2437</v>
      </c>
      <c r="D56" s="62" t="s">
        <v>2438</v>
      </c>
      <c r="E56" s="62" t="s">
        <v>2217</v>
      </c>
      <c r="F56" s="129">
        <v>3468024706</v>
      </c>
      <c r="G56" s="129">
        <v>3468024706</v>
      </c>
      <c r="H56" s="62"/>
      <c r="I56" s="62"/>
      <c r="J56" s="62" t="s">
        <v>2439</v>
      </c>
      <c r="K56" s="62" t="s">
        <v>95</v>
      </c>
      <c r="L56" s="62" t="s">
        <v>2440</v>
      </c>
      <c r="M56" s="62">
        <v>80</v>
      </c>
      <c r="N56" s="62" t="s">
        <v>2397</v>
      </c>
      <c r="O56" s="62"/>
      <c r="P56" s="62" t="s">
        <v>2441</v>
      </c>
      <c r="Q56" s="62"/>
      <c r="R56" s="62"/>
      <c r="S56" s="62"/>
      <c r="T56" s="62"/>
      <c r="U56" s="66"/>
      <c r="V56" s="66"/>
      <c r="W56" s="66"/>
      <c r="X56" s="66"/>
    </row>
    <row r="57" spans="1:24" ht="15.75" hidden="1" customHeight="1">
      <c r="A57" s="62" t="s">
        <v>2423</v>
      </c>
      <c r="B57" s="62" t="s">
        <v>2442</v>
      </c>
      <c r="C57" s="62" t="s">
        <v>2443</v>
      </c>
      <c r="D57" s="62" t="s">
        <v>2444</v>
      </c>
      <c r="E57" s="62" t="s">
        <v>2445</v>
      </c>
      <c r="F57" s="62">
        <v>5539980738</v>
      </c>
      <c r="G57" s="62">
        <v>5539980738</v>
      </c>
      <c r="H57" s="62"/>
      <c r="I57" s="62"/>
      <c r="J57" s="62" t="s">
        <v>2442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6"/>
      <c r="V57" s="66"/>
      <c r="W57" s="66"/>
      <c r="X57" s="66"/>
    </row>
    <row r="58" spans="1:24" ht="15.75" customHeight="1">
      <c r="A58" s="62" t="s">
        <v>2423</v>
      </c>
      <c r="B58" s="62" t="s">
        <v>2446</v>
      </c>
      <c r="C58" s="62" t="s">
        <v>2447</v>
      </c>
      <c r="D58" s="62" t="s">
        <v>2448</v>
      </c>
      <c r="E58" s="62" t="s">
        <v>2449</v>
      </c>
      <c r="F58" s="130" t="s">
        <v>2450</v>
      </c>
      <c r="G58" s="130" t="s">
        <v>2450</v>
      </c>
      <c r="H58" s="63"/>
      <c r="I58" s="63"/>
      <c r="J58" s="62" t="s">
        <v>739</v>
      </c>
      <c r="K58" s="62" t="s">
        <v>2451</v>
      </c>
      <c r="L58" s="62" t="s">
        <v>12</v>
      </c>
      <c r="M58" s="62">
        <v>3000</v>
      </c>
      <c r="N58" s="62" t="s">
        <v>2397</v>
      </c>
      <c r="O58" s="62" t="s">
        <v>2452</v>
      </c>
      <c r="P58" s="62"/>
      <c r="Q58" s="62"/>
      <c r="R58" s="62"/>
      <c r="S58" s="62"/>
      <c r="T58" s="62"/>
      <c r="U58" s="66"/>
      <c r="V58" s="66"/>
      <c r="W58" s="66"/>
      <c r="X58" s="66"/>
    </row>
    <row r="59" spans="1:24" ht="15.75" customHeight="1">
      <c r="A59" s="62" t="s">
        <v>2423</v>
      </c>
      <c r="B59" s="62" t="s">
        <v>2453</v>
      </c>
      <c r="C59" s="62" t="s">
        <v>2454</v>
      </c>
      <c r="D59" s="62" t="s">
        <v>2448</v>
      </c>
      <c r="E59" s="62" t="s">
        <v>2455</v>
      </c>
      <c r="F59" s="130" t="s">
        <v>2456</v>
      </c>
      <c r="G59" s="130" t="s">
        <v>2456</v>
      </c>
      <c r="H59" s="63"/>
      <c r="I59" s="63"/>
      <c r="J59" s="62" t="s">
        <v>2457</v>
      </c>
      <c r="K59" s="62" t="s">
        <v>2458</v>
      </c>
      <c r="L59" s="62" t="s">
        <v>2459</v>
      </c>
      <c r="M59" s="62">
        <v>250</v>
      </c>
      <c r="N59" s="62" t="s">
        <v>2397</v>
      </c>
      <c r="O59" s="62" t="s">
        <v>2460</v>
      </c>
      <c r="P59" s="62"/>
      <c r="Q59" s="62"/>
      <c r="R59" s="62"/>
      <c r="S59" s="62"/>
      <c r="T59" s="62"/>
      <c r="U59" s="66"/>
      <c r="V59" s="66"/>
      <c r="W59" s="66"/>
      <c r="X59" s="66"/>
    </row>
    <row r="60" spans="1:24" ht="15.75" hidden="1" customHeight="1">
      <c r="A60" s="62" t="s">
        <v>2423</v>
      </c>
      <c r="B60" s="62" t="s">
        <v>2461</v>
      </c>
      <c r="C60" s="62" t="s">
        <v>2462</v>
      </c>
      <c r="D60" s="62" t="s">
        <v>2463</v>
      </c>
      <c r="E60" s="62" t="s">
        <v>2464</v>
      </c>
      <c r="F60" s="63" t="s">
        <v>2465</v>
      </c>
      <c r="G60" s="63" t="s">
        <v>2465</v>
      </c>
      <c r="H60" s="63"/>
      <c r="I60" s="63"/>
      <c r="J60" s="62" t="s">
        <v>2466</v>
      </c>
      <c r="K60" s="62" t="s">
        <v>27</v>
      </c>
      <c r="L60" s="62" t="s">
        <v>2467</v>
      </c>
      <c r="M60" s="62">
        <v>200</v>
      </c>
      <c r="N60" s="62" t="s">
        <v>2468</v>
      </c>
      <c r="O60" s="62" t="s">
        <v>2469</v>
      </c>
      <c r="P60" s="62" t="s">
        <v>2470</v>
      </c>
      <c r="Q60" s="62"/>
      <c r="R60" s="62"/>
      <c r="S60" s="62"/>
      <c r="T60" s="62"/>
      <c r="U60" s="66"/>
      <c r="V60" s="66"/>
      <c r="W60" s="66"/>
      <c r="X60" s="66"/>
    </row>
    <row r="61" spans="1:24" ht="15.75" customHeight="1">
      <c r="A61" s="62" t="s">
        <v>2423</v>
      </c>
      <c r="B61" s="62" t="s">
        <v>2471</v>
      </c>
      <c r="C61" s="62" t="s">
        <v>2472</v>
      </c>
      <c r="D61" s="62" t="s">
        <v>2473</v>
      </c>
      <c r="E61" s="62" t="s">
        <v>2474</v>
      </c>
      <c r="F61" s="130" t="s">
        <v>2475</v>
      </c>
      <c r="G61" s="130" t="s">
        <v>2475</v>
      </c>
      <c r="H61" s="63"/>
      <c r="I61" s="63"/>
      <c r="J61" s="62" t="s">
        <v>2471</v>
      </c>
      <c r="K61" s="62" t="s">
        <v>95</v>
      </c>
      <c r="L61" s="62" t="s">
        <v>95</v>
      </c>
      <c r="M61" s="62">
        <v>25</v>
      </c>
      <c r="N61" s="62" t="s">
        <v>2476</v>
      </c>
      <c r="O61" s="62" t="s">
        <v>2477</v>
      </c>
      <c r="P61" s="62"/>
      <c r="Q61" s="62"/>
      <c r="R61" s="62"/>
      <c r="S61" s="62"/>
      <c r="T61" s="62"/>
      <c r="U61" s="66"/>
      <c r="V61" s="66"/>
      <c r="W61" s="66"/>
      <c r="X61" s="66"/>
    </row>
    <row r="62" spans="1:24" ht="15.75" customHeight="1">
      <c r="A62" s="62" t="s">
        <v>2423</v>
      </c>
      <c r="B62" s="62" t="s">
        <v>2478</v>
      </c>
      <c r="C62" s="62" t="s">
        <v>2479</v>
      </c>
      <c r="D62" s="62" t="s">
        <v>2480</v>
      </c>
      <c r="E62" s="62" t="s">
        <v>2481</v>
      </c>
      <c r="F62" s="130" t="s">
        <v>2482</v>
      </c>
      <c r="G62" s="130" t="s">
        <v>2482</v>
      </c>
      <c r="H62" s="63"/>
      <c r="I62" s="63"/>
      <c r="J62" s="62" t="s">
        <v>2483</v>
      </c>
      <c r="K62" s="62" t="s">
        <v>2484</v>
      </c>
      <c r="L62" s="62" t="s">
        <v>2458</v>
      </c>
      <c r="M62" s="62">
        <v>150</v>
      </c>
      <c r="N62" s="62" t="s">
        <v>2397</v>
      </c>
      <c r="O62" s="62" t="s">
        <v>2485</v>
      </c>
      <c r="P62" s="62" t="s">
        <v>2486</v>
      </c>
      <c r="Q62" s="62"/>
      <c r="R62" s="62"/>
      <c r="S62" s="62"/>
      <c r="T62" s="62"/>
      <c r="U62" s="66"/>
      <c r="V62" s="66"/>
      <c r="W62" s="66"/>
      <c r="X62" s="66"/>
    </row>
    <row r="63" spans="1:24" ht="15.75" customHeight="1">
      <c r="A63" s="62" t="s">
        <v>2423</v>
      </c>
      <c r="B63" s="62" t="s">
        <v>2487</v>
      </c>
      <c r="C63" s="62" t="s">
        <v>2488</v>
      </c>
      <c r="D63" s="62" t="s">
        <v>2489</v>
      </c>
      <c r="E63" s="62" t="s">
        <v>2490</v>
      </c>
      <c r="F63" s="130" t="s">
        <v>2491</v>
      </c>
      <c r="G63" s="130" t="s">
        <v>2491</v>
      </c>
      <c r="H63" s="63"/>
      <c r="I63" s="63"/>
      <c r="J63" s="62" t="s">
        <v>2492</v>
      </c>
      <c r="K63" s="62" t="s">
        <v>2493</v>
      </c>
      <c r="L63" s="62" t="s">
        <v>2493</v>
      </c>
      <c r="M63" s="62"/>
      <c r="N63" s="62"/>
      <c r="O63" s="62"/>
      <c r="P63" s="62"/>
      <c r="Q63" s="62"/>
      <c r="R63" s="62"/>
      <c r="S63" s="62"/>
      <c r="T63" s="62"/>
      <c r="U63" s="66"/>
      <c r="V63" s="66"/>
      <c r="W63" s="66"/>
      <c r="X63" s="66"/>
    </row>
    <row r="64" spans="1:24" ht="15.75" hidden="1" customHeight="1">
      <c r="A64" s="62" t="s">
        <v>2494</v>
      </c>
      <c r="B64" s="62" t="s">
        <v>829</v>
      </c>
      <c r="C64" s="62" t="s">
        <v>2495</v>
      </c>
      <c r="D64" s="62" t="s">
        <v>2496</v>
      </c>
      <c r="E64" s="62" t="s">
        <v>2497</v>
      </c>
      <c r="F64" s="63" t="s">
        <v>2498</v>
      </c>
      <c r="G64" s="63" t="s">
        <v>2498</v>
      </c>
      <c r="H64" s="63"/>
      <c r="I64" s="63"/>
      <c r="J64" s="62" t="s">
        <v>2499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6"/>
      <c r="V64" s="66"/>
      <c r="W64" s="66"/>
      <c r="X64" s="66"/>
    </row>
    <row r="65" spans="1:24" ht="15.75" hidden="1" customHeight="1">
      <c r="A65" s="62" t="s">
        <v>2494</v>
      </c>
      <c r="B65" s="62" t="s">
        <v>2500</v>
      </c>
      <c r="C65" s="62" t="s">
        <v>2501</v>
      </c>
      <c r="D65" s="62" t="s">
        <v>2502</v>
      </c>
      <c r="E65" s="62" t="s">
        <v>2503</v>
      </c>
      <c r="F65" s="63" t="s">
        <v>2504</v>
      </c>
      <c r="G65" s="63" t="s">
        <v>2504</v>
      </c>
      <c r="H65" s="63"/>
      <c r="I65" s="63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6"/>
      <c r="V65" s="66"/>
      <c r="W65" s="66"/>
      <c r="X65" s="66"/>
    </row>
    <row r="66" spans="1:24" ht="15.75" customHeight="1">
      <c r="A66" s="62" t="s">
        <v>2227</v>
      </c>
      <c r="B66" s="62" t="s">
        <v>2505</v>
      </c>
      <c r="C66" s="62" t="s">
        <v>2506</v>
      </c>
      <c r="D66" s="62" t="s">
        <v>536</v>
      </c>
      <c r="E66" s="62" t="s">
        <v>2507</v>
      </c>
      <c r="F66" s="132" t="s">
        <v>2508</v>
      </c>
      <c r="G66" s="132" t="s">
        <v>2508</v>
      </c>
      <c r="H66" s="67"/>
      <c r="I66" s="67"/>
      <c r="J66" s="62" t="s">
        <v>2509</v>
      </c>
      <c r="K66" s="62" t="s">
        <v>945</v>
      </c>
      <c r="L66" s="62" t="s">
        <v>945</v>
      </c>
      <c r="M66" s="62">
        <v>53</v>
      </c>
      <c r="N66" s="62" t="s">
        <v>2239</v>
      </c>
      <c r="O66" s="62"/>
      <c r="P66" s="62"/>
      <c r="Q66" s="62"/>
      <c r="R66" s="62"/>
      <c r="S66" s="62"/>
      <c r="T66" s="62"/>
      <c r="U66" s="66"/>
      <c r="V66" s="66"/>
      <c r="W66" s="66"/>
      <c r="X66" s="66"/>
    </row>
    <row r="67" spans="1:24" ht="15.75" customHeight="1">
      <c r="A67" s="62" t="s">
        <v>2227</v>
      </c>
      <c r="B67" s="62" t="s">
        <v>2505</v>
      </c>
      <c r="C67" s="62" t="s">
        <v>2510</v>
      </c>
      <c r="D67" s="62" t="s">
        <v>584</v>
      </c>
      <c r="E67" s="62" t="s">
        <v>2511</v>
      </c>
      <c r="F67" s="133" t="s">
        <v>2512</v>
      </c>
      <c r="G67" s="133">
        <v>639162365051</v>
      </c>
      <c r="H67" s="68"/>
      <c r="I67" s="68"/>
      <c r="J67" s="62" t="s">
        <v>2509</v>
      </c>
      <c r="K67" s="62" t="s">
        <v>945</v>
      </c>
      <c r="L67" s="62" t="s">
        <v>945</v>
      </c>
      <c r="M67" s="62">
        <v>53</v>
      </c>
      <c r="N67" s="62" t="s">
        <v>2239</v>
      </c>
      <c r="O67" s="62"/>
      <c r="P67" s="62"/>
      <c r="Q67" s="62"/>
      <c r="R67" s="62"/>
      <c r="S67" s="62"/>
      <c r="T67" s="62"/>
      <c r="U67" s="66"/>
      <c r="V67" s="66"/>
      <c r="W67" s="66"/>
      <c r="X67" s="66"/>
    </row>
    <row r="68" spans="1:24" ht="15.75" customHeight="1">
      <c r="A68" s="62" t="s">
        <v>2227</v>
      </c>
      <c r="B68" s="62" t="s">
        <v>2323</v>
      </c>
      <c r="C68" s="62" t="s">
        <v>779</v>
      </c>
      <c r="D68" s="62" t="s">
        <v>2513</v>
      </c>
      <c r="E68" s="62" t="s">
        <v>781</v>
      </c>
      <c r="F68" s="130" t="s">
        <v>2514</v>
      </c>
      <c r="G68" s="130">
        <v>658720485</v>
      </c>
      <c r="H68" s="63"/>
      <c r="I68" s="63"/>
      <c r="J68" s="62" t="s">
        <v>782</v>
      </c>
      <c r="K68" s="62" t="s">
        <v>945</v>
      </c>
      <c r="L68" s="62" t="s">
        <v>12</v>
      </c>
      <c r="M68" s="62">
        <v>51</v>
      </c>
      <c r="N68" s="62" t="s">
        <v>2239</v>
      </c>
      <c r="O68" s="62"/>
      <c r="P68" s="62"/>
      <c r="Q68" s="62"/>
      <c r="R68" s="62"/>
      <c r="S68" s="62"/>
      <c r="T68" s="62"/>
      <c r="U68" s="66"/>
      <c r="V68" s="66"/>
      <c r="W68" s="66"/>
      <c r="X68" s="66"/>
    </row>
    <row r="69" spans="1:24" ht="15.75" customHeight="1">
      <c r="A69" s="62" t="s">
        <v>2227</v>
      </c>
      <c r="B69" s="62" t="s">
        <v>2323</v>
      </c>
      <c r="C69" s="62" t="s">
        <v>2515</v>
      </c>
      <c r="D69" s="62" t="s">
        <v>2516</v>
      </c>
      <c r="E69" s="62" t="s">
        <v>2517</v>
      </c>
      <c r="F69" s="130" t="s">
        <v>2518</v>
      </c>
      <c r="G69" s="130">
        <v>6587118464</v>
      </c>
      <c r="H69" s="63"/>
      <c r="I69" s="63"/>
      <c r="J69" s="62" t="s">
        <v>782</v>
      </c>
      <c r="K69" s="62" t="s">
        <v>945</v>
      </c>
      <c r="L69" s="62" t="s">
        <v>12</v>
      </c>
      <c r="M69" s="62">
        <v>51</v>
      </c>
      <c r="N69" s="62" t="s">
        <v>2239</v>
      </c>
      <c r="O69" s="62"/>
      <c r="P69" s="62"/>
      <c r="Q69" s="62"/>
      <c r="R69" s="62"/>
      <c r="S69" s="62"/>
      <c r="T69" s="62"/>
      <c r="U69" s="66"/>
      <c r="V69" s="66"/>
      <c r="W69" s="66"/>
      <c r="X69" s="66"/>
    </row>
    <row r="70" spans="1:24" ht="15.75" customHeight="1">
      <c r="A70" s="62" t="s">
        <v>2227</v>
      </c>
      <c r="B70" s="62" t="s">
        <v>2519</v>
      </c>
      <c r="C70" s="62" t="s">
        <v>2520</v>
      </c>
      <c r="D70" s="62" t="s">
        <v>2521</v>
      </c>
      <c r="E70" s="62" t="s">
        <v>2522</v>
      </c>
      <c r="F70" s="130" t="s">
        <v>2523</v>
      </c>
      <c r="G70" s="130">
        <v>639666995949</v>
      </c>
      <c r="H70" s="63"/>
      <c r="I70" s="63"/>
      <c r="J70" s="62" t="s">
        <v>2519</v>
      </c>
      <c r="K70" s="62" t="s">
        <v>945</v>
      </c>
      <c r="L70" s="62" t="s">
        <v>945</v>
      </c>
      <c r="M70" s="62"/>
      <c r="N70" s="62" t="s">
        <v>2239</v>
      </c>
      <c r="O70" s="62"/>
      <c r="P70" s="62"/>
      <c r="Q70" s="62"/>
      <c r="R70" s="62"/>
      <c r="S70" s="62"/>
      <c r="T70" s="62"/>
      <c r="U70" s="66"/>
      <c r="V70" s="66"/>
      <c r="W70" s="66"/>
      <c r="X70" s="66"/>
    </row>
    <row r="71" spans="1:24" ht="15.75" customHeight="1">
      <c r="A71" s="62" t="s">
        <v>2227</v>
      </c>
      <c r="B71" s="62" t="s">
        <v>2524</v>
      </c>
      <c r="C71" s="62" t="s">
        <v>2525</v>
      </c>
      <c r="D71" s="62" t="s">
        <v>2526</v>
      </c>
      <c r="E71" s="62" t="s">
        <v>2527</v>
      </c>
      <c r="F71" s="130" t="s">
        <v>2528</v>
      </c>
      <c r="G71" s="130">
        <v>639189212377</v>
      </c>
      <c r="H71" s="63"/>
      <c r="I71" s="63"/>
      <c r="J71" s="62" t="s">
        <v>2524</v>
      </c>
      <c r="K71" s="62" t="s">
        <v>945</v>
      </c>
      <c r="L71" s="62" t="s">
        <v>945</v>
      </c>
      <c r="M71" s="62">
        <v>30</v>
      </c>
      <c r="N71" s="62" t="s">
        <v>2239</v>
      </c>
      <c r="O71" s="62"/>
      <c r="P71" s="62"/>
      <c r="Q71" s="62"/>
      <c r="R71" s="62"/>
      <c r="S71" s="62"/>
      <c r="T71" s="62"/>
      <c r="U71" s="66"/>
      <c r="V71" s="66"/>
      <c r="W71" s="66"/>
      <c r="X71" s="66"/>
    </row>
    <row r="72" spans="1:24" ht="15.75" hidden="1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6"/>
      <c r="V72" s="66"/>
      <c r="W72" s="66"/>
      <c r="X72" s="66"/>
    </row>
    <row r="73" spans="1:24" ht="15.75" hidden="1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6"/>
      <c r="V73" s="66"/>
      <c r="W73" s="66"/>
      <c r="X73" s="66"/>
    </row>
    <row r="74" spans="1:24" ht="15.75" hidden="1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6"/>
      <c r="V74" s="66"/>
      <c r="W74" s="66"/>
      <c r="X74" s="66"/>
    </row>
    <row r="75" spans="1:24" ht="15.75" hidden="1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6"/>
      <c r="V75" s="66"/>
      <c r="W75" s="66"/>
      <c r="X75" s="66"/>
    </row>
    <row r="76" spans="1:24" ht="15.75" hidden="1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6"/>
      <c r="V76" s="66"/>
      <c r="W76" s="66"/>
      <c r="X76" s="66"/>
    </row>
    <row r="77" spans="1:24" ht="15.75" hidden="1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6"/>
      <c r="V77" s="66"/>
      <c r="W77" s="66"/>
      <c r="X77" s="66"/>
    </row>
    <row r="78" spans="1:24" ht="15.75" hidden="1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6"/>
      <c r="V78" s="66"/>
      <c r="W78" s="66"/>
      <c r="X78" s="66"/>
    </row>
    <row r="79" spans="1:24" ht="15.75" hidden="1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6"/>
      <c r="V79" s="66"/>
      <c r="W79" s="66"/>
      <c r="X79" s="66"/>
    </row>
    <row r="80" spans="1:24" ht="15.75" hidden="1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6"/>
      <c r="V80" s="66"/>
      <c r="W80" s="66"/>
      <c r="X80" s="66"/>
    </row>
    <row r="81" spans="1:24" ht="15.75" hidden="1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6"/>
      <c r="V81" s="66"/>
      <c r="W81" s="66"/>
      <c r="X81" s="66"/>
    </row>
    <row r="82" spans="1:24" ht="15.75" hidden="1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6"/>
      <c r="V82" s="66"/>
      <c r="W82" s="66"/>
      <c r="X82" s="66"/>
    </row>
    <row r="83" spans="1:24" ht="15.75" hidden="1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6"/>
      <c r="V83" s="66"/>
      <c r="W83" s="66"/>
      <c r="X83" s="66"/>
    </row>
    <row r="84" spans="1:24" ht="15.75" hidden="1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6"/>
      <c r="V84" s="66"/>
      <c r="W84" s="66"/>
      <c r="X84" s="66"/>
    </row>
    <row r="85" spans="1:24" ht="15.75" hidden="1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6"/>
      <c r="V85" s="66"/>
      <c r="W85" s="66"/>
      <c r="X85" s="66"/>
    </row>
    <row r="86" spans="1:24" ht="15.75" hidden="1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6"/>
      <c r="V86" s="66"/>
      <c r="W86" s="66"/>
      <c r="X86" s="66"/>
    </row>
    <row r="87" spans="1:24" ht="15.75" hidden="1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6"/>
      <c r="V87" s="66"/>
      <c r="W87" s="66"/>
      <c r="X87" s="66"/>
    </row>
    <row r="88" spans="1:24" ht="15.75" hidden="1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6"/>
      <c r="V88" s="66"/>
      <c r="W88" s="66"/>
      <c r="X88" s="66"/>
    </row>
    <row r="89" spans="1:24" ht="15.75" hidden="1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6"/>
      <c r="V89" s="66"/>
      <c r="W89" s="66"/>
      <c r="X89" s="66"/>
    </row>
    <row r="90" spans="1:24" ht="15.75" hidden="1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6"/>
      <c r="V90" s="66"/>
      <c r="W90" s="66"/>
      <c r="X90" s="66"/>
    </row>
    <row r="91" spans="1:24" ht="15.75" hidden="1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6"/>
      <c r="V91" s="66"/>
      <c r="W91" s="66"/>
      <c r="X91" s="66"/>
    </row>
    <row r="92" spans="1:24" ht="15.75" hidden="1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6"/>
      <c r="V92" s="66"/>
      <c r="W92" s="66"/>
      <c r="X92" s="66"/>
    </row>
    <row r="93" spans="1:24" ht="15.75" hidden="1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6"/>
      <c r="V93" s="66"/>
      <c r="W93" s="66"/>
      <c r="X93" s="66"/>
    </row>
    <row r="94" spans="1:24" ht="15.75" hidden="1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6"/>
      <c r="V94" s="66"/>
      <c r="W94" s="66"/>
      <c r="X94" s="66"/>
    </row>
    <row r="95" spans="1:24" ht="15.75" hidden="1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6"/>
      <c r="V95" s="66"/>
      <c r="W95" s="66"/>
      <c r="X95" s="66"/>
    </row>
    <row r="96" spans="1:24" ht="15.75" hidden="1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</row>
    <row r="97" spans="1:24" ht="15.75" hidden="1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</row>
    <row r="98" spans="1:24" ht="15.75" hidden="1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</row>
    <row r="99" spans="1:24" ht="15.75" hidden="1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</row>
    <row r="100" spans="1:24" ht="15.75" hidden="1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</row>
    <row r="101" spans="1:24" ht="15.75" hidden="1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</row>
    <row r="102" spans="1:24" ht="15.75" hidden="1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</row>
    <row r="103" spans="1:24" ht="15.75" hidden="1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</row>
    <row r="104" spans="1:24" ht="15.75" hidden="1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</row>
    <row r="105" spans="1:24" ht="15.75" hidden="1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</row>
    <row r="106" spans="1:24" ht="15.75" hidden="1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</row>
    <row r="107" spans="1:24" ht="15.75" hidden="1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</row>
    <row r="108" spans="1:24" ht="15.75" hidden="1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</row>
    <row r="109" spans="1:24" ht="15.75" hidden="1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</row>
    <row r="110" spans="1:24" ht="15.75" hidden="1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</row>
    <row r="111" spans="1:24" ht="15.75" hidden="1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</row>
    <row r="112" spans="1:24" ht="15.75" hidden="1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</row>
    <row r="113" spans="1:24" ht="15.75" hidden="1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</row>
    <row r="114" spans="1:24" ht="15.75" hidden="1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</row>
    <row r="115" spans="1:24" ht="15.75" hidden="1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</row>
    <row r="116" spans="1:24" ht="15.75" hidden="1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</row>
    <row r="117" spans="1:24" ht="15.75" hidden="1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</row>
    <row r="118" spans="1:24" ht="15.75" hidden="1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</row>
    <row r="119" spans="1:24" ht="15.75" hidden="1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</row>
    <row r="120" spans="1:24" ht="15.75" hidden="1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</row>
    <row r="121" spans="1:24" ht="15.75" hidden="1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</row>
    <row r="122" spans="1:24" ht="15.75" hidden="1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</row>
    <row r="123" spans="1:24" ht="15.75" hidden="1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</row>
    <row r="124" spans="1:24" ht="15.75" hidden="1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</row>
    <row r="125" spans="1:24" ht="15.75" hidden="1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</row>
    <row r="126" spans="1:24" ht="15.75" hidden="1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</row>
    <row r="127" spans="1:24" ht="15.75" hidden="1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</row>
    <row r="128" spans="1:24" ht="15.75" hidden="1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</row>
    <row r="129" spans="1:24" ht="15.75" hidden="1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</row>
    <row r="130" spans="1:24" ht="15.75" hidden="1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</row>
    <row r="131" spans="1:24" ht="15.75" hidden="1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</row>
    <row r="132" spans="1:24" ht="15.75" hidden="1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</row>
    <row r="133" spans="1:24" ht="15.75" hidden="1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</row>
    <row r="134" spans="1:24" ht="15.75" hidden="1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</row>
    <row r="135" spans="1:24" ht="15.75" hidden="1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</row>
    <row r="136" spans="1:24" ht="15.75" hidden="1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</row>
    <row r="137" spans="1:24" ht="15.75" hidden="1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</row>
    <row r="138" spans="1:24" ht="15.75" hidden="1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</row>
    <row r="139" spans="1:24" ht="15.75" hidden="1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</row>
    <row r="140" spans="1:24" ht="15.75" hidden="1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</row>
    <row r="141" spans="1:24" ht="15.75" hidden="1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</row>
    <row r="142" spans="1:24" ht="15.75" hidden="1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</row>
    <row r="143" spans="1:24" ht="15.75" hidden="1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</row>
    <row r="144" spans="1:24" ht="15.75" hidden="1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</row>
    <row r="145" spans="1:24" ht="15.75" hidden="1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</row>
    <row r="146" spans="1:24" ht="15.75" hidden="1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</row>
    <row r="147" spans="1:24" ht="15.75" hidden="1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</row>
    <row r="148" spans="1:24" ht="15.75" hidden="1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</row>
    <row r="149" spans="1:24" ht="15.75" hidden="1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</row>
    <row r="150" spans="1:24" ht="15.75" hidden="1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</row>
    <row r="151" spans="1:24" ht="15.75" hidden="1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</row>
    <row r="152" spans="1:24" ht="15.75" hidden="1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</row>
    <row r="153" spans="1:24" ht="15.75" hidden="1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</row>
    <row r="154" spans="1:24" ht="15.75" hidden="1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</row>
    <row r="155" spans="1:24" ht="15.75" hidden="1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</row>
    <row r="156" spans="1:24" ht="15.75" hidden="1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</row>
    <row r="157" spans="1:24" ht="15.75" hidden="1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</row>
    <row r="158" spans="1:24" ht="15.75" hidden="1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</row>
    <row r="159" spans="1:24" ht="15.75" hidden="1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</row>
    <row r="160" spans="1:24" ht="15.75" hidden="1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</row>
    <row r="161" spans="1:24" ht="15.75" hidden="1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</row>
    <row r="162" spans="1:24" ht="15.75" hidden="1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</row>
    <row r="163" spans="1:24" ht="15.75" hidden="1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</row>
    <row r="164" spans="1:24" ht="15.75" hidden="1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</row>
    <row r="165" spans="1:24" ht="15.75" hidden="1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</row>
    <row r="166" spans="1:24" ht="15.75" hidden="1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</row>
    <row r="167" spans="1:24" ht="15.75" hidden="1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</row>
    <row r="168" spans="1:24" ht="15.75" hidden="1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</row>
    <row r="169" spans="1:24" ht="15.75" hidden="1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</row>
    <row r="170" spans="1:24" ht="15.75" hidden="1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</row>
    <row r="171" spans="1:24" ht="15.75" hidden="1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</row>
    <row r="172" spans="1:24" ht="15.75" hidden="1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</row>
    <row r="173" spans="1:24" ht="15.75" hidden="1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</row>
    <row r="174" spans="1:24" ht="15.75" hidden="1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</row>
    <row r="175" spans="1:24" ht="15.75" hidden="1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</row>
    <row r="176" spans="1:24" ht="15.75" hidden="1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</row>
    <row r="177" spans="1:24" ht="15.75" hidden="1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</row>
    <row r="178" spans="1:24" ht="15.75" hidden="1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</row>
    <row r="179" spans="1:24" ht="15.75" hidden="1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</row>
    <row r="180" spans="1:24" ht="15.75" hidden="1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</row>
    <row r="181" spans="1:24" ht="15.75" hidden="1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</row>
    <row r="182" spans="1:24" ht="15.75" hidden="1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</row>
    <row r="183" spans="1:24" ht="15.75" hidden="1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</row>
    <row r="184" spans="1:24" ht="15.75" hidden="1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</row>
    <row r="185" spans="1:24" ht="15.75" hidden="1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</row>
    <row r="186" spans="1:24" ht="15.75" hidden="1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</row>
    <row r="187" spans="1:24" ht="15.75" hidden="1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</row>
    <row r="188" spans="1:24" ht="15.75" hidden="1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</row>
    <row r="189" spans="1:24" ht="15.75" hidden="1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</row>
    <row r="190" spans="1:24" ht="15.75" hidden="1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</row>
    <row r="191" spans="1:24" ht="15.75" hidden="1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</row>
    <row r="192" spans="1:24" ht="15.75" hidden="1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</row>
    <row r="193" spans="1:24" ht="15.75" hidden="1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</row>
    <row r="194" spans="1:24" ht="15.75" hidden="1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</row>
    <row r="195" spans="1:24" ht="15.75" hidden="1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</row>
    <row r="196" spans="1:24" ht="15.75" hidden="1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</row>
    <row r="197" spans="1:24" ht="15.75" hidden="1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</row>
    <row r="198" spans="1:24" ht="15.75" hidden="1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</row>
    <row r="199" spans="1:24" ht="15.75" hidden="1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</row>
    <row r="200" spans="1:24" ht="15.75" hidden="1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</row>
    <row r="201" spans="1:24" ht="15.75" hidden="1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</row>
    <row r="202" spans="1:24" ht="15.75" hidden="1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</row>
    <row r="203" spans="1:24" ht="15.75" hidden="1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</row>
    <row r="204" spans="1:24" ht="15.75" hidden="1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</row>
    <row r="205" spans="1:24" ht="15.75" hidden="1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</row>
    <row r="206" spans="1:24" ht="15.75" hidden="1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</row>
    <row r="207" spans="1:24" ht="15.75" hidden="1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</row>
    <row r="208" spans="1:24" ht="15.75" hidden="1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</row>
    <row r="209" spans="1:24" ht="15.75" hidden="1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</row>
    <row r="210" spans="1:24" ht="15.75" hidden="1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</row>
    <row r="211" spans="1:24" ht="15.75" hidden="1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</row>
    <row r="212" spans="1:24" ht="15.75" hidden="1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</row>
    <row r="213" spans="1:24" ht="15.75" hidden="1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</row>
    <row r="214" spans="1:24" ht="15.75" hidden="1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</row>
    <row r="215" spans="1:24" ht="15.75" hidden="1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</row>
    <row r="216" spans="1:24" ht="15.75" hidden="1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</row>
    <row r="217" spans="1:24" ht="15.75" hidden="1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</row>
    <row r="218" spans="1:24" ht="15.75" hidden="1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</row>
    <row r="219" spans="1:24" ht="15.75" hidden="1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</row>
    <row r="220" spans="1:24" ht="15.75" hidden="1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</row>
    <row r="221" spans="1:24" ht="15.75" hidden="1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</row>
    <row r="222" spans="1:24" ht="15.75" hidden="1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</row>
    <row r="223" spans="1:24" ht="15.75" hidden="1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</row>
    <row r="224" spans="1:24" ht="15.75" hidden="1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</row>
    <row r="225" spans="1:24" ht="15.75" hidden="1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</row>
    <row r="226" spans="1:24" ht="15.75" hidden="1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</row>
    <row r="227" spans="1:24" ht="15.75" hidden="1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</row>
    <row r="228" spans="1:24" ht="15.75" hidden="1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</row>
    <row r="229" spans="1:24" ht="15.75" hidden="1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</row>
    <row r="230" spans="1:24" ht="15.75" hidden="1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</row>
    <row r="231" spans="1:24" ht="15.75" hidden="1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</row>
    <row r="232" spans="1:24" ht="15.75" hidden="1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</row>
    <row r="233" spans="1:24" ht="15.75" hidden="1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</row>
    <row r="234" spans="1:24" ht="15.75" hidden="1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</row>
    <row r="235" spans="1:24" ht="15.75" hidden="1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</row>
    <row r="236" spans="1:24" ht="15.75" hidden="1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</row>
    <row r="237" spans="1:24" ht="15.75" hidden="1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</row>
    <row r="238" spans="1:24" ht="15.75" hidden="1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</row>
    <row r="239" spans="1:24" ht="15.75" hidden="1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</row>
    <row r="240" spans="1:24" ht="15.75" hidden="1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</row>
    <row r="241" spans="1:24" ht="15.75" hidden="1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</row>
    <row r="242" spans="1:24" ht="15.75" hidden="1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</row>
    <row r="243" spans="1:24" ht="15.75" hidden="1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</row>
    <row r="244" spans="1:24" ht="15.75" hidden="1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</row>
    <row r="245" spans="1:24" ht="15.75" hidden="1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</row>
    <row r="246" spans="1:24" ht="15.75" hidden="1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</row>
    <row r="247" spans="1:24" ht="15.75" hidden="1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</row>
    <row r="248" spans="1:24" ht="15.75" hidden="1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</row>
    <row r="249" spans="1:24" ht="15.75" hidden="1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</row>
    <row r="250" spans="1:24" ht="15.75" hidden="1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</row>
    <row r="251" spans="1:24" ht="15.75" hidden="1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</row>
    <row r="252" spans="1:24" ht="15.75" hidden="1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</row>
    <row r="253" spans="1:24" ht="15.75" hidden="1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</row>
    <row r="254" spans="1:24" ht="15.75" hidden="1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</row>
    <row r="255" spans="1:24" ht="15.75" hidden="1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</row>
    <row r="256" spans="1:24" ht="15.75" hidden="1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</row>
    <row r="257" spans="1:24" ht="15.75" hidden="1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</row>
    <row r="258" spans="1:24" ht="15.75" hidden="1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</row>
    <row r="259" spans="1:24" ht="15.75" hidden="1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</row>
    <row r="260" spans="1:24" ht="15.75" hidden="1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</row>
    <row r="261" spans="1:24" ht="15.75" hidden="1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</row>
    <row r="262" spans="1:24" ht="15.75" hidden="1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</row>
    <row r="263" spans="1:24" ht="15.75" hidden="1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</row>
    <row r="264" spans="1:24" ht="15.75" hidden="1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</row>
    <row r="265" spans="1:24" ht="15.75" hidden="1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</row>
    <row r="266" spans="1:24" ht="15.75" hidden="1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</row>
    <row r="267" spans="1:24" ht="15.75" hidden="1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</row>
    <row r="268" spans="1:24" ht="15.75" hidden="1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</row>
    <row r="269" spans="1:24" ht="15.75" hidden="1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</row>
    <row r="270" spans="1:24" ht="15.75" hidden="1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</row>
    <row r="271" spans="1:24" ht="15.75" hidden="1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</row>
    <row r="272" spans="1:24" ht="15.75" hidden="1" customHeight="1">
      <c r="F272"/>
      <c r="G272"/>
    </row>
    <row r="273" spans="6:7" ht="15.75" hidden="1" customHeight="1">
      <c r="F273"/>
      <c r="G273"/>
    </row>
    <row r="274" spans="6:7" ht="15.75" hidden="1" customHeight="1">
      <c r="F274"/>
      <c r="G274"/>
    </row>
    <row r="275" spans="6:7" ht="15.75" hidden="1" customHeight="1">
      <c r="F275"/>
      <c r="G275"/>
    </row>
    <row r="276" spans="6:7" ht="15.75" hidden="1" customHeight="1">
      <c r="F276"/>
      <c r="G276"/>
    </row>
    <row r="277" spans="6:7" ht="15.75" hidden="1" customHeight="1">
      <c r="F277"/>
      <c r="G277"/>
    </row>
    <row r="278" spans="6:7" ht="15.75" hidden="1" customHeight="1">
      <c r="F278"/>
      <c r="G278"/>
    </row>
    <row r="279" spans="6:7" ht="15.75" hidden="1" customHeight="1">
      <c r="F279"/>
      <c r="G279"/>
    </row>
    <row r="280" spans="6:7" ht="15.75" hidden="1" customHeight="1">
      <c r="F280"/>
      <c r="G280"/>
    </row>
    <row r="281" spans="6:7" ht="15.75" hidden="1" customHeight="1">
      <c r="F281"/>
      <c r="G281"/>
    </row>
    <row r="282" spans="6:7" ht="15.75" hidden="1" customHeight="1">
      <c r="F282"/>
      <c r="G282"/>
    </row>
    <row r="283" spans="6:7" ht="15.75" hidden="1" customHeight="1">
      <c r="F283"/>
      <c r="G283"/>
    </row>
    <row r="284" spans="6:7" ht="15.75" hidden="1" customHeight="1">
      <c r="F284"/>
      <c r="G284"/>
    </row>
    <row r="285" spans="6:7" ht="15.75" hidden="1" customHeight="1">
      <c r="F285"/>
      <c r="G285"/>
    </row>
    <row r="286" spans="6:7" ht="15.75" hidden="1" customHeight="1">
      <c r="F286"/>
      <c r="G286"/>
    </row>
    <row r="287" spans="6:7" ht="15.75" hidden="1" customHeight="1">
      <c r="F287"/>
      <c r="G287"/>
    </row>
    <row r="288" spans="6:7" ht="15.75" hidden="1" customHeight="1">
      <c r="F288"/>
      <c r="G288"/>
    </row>
    <row r="289" spans="6:7" ht="15.75" hidden="1" customHeight="1">
      <c r="F289"/>
      <c r="G289"/>
    </row>
    <row r="290" spans="6:7" ht="15.75" hidden="1" customHeight="1">
      <c r="F290"/>
      <c r="G290"/>
    </row>
    <row r="291" spans="6:7" ht="15.75" hidden="1" customHeight="1">
      <c r="F291"/>
      <c r="G291"/>
    </row>
    <row r="292" spans="6:7" ht="15.75" hidden="1" customHeight="1">
      <c r="F292"/>
      <c r="G292"/>
    </row>
    <row r="293" spans="6:7" ht="15.75" hidden="1" customHeight="1">
      <c r="F293"/>
      <c r="G293"/>
    </row>
    <row r="294" spans="6:7" ht="15.75" hidden="1" customHeight="1">
      <c r="F294"/>
      <c r="G294"/>
    </row>
    <row r="295" spans="6:7" ht="15.75" hidden="1" customHeight="1">
      <c r="F295"/>
      <c r="G295"/>
    </row>
    <row r="296" spans="6:7" ht="15.75" hidden="1" customHeight="1">
      <c r="F296"/>
      <c r="G296"/>
    </row>
    <row r="297" spans="6:7" ht="15.75" hidden="1" customHeight="1">
      <c r="F297"/>
      <c r="G297"/>
    </row>
    <row r="298" spans="6:7" ht="15.75" hidden="1" customHeight="1">
      <c r="F298"/>
      <c r="G298"/>
    </row>
    <row r="299" spans="6:7" ht="15.75" hidden="1" customHeight="1">
      <c r="F299"/>
      <c r="G299"/>
    </row>
    <row r="300" spans="6:7" ht="15.75" hidden="1" customHeight="1">
      <c r="F300"/>
      <c r="G300"/>
    </row>
    <row r="301" spans="6:7" ht="15.75" hidden="1" customHeight="1">
      <c r="F301"/>
      <c r="G301"/>
    </row>
    <row r="302" spans="6:7" ht="15.75" hidden="1" customHeight="1">
      <c r="F302"/>
      <c r="G302"/>
    </row>
    <row r="303" spans="6:7" ht="15.75" hidden="1" customHeight="1">
      <c r="F303"/>
      <c r="G303"/>
    </row>
    <row r="304" spans="6:7" ht="15.75" hidden="1" customHeight="1">
      <c r="F304"/>
      <c r="G304"/>
    </row>
    <row r="305" spans="6:7" ht="15.75" hidden="1" customHeight="1">
      <c r="F305"/>
      <c r="G305"/>
    </row>
    <row r="306" spans="6:7" ht="15.75" hidden="1" customHeight="1">
      <c r="F306"/>
      <c r="G306"/>
    </row>
    <row r="307" spans="6:7" ht="15.75" hidden="1" customHeight="1">
      <c r="F307"/>
      <c r="G307"/>
    </row>
    <row r="308" spans="6:7" ht="15.75" hidden="1" customHeight="1">
      <c r="F308"/>
      <c r="G308"/>
    </row>
    <row r="309" spans="6:7" ht="15.75" hidden="1" customHeight="1">
      <c r="F309"/>
      <c r="G309"/>
    </row>
    <row r="310" spans="6:7" ht="15.75" hidden="1" customHeight="1">
      <c r="F310"/>
      <c r="G310"/>
    </row>
    <row r="311" spans="6:7" ht="15.75" hidden="1" customHeight="1">
      <c r="F311"/>
      <c r="G311"/>
    </row>
    <row r="312" spans="6:7" ht="15.75" hidden="1" customHeight="1">
      <c r="F312"/>
      <c r="G312"/>
    </row>
    <row r="313" spans="6:7" ht="15.75" hidden="1" customHeight="1">
      <c r="F313"/>
      <c r="G313"/>
    </row>
    <row r="314" spans="6:7" ht="15.75" hidden="1" customHeight="1">
      <c r="F314"/>
      <c r="G314"/>
    </row>
    <row r="315" spans="6:7" ht="15.75" hidden="1" customHeight="1">
      <c r="F315"/>
      <c r="G315"/>
    </row>
    <row r="316" spans="6:7" ht="15.75" hidden="1" customHeight="1">
      <c r="F316"/>
      <c r="G316"/>
    </row>
    <row r="317" spans="6:7" ht="15.75" hidden="1" customHeight="1">
      <c r="F317"/>
      <c r="G317"/>
    </row>
    <row r="318" spans="6:7" ht="15.75" hidden="1" customHeight="1">
      <c r="F318"/>
      <c r="G318"/>
    </row>
    <row r="319" spans="6:7" ht="15.75" hidden="1" customHeight="1">
      <c r="F319"/>
      <c r="G319"/>
    </row>
    <row r="320" spans="6:7" ht="15.75" hidden="1" customHeight="1">
      <c r="F320"/>
      <c r="G320"/>
    </row>
    <row r="321" spans="6:7" ht="15.75" hidden="1" customHeight="1">
      <c r="F321"/>
      <c r="G321"/>
    </row>
    <row r="322" spans="6:7" ht="15.75" hidden="1" customHeight="1">
      <c r="F322"/>
      <c r="G322"/>
    </row>
    <row r="323" spans="6:7" ht="15.75" hidden="1" customHeight="1">
      <c r="F323"/>
      <c r="G323"/>
    </row>
    <row r="324" spans="6:7" ht="15.75" hidden="1" customHeight="1">
      <c r="F324"/>
      <c r="G324"/>
    </row>
    <row r="325" spans="6:7" ht="15.75" hidden="1" customHeight="1">
      <c r="F325"/>
      <c r="G325"/>
    </row>
    <row r="326" spans="6:7" ht="15.75" hidden="1" customHeight="1">
      <c r="F326"/>
      <c r="G326"/>
    </row>
    <row r="327" spans="6:7" ht="15.75" hidden="1" customHeight="1">
      <c r="F327"/>
      <c r="G327"/>
    </row>
    <row r="328" spans="6:7" ht="15.75" hidden="1" customHeight="1">
      <c r="F328"/>
      <c r="G328"/>
    </row>
    <row r="329" spans="6:7" ht="15.75" hidden="1" customHeight="1">
      <c r="F329"/>
      <c r="G329"/>
    </row>
    <row r="330" spans="6:7" ht="15.75" hidden="1" customHeight="1">
      <c r="F330"/>
      <c r="G330"/>
    </row>
    <row r="331" spans="6:7" ht="15.75" hidden="1" customHeight="1">
      <c r="F331"/>
      <c r="G331"/>
    </row>
    <row r="332" spans="6:7" ht="15.75" hidden="1" customHeight="1">
      <c r="F332"/>
      <c r="G332"/>
    </row>
    <row r="333" spans="6:7" ht="15.75" hidden="1" customHeight="1">
      <c r="F333"/>
      <c r="G333"/>
    </row>
    <row r="334" spans="6:7" ht="15.75" hidden="1" customHeight="1">
      <c r="F334"/>
      <c r="G334"/>
    </row>
    <row r="335" spans="6:7" ht="15.75" hidden="1" customHeight="1">
      <c r="F335"/>
      <c r="G335"/>
    </row>
    <row r="336" spans="6:7" ht="15.75" hidden="1" customHeight="1">
      <c r="F336"/>
      <c r="G336"/>
    </row>
    <row r="337" spans="6:7" ht="15.75" hidden="1" customHeight="1">
      <c r="F337"/>
      <c r="G337"/>
    </row>
    <row r="338" spans="6:7" ht="15.75" hidden="1" customHeight="1">
      <c r="F338"/>
      <c r="G338"/>
    </row>
    <row r="339" spans="6:7" ht="15.75" hidden="1" customHeight="1">
      <c r="F339"/>
      <c r="G339"/>
    </row>
    <row r="340" spans="6:7" ht="15.75" hidden="1" customHeight="1">
      <c r="F340"/>
      <c r="G340"/>
    </row>
    <row r="341" spans="6:7" ht="15.75" hidden="1" customHeight="1">
      <c r="F341"/>
      <c r="G341"/>
    </row>
    <row r="342" spans="6:7" ht="15.75" hidden="1" customHeight="1">
      <c r="F342"/>
      <c r="G342"/>
    </row>
    <row r="343" spans="6:7" ht="15.75" hidden="1" customHeight="1">
      <c r="F343"/>
      <c r="G343"/>
    </row>
    <row r="344" spans="6:7" ht="15.75" hidden="1" customHeight="1">
      <c r="F344"/>
      <c r="G344"/>
    </row>
    <row r="345" spans="6:7" ht="15.75" hidden="1" customHeight="1">
      <c r="F345"/>
      <c r="G345"/>
    </row>
    <row r="346" spans="6:7" ht="15.75" hidden="1" customHeight="1">
      <c r="F346"/>
      <c r="G346"/>
    </row>
    <row r="347" spans="6:7" ht="15.75" hidden="1" customHeight="1">
      <c r="F347"/>
      <c r="G347"/>
    </row>
    <row r="348" spans="6:7" ht="15.75" hidden="1" customHeight="1">
      <c r="F348"/>
      <c r="G348"/>
    </row>
    <row r="349" spans="6:7" ht="15.75" hidden="1" customHeight="1">
      <c r="F349"/>
      <c r="G349"/>
    </row>
    <row r="350" spans="6:7" ht="15.75" hidden="1" customHeight="1">
      <c r="F350"/>
      <c r="G350"/>
    </row>
    <row r="351" spans="6:7" ht="15.75" hidden="1" customHeight="1">
      <c r="F351"/>
      <c r="G351"/>
    </row>
    <row r="352" spans="6:7" ht="15.75" hidden="1" customHeight="1">
      <c r="F352"/>
      <c r="G352"/>
    </row>
    <row r="353" spans="6:7" ht="15.75" hidden="1" customHeight="1">
      <c r="F353"/>
      <c r="G353"/>
    </row>
    <row r="354" spans="6:7" ht="15.75" hidden="1" customHeight="1">
      <c r="F354"/>
      <c r="G354"/>
    </row>
    <row r="355" spans="6:7" ht="15.75" hidden="1" customHeight="1">
      <c r="F355"/>
      <c r="G355"/>
    </row>
    <row r="356" spans="6:7" ht="15.75" hidden="1" customHeight="1">
      <c r="F356"/>
      <c r="G356"/>
    </row>
    <row r="357" spans="6:7" ht="15.75" hidden="1" customHeight="1">
      <c r="F357"/>
      <c r="G357"/>
    </row>
    <row r="358" spans="6:7" ht="15.75" hidden="1" customHeight="1">
      <c r="F358"/>
      <c r="G358"/>
    </row>
    <row r="359" spans="6:7" ht="15.75" hidden="1" customHeight="1">
      <c r="F359"/>
      <c r="G359"/>
    </row>
    <row r="360" spans="6:7" ht="15.75" hidden="1" customHeight="1">
      <c r="F360"/>
      <c r="G360"/>
    </row>
    <row r="361" spans="6:7" ht="15.75" hidden="1" customHeight="1">
      <c r="F361"/>
      <c r="G361"/>
    </row>
    <row r="362" spans="6:7" ht="15.75" hidden="1" customHeight="1">
      <c r="F362"/>
      <c r="G362"/>
    </row>
    <row r="363" spans="6:7" ht="15.75" hidden="1" customHeight="1">
      <c r="F363"/>
      <c r="G363"/>
    </row>
    <row r="364" spans="6:7" ht="15.75" hidden="1" customHeight="1">
      <c r="F364"/>
      <c r="G364"/>
    </row>
    <row r="365" spans="6:7" ht="15.75" hidden="1" customHeight="1">
      <c r="F365"/>
      <c r="G365"/>
    </row>
    <row r="366" spans="6:7" ht="15.75" hidden="1" customHeight="1">
      <c r="F366"/>
      <c r="G366"/>
    </row>
    <row r="367" spans="6:7" ht="15.75" hidden="1" customHeight="1">
      <c r="F367"/>
      <c r="G367"/>
    </row>
    <row r="368" spans="6:7" ht="15.75" hidden="1" customHeight="1">
      <c r="F368"/>
      <c r="G368"/>
    </row>
    <row r="369" spans="6:7" ht="15.75" hidden="1" customHeight="1">
      <c r="F369"/>
      <c r="G369"/>
    </row>
    <row r="370" spans="6:7" ht="15.75" hidden="1" customHeight="1">
      <c r="F370"/>
      <c r="G370"/>
    </row>
    <row r="371" spans="6:7" ht="15.75" hidden="1" customHeight="1">
      <c r="F371"/>
      <c r="G371"/>
    </row>
    <row r="372" spans="6:7" ht="15.75" hidden="1" customHeight="1">
      <c r="F372"/>
      <c r="G372"/>
    </row>
    <row r="373" spans="6:7" ht="15.75" hidden="1" customHeight="1">
      <c r="F373"/>
      <c r="G373"/>
    </row>
    <row r="374" spans="6:7" ht="15.75" hidden="1" customHeight="1">
      <c r="F374"/>
      <c r="G374"/>
    </row>
    <row r="375" spans="6:7" ht="15.75" hidden="1" customHeight="1">
      <c r="F375"/>
      <c r="G375"/>
    </row>
    <row r="376" spans="6:7" ht="15.75" hidden="1" customHeight="1">
      <c r="F376"/>
      <c r="G376"/>
    </row>
    <row r="377" spans="6:7" ht="15.75" hidden="1" customHeight="1">
      <c r="F377"/>
      <c r="G377"/>
    </row>
    <row r="378" spans="6:7" ht="15.75" hidden="1" customHeight="1">
      <c r="F378"/>
      <c r="G378"/>
    </row>
    <row r="379" spans="6:7" ht="15.75" hidden="1" customHeight="1">
      <c r="F379"/>
      <c r="G379"/>
    </row>
    <row r="380" spans="6:7" ht="15.75" hidden="1" customHeight="1">
      <c r="F380"/>
      <c r="G380"/>
    </row>
    <row r="381" spans="6:7" ht="15.75" hidden="1" customHeight="1">
      <c r="F381"/>
      <c r="G381"/>
    </row>
    <row r="382" spans="6:7" ht="15.75" hidden="1" customHeight="1">
      <c r="F382"/>
      <c r="G382"/>
    </row>
    <row r="383" spans="6:7" ht="15.75" hidden="1" customHeight="1">
      <c r="F383"/>
      <c r="G383"/>
    </row>
    <row r="384" spans="6:7" ht="15.75" hidden="1" customHeight="1">
      <c r="F384"/>
      <c r="G384"/>
    </row>
    <row r="385" spans="6:7" ht="15.75" hidden="1" customHeight="1">
      <c r="F385"/>
      <c r="G385"/>
    </row>
    <row r="386" spans="6:7" ht="15.75" hidden="1" customHeight="1">
      <c r="F386"/>
      <c r="G386"/>
    </row>
    <row r="387" spans="6:7" ht="15.75" hidden="1" customHeight="1">
      <c r="F387"/>
      <c r="G387"/>
    </row>
    <row r="388" spans="6:7" ht="15.75" hidden="1" customHeight="1">
      <c r="F388"/>
      <c r="G388"/>
    </row>
    <row r="389" spans="6:7" ht="15.75" hidden="1" customHeight="1">
      <c r="F389"/>
      <c r="G389"/>
    </row>
    <row r="390" spans="6:7" ht="15.75" hidden="1" customHeight="1">
      <c r="F390"/>
      <c r="G390"/>
    </row>
    <row r="391" spans="6:7" ht="15.75" hidden="1" customHeight="1">
      <c r="F391"/>
      <c r="G391"/>
    </row>
    <row r="392" spans="6:7" ht="15.75" hidden="1" customHeight="1">
      <c r="F392"/>
      <c r="G392"/>
    </row>
    <row r="393" spans="6:7" ht="15.75" hidden="1" customHeight="1">
      <c r="F393"/>
      <c r="G393"/>
    </row>
    <row r="394" spans="6:7" ht="15.75" hidden="1" customHeight="1">
      <c r="F394"/>
      <c r="G394"/>
    </row>
    <row r="395" spans="6:7" ht="15.75" hidden="1" customHeight="1">
      <c r="F395"/>
      <c r="G395"/>
    </row>
    <row r="396" spans="6:7" ht="15.75" hidden="1" customHeight="1">
      <c r="F396"/>
      <c r="G396"/>
    </row>
    <row r="397" spans="6:7" ht="15.75" hidden="1" customHeight="1">
      <c r="F397"/>
      <c r="G397"/>
    </row>
    <row r="398" spans="6:7" ht="15.75" hidden="1" customHeight="1">
      <c r="F398"/>
      <c r="G398"/>
    </row>
    <row r="399" spans="6:7" ht="15.75" hidden="1" customHeight="1">
      <c r="F399"/>
      <c r="G399"/>
    </row>
    <row r="400" spans="6:7" ht="15.75" hidden="1" customHeight="1">
      <c r="F400"/>
      <c r="G400"/>
    </row>
    <row r="401" spans="6:7" ht="15.75" hidden="1" customHeight="1">
      <c r="F401"/>
      <c r="G401"/>
    </row>
    <row r="402" spans="6:7" ht="15.75" hidden="1" customHeight="1">
      <c r="F402"/>
      <c r="G402"/>
    </row>
    <row r="403" spans="6:7" ht="15.75" hidden="1" customHeight="1">
      <c r="F403"/>
      <c r="G403"/>
    </row>
    <row r="404" spans="6:7" ht="15.75" hidden="1" customHeight="1">
      <c r="F404"/>
      <c r="G404"/>
    </row>
    <row r="405" spans="6:7" ht="15.75" hidden="1" customHeight="1">
      <c r="F405"/>
      <c r="G405"/>
    </row>
    <row r="406" spans="6:7" ht="15.75" hidden="1" customHeight="1">
      <c r="F406"/>
      <c r="G406"/>
    </row>
    <row r="407" spans="6:7" ht="15.75" hidden="1" customHeight="1">
      <c r="F407"/>
      <c r="G407"/>
    </row>
    <row r="408" spans="6:7" ht="15.75" hidden="1" customHeight="1">
      <c r="F408"/>
      <c r="G408"/>
    </row>
    <row r="409" spans="6:7" ht="15.75" hidden="1" customHeight="1">
      <c r="F409"/>
      <c r="G409"/>
    </row>
    <row r="410" spans="6:7" ht="15.75" hidden="1" customHeight="1">
      <c r="F410"/>
      <c r="G410"/>
    </row>
    <row r="411" spans="6:7" ht="15.75" hidden="1" customHeight="1">
      <c r="F411"/>
      <c r="G411"/>
    </row>
    <row r="412" spans="6:7" ht="15.75" hidden="1" customHeight="1">
      <c r="F412"/>
      <c r="G412"/>
    </row>
    <row r="413" spans="6:7" ht="15.75" hidden="1" customHeight="1">
      <c r="F413"/>
      <c r="G413"/>
    </row>
    <row r="414" spans="6:7" ht="15.75" hidden="1" customHeight="1">
      <c r="F414"/>
      <c r="G414"/>
    </row>
    <row r="415" spans="6:7" ht="15.75" hidden="1" customHeight="1">
      <c r="F415"/>
      <c r="G415"/>
    </row>
    <row r="416" spans="6:7" ht="15.75" hidden="1" customHeight="1">
      <c r="F416"/>
      <c r="G416"/>
    </row>
    <row r="417" spans="6:7" ht="15.75" hidden="1" customHeight="1">
      <c r="F417"/>
      <c r="G417"/>
    </row>
    <row r="418" spans="6:7" ht="15.75" hidden="1" customHeight="1">
      <c r="F418"/>
      <c r="G418"/>
    </row>
    <row r="419" spans="6:7" ht="15.75" hidden="1" customHeight="1">
      <c r="F419"/>
      <c r="G419"/>
    </row>
    <row r="420" spans="6:7" ht="15.75" hidden="1" customHeight="1">
      <c r="F420"/>
      <c r="G420"/>
    </row>
    <row r="421" spans="6:7" ht="15.75" hidden="1" customHeight="1">
      <c r="F421"/>
      <c r="G421"/>
    </row>
    <row r="422" spans="6:7" ht="15.75" hidden="1" customHeight="1">
      <c r="F422"/>
      <c r="G422"/>
    </row>
    <row r="423" spans="6:7" ht="15.75" hidden="1" customHeight="1">
      <c r="F423"/>
      <c r="G423"/>
    </row>
    <row r="424" spans="6:7" ht="15.75" hidden="1" customHeight="1">
      <c r="F424"/>
      <c r="G424"/>
    </row>
    <row r="425" spans="6:7" ht="15.75" hidden="1" customHeight="1">
      <c r="F425"/>
      <c r="G425"/>
    </row>
    <row r="426" spans="6:7" ht="15.75" hidden="1" customHeight="1">
      <c r="F426"/>
      <c r="G426"/>
    </row>
    <row r="427" spans="6:7" ht="15.75" hidden="1" customHeight="1">
      <c r="F427"/>
      <c r="G427"/>
    </row>
    <row r="428" spans="6:7" ht="15.75" hidden="1" customHeight="1">
      <c r="F428"/>
      <c r="G428"/>
    </row>
    <row r="429" spans="6:7" ht="15.75" hidden="1" customHeight="1">
      <c r="F429"/>
      <c r="G429"/>
    </row>
    <row r="430" spans="6:7" ht="15.75" hidden="1" customHeight="1">
      <c r="F430"/>
      <c r="G430"/>
    </row>
    <row r="431" spans="6:7" ht="15.75" hidden="1" customHeight="1">
      <c r="F431"/>
      <c r="G431"/>
    </row>
    <row r="432" spans="6:7" ht="15.75" hidden="1" customHeight="1">
      <c r="F432"/>
      <c r="G432"/>
    </row>
    <row r="433" spans="6:7" ht="15.75" hidden="1" customHeight="1">
      <c r="F433"/>
      <c r="G433"/>
    </row>
    <row r="434" spans="6:7" ht="15.75" hidden="1" customHeight="1">
      <c r="F434"/>
      <c r="G434"/>
    </row>
    <row r="435" spans="6:7" ht="15.75" hidden="1" customHeight="1">
      <c r="F435"/>
      <c r="G435"/>
    </row>
    <row r="436" spans="6:7" ht="15.75" hidden="1" customHeight="1">
      <c r="F436"/>
      <c r="G436"/>
    </row>
    <row r="437" spans="6:7" ht="15.75" hidden="1" customHeight="1">
      <c r="F437"/>
      <c r="G437"/>
    </row>
    <row r="438" spans="6:7" ht="15.75" hidden="1" customHeight="1">
      <c r="F438"/>
      <c r="G438"/>
    </row>
    <row r="439" spans="6:7" ht="15.75" hidden="1" customHeight="1">
      <c r="F439"/>
      <c r="G439"/>
    </row>
    <row r="440" spans="6:7" ht="15.75" hidden="1" customHeight="1">
      <c r="F440"/>
      <c r="G440"/>
    </row>
    <row r="441" spans="6:7" ht="15.75" hidden="1" customHeight="1">
      <c r="F441"/>
      <c r="G441"/>
    </row>
    <row r="442" spans="6:7" ht="15.75" hidden="1" customHeight="1">
      <c r="F442"/>
      <c r="G442"/>
    </row>
    <row r="443" spans="6:7" ht="15.75" hidden="1" customHeight="1">
      <c r="F443"/>
      <c r="G443"/>
    </row>
    <row r="444" spans="6:7" ht="15.75" hidden="1" customHeight="1">
      <c r="F444"/>
      <c r="G444"/>
    </row>
    <row r="445" spans="6:7" ht="15.75" hidden="1" customHeight="1">
      <c r="F445"/>
      <c r="G445"/>
    </row>
    <row r="446" spans="6:7" ht="15.75" hidden="1" customHeight="1">
      <c r="F446"/>
      <c r="G446"/>
    </row>
    <row r="447" spans="6:7" ht="15.75" hidden="1" customHeight="1">
      <c r="F447"/>
      <c r="G447"/>
    </row>
    <row r="448" spans="6:7" ht="15.75" hidden="1" customHeight="1">
      <c r="F448"/>
      <c r="G448"/>
    </row>
    <row r="449" spans="6:7" ht="15.75" hidden="1" customHeight="1">
      <c r="F449"/>
      <c r="G449"/>
    </row>
    <row r="450" spans="6:7" ht="15.75" hidden="1" customHeight="1">
      <c r="F450"/>
      <c r="G450"/>
    </row>
    <row r="451" spans="6:7" ht="15.75" hidden="1" customHeight="1">
      <c r="F451"/>
      <c r="G451"/>
    </row>
    <row r="452" spans="6:7" ht="15.75" hidden="1" customHeight="1">
      <c r="F452"/>
      <c r="G452"/>
    </row>
    <row r="453" spans="6:7" ht="15.75" hidden="1" customHeight="1">
      <c r="F453"/>
      <c r="G453"/>
    </row>
    <row r="454" spans="6:7" ht="15.75" hidden="1" customHeight="1">
      <c r="F454"/>
      <c r="G454"/>
    </row>
    <row r="455" spans="6:7" ht="15.75" hidden="1" customHeight="1">
      <c r="F455"/>
      <c r="G455"/>
    </row>
    <row r="456" spans="6:7" ht="15.75" hidden="1" customHeight="1">
      <c r="F456"/>
      <c r="G456"/>
    </row>
    <row r="457" spans="6:7" ht="15.75" hidden="1" customHeight="1">
      <c r="F457"/>
      <c r="G457"/>
    </row>
    <row r="458" spans="6:7" ht="15.75" hidden="1" customHeight="1">
      <c r="F458"/>
      <c r="G458"/>
    </row>
    <row r="459" spans="6:7" ht="15.75" hidden="1" customHeight="1">
      <c r="F459"/>
      <c r="G459"/>
    </row>
    <row r="460" spans="6:7" ht="15.75" hidden="1" customHeight="1">
      <c r="F460"/>
      <c r="G460"/>
    </row>
    <row r="461" spans="6:7" ht="15.75" hidden="1" customHeight="1">
      <c r="F461"/>
      <c r="G461"/>
    </row>
    <row r="462" spans="6:7" ht="15.75" hidden="1" customHeight="1">
      <c r="F462"/>
      <c r="G462"/>
    </row>
    <row r="463" spans="6:7" ht="15.75" hidden="1" customHeight="1">
      <c r="F463"/>
      <c r="G463"/>
    </row>
    <row r="464" spans="6:7" ht="15.75" hidden="1" customHeight="1">
      <c r="F464"/>
      <c r="G464"/>
    </row>
    <row r="465" spans="6:7" ht="15.75" hidden="1" customHeight="1">
      <c r="F465"/>
      <c r="G465"/>
    </row>
    <row r="466" spans="6:7" ht="15.75" hidden="1" customHeight="1">
      <c r="F466"/>
      <c r="G466"/>
    </row>
    <row r="467" spans="6:7" ht="15.75" hidden="1" customHeight="1">
      <c r="F467"/>
      <c r="G467"/>
    </row>
    <row r="468" spans="6:7" ht="15.75" hidden="1" customHeight="1">
      <c r="F468"/>
      <c r="G468"/>
    </row>
    <row r="469" spans="6:7" ht="15.75" hidden="1" customHeight="1">
      <c r="F469"/>
      <c r="G469"/>
    </row>
    <row r="470" spans="6:7" ht="15.75" hidden="1" customHeight="1">
      <c r="F470"/>
      <c r="G470"/>
    </row>
    <row r="471" spans="6:7" ht="15.75" hidden="1" customHeight="1">
      <c r="F471"/>
      <c r="G471"/>
    </row>
    <row r="472" spans="6:7" ht="15.75" hidden="1" customHeight="1">
      <c r="F472"/>
      <c r="G472"/>
    </row>
    <row r="473" spans="6:7" ht="15.75" hidden="1" customHeight="1">
      <c r="F473"/>
      <c r="G473"/>
    </row>
    <row r="474" spans="6:7" ht="15.75" hidden="1" customHeight="1">
      <c r="F474"/>
      <c r="G474"/>
    </row>
    <row r="475" spans="6:7" ht="15.75" hidden="1" customHeight="1">
      <c r="F475"/>
      <c r="G475"/>
    </row>
    <row r="476" spans="6:7" ht="15.75" hidden="1" customHeight="1">
      <c r="F476"/>
      <c r="G476"/>
    </row>
    <row r="477" spans="6:7" ht="15.75" hidden="1" customHeight="1">
      <c r="F477"/>
      <c r="G477"/>
    </row>
    <row r="478" spans="6:7" ht="15.75" hidden="1" customHeight="1">
      <c r="F478"/>
      <c r="G478"/>
    </row>
    <row r="479" spans="6:7" ht="15.75" hidden="1" customHeight="1">
      <c r="F479"/>
      <c r="G479"/>
    </row>
    <row r="480" spans="6:7" ht="15.75" hidden="1" customHeight="1">
      <c r="F480"/>
      <c r="G480"/>
    </row>
    <row r="481" spans="6:7" ht="15.75" hidden="1" customHeight="1">
      <c r="F481"/>
      <c r="G481"/>
    </row>
    <row r="482" spans="6:7" ht="15.75" hidden="1" customHeight="1">
      <c r="F482"/>
      <c r="G482"/>
    </row>
    <row r="483" spans="6:7" ht="15.75" hidden="1" customHeight="1">
      <c r="F483"/>
      <c r="G483"/>
    </row>
    <row r="484" spans="6:7" ht="15.75" hidden="1" customHeight="1">
      <c r="F484"/>
      <c r="G484"/>
    </row>
    <row r="485" spans="6:7" ht="15.75" hidden="1" customHeight="1">
      <c r="F485"/>
      <c r="G485"/>
    </row>
    <row r="486" spans="6:7" ht="15.75" hidden="1" customHeight="1">
      <c r="F486"/>
      <c r="G486"/>
    </row>
    <row r="487" spans="6:7" ht="15.75" hidden="1" customHeight="1">
      <c r="F487"/>
      <c r="G487"/>
    </row>
    <row r="488" spans="6:7" ht="15.75" hidden="1" customHeight="1">
      <c r="F488"/>
      <c r="G488"/>
    </row>
    <row r="489" spans="6:7" ht="15.75" hidden="1" customHeight="1">
      <c r="F489"/>
      <c r="G489"/>
    </row>
    <row r="490" spans="6:7" ht="15.75" hidden="1" customHeight="1">
      <c r="F490"/>
      <c r="G490"/>
    </row>
    <row r="491" spans="6:7" ht="15.75" hidden="1" customHeight="1">
      <c r="F491"/>
      <c r="G491"/>
    </row>
    <row r="492" spans="6:7" ht="15.75" hidden="1" customHeight="1">
      <c r="F492"/>
      <c r="G492"/>
    </row>
    <row r="493" spans="6:7" ht="15.75" hidden="1" customHeight="1">
      <c r="F493"/>
      <c r="G493"/>
    </row>
    <row r="494" spans="6:7" ht="15.75" hidden="1" customHeight="1">
      <c r="F494"/>
      <c r="G494"/>
    </row>
    <row r="495" spans="6:7" ht="15.75" hidden="1" customHeight="1">
      <c r="F495"/>
      <c r="G495"/>
    </row>
    <row r="496" spans="6:7" ht="15.75" hidden="1" customHeight="1">
      <c r="F496"/>
      <c r="G496"/>
    </row>
    <row r="497" spans="6:7" ht="15.75" hidden="1" customHeight="1">
      <c r="F497"/>
      <c r="G497"/>
    </row>
    <row r="498" spans="6:7" ht="15.75" hidden="1" customHeight="1">
      <c r="F498"/>
      <c r="G498"/>
    </row>
    <row r="499" spans="6:7" ht="15.75" hidden="1" customHeight="1">
      <c r="F499"/>
      <c r="G499"/>
    </row>
    <row r="500" spans="6:7" ht="15.75" hidden="1" customHeight="1">
      <c r="F500"/>
      <c r="G500"/>
    </row>
    <row r="501" spans="6:7" ht="15.75" hidden="1" customHeight="1">
      <c r="F501"/>
      <c r="G501"/>
    </row>
    <row r="502" spans="6:7" ht="15.75" hidden="1" customHeight="1">
      <c r="F502"/>
      <c r="G502"/>
    </row>
    <row r="503" spans="6:7" ht="15.75" hidden="1" customHeight="1">
      <c r="F503"/>
      <c r="G503"/>
    </row>
    <row r="504" spans="6:7" ht="15.75" hidden="1" customHeight="1">
      <c r="F504"/>
      <c r="G504"/>
    </row>
    <row r="505" spans="6:7" ht="15.75" hidden="1" customHeight="1">
      <c r="F505"/>
      <c r="G505"/>
    </row>
    <row r="506" spans="6:7" ht="15.75" hidden="1" customHeight="1">
      <c r="F506"/>
      <c r="G506"/>
    </row>
    <row r="507" spans="6:7" ht="15.75" hidden="1" customHeight="1">
      <c r="F507"/>
      <c r="G507"/>
    </row>
    <row r="508" spans="6:7" ht="15.75" hidden="1" customHeight="1">
      <c r="F508"/>
      <c r="G508"/>
    </row>
    <row r="509" spans="6:7" ht="15.75" hidden="1" customHeight="1">
      <c r="F509"/>
      <c r="G509"/>
    </row>
    <row r="510" spans="6:7" ht="15.75" hidden="1" customHeight="1">
      <c r="F510"/>
      <c r="G510"/>
    </row>
    <row r="511" spans="6:7" ht="15.75" hidden="1" customHeight="1">
      <c r="F511"/>
      <c r="G511"/>
    </row>
    <row r="512" spans="6:7" ht="15.75" hidden="1" customHeight="1">
      <c r="F512"/>
      <c r="G512"/>
    </row>
    <row r="513" spans="6:7" ht="15.75" hidden="1" customHeight="1">
      <c r="F513"/>
      <c r="G513"/>
    </row>
    <row r="514" spans="6:7" ht="15.75" hidden="1" customHeight="1">
      <c r="F514"/>
      <c r="G514"/>
    </row>
    <row r="515" spans="6:7" ht="15.75" hidden="1" customHeight="1">
      <c r="F515"/>
      <c r="G515"/>
    </row>
    <row r="516" spans="6:7" ht="15.75" hidden="1" customHeight="1">
      <c r="F516"/>
      <c r="G516"/>
    </row>
    <row r="517" spans="6:7" ht="15.75" hidden="1" customHeight="1">
      <c r="F517"/>
      <c r="G517"/>
    </row>
    <row r="518" spans="6:7" ht="15.75" hidden="1" customHeight="1">
      <c r="F518"/>
      <c r="G518"/>
    </row>
    <row r="519" spans="6:7" ht="15.75" hidden="1" customHeight="1">
      <c r="F519"/>
      <c r="G519"/>
    </row>
    <row r="520" spans="6:7" ht="15.75" hidden="1" customHeight="1">
      <c r="F520"/>
      <c r="G520"/>
    </row>
    <row r="521" spans="6:7" ht="15.75" hidden="1" customHeight="1">
      <c r="F521"/>
      <c r="G521"/>
    </row>
    <row r="522" spans="6:7" ht="15.75" hidden="1" customHeight="1">
      <c r="F522"/>
      <c r="G522"/>
    </row>
    <row r="523" spans="6:7" ht="15.75" hidden="1" customHeight="1">
      <c r="F523"/>
      <c r="G523"/>
    </row>
    <row r="524" spans="6:7" ht="15.75" hidden="1" customHeight="1">
      <c r="F524"/>
      <c r="G524"/>
    </row>
    <row r="525" spans="6:7" ht="15.75" hidden="1" customHeight="1">
      <c r="F525"/>
      <c r="G525"/>
    </row>
    <row r="526" spans="6:7" ht="15.75" hidden="1" customHeight="1">
      <c r="F526"/>
      <c r="G526"/>
    </row>
    <row r="527" spans="6:7" ht="15.75" hidden="1" customHeight="1">
      <c r="F527"/>
      <c r="G527"/>
    </row>
    <row r="528" spans="6:7" ht="15.75" hidden="1" customHeight="1">
      <c r="F528"/>
      <c r="G528"/>
    </row>
    <row r="529" spans="6:7" ht="15.75" hidden="1" customHeight="1">
      <c r="F529"/>
      <c r="G529"/>
    </row>
    <row r="530" spans="6:7" ht="15.75" hidden="1" customHeight="1">
      <c r="F530"/>
      <c r="G530"/>
    </row>
    <row r="531" spans="6:7" ht="15.75" hidden="1" customHeight="1">
      <c r="F531"/>
      <c r="G531"/>
    </row>
    <row r="532" spans="6:7" ht="15.75" hidden="1" customHeight="1">
      <c r="F532"/>
      <c r="G532"/>
    </row>
    <row r="533" spans="6:7" ht="15.75" hidden="1" customHeight="1">
      <c r="F533"/>
      <c r="G533"/>
    </row>
    <row r="534" spans="6:7" ht="15.75" hidden="1" customHeight="1">
      <c r="F534"/>
      <c r="G534"/>
    </row>
    <row r="535" spans="6:7" ht="15.75" hidden="1" customHeight="1">
      <c r="F535"/>
      <c r="G535"/>
    </row>
    <row r="536" spans="6:7" ht="15.75" hidden="1" customHeight="1">
      <c r="F536"/>
      <c r="G536"/>
    </row>
    <row r="537" spans="6:7" ht="15.75" hidden="1" customHeight="1">
      <c r="F537"/>
      <c r="G537"/>
    </row>
    <row r="538" spans="6:7" ht="15.75" hidden="1" customHeight="1">
      <c r="F538"/>
      <c r="G538"/>
    </row>
    <row r="539" spans="6:7" ht="15.75" hidden="1" customHeight="1">
      <c r="F539"/>
      <c r="G539"/>
    </row>
    <row r="540" spans="6:7" ht="15.75" hidden="1" customHeight="1">
      <c r="F540"/>
      <c r="G540"/>
    </row>
    <row r="541" spans="6:7" ht="15.75" hidden="1" customHeight="1">
      <c r="F541"/>
      <c r="G541"/>
    </row>
    <row r="542" spans="6:7" ht="15.75" hidden="1" customHeight="1">
      <c r="F542"/>
      <c r="G542"/>
    </row>
    <row r="543" spans="6:7" ht="15.75" hidden="1" customHeight="1">
      <c r="F543"/>
      <c r="G543"/>
    </row>
    <row r="544" spans="6:7" ht="15.75" hidden="1" customHeight="1">
      <c r="F544"/>
      <c r="G544"/>
    </row>
    <row r="545" spans="6:7" ht="15.75" hidden="1" customHeight="1">
      <c r="F545"/>
      <c r="G545"/>
    </row>
    <row r="546" spans="6:7" ht="15.75" hidden="1" customHeight="1">
      <c r="F546"/>
      <c r="G546"/>
    </row>
    <row r="547" spans="6:7" ht="15.75" hidden="1" customHeight="1">
      <c r="F547"/>
      <c r="G547"/>
    </row>
    <row r="548" spans="6:7" ht="15.75" hidden="1" customHeight="1">
      <c r="F548"/>
      <c r="G548"/>
    </row>
    <row r="549" spans="6:7" ht="15.75" hidden="1" customHeight="1">
      <c r="F549"/>
      <c r="G549"/>
    </row>
    <row r="550" spans="6:7" ht="15.75" hidden="1" customHeight="1">
      <c r="F550"/>
      <c r="G550"/>
    </row>
    <row r="551" spans="6:7" ht="15.75" hidden="1" customHeight="1">
      <c r="F551"/>
      <c r="G551"/>
    </row>
    <row r="552" spans="6:7" ht="15.75" hidden="1" customHeight="1">
      <c r="F552"/>
      <c r="G552"/>
    </row>
    <row r="553" spans="6:7" ht="15.75" hidden="1" customHeight="1">
      <c r="F553"/>
      <c r="G553"/>
    </row>
    <row r="554" spans="6:7" ht="15.75" hidden="1" customHeight="1">
      <c r="F554"/>
      <c r="G554"/>
    </row>
    <row r="555" spans="6:7" ht="15.75" hidden="1" customHeight="1">
      <c r="F555"/>
      <c r="G555"/>
    </row>
    <row r="556" spans="6:7" ht="15.75" hidden="1" customHeight="1">
      <c r="F556"/>
      <c r="G556"/>
    </row>
    <row r="557" spans="6:7" ht="15.75" hidden="1" customHeight="1">
      <c r="F557"/>
      <c r="G557"/>
    </row>
    <row r="558" spans="6:7" ht="15.75" hidden="1" customHeight="1">
      <c r="F558"/>
      <c r="G558"/>
    </row>
    <row r="559" spans="6:7" ht="15.75" hidden="1" customHeight="1">
      <c r="F559"/>
      <c r="G559"/>
    </row>
    <row r="560" spans="6:7" ht="15.75" hidden="1" customHeight="1">
      <c r="F560"/>
      <c r="G560"/>
    </row>
    <row r="561" spans="6:7" ht="15.75" hidden="1" customHeight="1">
      <c r="F561"/>
      <c r="G561"/>
    </row>
    <row r="562" spans="6:7" ht="15.75" hidden="1" customHeight="1">
      <c r="F562"/>
      <c r="G562"/>
    </row>
    <row r="563" spans="6:7" ht="15.75" hidden="1" customHeight="1">
      <c r="F563"/>
      <c r="G563"/>
    </row>
    <row r="564" spans="6:7" ht="15.75" hidden="1" customHeight="1">
      <c r="F564"/>
      <c r="G564"/>
    </row>
    <row r="565" spans="6:7" ht="15.75" hidden="1" customHeight="1">
      <c r="F565"/>
      <c r="G565"/>
    </row>
    <row r="566" spans="6:7" ht="15.75" hidden="1" customHeight="1">
      <c r="F566"/>
      <c r="G566"/>
    </row>
    <row r="567" spans="6:7" ht="15.75" hidden="1" customHeight="1">
      <c r="F567"/>
      <c r="G567"/>
    </row>
    <row r="568" spans="6:7" ht="15.75" hidden="1" customHeight="1">
      <c r="F568"/>
      <c r="G568"/>
    </row>
    <row r="569" spans="6:7" ht="15.75" hidden="1" customHeight="1">
      <c r="F569"/>
      <c r="G569"/>
    </row>
    <row r="570" spans="6:7" ht="15.75" hidden="1" customHeight="1">
      <c r="F570"/>
      <c r="G570"/>
    </row>
    <row r="571" spans="6:7" ht="15.75" hidden="1" customHeight="1">
      <c r="F571"/>
      <c r="G571"/>
    </row>
    <row r="572" spans="6:7" ht="15.75" hidden="1" customHeight="1">
      <c r="F572"/>
      <c r="G572"/>
    </row>
    <row r="573" spans="6:7" ht="15.75" hidden="1" customHeight="1">
      <c r="F573"/>
      <c r="G573"/>
    </row>
    <row r="574" spans="6:7" ht="15.75" hidden="1" customHeight="1">
      <c r="F574"/>
      <c r="G574"/>
    </row>
    <row r="575" spans="6:7" ht="15.75" hidden="1" customHeight="1">
      <c r="F575"/>
      <c r="G575"/>
    </row>
    <row r="576" spans="6:7" ht="15.75" hidden="1" customHeight="1">
      <c r="F576"/>
      <c r="G576"/>
    </row>
    <row r="577" spans="6:7" ht="15.75" hidden="1" customHeight="1">
      <c r="F577"/>
      <c r="G577"/>
    </row>
    <row r="578" spans="6:7" ht="15.75" hidden="1" customHeight="1">
      <c r="F578"/>
      <c r="G578"/>
    </row>
    <row r="579" spans="6:7" ht="15.75" hidden="1" customHeight="1">
      <c r="F579"/>
      <c r="G579"/>
    </row>
    <row r="580" spans="6:7" ht="15.75" hidden="1" customHeight="1">
      <c r="F580"/>
      <c r="G580"/>
    </row>
    <row r="581" spans="6:7" ht="15.75" hidden="1" customHeight="1">
      <c r="F581"/>
      <c r="G581"/>
    </row>
    <row r="582" spans="6:7" ht="15.75" hidden="1" customHeight="1">
      <c r="F582"/>
      <c r="G582"/>
    </row>
    <row r="583" spans="6:7" ht="15.75" hidden="1" customHeight="1">
      <c r="F583"/>
      <c r="G583"/>
    </row>
    <row r="584" spans="6:7" ht="15.75" hidden="1" customHeight="1">
      <c r="F584"/>
      <c r="G584"/>
    </row>
    <row r="585" spans="6:7" ht="15.75" hidden="1" customHeight="1">
      <c r="F585"/>
      <c r="G585"/>
    </row>
    <row r="586" spans="6:7" ht="15.75" hidden="1" customHeight="1">
      <c r="F586"/>
      <c r="G586"/>
    </row>
    <row r="587" spans="6:7" ht="15.75" hidden="1" customHeight="1">
      <c r="F587"/>
      <c r="G587"/>
    </row>
    <row r="588" spans="6:7" ht="15.75" hidden="1" customHeight="1">
      <c r="F588"/>
      <c r="G588"/>
    </row>
    <row r="589" spans="6:7" ht="15.75" hidden="1" customHeight="1">
      <c r="F589"/>
      <c r="G589"/>
    </row>
    <row r="590" spans="6:7" ht="15.75" hidden="1" customHeight="1">
      <c r="F590"/>
      <c r="G590"/>
    </row>
    <row r="591" spans="6:7" ht="15.75" hidden="1" customHeight="1">
      <c r="F591"/>
      <c r="G591"/>
    </row>
    <row r="592" spans="6:7" ht="15.75" hidden="1" customHeight="1">
      <c r="F592"/>
      <c r="G592"/>
    </row>
    <row r="593" spans="6:7" ht="15.75" hidden="1" customHeight="1">
      <c r="F593"/>
      <c r="G593"/>
    </row>
    <row r="594" spans="6:7" ht="15.75" hidden="1" customHeight="1">
      <c r="F594"/>
      <c r="G594"/>
    </row>
    <row r="595" spans="6:7" ht="15.75" hidden="1" customHeight="1">
      <c r="F595"/>
      <c r="G595"/>
    </row>
    <row r="596" spans="6:7" ht="15.75" hidden="1" customHeight="1">
      <c r="F596"/>
      <c r="G596"/>
    </row>
    <row r="597" spans="6:7" ht="15.75" hidden="1" customHeight="1">
      <c r="F597"/>
      <c r="G597"/>
    </row>
    <row r="598" spans="6:7" ht="15.75" hidden="1" customHeight="1">
      <c r="F598"/>
      <c r="G598"/>
    </row>
    <row r="599" spans="6:7" ht="15.75" hidden="1" customHeight="1">
      <c r="F599"/>
      <c r="G599"/>
    </row>
    <row r="600" spans="6:7" ht="15.75" hidden="1" customHeight="1">
      <c r="F600"/>
      <c r="G600"/>
    </row>
    <row r="601" spans="6:7" ht="15.75" hidden="1" customHeight="1">
      <c r="F601"/>
      <c r="G601"/>
    </row>
    <row r="602" spans="6:7" ht="15.75" hidden="1" customHeight="1">
      <c r="F602"/>
      <c r="G602"/>
    </row>
    <row r="603" spans="6:7" ht="15.75" hidden="1" customHeight="1">
      <c r="F603"/>
      <c r="G603"/>
    </row>
    <row r="604" spans="6:7" ht="15.75" hidden="1" customHeight="1">
      <c r="F604"/>
      <c r="G604"/>
    </row>
    <row r="605" spans="6:7" ht="15.75" hidden="1" customHeight="1">
      <c r="F605"/>
      <c r="G605"/>
    </row>
    <row r="606" spans="6:7" ht="15.75" hidden="1" customHeight="1">
      <c r="F606"/>
      <c r="G606"/>
    </row>
    <row r="607" spans="6:7" ht="15.75" hidden="1" customHeight="1">
      <c r="F607"/>
      <c r="G607"/>
    </row>
    <row r="608" spans="6:7" ht="15.75" hidden="1" customHeight="1">
      <c r="F608"/>
      <c r="G608"/>
    </row>
    <row r="609" spans="6:7" ht="15.75" hidden="1" customHeight="1">
      <c r="F609"/>
      <c r="G609"/>
    </row>
    <row r="610" spans="6:7" ht="15.75" hidden="1" customHeight="1">
      <c r="F610"/>
      <c r="G610"/>
    </row>
    <row r="611" spans="6:7" ht="15.75" hidden="1" customHeight="1">
      <c r="F611"/>
      <c r="G611"/>
    </row>
    <row r="612" spans="6:7" ht="15.75" hidden="1" customHeight="1">
      <c r="F612"/>
      <c r="G612"/>
    </row>
    <row r="613" spans="6:7" ht="15.75" hidden="1" customHeight="1">
      <c r="F613"/>
      <c r="G613"/>
    </row>
    <row r="614" spans="6:7" ht="15.75" hidden="1" customHeight="1">
      <c r="F614"/>
      <c r="G614"/>
    </row>
    <row r="615" spans="6:7" ht="15.75" hidden="1" customHeight="1">
      <c r="F615"/>
      <c r="G615"/>
    </row>
    <row r="616" spans="6:7" ht="15.75" hidden="1" customHeight="1">
      <c r="F616"/>
      <c r="G616"/>
    </row>
    <row r="617" spans="6:7" ht="15.75" hidden="1" customHeight="1">
      <c r="F617"/>
      <c r="G617"/>
    </row>
    <row r="618" spans="6:7" ht="15.75" hidden="1" customHeight="1">
      <c r="F618"/>
      <c r="G618"/>
    </row>
    <row r="619" spans="6:7" ht="15.75" hidden="1" customHeight="1">
      <c r="F619"/>
      <c r="G619"/>
    </row>
    <row r="620" spans="6:7" ht="15.75" hidden="1" customHeight="1">
      <c r="F620"/>
      <c r="G620"/>
    </row>
    <row r="621" spans="6:7" ht="15.75" hidden="1" customHeight="1">
      <c r="F621"/>
      <c r="G621"/>
    </row>
    <row r="622" spans="6:7" ht="15.75" hidden="1" customHeight="1">
      <c r="F622"/>
      <c r="G622"/>
    </row>
    <row r="623" spans="6:7" ht="15.75" hidden="1" customHeight="1">
      <c r="F623"/>
      <c r="G623"/>
    </row>
    <row r="624" spans="6:7" ht="15.75" hidden="1" customHeight="1">
      <c r="F624"/>
      <c r="G624"/>
    </row>
    <row r="625" spans="6:7" ht="15.75" hidden="1" customHeight="1">
      <c r="F625"/>
      <c r="G625"/>
    </row>
    <row r="626" spans="6:7" ht="15.75" hidden="1" customHeight="1">
      <c r="F626"/>
      <c r="G626"/>
    </row>
    <row r="627" spans="6:7" ht="15.75" hidden="1" customHeight="1">
      <c r="F627"/>
      <c r="G627"/>
    </row>
    <row r="628" spans="6:7" ht="15.75" hidden="1" customHeight="1">
      <c r="F628"/>
      <c r="G628"/>
    </row>
    <row r="629" spans="6:7" ht="15.75" hidden="1" customHeight="1">
      <c r="F629"/>
      <c r="G629"/>
    </row>
    <row r="630" spans="6:7" ht="15.75" hidden="1" customHeight="1">
      <c r="F630"/>
      <c r="G630"/>
    </row>
    <row r="631" spans="6:7" ht="15.75" hidden="1" customHeight="1">
      <c r="F631"/>
      <c r="G631"/>
    </row>
    <row r="632" spans="6:7" ht="15.75" hidden="1" customHeight="1">
      <c r="F632"/>
      <c r="G632"/>
    </row>
    <row r="633" spans="6:7" ht="15.75" hidden="1" customHeight="1">
      <c r="F633"/>
      <c r="G633"/>
    </row>
    <row r="634" spans="6:7" ht="15.75" hidden="1" customHeight="1">
      <c r="F634"/>
      <c r="G634"/>
    </row>
    <row r="635" spans="6:7" ht="15.75" hidden="1" customHeight="1">
      <c r="F635"/>
      <c r="G635"/>
    </row>
    <row r="636" spans="6:7" ht="15.75" hidden="1" customHeight="1">
      <c r="F636"/>
      <c r="G636"/>
    </row>
    <row r="637" spans="6:7" ht="15.75" hidden="1" customHeight="1">
      <c r="F637"/>
      <c r="G637"/>
    </row>
    <row r="638" spans="6:7" ht="15.75" hidden="1" customHeight="1">
      <c r="F638"/>
      <c r="G638"/>
    </row>
    <row r="639" spans="6:7" ht="15.75" hidden="1" customHeight="1">
      <c r="F639"/>
      <c r="G639"/>
    </row>
    <row r="640" spans="6:7" ht="15.75" hidden="1" customHeight="1">
      <c r="F640"/>
      <c r="G640"/>
    </row>
    <row r="641" spans="6:7" ht="15.75" hidden="1" customHeight="1">
      <c r="F641"/>
      <c r="G641"/>
    </row>
    <row r="642" spans="6:7" ht="15.75" hidden="1" customHeight="1">
      <c r="F642"/>
      <c r="G642"/>
    </row>
    <row r="643" spans="6:7" ht="15.75" hidden="1" customHeight="1">
      <c r="F643"/>
      <c r="G643"/>
    </row>
    <row r="644" spans="6:7" ht="15.75" hidden="1" customHeight="1">
      <c r="F644"/>
      <c r="G644"/>
    </row>
    <row r="645" spans="6:7" ht="15.75" hidden="1" customHeight="1">
      <c r="F645"/>
      <c r="G645"/>
    </row>
    <row r="646" spans="6:7" ht="15.75" hidden="1" customHeight="1">
      <c r="F646"/>
      <c r="G646"/>
    </row>
    <row r="647" spans="6:7" ht="15.75" hidden="1" customHeight="1">
      <c r="F647"/>
      <c r="G647"/>
    </row>
    <row r="648" spans="6:7" ht="15.75" hidden="1" customHeight="1">
      <c r="F648"/>
      <c r="G648"/>
    </row>
    <row r="649" spans="6:7" ht="15.75" hidden="1" customHeight="1">
      <c r="F649"/>
      <c r="G649"/>
    </row>
    <row r="650" spans="6:7" ht="15.75" hidden="1" customHeight="1">
      <c r="F650"/>
      <c r="G650"/>
    </row>
    <row r="651" spans="6:7" ht="15.75" hidden="1" customHeight="1">
      <c r="F651"/>
      <c r="G651"/>
    </row>
    <row r="652" spans="6:7" ht="15.75" hidden="1" customHeight="1">
      <c r="F652"/>
      <c r="G652"/>
    </row>
    <row r="653" spans="6:7" ht="15.75" hidden="1" customHeight="1">
      <c r="F653"/>
      <c r="G653"/>
    </row>
    <row r="654" spans="6:7" ht="15.75" hidden="1" customHeight="1">
      <c r="F654"/>
      <c r="G654"/>
    </row>
    <row r="655" spans="6:7" ht="15.75" hidden="1" customHeight="1">
      <c r="F655"/>
      <c r="G655"/>
    </row>
    <row r="656" spans="6:7" ht="15.75" hidden="1" customHeight="1">
      <c r="F656"/>
      <c r="G656"/>
    </row>
    <row r="657" spans="6:7" ht="15.75" hidden="1" customHeight="1">
      <c r="F657"/>
      <c r="G657"/>
    </row>
    <row r="658" spans="6:7" ht="15.75" hidden="1" customHeight="1">
      <c r="F658"/>
      <c r="G658"/>
    </row>
    <row r="659" spans="6:7" ht="15.75" hidden="1" customHeight="1">
      <c r="F659"/>
      <c r="G659"/>
    </row>
    <row r="660" spans="6:7" ht="15.75" hidden="1" customHeight="1">
      <c r="F660"/>
      <c r="G660"/>
    </row>
    <row r="661" spans="6:7" ht="15.75" hidden="1" customHeight="1">
      <c r="F661"/>
      <c r="G661"/>
    </row>
    <row r="662" spans="6:7" ht="15.75" hidden="1" customHeight="1">
      <c r="F662"/>
      <c r="G662"/>
    </row>
    <row r="663" spans="6:7" ht="15.75" hidden="1" customHeight="1">
      <c r="F663"/>
      <c r="G663"/>
    </row>
    <row r="664" spans="6:7" ht="15.75" hidden="1" customHeight="1">
      <c r="F664"/>
      <c r="G664"/>
    </row>
    <row r="665" spans="6:7" ht="15.75" hidden="1" customHeight="1">
      <c r="F665"/>
      <c r="G665"/>
    </row>
    <row r="666" spans="6:7" ht="15.75" hidden="1" customHeight="1">
      <c r="F666"/>
      <c r="G666"/>
    </row>
    <row r="667" spans="6:7" ht="15.75" hidden="1" customHeight="1">
      <c r="F667"/>
      <c r="G667"/>
    </row>
    <row r="668" spans="6:7" ht="15.75" hidden="1" customHeight="1">
      <c r="F668"/>
      <c r="G668"/>
    </row>
    <row r="669" spans="6:7" ht="15.75" hidden="1" customHeight="1">
      <c r="F669"/>
      <c r="G669"/>
    </row>
    <row r="670" spans="6:7" ht="15.75" hidden="1" customHeight="1">
      <c r="F670"/>
      <c r="G670"/>
    </row>
    <row r="671" spans="6:7" ht="15.75" hidden="1" customHeight="1">
      <c r="F671"/>
      <c r="G671"/>
    </row>
    <row r="672" spans="6:7" ht="15.75" hidden="1" customHeight="1">
      <c r="F672"/>
      <c r="G672"/>
    </row>
    <row r="673" spans="6:7" ht="15.75" hidden="1" customHeight="1">
      <c r="F673"/>
      <c r="G673"/>
    </row>
    <row r="674" spans="6:7" ht="15.75" hidden="1" customHeight="1">
      <c r="F674"/>
      <c r="G674"/>
    </row>
    <row r="675" spans="6:7" ht="15.75" hidden="1" customHeight="1">
      <c r="F675"/>
      <c r="G675"/>
    </row>
    <row r="676" spans="6:7" ht="15.75" hidden="1" customHeight="1">
      <c r="F676"/>
      <c r="G676"/>
    </row>
    <row r="677" spans="6:7" ht="15.75" hidden="1" customHeight="1">
      <c r="F677"/>
      <c r="G677"/>
    </row>
    <row r="678" spans="6:7" ht="15.75" hidden="1" customHeight="1">
      <c r="F678"/>
      <c r="G678"/>
    </row>
    <row r="679" spans="6:7" ht="15.75" hidden="1" customHeight="1">
      <c r="F679"/>
      <c r="G679"/>
    </row>
    <row r="680" spans="6:7" ht="15.75" hidden="1" customHeight="1">
      <c r="F680"/>
      <c r="G680"/>
    </row>
    <row r="681" spans="6:7" ht="15.75" hidden="1" customHeight="1">
      <c r="F681"/>
      <c r="G681"/>
    </row>
    <row r="682" spans="6:7" ht="15.75" hidden="1" customHeight="1">
      <c r="F682"/>
      <c r="G682"/>
    </row>
    <row r="683" spans="6:7" ht="15.75" hidden="1" customHeight="1">
      <c r="F683"/>
      <c r="G683"/>
    </row>
    <row r="684" spans="6:7" ht="15.75" hidden="1" customHeight="1">
      <c r="F684"/>
      <c r="G684"/>
    </row>
    <row r="685" spans="6:7" ht="15.75" hidden="1" customHeight="1">
      <c r="F685"/>
      <c r="G685"/>
    </row>
    <row r="686" spans="6:7" ht="15.75" hidden="1" customHeight="1">
      <c r="F686"/>
      <c r="G686"/>
    </row>
    <row r="687" spans="6:7" ht="15.75" hidden="1" customHeight="1">
      <c r="F687"/>
      <c r="G687"/>
    </row>
    <row r="688" spans="6:7" ht="15.75" hidden="1" customHeight="1">
      <c r="F688"/>
      <c r="G688"/>
    </row>
    <row r="689" spans="6:7" ht="15.75" hidden="1" customHeight="1">
      <c r="F689"/>
      <c r="G689"/>
    </row>
    <row r="690" spans="6:7" ht="15.75" hidden="1" customHeight="1">
      <c r="F690"/>
      <c r="G690"/>
    </row>
    <row r="691" spans="6:7" ht="15.75" hidden="1" customHeight="1">
      <c r="F691"/>
      <c r="G691"/>
    </row>
    <row r="692" spans="6:7" ht="15.75" hidden="1" customHeight="1">
      <c r="F692"/>
      <c r="G692"/>
    </row>
    <row r="693" spans="6:7" ht="15.75" hidden="1" customHeight="1">
      <c r="F693"/>
      <c r="G693"/>
    </row>
    <row r="694" spans="6:7" ht="15.75" hidden="1" customHeight="1">
      <c r="F694"/>
      <c r="G694"/>
    </row>
    <row r="695" spans="6:7" ht="15.75" hidden="1" customHeight="1">
      <c r="F695"/>
      <c r="G695"/>
    </row>
    <row r="696" spans="6:7" ht="15.75" hidden="1" customHeight="1">
      <c r="F696"/>
      <c r="G696"/>
    </row>
    <row r="697" spans="6:7" ht="15.75" hidden="1" customHeight="1">
      <c r="F697"/>
      <c r="G697"/>
    </row>
    <row r="698" spans="6:7" ht="15.75" hidden="1" customHeight="1">
      <c r="F698"/>
      <c r="G698"/>
    </row>
    <row r="699" spans="6:7" ht="15.75" hidden="1" customHeight="1">
      <c r="F699"/>
      <c r="G699"/>
    </row>
    <row r="700" spans="6:7" ht="15.75" hidden="1" customHeight="1">
      <c r="F700"/>
      <c r="G700"/>
    </row>
    <row r="701" spans="6:7" ht="15.75" hidden="1" customHeight="1">
      <c r="F701"/>
      <c r="G701"/>
    </row>
    <row r="702" spans="6:7" ht="15.75" hidden="1" customHeight="1">
      <c r="F702"/>
      <c r="G702"/>
    </row>
    <row r="703" spans="6:7" ht="15.75" hidden="1" customHeight="1">
      <c r="F703"/>
      <c r="G703"/>
    </row>
    <row r="704" spans="6:7" ht="15.75" hidden="1" customHeight="1">
      <c r="F704"/>
      <c r="G704"/>
    </row>
    <row r="705" spans="6:7" ht="15.75" hidden="1" customHeight="1">
      <c r="F705"/>
      <c r="G705"/>
    </row>
    <row r="706" spans="6:7" ht="15.75" hidden="1" customHeight="1">
      <c r="F706"/>
      <c r="G706"/>
    </row>
    <row r="707" spans="6:7" ht="15.75" hidden="1" customHeight="1">
      <c r="F707"/>
      <c r="G707"/>
    </row>
    <row r="708" spans="6:7" ht="15.75" hidden="1" customHeight="1">
      <c r="F708"/>
      <c r="G708"/>
    </row>
    <row r="709" spans="6:7" ht="15.75" hidden="1" customHeight="1">
      <c r="F709"/>
      <c r="G709"/>
    </row>
    <row r="710" spans="6:7" ht="15.75" hidden="1" customHeight="1">
      <c r="F710"/>
      <c r="G710"/>
    </row>
    <row r="711" spans="6:7" ht="15.75" hidden="1" customHeight="1">
      <c r="F711"/>
      <c r="G711"/>
    </row>
    <row r="712" spans="6:7" ht="15.75" hidden="1" customHeight="1">
      <c r="F712"/>
      <c r="G712"/>
    </row>
    <row r="713" spans="6:7" ht="15.75" hidden="1" customHeight="1">
      <c r="F713"/>
      <c r="G713"/>
    </row>
    <row r="714" spans="6:7" ht="15.75" hidden="1" customHeight="1">
      <c r="F714"/>
      <c r="G714"/>
    </row>
    <row r="715" spans="6:7" ht="15.75" hidden="1" customHeight="1">
      <c r="F715"/>
      <c r="G715"/>
    </row>
    <row r="716" spans="6:7" ht="15.75" hidden="1" customHeight="1">
      <c r="F716"/>
      <c r="G716"/>
    </row>
    <row r="717" spans="6:7" ht="15.75" hidden="1" customHeight="1">
      <c r="F717"/>
      <c r="G717"/>
    </row>
    <row r="718" spans="6:7" ht="15.75" hidden="1" customHeight="1">
      <c r="F718"/>
      <c r="G718"/>
    </row>
    <row r="719" spans="6:7" ht="15.75" hidden="1" customHeight="1">
      <c r="F719"/>
      <c r="G719"/>
    </row>
    <row r="720" spans="6:7" ht="15.75" hidden="1" customHeight="1">
      <c r="F720"/>
      <c r="G720"/>
    </row>
    <row r="721" spans="6:7" ht="15.75" hidden="1" customHeight="1">
      <c r="F721"/>
      <c r="G721"/>
    </row>
    <row r="722" spans="6:7" ht="15.75" hidden="1" customHeight="1">
      <c r="F722"/>
      <c r="G722"/>
    </row>
    <row r="723" spans="6:7" ht="15.75" hidden="1" customHeight="1">
      <c r="F723"/>
      <c r="G723"/>
    </row>
    <row r="724" spans="6:7" ht="15.75" hidden="1" customHeight="1">
      <c r="F724"/>
      <c r="G724"/>
    </row>
    <row r="725" spans="6:7" ht="15.75" hidden="1" customHeight="1">
      <c r="F725"/>
      <c r="G725"/>
    </row>
    <row r="726" spans="6:7" ht="15.75" hidden="1" customHeight="1">
      <c r="F726"/>
      <c r="G726"/>
    </row>
    <row r="727" spans="6:7" ht="15.75" hidden="1" customHeight="1">
      <c r="F727"/>
      <c r="G727"/>
    </row>
    <row r="728" spans="6:7" ht="15.75" hidden="1" customHeight="1">
      <c r="F728"/>
      <c r="G728"/>
    </row>
    <row r="729" spans="6:7" ht="15.75" hidden="1" customHeight="1">
      <c r="F729"/>
      <c r="G729"/>
    </row>
    <row r="730" spans="6:7" ht="15.75" hidden="1" customHeight="1">
      <c r="F730"/>
      <c r="G730"/>
    </row>
    <row r="731" spans="6:7" ht="15.75" hidden="1" customHeight="1">
      <c r="F731"/>
      <c r="G731"/>
    </row>
    <row r="732" spans="6:7" ht="15.75" hidden="1" customHeight="1">
      <c r="F732"/>
      <c r="G732"/>
    </row>
    <row r="733" spans="6:7" ht="15.75" hidden="1" customHeight="1">
      <c r="F733"/>
      <c r="G733"/>
    </row>
    <row r="734" spans="6:7" ht="15.75" hidden="1" customHeight="1">
      <c r="F734"/>
      <c r="G734"/>
    </row>
    <row r="735" spans="6:7" ht="15.75" hidden="1" customHeight="1">
      <c r="F735"/>
      <c r="G735"/>
    </row>
    <row r="736" spans="6:7" ht="15.75" hidden="1" customHeight="1">
      <c r="F736"/>
      <c r="G736"/>
    </row>
    <row r="737" spans="6:7" ht="15.75" hidden="1" customHeight="1">
      <c r="F737"/>
      <c r="G737"/>
    </row>
    <row r="738" spans="6:7" ht="15.75" hidden="1" customHeight="1">
      <c r="F738"/>
      <c r="G738"/>
    </row>
    <row r="739" spans="6:7" ht="15.75" hidden="1" customHeight="1">
      <c r="F739"/>
      <c r="G739"/>
    </row>
    <row r="740" spans="6:7" ht="15.75" hidden="1" customHeight="1">
      <c r="F740"/>
      <c r="G740"/>
    </row>
    <row r="741" spans="6:7" ht="15.75" hidden="1" customHeight="1">
      <c r="F741"/>
      <c r="G741"/>
    </row>
    <row r="742" spans="6:7" ht="15.75" hidden="1" customHeight="1">
      <c r="F742"/>
      <c r="G742"/>
    </row>
    <row r="743" spans="6:7" ht="15.75" hidden="1" customHeight="1">
      <c r="F743"/>
      <c r="G743"/>
    </row>
    <row r="744" spans="6:7" ht="15.75" hidden="1" customHeight="1">
      <c r="F744"/>
      <c r="G744"/>
    </row>
    <row r="745" spans="6:7" ht="15.75" hidden="1" customHeight="1">
      <c r="F745"/>
      <c r="G745"/>
    </row>
    <row r="746" spans="6:7" ht="15.75" hidden="1" customHeight="1">
      <c r="F746"/>
      <c r="G746"/>
    </row>
    <row r="747" spans="6:7" ht="15.75" hidden="1" customHeight="1">
      <c r="F747"/>
      <c r="G747"/>
    </row>
    <row r="748" spans="6:7" ht="15.75" hidden="1" customHeight="1">
      <c r="F748"/>
      <c r="G748"/>
    </row>
    <row r="749" spans="6:7" ht="15.75" hidden="1" customHeight="1">
      <c r="F749"/>
      <c r="G749"/>
    </row>
    <row r="750" spans="6:7" ht="15.75" hidden="1" customHeight="1">
      <c r="F750"/>
      <c r="G750"/>
    </row>
    <row r="751" spans="6:7" ht="15.75" hidden="1" customHeight="1">
      <c r="F751"/>
      <c r="G751"/>
    </row>
    <row r="752" spans="6:7" ht="15.75" hidden="1" customHeight="1">
      <c r="F752"/>
      <c r="G752"/>
    </row>
    <row r="753" spans="6:7" ht="15.75" hidden="1" customHeight="1">
      <c r="F753"/>
      <c r="G753"/>
    </row>
    <row r="754" spans="6:7" ht="15.75" hidden="1" customHeight="1">
      <c r="F754"/>
      <c r="G754"/>
    </row>
    <row r="755" spans="6:7" ht="15.75" hidden="1" customHeight="1">
      <c r="F755"/>
      <c r="G755"/>
    </row>
    <row r="756" spans="6:7" ht="15.75" hidden="1" customHeight="1">
      <c r="F756"/>
      <c r="G756"/>
    </row>
    <row r="757" spans="6:7" ht="15.75" hidden="1" customHeight="1">
      <c r="F757"/>
      <c r="G757"/>
    </row>
    <row r="758" spans="6:7" ht="15.75" hidden="1" customHeight="1">
      <c r="F758"/>
      <c r="G758"/>
    </row>
    <row r="759" spans="6:7" ht="15.75" hidden="1" customHeight="1">
      <c r="F759"/>
      <c r="G759"/>
    </row>
    <row r="760" spans="6:7" ht="15.75" hidden="1" customHeight="1">
      <c r="F760"/>
      <c r="G760"/>
    </row>
    <row r="761" spans="6:7" ht="15.75" hidden="1" customHeight="1">
      <c r="F761"/>
      <c r="G761"/>
    </row>
    <row r="762" spans="6:7" ht="15.75" hidden="1" customHeight="1">
      <c r="F762"/>
      <c r="G762"/>
    </row>
    <row r="763" spans="6:7" ht="15.75" hidden="1" customHeight="1">
      <c r="F763"/>
      <c r="G763"/>
    </row>
    <row r="764" spans="6:7" ht="15.75" hidden="1" customHeight="1">
      <c r="F764"/>
      <c r="G764"/>
    </row>
    <row r="765" spans="6:7" ht="15.75" hidden="1" customHeight="1">
      <c r="F765"/>
      <c r="G765"/>
    </row>
    <row r="766" spans="6:7" ht="15.75" hidden="1" customHeight="1">
      <c r="F766"/>
      <c r="G766"/>
    </row>
    <row r="767" spans="6:7" ht="15.75" hidden="1" customHeight="1">
      <c r="F767"/>
      <c r="G767"/>
    </row>
    <row r="768" spans="6:7" ht="15.75" hidden="1" customHeight="1">
      <c r="F768"/>
      <c r="G768"/>
    </row>
    <row r="769" spans="6:7" ht="15.75" hidden="1" customHeight="1">
      <c r="F769"/>
      <c r="G769"/>
    </row>
    <row r="770" spans="6:7" ht="15.75" hidden="1" customHeight="1">
      <c r="F770"/>
      <c r="G770"/>
    </row>
    <row r="771" spans="6:7" ht="15.75" hidden="1" customHeight="1">
      <c r="F771"/>
      <c r="G771"/>
    </row>
    <row r="772" spans="6:7" ht="15.75" hidden="1" customHeight="1">
      <c r="F772"/>
      <c r="G772"/>
    </row>
    <row r="773" spans="6:7" ht="15.75" hidden="1" customHeight="1">
      <c r="F773"/>
      <c r="G773"/>
    </row>
    <row r="774" spans="6:7" ht="15.75" hidden="1" customHeight="1">
      <c r="F774"/>
      <c r="G774"/>
    </row>
    <row r="775" spans="6:7" ht="15.75" hidden="1" customHeight="1">
      <c r="F775"/>
      <c r="G775"/>
    </row>
    <row r="776" spans="6:7" ht="15.75" hidden="1" customHeight="1">
      <c r="F776"/>
      <c r="G776"/>
    </row>
    <row r="777" spans="6:7" ht="15.75" hidden="1" customHeight="1">
      <c r="F777"/>
      <c r="G777"/>
    </row>
    <row r="778" spans="6:7" ht="15.75" hidden="1" customHeight="1">
      <c r="F778"/>
      <c r="G778"/>
    </row>
    <row r="779" spans="6:7" ht="15.75" hidden="1" customHeight="1">
      <c r="F779"/>
      <c r="G779"/>
    </row>
    <row r="780" spans="6:7" ht="15.75" hidden="1" customHeight="1">
      <c r="F780"/>
      <c r="G780"/>
    </row>
    <row r="781" spans="6:7" ht="15.75" hidden="1" customHeight="1">
      <c r="F781"/>
      <c r="G781"/>
    </row>
    <row r="782" spans="6:7" ht="15.75" hidden="1" customHeight="1">
      <c r="F782"/>
      <c r="G782"/>
    </row>
    <row r="783" spans="6:7" ht="15.75" hidden="1" customHeight="1">
      <c r="F783"/>
      <c r="G783"/>
    </row>
    <row r="784" spans="6:7" ht="15.75" hidden="1" customHeight="1">
      <c r="F784"/>
      <c r="G784"/>
    </row>
    <row r="785" spans="6:7" ht="15.75" hidden="1" customHeight="1">
      <c r="F785"/>
      <c r="G785"/>
    </row>
    <row r="786" spans="6:7" ht="15.75" hidden="1" customHeight="1">
      <c r="F786"/>
      <c r="G786"/>
    </row>
    <row r="787" spans="6:7" ht="15.75" hidden="1" customHeight="1">
      <c r="F787"/>
      <c r="G787"/>
    </row>
    <row r="788" spans="6:7" ht="15.75" hidden="1" customHeight="1">
      <c r="F788"/>
      <c r="G788"/>
    </row>
    <row r="789" spans="6:7" ht="15.75" hidden="1" customHeight="1">
      <c r="F789"/>
      <c r="G789"/>
    </row>
    <row r="790" spans="6:7" ht="15.75" hidden="1" customHeight="1">
      <c r="F790"/>
      <c r="G790"/>
    </row>
    <row r="791" spans="6:7" ht="15.75" hidden="1" customHeight="1">
      <c r="F791"/>
      <c r="G791"/>
    </row>
    <row r="792" spans="6:7" ht="15.75" hidden="1" customHeight="1">
      <c r="F792"/>
      <c r="G792"/>
    </row>
    <row r="793" spans="6:7" ht="15.75" hidden="1" customHeight="1">
      <c r="F793"/>
      <c r="G793"/>
    </row>
    <row r="794" spans="6:7" ht="15.75" hidden="1" customHeight="1">
      <c r="F794"/>
      <c r="G794"/>
    </row>
    <row r="795" spans="6:7" ht="15.75" hidden="1" customHeight="1">
      <c r="F795"/>
      <c r="G795"/>
    </row>
    <row r="796" spans="6:7" ht="15.75" hidden="1" customHeight="1">
      <c r="F796"/>
      <c r="G796"/>
    </row>
    <row r="797" spans="6:7" ht="15.75" hidden="1" customHeight="1">
      <c r="F797"/>
      <c r="G797"/>
    </row>
    <row r="798" spans="6:7" ht="15.75" hidden="1" customHeight="1">
      <c r="F798"/>
      <c r="G798"/>
    </row>
    <row r="799" spans="6:7" ht="15.75" hidden="1" customHeight="1">
      <c r="F799"/>
      <c r="G799"/>
    </row>
    <row r="800" spans="6:7" ht="15.75" hidden="1" customHeight="1">
      <c r="F800"/>
      <c r="G800"/>
    </row>
    <row r="801" spans="6:7" ht="15.75" hidden="1" customHeight="1">
      <c r="F801"/>
      <c r="G801"/>
    </row>
    <row r="802" spans="6:7" ht="15.75" hidden="1" customHeight="1">
      <c r="F802"/>
      <c r="G802"/>
    </row>
    <row r="803" spans="6:7" ht="15.75" hidden="1" customHeight="1">
      <c r="F803"/>
      <c r="G803"/>
    </row>
    <row r="804" spans="6:7" ht="15.75" hidden="1" customHeight="1">
      <c r="F804"/>
      <c r="G804"/>
    </row>
    <row r="805" spans="6:7" ht="15.75" hidden="1" customHeight="1">
      <c r="F805"/>
      <c r="G805"/>
    </row>
    <row r="806" spans="6:7" ht="15.75" hidden="1" customHeight="1">
      <c r="F806"/>
      <c r="G806"/>
    </row>
    <row r="807" spans="6:7" ht="15.75" hidden="1" customHeight="1">
      <c r="F807"/>
      <c r="G807"/>
    </row>
    <row r="808" spans="6:7" ht="15.75" hidden="1" customHeight="1">
      <c r="F808"/>
      <c r="G808"/>
    </row>
    <row r="809" spans="6:7" ht="15.75" hidden="1" customHeight="1">
      <c r="F809"/>
      <c r="G809"/>
    </row>
    <row r="810" spans="6:7" ht="15.75" hidden="1" customHeight="1">
      <c r="F810"/>
      <c r="G810"/>
    </row>
    <row r="811" spans="6:7" ht="15.75" hidden="1" customHeight="1">
      <c r="F811"/>
      <c r="G811"/>
    </row>
    <row r="812" spans="6:7" ht="15.75" hidden="1" customHeight="1">
      <c r="F812"/>
      <c r="G812"/>
    </row>
    <row r="813" spans="6:7" ht="15.75" hidden="1" customHeight="1">
      <c r="F813"/>
      <c r="G813"/>
    </row>
    <row r="814" spans="6:7" ht="15.75" hidden="1" customHeight="1">
      <c r="F814"/>
      <c r="G814"/>
    </row>
    <row r="815" spans="6:7" ht="15.75" hidden="1" customHeight="1">
      <c r="F815"/>
      <c r="G815"/>
    </row>
    <row r="816" spans="6:7" ht="15.75" hidden="1" customHeight="1">
      <c r="F816"/>
      <c r="G816"/>
    </row>
    <row r="817" spans="6:7" ht="15.75" hidden="1" customHeight="1">
      <c r="F817"/>
      <c r="G817"/>
    </row>
    <row r="818" spans="6:7" ht="15.75" hidden="1" customHeight="1">
      <c r="F818"/>
      <c r="G818"/>
    </row>
    <row r="819" spans="6:7" ht="15.75" hidden="1" customHeight="1">
      <c r="F819"/>
      <c r="G819"/>
    </row>
    <row r="820" spans="6:7" ht="15.75" hidden="1" customHeight="1">
      <c r="F820"/>
      <c r="G820"/>
    </row>
    <row r="821" spans="6:7" ht="15.75" hidden="1" customHeight="1">
      <c r="F821"/>
      <c r="G821"/>
    </row>
    <row r="822" spans="6:7" ht="15.75" hidden="1" customHeight="1">
      <c r="F822"/>
      <c r="G822"/>
    </row>
    <row r="823" spans="6:7" ht="15.75" hidden="1" customHeight="1">
      <c r="F823"/>
      <c r="G823"/>
    </row>
    <row r="824" spans="6:7" ht="15.75" hidden="1" customHeight="1">
      <c r="F824"/>
      <c r="G824"/>
    </row>
    <row r="825" spans="6:7" ht="15.75" hidden="1" customHeight="1">
      <c r="F825"/>
      <c r="G825"/>
    </row>
    <row r="826" spans="6:7" ht="15.75" hidden="1" customHeight="1">
      <c r="F826"/>
      <c r="G826"/>
    </row>
    <row r="827" spans="6:7" ht="15.75" hidden="1" customHeight="1">
      <c r="F827"/>
      <c r="G827"/>
    </row>
    <row r="828" spans="6:7" ht="15.75" hidden="1" customHeight="1">
      <c r="F828"/>
      <c r="G828"/>
    </row>
    <row r="829" spans="6:7" ht="15.75" hidden="1" customHeight="1">
      <c r="F829"/>
      <c r="G829"/>
    </row>
    <row r="830" spans="6:7" ht="15.75" hidden="1" customHeight="1">
      <c r="F830"/>
      <c r="G830"/>
    </row>
    <row r="831" spans="6:7" ht="15.75" hidden="1" customHeight="1">
      <c r="F831"/>
      <c r="G831"/>
    </row>
    <row r="832" spans="6:7" ht="15.75" hidden="1" customHeight="1">
      <c r="F832"/>
      <c r="G832"/>
    </row>
    <row r="833" spans="6:7" ht="15.75" hidden="1" customHeight="1">
      <c r="F833"/>
      <c r="G833"/>
    </row>
    <row r="834" spans="6:7" ht="15.75" hidden="1" customHeight="1">
      <c r="F834"/>
      <c r="G834"/>
    </row>
    <row r="835" spans="6:7" ht="15.75" hidden="1" customHeight="1">
      <c r="F835"/>
      <c r="G835"/>
    </row>
    <row r="836" spans="6:7" ht="15.75" hidden="1" customHeight="1">
      <c r="F836"/>
      <c r="G836"/>
    </row>
    <row r="837" spans="6:7" ht="15.75" hidden="1" customHeight="1">
      <c r="F837"/>
      <c r="G837"/>
    </row>
    <row r="838" spans="6:7" ht="15.75" hidden="1" customHeight="1">
      <c r="F838"/>
      <c r="G838"/>
    </row>
    <row r="839" spans="6:7" ht="15.75" hidden="1" customHeight="1">
      <c r="F839"/>
      <c r="G839"/>
    </row>
    <row r="840" spans="6:7" ht="15.75" hidden="1" customHeight="1">
      <c r="F840"/>
      <c r="G840"/>
    </row>
    <row r="841" spans="6:7" ht="15.75" hidden="1" customHeight="1">
      <c r="F841"/>
      <c r="G841"/>
    </row>
    <row r="842" spans="6:7" ht="15.75" hidden="1" customHeight="1">
      <c r="F842"/>
      <c r="G842"/>
    </row>
    <row r="843" spans="6:7" ht="15.75" hidden="1" customHeight="1">
      <c r="F843"/>
      <c r="G843"/>
    </row>
    <row r="844" spans="6:7" ht="15.75" hidden="1" customHeight="1">
      <c r="F844"/>
      <c r="G844"/>
    </row>
    <row r="845" spans="6:7" ht="15.75" hidden="1" customHeight="1">
      <c r="F845"/>
      <c r="G845"/>
    </row>
    <row r="846" spans="6:7" ht="15.75" hidden="1" customHeight="1">
      <c r="F846"/>
      <c r="G846"/>
    </row>
    <row r="847" spans="6:7" ht="15.75" hidden="1" customHeight="1">
      <c r="F847"/>
      <c r="G847"/>
    </row>
    <row r="848" spans="6:7" ht="15.75" hidden="1" customHeight="1">
      <c r="F848"/>
      <c r="G848"/>
    </row>
    <row r="849" spans="6:7" ht="15.75" hidden="1" customHeight="1">
      <c r="F849"/>
      <c r="G849"/>
    </row>
    <row r="850" spans="6:7" ht="15.75" hidden="1" customHeight="1">
      <c r="F850"/>
      <c r="G850"/>
    </row>
    <row r="851" spans="6:7" ht="15.75" hidden="1" customHeight="1">
      <c r="F851"/>
      <c r="G851"/>
    </row>
    <row r="852" spans="6:7" ht="15.75" hidden="1" customHeight="1">
      <c r="F852"/>
      <c r="G852"/>
    </row>
    <row r="853" spans="6:7" ht="15.75" hidden="1" customHeight="1">
      <c r="F853"/>
      <c r="G853"/>
    </row>
    <row r="854" spans="6:7" ht="15.75" hidden="1" customHeight="1">
      <c r="F854"/>
      <c r="G854"/>
    </row>
    <row r="855" spans="6:7" ht="15.75" hidden="1" customHeight="1">
      <c r="F855"/>
      <c r="G855"/>
    </row>
    <row r="856" spans="6:7" ht="15.75" hidden="1" customHeight="1">
      <c r="F856"/>
      <c r="G856"/>
    </row>
    <row r="857" spans="6:7" ht="15.75" hidden="1" customHeight="1">
      <c r="F857"/>
      <c r="G857"/>
    </row>
    <row r="858" spans="6:7" ht="15.75" hidden="1" customHeight="1">
      <c r="F858"/>
      <c r="G858"/>
    </row>
    <row r="859" spans="6:7" ht="15.75" hidden="1" customHeight="1">
      <c r="F859"/>
      <c r="G859"/>
    </row>
    <row r="860" spans="6:7" ht="15.75" hidden="1" customHeight="1">
      <c r="F860"/>
      <c r="G860"/>
    </row>
    <row r="861" spans="6:7" ht="15.75" hidden="1" customHeight="1">
      <c r="F861"/>
      <c r="G861"/>
    </row>
    <row r="862" spans="6:7" ht="15.75" hidden="1" customHeight="1">
      <c r="F862"/>
      <c r="G862"/>
    </row>
    <row r="863" spans="6:7" ht="15.75" hidden="1" customHeight="1">
      <c r="F863"/>
      <c r="G863"/>
    </row>
    <row r="864" spans="6:7" ht="15.75" hidden="1" customHeight="1">
      <c r="F864"/>
      <c r="G864"/>
    </row>
    <row r="865" spans="6:7" ht="15.75" hidden="1" customHeight="1">
      <c r="F865"/>
      <c r="G865"/>
    </row>
    <row r="866" spans="6:7" ht="15.75" hidden="1" customHeight="1">
      <c r="F866"/>
      <c r="G866"/>
    </row>
    <row r="867" spans="6:7" ht="15.75" hidden="1" customHeight="1">
      <c r="F867"/>
      <c r="G867"/>
    </row>
    <row r="868" spans="6:7" ht="15.75" hidden="1" customHeight="1">
      <c r="F868"/>
      <c r="G868"/>
    </row>
    <row r="869" spans="6:7" ht="15.75" hidden="1" customHeight="1">
      <c r="F869"/>
      <c r="G869"/>
    </row>
    <row r="870" spans="6:7" ht="15.75" hidden="1" customHeight="1">
      <c r="F870"/>
      <c r="G870"/>
    </row>
    <row r="871" spans="6:7" ht="15.75" hidden="1" customHeight="1">
      <c r="F871"/>
      <c r="G871"/>
    </row>
    <row r="872" spans="6:7" ht="15.75" hidden="1" customHeight="1">
      <c r="F872"/>
      <c r="G872"/>
    </row>
    <row r="873" spans="6:7" ht="15.75" hidden="1" customHeight="1">
      <c r="F873"/>
      <c r="G873"/>
    </row>
    <row r="874" spans="6:7" ht="15.75" hidden="1" customHeight="1">
      <c r="F874"/>
      <c r="G874"/>
    </row>
    <row r="875" spans="6:7" ht="15.75" hidden="1" customHeight="1">
      <c r="F875"/>
      <c r="G875"/>
    </row>
    <row r="876" spans="6:7" ht="15.75" hidden="1" customHeight="1">
      <c r="F876"/>
      <c r="G876"/>
    </row>
    <row r="877" spans="6:7" ht="15.75" hidden="1" customHeight="1">
      <c r="F877"/>
      <c r="G877"/>
    </row>
    <row r="878" spans="6:7" ht="15.75" hidden="1" customHeight="1">
      <c r="F878"/>
      <c r="G878"/>
    </row>
    <row r="879" spans="6:7" ht="15.75" hidden="1" customHeight="1">
      <c r="F879"/>
      <c r="G879"/>
    </row>
    <row r="880" spans="6:7" ht="15.75" hidden="1" customHeight="1">
      <c r="F880"/>
      <c r="G880"/>
    </row>
    <row r="881" spans="6:7" ht="15.75" hidden="1" customHeight="1">
      <c r="F881"/>
      <c r="G881"/>
    </row>
    <row r="882" spans="6:7" ht="15.75" hidden="1" customHeight="1">
      <c r="F882"/>
      <c r="G882"/>
    </row>
    <row r="883" spans="6:7" ht="15.75" hidden="1" customHeight="1">
      <c r="F883"/>
      <c r="G883"/>
    </row>
    <row r="884" spans="6:7" ht="15.75" hidden="1" customHeight="1">
      <c r="F884"/>
      <c r="G884"/>
    </row>
    <row r="885" spans="6:7" ht="15.75" hidden="1" customHeight="1">
      <c r="F885"/>
      <c r="G885"/>
    </row>
    <row r="886" spans="6:7" ht="15.75" hidden="1" customHeight="1">
      <c r="F886"/>
      <c r="G886"/>
    </row>
    <row r="887" spans="6:7" ht="15.75" hidden="1" customHeight="1">
      <c r="F887"/>
      <c r="G887"/>
    </row>
    <row r="888" spans="6:7" ht="15.75" hidden="1" customHeight="1">
      <c r="F888"/>
      <c r="G888"/>
    </row>
    <row r="889" spans="6:7" ht="15.75" hidden="1" customHeight="1">
      <c r="F889"/>
      <c r="G889"/>
    </row>
    <row r="890" spans="6:7" ht="15.75" hidden="1" customHeight="1">
      <c r="F890"/>
      <c r="G890"/>
    </row>
    <row r="891" spans="6:7" ht="15.75" hidden="1" customHeight="1">
      <c r="F891"/>
      <c r="G891"/>
    </row>
    <row r="892" spans="6:7" ht="15.75" hidden="1" customHeight="1">
      <c r="F892"/>
      <c r="G892"/>
    </row>
    <row r="893" spans="6:7" ht="15.75" hidden="1" customHeight="1">
      <c r="F893"/>
      <c r="G893"/>
    </row>
    <row r="894" spans="6:7" ht="15.75" hidden="1" customHeight="1">
      <c r="F894"/>
      <c r="G894"/>
    </row>
    <row r="895" spans="6:7" ht="15.75" hidden="1" customHeight="1">
      <c r="F895"/>
      <c r="G895"/>
    </row>
    <row r="896" spans="6:7" ht="15.75" hidden="1" customHeight="1">
      <c r="F896"/>
      <c r="G896"/>
    </row>
    <row r="897" spans="6:7" ht="15.75" hidden="1" customHeight="1">
      <c r="F897"/>
      <c r="G897"/>
    </row>
    <row r="898" spans="6:7" ht="15.75" hidden="1" customHeight="1">
      <c r="F898"/>
      <c r="G898"/>
    </row>
    <row r="899" spans="6:7" ht="15.75" hidden="1" customHeight="1">
      <c r="F899"/>
      <c r="G899"/>
    </row>
    <row r="900" spans="6:7" ht="15.75" hidden="1" customHeight="1">
      <c r="F900"/>
      <c r="G900"/>
    </row>
    <row r="901" spans="6:7" ht="15.75" hidden="1" customHeight="1">
      <c r="F901"/>
      <c r="G901"/>
    </row>
    <row r="902" spans="6:7" ht="15.75" hidden="1" customHeight="1">
      <c r="F902"/>
      <c r="G902"/>
    </row>
    <row r="903" spans="6:7" ht="15.75" hidden="1" customHeight="1">
      <c r="F903"/>
      <c r="G903"/>
    </row>
    <row r="904" spans="6:7" ht="15.75" hidden="1" customHeight="1">
      <c r="F904"/>
      <c r="G904"/>
    </row>
    <row r="905" spans="6:7" ht="15.75" hidden="1" customHeight="1">
      <c r="F905"/>
      <c r="G905"/>
    </row>
    <row r="906" spans="6:7" ht="15.75" hidden="1" customHeight="1">
      <c r="F906"/>
      <c r="G906"/>
    </row>
    <row r="907" spans="6:7" ht="15.75" hidden="1" customHeight="1">
      <c r="F907"/>
      <c r="G907"/>
    </row>
    <row r="908" spans="6:7" ht="15.75" hidden="1" customHeight="1">
      <c r="F908"/>
      <c r="G908"/>
    </row>
    <row r="909" spans="6:7" ht="15.75" hidden="1" customHeight="1">
      <c r="F909"/>
      <c r="G909"/>
    </row>
    <row r="910" spans="6:7" ht="15.75" hidden="1" customHeight="1">
      <c r="F910"/>
      <c r="G910"/>
    </row>
    <row r="911" spans="6:7" ht="15.75" hidden="1" customHeight="1">
      <c r="F911"/>
      <c r="G911"/>
    </row>
    <row r="912" spans="6:7" ht="15.75" hidden="1" customHeight="1">
      <c r="F912"/>
      <c r="G912"/>
    </row>
    <row r="913" spans="6:7" ht="15.75" hidden="1" customHeight="1">
      <c r="F913"/>
      <c r="G913"/>
    </row>
    <row r="914" spans="6:7" ht="15.75" hidden="1" customHeight="1">
      <c r="F914"/>
      <c r="G914"/>
    </row>
    <row r="915" spans="6:7" ht="15.75" hidden="1" customHeight="1">
      <c r="F915"/>
      <c r="G915"/>
    </row>
    <row r="916" spans="6:7" ht="15.75" hidden="1" customHeight="1">
      <c r="F916"/>
      <c r="G916"/>
    </row>
    <row r="917" spans="6:7" ht="15.75" hidden="1" customHeight="1">
      <c r="F917"/>
      <c r="G917"/>
    </row>
    <row r="918" spans="6:7" ht="15.75" hidden="1" customHeight="1">
      <c r="F918"/>
      <c r="G918"/>
    </row>
    <row r="919" spans="6:7" ht="15.75" hidden="1" customHeight="1">
      <c r="F919"/>
      <c r="G919"/>
    </row>
    <row r="920" spans="6:7" ht="15.75" hidden="1" customHeight="1">
      <c r="F920"/>
      <c r="G920"/>
    </row>
    <row r="921" spans="6:7" ht="15.75" hidden="1" customHeight="1">
      <c r="F921"/>
      <c r="G921"/>
    </row>
    <row r="922" spans="6:7" ht="15.75" hidden="1" customHeight="1">
      <c r="F922"/>
      <c r="G922"/>
    </row>
    <row r="923" spans="6:7" ht="15.75" hidden="1" customHeight="1">
      <c r="F923"/>
      <c r="G923"/>
    </row>
    <row r="924" spans="6:7" ht="15.75" hidden="1" customHeight="1">
      <c r="F924"/>
      <c r="G924"/>
    </row>
    <row r="925" spans="6:7" ht="15.75" hidden="1" customHeight="1">
      <c r="F925"/>
      <c r="G925"/>
    </row>
    <row r="926" spans="6:7" ht="15.75" hidden="1" customHeight="1">
      <c r="F926"/>
      <c r="G926"/>
    </row>
    <row r="927" spans="6:7" ht="15.75" hidden="1" customHeight="1">
      <c r="F927"/>
      <c r="G927"/>
    </row>
    <row r="928" spans="6:7" ht="15.75" hidden="1" customHeight="1">
      <c r="F928"/>
      <c r="G928"/>
    </row>
    <row r="929" spans="6:7" ht="15.75" hidden="1" customHeight="1">
      <c r="F929"/>
      <c r="G929"/>
    </row>
    <row r="930" spans="6:7" ht="15.75" hidden="1" customHeight="1">
      <c r="F930"/>
      <c r="G930"/>
    </row>
    <row r="931" spans="6:7" ht="15.75" hidden="1" customHeight="1">
      <c r="F931"/>
      <c r="G931"/>
    </row>
    <row r="932" spans="6:7" ht="15.75" hidden="1" customHeight="1">
      <c r="F932"/>
      <c r="G932"/>
    </row>
    <row r="933" spans="6:7" ht="15.75" hidden="1" customHeight="1">
      <c r="F933"/>
      <c r="G933"/>
    </row>
    <row r="934" spans="6:7" ht="15.75" hidden="1" customHeight="1">
      <c r="F934"/>
      <c r="G934"/>
    </row>
    <row r="935" spans="6:7" ht="15.75" hidden="1" customHeight="1">
      <c r="F935"/>
      <c r="G935"/>
    </row>
    <row r="936" spans="6:7" ht="15.75" hidden="1" customHeight="1">
      <c r="F936"/>
      <c r="G936"/>
    </row>
    <row r="937" spans="6:7" ht="15.75" hidden="1" customHeight="1">
      <c r="F937"/>
      <c r="G937"/>
    </row>
    <row r="938" spans="6:7" ht="15.75" hidden="1" customHeight="1">
      <c r="F938"/>
      <c r="G938"/>
    </row>
    <row r="939" spans="6:7" ht="15.75" hidden="1" customHeight="1">
      <c r="F939"/>
      <c r="G939"/>
    </row>
    <row r="940" spans="6:7" ht="15.75" hidden="1" customHeight="1">
      <c r="F940"/>
      <c r="G940"/>
    </row>
    <row r="941" spans="6:7" ht="15.75" hidden="1" customHeight="1">
      <c r="F941"/>
      <c r="G941"/>
    </row>
    <row r="942" spans="6:7" ht="15.75" hidden="1" customHeight="1">
      <c r="F942"/>
      <c r="G942"/>
    </row>
    <row r="943" spans="6:7" ht="15.75" hidden="1" customHeight="1">
      <c r="F943"/>
      <c r="G943"/>
    </row>
    <row r="944" spans="6:7" ht="15.75" hidden="1" customHeight="1">
      <c r="F944"/>
      <c r="G944"/>
    </row>
    <row r="945" spans="6:7" ht="15.75" hidden="1" customHeight="1">
      <c r="F945"/>
      <c r="G945"/>
    </row>
    <row r="946" spans="6:7" ht="15.75" hidden="1" customHeight="1">
      <c r="F946"/>
      <c r="G946"/>
    </row>
    <row r="947" spans="6:7" ht="15.75" hidden="1" customHeight="1">
      <c r="F947"/>
      <c r="G947"/>
    </row>
    <row r="948" spans="6:7" ht="15.75" hidden="1" customHeight="1">
      <c r="F948"/>
      <c r="G948"/>
    </row>
    <row r="949" spans="6:7" ht="15.75" hidden="1" customHeight="1">
      <c r="F949"/>
      <c r="G949"/>
    </row>
    <row r="950" spans="6:7" ht="15.75" hidden="1" customHeight="1">
      <c r="F950"/>
      <c r="G950"/>
    </row>
    <row r="951" spans="6:7" ht="15.75" hidden="1" customHeight="1">
      <c r="F951"/>
      <c r="G951"/>
    </row>
    <row r="952" spans="6:7" ht="15.75" hidden="1" customHeight="1">
      <c r="F952"/>
      <c r="G952"/>
    </row>
    <row r="953" spans="6:7" ht="15.75" hidden="1" customHeight="1">
      <c r="F953"/>
      <c r="G953"/>
    </row>
    <row r="954" spans="6:7" ht="15.75" hidden="1" customHeight="1">
      <c r="F954"/>
      <c r="G954"/>
    </row>
    <row r="955" spans="6:7" ht="15.75" hidden="1" customHeight="1">
      <c r="F955"/>
      <c r="G955"/>
    </row>
    <row r="956" spans="6:7" ht="15.75" hidden="1" customHeight="1">
      <c r="F956"/>
      <c r="G956"/>
    </row>
    <row r="957" spans="6:7" ht="15.75" hidden="1" customHeight="1">
      <c r="F957"/>
      <c r="G957"/>
    </row>
    <row r="958" spans="6:7" ht="15.75" hidden="1" customHeight="1">
      <c r="F958"/>
      <c r="G958"/>
    </row>
    <row r="959" spans="6:7" ht="15.75" hidden="1" customHeight="1">
      <c r="F959"/>
      <c r="G959"/>
    </row>
    <row r="960" spans="6:7" ht="15.75" hidden="1" customHeight="1">
      <c r="F960"/>
      <c r="G960"/>
    </row>
    <row r="961" spans="6:7" ht="15.75" hidden="1" customHeight="1">
      <c r="F961"/>
      <c r="G961"/>
    </row>
    <row r="962" spans="6:7" ht="15.75" hidden="1" customHeight="1">
      <c r="F962"/>
      <c r="G962"/>
    </row>
    <row r="963" spans="6:7" ht="15.75" hidden="1" customHeight="1">
      <c r="F963"/>
      <c r="G963"/>
    </row>
    <row r="964" spans="6:7" ht="15.75" hidden="1" customHeight="1">
      <c r="F964"/>
      <c r="G964"/>
    </row>
    <row r="965" spans="6:7" ht="15.75" hidden="1" customHeight="1">
      <c r="F965"/>
      <c r="G965"/>
    </row>
    <row r="966" spans="6:7" ht="15.75" hidden="1" customHeight="1">
      <c r="F966"/>
      <c r="G966"/>
    </row>
    <row r="967" spans="6:7" ht="15.75" hidden="1" customHeight="1">
      <c r="F967"/>
      <c r="G967"/>
    </row>
    <row r="968" spans="6:7" ht="15.75" hidden="1" customHeight="1">
      <c r="F968"/>
      <c r="G968"/>
    </row>
    <row r="969" spans="6:7" ht="15.75" hidden="1" customHeight="1">
      <c r="F969"/>
      <c r="G969"/>
    </row>
    <row r="970" spans="6:7" ht="15.75" hidden="1" customHeight="1">
      <c r="F970"/>
      <c r="G970"/>
    </row>
    <row r="971" spans="6:7" ht="15.75" hidden="1" customHeight="1">
      <c r="F971"/>
      <c r="G971"/>
    </row>
    <row r="972" spans="6:7" ht="15.75" hidden="1" customHeight="1">
      <c r="F972"/>
      <c r="G972"/>
    </row>
    <row r="973" spans="6:7" ht="15.75" hidden="1" customHeight="1">
      <c r="F973"/>
      <c r="G973"/>
    </row>
    <row r="974" spans="6:7" ht="15.75" hidden="1" customHeight="1">
      <c r="F974"/>
      <c r="G974"/>
    </row>
    <row r="975" spans="6:7" ht="15.75" hidden="1" customHeight="1">
      <c r="F975"/>
      <c r="G975"/>
    </row>
    <row r="976" spans="6:7" ht="15.75" hidden="1" customHeight="1">
      <c r="F976"/>
      <c r="G976"/>
    </row>
    <row r="977" spans="6:7" ht="15.75" hidden="1" customHeight="1">
      <c r="F977"/>
      <c r="G977"/>
    </row>
    <row r="978" spans="6:7" ht="15.75" hidden="1" customHeight="1">
      <c r="F978"/>
      <c r="G978"/>
    </row>
    <row r="979" spans="6:7" ht="15.75" hidden="1" customHeight="1">
      <c r="F979"/>
      <c r="G979"/>
    </row>
    <row r="980" spans="6:7" ht="15.75" hidden="1" customHeight="1">
      <c r="F980"/>
      <c r="G980"/>
    </row>
    <row r="981" spans="6:7" ht="15.75" hidden="1" customHeight="1">
      <c r="F981"/>
      <c r="G981"/>
    </row>
    <row r="982" spans="6:7" ht="15.75" hidden="1" customHeight="1">
      <c r="F982"/>
      <c r="G982"/>
    </row>
    <row r="983" spans="6:7" ht="15.75" hidden="1" customHeight="1">
      <c r="F983"/>
      <c r="G983"/>
    </row>
    <row r="984" spans="6:7" ht="15.75" hidden="1" customHeight="1">
      <c r="F984"/>
      <c r="G984"/>
    </row>
    <row r="985" spans="6:7" ht="15.75" hidden="1" customHeight="1">
      <c r="F985"/>
      <c r="G985"/>
    </row>
    <row r="986" spans="6:7" ht="15.75" hidden="1" customHeight="1">
      <c r="F986"/>
      <c r="G986"/>
    </row>
    <row r="987" spans="6:7" ht="15.75" hidden="1" customHeight="1">
      <c r="F987"/>
      <c r="G987"/>
    </row>
    <row r="988" spans="6:7" ht="15.75" hidden="1" customHeight="1">
      <c r="F988"/>
      <c r="G988"/>
    </row>
    <row r="989" spans="6:7" ht="15.75" hidden="1" customHeight="1">
      <c r="F989"/>
      <c r="G989"/>
    </row>
    <row r="990" spans="6:7" ht="15.75" hidden="1" customHeight="1">
      <c r="F990"/>
      <c r="G990"/>
    </row>
    <row r="991" spans="6:7" ht="15.75" hidden="1" customHeight="1">
      <c r="F991"/>
      <c r="G991"/>
    </row>
    <row r="992" spans="6:7" ht="15.75" hidden="1" customHeight="1">
      <c r="F992"/>
      <c r="G992"/>
    </row>
    <row r="993" spans="6:7" ht="15.75" hidden="1" customHeight="1">
      <c r="F993"/>
      <c r="G993"/>
    </row>
    <row r="994" spans="6:7" ht="15.75" hidden="1" customHeight="1">
      <c r="F994"/>
      <c r="G994"/>
    </row>
    <row r="995" spans="6:7" ht="15.75" hidden="1" customHeight="1">
      <c r="F995"/>
      <c r="G995"/>
    </row>
    <row r="996" spans="6:7" ht="15.75" hidden="1" customHeight="1">
      <c r="F996"/>
      <c r="G996"/>
    </row>
    <row r="997" spans="6:7" ht="15.75" hidden="1" customHeight="1">
      <c r="F997"/>
      <c r="G997"/>
    </row>
    <row r="998" spans="6:7" ht="15.75" hidden="1" customHeight="1">
      <c r="F998"/>
      <c r="G998"/>
    </row>
    <row r="999" spans="6:7" ht="15.75" hidden="1" customHeight="1">
      <c r="F999"/>
      <c r="G999"/>
    </row>
    <row r="1000" spans="6:7" ht="15.75" hidden="1" customHeight="1">
      <c r="F1000"/>
      <c r="G1000"/>
    </row>
    <row r="1001" spans="6:7" ht="15.75" hidden="1" customHeight="1">
      <c r="F1001"/>
      <c r="G1001"/>
    </row>
  </sheetData>
  <autoFilter ref="A1:X1001" xr:uid="{00000000-0009-0000-0000-000008000000}">
    <filterColumn colId="10">
      <filters>
        <filter val="Dubai, MY, SG"/>
        <filter val="indonesia"/>
        <filter val="Mexico"/>
        <filter val="Middle East"/>
        <filter val="Middle Easy"/>
        <filter val="Pakistan"/>
        <filter val="Philippines"/>
        <filter val="Saudi"/>
        <filter val="SE Asia"/>
        <filter val="SG"/>
        <filter val="SG, MY"/>
        <filter val="SG, USA"/>
        <filter val="Sinapore"/>
        <filter val="Singapore"/>
        <filter val="Taiwan"/>
        <filter val="Thailand"/>
        <filter val="USA"/>
        <filter val="USA, Dubai"/>
        <filter val="Vietnam"/>
      </filters>
    </filterColumn>
  </autoFilter>
  <phoneticPr fontId="4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selection activeCell="D15" sqref="D15"/>
    </sheetView>
  </sheetViews>
  <sheetFormatPr defaultColWidth="11.25" defaultRowHeight="15" customHeight="1"/>
  <cols>
    <col min="1" max="1" width="18.08203125" bestFit="1" customWidth="1"/>
    <col min="2" max="2" width="27.08203125" customWidth="1"/>
    <col min="3" max="3" width="18.08203125" customWidth="1"/>
    <col min="4" max="4" width="32.75" customWidth="1"/>
    <col min="5" max="5" width="13.25" style="125" customWidth="1"/>
    <col min="6" max="6" width="16.08203125" customWidth="1"/>
    <col min="7" max="7" width="30.75" customWidth="1"/>
    <col min="10" max="10" width="25.08203125" customWidth="1"/>
    <col min="13" max="13" width="16.33203125" customWidth="1"/>
    <col min="15" max="15" width="128.25" customWidth="1"/>
  </cols>
  <sheetData>
    <row r="1" spans="1:26" ht="15.5">
      <c r="A1" s="69" t="s">
        <v>2529</v>
      </c>
      <c r="B1" s="69" t="s">
        <v>4409</v>
      </c>
      <c r="C1" s="69" t="s">
        <v>0</v>
      </c>
      <c r="D1" s="69" t="s">
        <v>4410</v>
      </c>
      <c r="E1" s="134" t="s">
        <v>4437</v>
      </c>
      <c r="F1" s="69" t="s">
        <v>2530</v>
      </c>
      <c r="G1" s="69" t="s">
        <v>4411</v>
      </c>
      <c r="H1" s="69" t="s">
        <v>2200</v>
      </c>
      <c r="I1" s="69" t="s">
        <v>2531</v>
      </c>
      <c r="J1" s="69" t="s">
        <v>2532</v>
      </c>
      <c r="K1" s="69" t="s">
        <v>2533</v>
      </c>
      <c r="L1" s="69" t="s">
        <v>2534</v>
      </c>
      <c r="M1" s="69" t="s">
        <v>2202</v>
      </c>
      <c r="N1" s="69" t="s">
        <v>2535</v>
      </c>
      <c r="O1" s="69" t="s">
        <v>2196</v>
      </c>
      <c r="P1" s="69" t="s">
        <v>2536</v>
      </c>
      <c r="Q1" s="69" t="s">
        <v>2537</v>
      </c>
      <c r="R1" s="70"/>
      <c r="S1" s="70"/>
      <c r="T1" s="70"/>
      <c r="U1" s="70"/>
      <c r="V1" s="70"/>
      <c r="W1" s="70"/>
      <c r="X1" s="71"/>
      <c r="Y1" s="71"/>
      <c r="Z1" s="71"/>
    </row>
    <row r="2" spans="1:26" ht="15.5">
      <c r="A2" s="72">
        <v>43214.890379907403</v>
      </c>
      <c r="B2" s="73" t="s">
        <v>2538</v>
      </c>
      <c r="C2" s="73" t="s">
        <v>579</v>
      </c>
      <c r="D2" s="73" t="s">
        <v>2539</v>
      </c>
      <c r="E2" s="135">
        <v>97336314</v>
      </c>
      <c r="F2" s="73" t="s">
        <v>12</v>
      </c>
      <c r="G2" s="73" t="s">
        <v>2540</v>
      </c>
      <c r="H2" s="73" t="s">
        <v>2541</v>
      </c>
      <c r="I2" s="74">
        <v>1</v>
      </c>
      <c r="J2" s="73" t="s">
        <v>2542</v>
      </c>
      <c r="K2" s="74">
        <v>60</v>
      </c>
      <c r="L2" s="73"/>
      <c r="M2" s="73"/>
      <c r="N2" s="73" t="s">
        <v>2543</v>
      </c>
      <c r="O2" s="73" t="s">
        <v>2544</v>
      </c>
      <c r="P2" s="73" t="s">
        <v>2423</v>
      </c>
      <c r="Q2" s="73" t="s">
        <v>2545</v>
      </c>
      <c r="R2" s="73"/>
      <c r="S2" s="73"/>
      <c r="T2" s="73"/>
      <c r="U2" s="73"/>
      <c r="V2" s="73"/>
      <c r="W2" s="73"/>
      <c r="X2" s="23"/>
      <c r="Y2" s="23"/>
      <c r="Z2" s="23"/>
    </row>
    <row r="3" spans="1:26" ht="15.5">
      <c r="A3" s="72">
        <v>43215.382575405092</v>
      </c>
      <c r="B3" s="73" t="s">
        <v>2546</v>
      </c>
      <c r="C3" s="73" t="s">
        <v>579</v>
      </c>
      <c r="D3" s="73" t="s">
        <v>2547</v>
      </c>
      <c r="E3" s="135">
        <v>93748449</v>
      </c>
      <c r="F3" s="73" t="s">
        <v>12</v>
      </c>
      <c r="G3" s="73" t="s">
        <v>2548</v>
      </c>
      <c r="H3" s="73" t="s">
        <v>2211</v>
      </c>
      <c r="I3" s="74">
        <v>1</v>
      </c>
      <c r="J3" s="73" t="s">
        <v>2549</v>
      </c>
      <c r="K3" s="73"/>
      <c r="L3" s="73"/>
      <c r="M3" s="73"/>
      <c r="N3" s="73"/>
      <c r="O3" s="73" t="s">
        <v>2550</v>
      </c>
      <c r="P3" s="73" t="s">
        <v>2551</v>
      </c>
      <c r="Q3" s="73" t="s">
        <v>2552</v>
      </c>
      <c r="R3" s="73"/>
      <c r="S3" s="73"/>
      <c r="T3" s="73"/>
      <c r="U3" s="73"/>
      <c r="V3" s="73"/>
      <c r="W3" s="73"/>
      <c r="X3" s="23"/>
      <c r="Y3" s="23"/>
      <c r="Z3" s="23"/>
    </row>
    <row r="4" spans="1:26" ht="15.5">
      <c r="A4" s="72">
        <v>43214.497872442131</v>
      </c>
      <c r="B4" s="24" t="s">
        <v>2553</v>
      </c>
      <c r="C4" s="73" t="s">
        <v>1984</v>
      </c>
      <c r="D4" s="73" t="s">
        <v>2554</v>
      </c>
      <c r="E4" s="135">
        <v>94887723</v>
      </c>
      <c r="F4" s="73" t="s">
        <v>12</v>
      </c>
      <c r="G4" s="73" t="s">
        <v>2555</v>
      </c>
      <c r="H4" s="73" t="s">
        <v>2211</v>
      </c>
      <c r="I4" s="74">
        <v>40</v>
      </c>
      <c r="J4" s="73" t="s">
        <v>2556</v>
      </c>
      <c r="K4" s="74">
        <v>80</v>
      </c>
      <c r="L4" s="74">
        <v>20</v>
      </c>
      <c r="M4" s="73" t="s">
        <v>2557</v>
      </c>
      <c r="N4" s="73" t="s">
        <v>2558</v>
      </c>
      <c r="O4" s="73" t="s">
        <v>2559</v>
      </c>
      <c r="P4" s="73" t="s">
        <v>2551</v>
      </c>
      <c r="Q4" s="73" t="s">
        <v>2545</v>
      </c>
      <c r="R4" s="73"/>
      <c r="S4" s="73"/>
      <c r="T4" s="73"/>
      <c r="U4" s="73"/>
      <c r="V4" s="73"/>
      <c r="W4" s="73"/>
      <c r="X4" s="23"/>
      <c r="Y4" s="23"/>
      <c r="Z4" s="23"/>
    </row>
    <row r="5" spans="1:26" ht="15.5">
      <c r="A5" s="72">
        <v>43214.720342719906</v>
      </c>
      <c r="B5" s="73" t="s">
        <v>1842</v>
      </c>
      <c r="C5" s="73" t="s">
        <v>584</v>
      </c>
      <c r="D5" s="73" t="s">
        <v>2560</v>
      </c>
      <c r="E5" s="135">
        <v>96882285</v>
      </c>
      <c r="F5" s="73" t="s">
        <v>12</v>
      </c>
      <c r="G5" s="73" t="s">
        <v>2561</v>
      </c>
      <c r="H5" s="73" t="s">
        <v>2562</v>
      </c>
      <c r="I5" s="74">
        <v>26</v>
      </c>
      <c r="J5" s="73" t="s">
        <v>2542</v>
      </c>
      <c r="K5" s="74">
        <v>100</v>
      </c>
      <c r="L5" s="74">
        <v>25</v>
      </c>
      <c r="M5" s="73" t="s">
        <v>2563</v>
      </c>
      <c r="N5" s="73" t="s">
        <v>2564</v>
      </c>
      <c r="O5" s="73" t="s">
        <v>2565</v>
      </c>
      <c r="P5" s="73" t="s">
        <v>2551</v>
      </c>
      <c r="Q5" s="73" t="s">
        <v>2566</v>
      </c>
      <c r="R5" s="73"/>
      <c r="S5" s="73"/>
      <c r="T5" s="73"/>
      <c r="U5" s="73"/>
      <c r="V5" s="73"/>
      <c r="W5" s="73"/>
      <c r="X5" s="23"/>
      <c r="Y5" s="23"/>
      <c r="Z5" s="23"/>
    </row>
    <row r="6" spans="1:26" ht="15.5">
      <c r="A6" s="72">
        <v>43214.89210005787</v>
      </c>
      <c r="B6" s="73" t="s">
        <v>2567</v>
      </c>
      <c r="C6" s="73" t="s">
        <v>947</v>
      </c>
      <c r="D6" s="73" t="s">
        <v>2568</v>
      </c>
      <c r="E6" s="135">
        <v>96702035</v>
      </c>
      <c r="F6" s="73" t="s">
        <v>2383</v>
      </c>
      <c r="G6" s="73" t="s">
        <v>2569</v>
      </c>
      <c r="H6" s="73" t="s">
        <v>1654</v>
      </c>
      <c r="I6" s="73"/>
      <c r="J6" s="73" t="s">
        <v>2542</v>
      </c>
      <c r="K6" s="74">
        <v>0</v>
      </c>
      <c r="L6" s="73"/>
      <c r="M6" s="73"/>
      <c r="N6" s="73" t="s">
        <v>2543</v>
      </c>
      <c r="O6" s="73" t="s">
        <v>2570</v>
      </c>
      <c r="P6" s="73" t="s">
        <v>2551</v>
      </c>
      <c r="Q6" s="73" t="s">
        <v>2566</v>
      </c>
      <c r="R6" s="73"/>
      <c r="S6" s="73"/>
      <c r="T6" s="73"/>
      <c r="U6" s="73"/>
      <c r="V6" s="73"/>
      <c r="W6" s="73"/>
      <c r="X6" s="23"/>
      <c r="Y6" s="23"/>
      <c r="Z6" s="23"/>
    </row>
    <row r="7" spans="1:26" ht="15.5">
      <c r="A7" s="72">
        <v>43214.62077908565</v>
      </c>
      <c r="B7" s="73" t="s">
        <v>2571</v>
      </c>
      <c r="C7" s="73" t="s">
        <v>717</v>
      </c>
      <c r="D7" s="73" t="s">
        <v>2572</v>
      </c>
      <c r="E7" s="135">
        <v>92376960</v>
      </c>
      <c r="F7" s="73" t="s">
        <v>12</v>
      </c>
      <c r="G7" s="73" t="s">
        <v>2573</v>
      </c>
      <c r="H7" s="73" t="s">
        <v>2211</v>
      </c>
      <c r="I7" s="74">
        <v>6</v>
      </c>
      <c r="J7" s="73" t="s">
        <v>2542</v>
      </c>
      <c r="K7" s="74">
        <v>80</v>
      </c>
      <c r="L7" s="74">
        <v>20</v>
      </c>
      <c r="M7" s="73" t="s">
        <v>2574</v>
      </c>
      <c r="N7" s="73" t="s">
        <v>2543</v>
      </c>
      <c r="O7" s="73"/>
      <c r="P7" s="73" t="s">
        <v>2551</v>
      </c>
      <c r="Q7" s="73" t="s">
        <v>2545</v>
      </c>
      <c r="R7" s="73"/>
      <c r="S7" s="73"/>
      <c r="T7" s="73"/>
      <c r="U7" s="73"/>
      <c r="V7" s="73"/>
      <c r="W7" s="73"/>
      <c r="X7" s="23"/>
      <c r="Y7" s="23"/>
      <c r="Z7" s="23"/>
    </row>
    <row r="8" spans="1:26" ht="15.5">
      <c r="A8" s="72">
        <v>43214.897207465277</v>
      </c>
      <c r="B8" s="73" t="s">
        <v>2575</v>
      </c>
      <c r="C8" s="73" t="s">
        <v>2576</v>
      </c>
      <c r="D8" s="73" t="s">
        <v>2577</v>
      </c>
      <c r="E8" s="135">
        <v>61404885886</v>
      </c>
      <c r="F8" s="73" t="s">
        <v>65</v>
      </c>
      <c r="G8" s="73" t="s">
        <v>2578</v>
      </c>
      <c r="H8" s="73" t="s">
        <v>2211</v>
      </c>
      <c r="I8" s="74">
        <v>4</v>
      </c>
      <c r="J8" s="73" t="s">
        <v>2542</v>
      </c>
      <c r="K8" s="74">
        <v>100</v>
      </c>
      <c r="L8" s="73"/>
      <c r="M8" s="73"/>
      <c r="N8" s="73" t="s">
        <v>2543</v>
      </c>
      <c r="O8" s="73"/>
      <c r="P8" s="73" t="s">
        <v>2551</v>
      </c>
      <c r="Q8" s="73" t="s">
        <v>2566</v>
      </c>
      <c r="R8" s="73"/>
      <c r="S8" s="73"/>
      <c r="T8" s="73"/>
      <c r="U8" s="73"/>
      <c r="V8" s="73"/>
      <c r="W8" s="73"/>
      <c r="X8" s="23"/>
      <c r="Y8" s="23"/>
      <c r="Z8" s="23"/>
    </row>
    <row r="9" spans="1:26" ht="15.5">
      <c r="A9" s="75">
        <v>43214.542340277781</v>
      </c>
      <c r="B9" s="76" t="s">
        <v>2579</v>
      </c>
      <c r="C9" s="77"/>
      <c r="D9" s="77" t="s">
        <v>2580</v>
      </c>
      <c r="E9" s="136" t="s">
        <v>2581</v>
      </c>
      <c r="F9" s="77" t="s">
        <v>89</v>
      </c>
      <c r="G9" s="77" t="s">
        <v>2582</v>
      </c>
      <c r="H9" s="77" t="s">
        <v>2583</v>
      </c>
      <c r="I9" s="77">
        <v>20</v>
      </c>
      <c r="J9" s="77" t="s">
        <v>2584</v>
      </c>
      <c r="K9" s="77">
        <v>70</v>
      </c>
      <c r="L9" s="77"/>
      <c r="M9" s="77"/>
      <c r="N9" s="77" t="s">
        <v>2585</v>
      </c>
      <c r="O9" s="77" t="s">
        <v>2586</v>
      </c>
      <c r="P9" s="77" t="s">
        <v>2551</v>
      </c>
      <c r="Q9" s="77" t="s">
        <v>2545</v>
      </c>
      <c r="R9" s="73"/>
      <c r="S9" s="73"/>
      <c r="T9" s="73"/>
      <c r="U9" s="73"/>
      <c r="V9" s="73"/>
      <c r="W9" s="73"/>
      <c r="X9" s="23"/>
      <c r="Y9" s="23"/>
      <c r="Z9" s="23"/>
    </row>
    <row r="10" spans="1:26" ht="15.5">
      <c r="A10" s="75">
        <v>43214.846900324075</v>
      </c>
      <c r="B10" s="76" t="s">
        <v>2579</v>
      </c>
      <c r="C10" s="77" t="s">
        <v>2587</v>
      </c>
      <c r="D10" s="77" t="s">
        <v>2580</v>
      </c>
      <c r="E10" s="136" t="s">
        <v>2581</v>
      </c>
      <c r="F10" s="77" t="s">
        <v>89</v>
      </c>
      <c r="G10" s="77" t="s">
        <v>2588</v>
      </c>
      <c r="H10" s="77" t="s">
        <v>2583</v>
      </c>
      <c r="I10" s="77">
        <v>18</v>
      </c>
      <c r="J10" s="77" t="s">
        <v>2589</v>
      </c>
      <c r="K10" s="77">
        <v>80</v>
      </c>
      <c r="L10" s="77"/>
      <c r="M10" s="77" t="s">
        <v>2590</v>
      </c>
      <c r="N10" s="77" t="s">
        <v>2585</v>
      </c>
      <c r="O10" s="77" t="s">
        <v>2591</v>
      </c>
      <c r="P10" s="77" t="s">
        <v>2551</v>
      </c>
      <c r="Q10" s="77" t="s">
        <v>2545</v>
      </c>
      <c r="R10" s="73"/>
      <c r="S10" s="73"/>
      <c r="T10" s="73"/>
      <c r="U10" s="73"/>
      <c r="V10" s="73"/>
      <c r="W10" s="73"/>
      <c r="X10" s="23"/>
      <c r="Y10" s="23"/>
      <c r="Z10" s="23"/>
    </row>
    <row r="11" spans="1:26" ht="15.5">
      <c r="A11" s="72">
        <v>43214.709814618051</v>
      </c>
      <c r="B11" s="73" t="s">
        <v>2592</v>
      </c>
      <c r="C11" s="73" t="s">
        <v>439</v>
      </c>
      <c r="D11" s="73" t="s">
        <v>2593</v>
      </c>
      <c r="E11" s="135">
        <v>96857324</v>
      </c>
      <c r="F11" s="73" t="s">
        <v>12</v>
      </c>
      <c r="G11" s="73" t="s">
        <v>2594</v>
      </c>
      <c r="H11" s="73" t="s">
        <v>2211</v>
      </c>
      <c r="I11" s="74">
        <v>32</v>
      </c>
      <c r="J11" s="73" t="s">
        <v>2542</v>
      </c>
      <c r="K11" s="74">
        <v>80</v>
      </c>
      <c r="L11" s="73"/>
      <c r="M11" s="73" t="s">
        <v>2595</v>
      </c>
      <c r="N11" s="73" t="s">
        <v>2543</v>
      </c>
      <c r="O11" s="73" t="s">
        <v>2596</v>
      </c>
      <c r="P11" s="73" t="s">
        <v>2551</v>
      </c>
      <c r="Q11" s="73" t="s">
        <v>2552</v>
      </c>
      <c r="R11" s="73"/>
      <c r="S11" s="73"/>
      <c r="T11" s="73"/>
      <c r="U11" s="73"/>
      <c r="V11" s="73"/>
      <c r="W11" s="73"/>
      <c r="X11" s="23"/>
      <c r="Y11" s="23"/>
      <c r="Z11" s="23"/>
    </row>
    <row r="12" spans="1:26" ht="15.5">
      <c r="A12" s="72">
        <v>43214.894341041669</v>
      </c>
      <c r="B12" s="73" t="s">
        <v>2597</v>
      </c>
      <c r="C12" s="73" t="s">
        <v>2598</v>
      </c>
      <c r="D12" s="73" t="s">
        <v>2599</v>
      </c>
      <c r="E12" s="135">
        <v>98344706</v>
      </c>
      <c r="F12" s="73" t="s">
        <v>2383</v>
      </c>
      <c r="G12" s="73" t="s">
        <v>2600</v>
      </c>
      <c r="H12" s="73" t="s">
        <v>2583</v>
      </c>
      <c r="I12" s="73"/>
      <c r="J12" s="73" t="s">
        <v>2601</v>
      </c>
      <c r="K12" s="74">
        <v>80</v>
      </c>
      <c r="L12" s="73"/>
      <c r="M12" s="73" t="s">
        <v>2602</v>
      </c>
      <c r="N12" s="73" t="s">
        <v>2585</v>
      </c>
      <c r="O12" s="73" t="s">
        <v>2603</v>
      </c>
      <c r="P12" s="73" t="s">
        <v>2551</v>
      </c>
      <c r="Q12" s="73" t="s">
        <v>2545</v>
      </c>
      <c r="R12" s="73"/>
      <c r="S12" s="73"/>
      <c r="T12" s="73"/>
      <c r="U12" s="73"/>
      <c r="V12" s="73"/>
      <c r="W12" s="73"/>
      <c r="X12" s="23"/>
      <c r="Y12" s="23"/>
      <c r="Z12" s="23"/>
    </row>
    <row r="13" spans="1:26" ht="15.5">
      <c r="A13" s="72">
        <v>43214.888979016207</v>
      </c>
      <c r="B13" s="73" t="s">
        <v>2604</v>
      </c>
      <c r="C13" s="73" t="s">
        <v>56</v>
      </c>
      <c r="D13" s="73" t="s">
        <v>2605</v>
      </c>
      <c r="E13" s="135">
        <v>88268666</v>
      </c>
      <c r="F13" s="73" t="s">
        <v>12</v>
      </c>
      <c r="G13" s="73" t="s">
        <v>2606</v>
      </c>
      <c r="H13" s="73" t="s">
        <v>2607</v>
      </c>
      <c r="I13" s="74">
        <v>1</v>
      </c>
      <c r="J13" s="73" t="s">
        <v>2542</v>
      </c>
      <c r="K13" s="74">
        <v>50</v>
      </c>
      <c r="L13" s="73"/>
      <c r="M13" s="73" t="s">
        <v>2608</v>
      </c>
      <c r="N13" s="73" t="s">
        <v>2543</v>
      </c>
      <c r="O13" s="73" t="s">
        <v>2609</v>
      </c>
      <c r="P13" s="73" t="s">
        <v>2551</v>
      </c>
      <c r="Q13" s="73" t="s">
        <v>2545</v>
      </c>
      <c r="R13" s="73"/>
      <c r="S13" s="73"/>
      <c r="T13" s="73"/>
      <c r="U13" s="73"/>
      <c r="V13" s="73"/>
      <c r="W13" s="73"/>
      <c r="X13" s="23"/>
      <c r="Y13" s="23"/>
      <c r="Z13" s="23"/>
    </row>
    <row r="14" spans="1:26" ht="15.5">
      <c r="A14" s="72">
        <v>43215.750116377312</v>
      </c>
      <c r="B14" s="73" t="s">
        <v>2610</v>
      </c>
      <c r="C14" s="73" t="s">
        <v>2611</v>
      </c>
      <c r="D14" s="73" t="s">
        <v>2612</v>
      </c>
      <c r="E14" s="137" t="s">
        <v>2613</v>
      </c>
      <c r="F14" s="73" t="s">
        <v>2614</v>
      </c>
      <c r="G14" s="73" t="s">
        <v>2615</v>
      </c>
      <c r="H14" s="73" t="s">
        <v>2616</v>
      </c>
      <c r="I14" s="73" t="s">
        <v>2617</v>
      </c>
      <c r="J14" s="73" t="s">
        <v>2549</v>
      </c>
      <c r="K14" s="73"/>
      <c r="L14" s="73"/>
      <c r="M14" s="73"/>
      <c r="N14" s="73" t="s">
        <v>2558</v>
      </c>
      <c r="O14" s="73" t="s">
        <v>2618</v>
      </c>
      <c r="P14" s="73" t="s">
        <v>2551</v>
      </c>
      <c r="Q14" s="73" t="s">
        <v>2566</v>
      </c>
      <c r="R14" s="73"/>
      <c r="S14" s="73"/>
      <c r="T14" s="73"/>
      <c r="U14" s="73"/>
      <c r="V14" s="73"/>
      <c r="W14" s="73"/>
      <c r="X14" s="23"/>
      <c r="Y14" s="23"/>
      <c r="Z14" s="23"/>
    </row>
    <row r="15" spans="1:26" ht="15.5">
      <c r="A15" s="72">
        <v>43214.850034930554</v>
      </c>
      <c r="B15" s="73" t="s">
        <v>2619</v>
      </c>
      <c r="C15" s="73" t="s">
        <v>2576</v>
      </c>
      <c r="D15" s="73" t="s">
        <v>2620</v>
      </c>
      <c r="E15" s="137" t="s">
        <v>2621</v>
      </c>
      <c r="F15" s="73" t="s">
        <v>2622</v>
      </c>
      <c r="G15" s="73" t="s">
        <v>2623</v>
      </c>
      <c r="H15" s="73" t="s">
        <v>2624</v>
      </c>
      <c r="I15" s="74">
        <v>1</v>
      </c>
      <c r="J15" s="73" t="s">
        <v>2542</v>
      </c>
      <c r="K15" s="74">
        <v>80</v>
      </c>
      <c r="L15" s="73"/>
      <c r="M15" s="73"/>
      <c r="N15" s="73" t="s">
        <v>2543</v>
      </c>
      <c r="O15" s="73" t="s">
        <v>2625</v>
      </c>
      <c r="P15" s="73" t="s">
        <v>2551</v>
      </c>
      <c r="Q15" s="73" t="s">
        <v>2566</v>
      </c>
      <c r="R15" s="73"/>
      <c r="S15" s="73"/>
      <c r="T15" s="73"/>
      <c r="U15" s="73"/>
      <c r="V15" s="73"/>
      <c r="W15" s="73"/>
      <c r="X15" s="23"/>
      <c r="Y15" s="23"/>
      <c r="Z15" s="23"/>
    </row>
    <row r="16" spans="1:26" ht="15.5">
      <c r="A16" s="72">
        <v>43215.614098032413</v>
      </c>
      <c r="B16" s="73" t="s">
        <v>2626</v>
      </c>
      <c r="C16" s="73" t="s">
        <v>579</v>
      </c>
      <c r="D16" s="73" t="s">
        <v>2627</v>
      </c>
      <c r="E16" s="135">
        <v>91841257</v>
      </c>
      <c r="F16" s="73" t="s">
        <v>12</v>
      </c>
      <c r="G16" s="73" t="s">
        <v>2628</v>
      </c>
      <c r="H16" s="73" t="s">
        <v>2541</v>
      </c>
      <c r="I16" s="74">
        <v>2</v>
      </c>
      <c r="J16" s="73" t="s">
        <v>2542</v>
      </c>
      <c r="K16" s="74">
        <v>0</v>
      </c>
      <c r="L16" s="73"/>
      <c r="M16" s="73"/>
      <c r="N16" s="73" t="s">
        <v>2629</v>
      </c>
      <c r="O16" s="73" t="s">
        <v>2630</v>
      </c>
      <c r="P16" s="73" t="s">
        <v>2551</v>
      </c>
      <c r="Q16" s="73" t="s">
        <v>2545</v>
      </c>
      <c r="R16" s="73"/>
      <c r="S16" s="73"/>
      <c r="T16" s="73"/>
      <c r="U16" s="73"/>
      <c r="V16" s="73"/>
      <c r="W16" s="73"/>
      <c r="X16" s="23"/>
      <c r="Y16" s="23"/>
      <c r="Z16" s="23"/>
    </row>
    <row r="17" spans="1:26" ht="15.5">
      <c r="A17" s="72">
        <v>43214.843602488429</v>
      </c>
      <c r="B17" s="24" t="s">
        <v>2631</v>
      </c>
      <c r="C17" s="73" t="s">
        <v>69</v>
      </c>
      <c r="D17" s="73" t="s">
        <v>2632</v>
      </c>
      <c r="E17" s="135">
        <v>63823550</v>
      </c>
      <c r="F17" s="73" t="s">
        <v>12</v>
      </c>
      <c r="G17" s="73" t="s">
        <v>2633</v>
      </c>
      <c r="H17" s="73" t="s">
        <v>2634</v>
      </c>
      <c r="I17" s="74">
        <v>50</v>
      </c>
      <c r="J17" s="73" t="s">
        <v>2635</v>
      </c>
      <c r="K17" s="74">
        <v>80</v>
      </c>
      <c r="L17" s="73"/>
      <c r="M17" s="73" t="s">
        <v>2636</v>
      </c>
      <c r="N17" s="73" t="s">
        <v>2585</v>
      </c>
      <c r="O17" s="73" t="s">
        <v>2637</v>
      </c>
      <c r="P17" s="73" t="s">
        <v>2551</v>
      </c>
      <c r="Q17" s="73" t="s">
        <v>2545</v>
      </c>
      <c r="R17" s="73"/>
      <c r="S17" s="73"/>
      <c r="T17" s="73"/>
      <c r="U17" s="73"/>
      <c r="V17" s="73"/>
      <c r="W17" s="73"/>
      <c r="X17" s="23"/>
      <c r="Y17" s="23"/>
      <c r="Z17" s="23"/>
    </row>
    <row r="18" spans="1:26" ht="15.5">
      <c r="A18" s="72">
        <v>43215.293842291663</v>
      </c>
      <c r="B18" s="73" t="s">
        <v>2638</v>
      </c>
      <c r="C18" s="73" t="s">
        <v>2639</v>
      </c>
      <c r="D18" s="73" t="s">
        <v>2640</v>
      </c>
      <c r="E18" s="137" t="s">
        <v>2641</v>
      </c>
      <c r="F18" s="73" t="s">
        <v>945</v>
      </c>
      <c r="G18" s="73" t="s">
        <v>2642</v>
      </c>
      <c r="H18" s="73" t="s">
        <v>2643</v>
      </c>
      <c r="I18" s="73"/>
      <c r="J18" s="73" t="s">
        <v>2549</v>
      </c>
      <c r="K18" s="74">
        <v>80</v>
      </c>
      <c r="L18" s="73"/>
      <c r="M18" s="73"/>
      <c r="N18" s="73" t="s">
        <v>2558</v>
      </c>
      <c r="O18" s="73"/>
      <c r="P18" s="73" t="s">
        <v>2551</v>
      </c>
      <c r="Q18" s="73" t="s">
        <v>2545</v>
      </c>
      <c r="R18" s="73"/>
      <c r="S18" s="73"/>
      <c r="T18" s="73"/>
      <c r="U18" s="73"/>
      <c r="V18" s="73"/>
      <c r="W18" s="73"/>
      <c r="X18" s="23"/>
      <c r="Y18" s="23"/>
      <c r="Z18" s="23"/>
    </row>
    <row r="19" spans="1:26" ht="15.5">
      <c r="A19" s="72">
        <v>43214.887446157409</v>
      </c>
      <c r="B19" s="24" t="s">
        <v>2644</v>
      </c>
      <c r="C19" s="73" t="s">
        <v>2645</v>
      </c>
      <c r="D19" s="73" t="s">
        <v>2646</v>
      </c>
      <c r="E19" s="135">
        <v>97294707</v>
      </c>
      <c r="F19" s="73" t="s">
        <v>12</v>
      </c>
      <c r="G19" s="73" t="s">
        <v>2647</v>
      </c>
      <c r="H19" s="73" t="s">
        <v>2211</v>
      </c>
      <c r="I19" s="74">
        <v>40</v>
      </c>
      <c r="J19" s="73" t="s">
        <v>2542</v>
      </c>
      <c r="K19" s="74">
        <v>60</v>
      </c>
      <c r="L19" s="73"/>
      <c r="M19" s="73" t="s">
        <v>2648</v>
      </c>
      <c r="N19" s="73" t="s">
        <v>2543</v>
      </c>
      <c r="O19" s="73" t="s">
        <v>2649</v>
      </c>
      <c r="P19" s="73" t="s">
        <v>2551</v>
      </c>
      <c r="Q19" s="73" t="s">
        <v>2545</v>
      </c>
      <c r="R19" s="73"/>
      <c r="S19" s="73"/>
      <c r="T19" s="73"/>
      <c r="U19" s="73"/>
      <c r="V19" s="73"/>
      <c r="W19" s="73"/>
      <c r="X19" s="23"/>
      <c r="Y19" s="23"/>
      <c r="Z19" s="23"/>
    </row>
    <row r="20" spans="1:26" ht="15.5">
      <c r="A20" s="72">
        <v>43215.292008738426</v>
      </c>
      <c r="B20" s="73" t="s">
        <v>2650</v>
      </c>
      <c r="C20" s="73" t="s">
        <v>439</v>
      </c>
      <c r="D20" s="73" t="s">
        <v>2651</v>
      </c>
      <c r="E20" s="135">
        <v>98164218</v>
      </c>
      <c r="F20" s="73" t="s">
        <v>2652</v>
      </c>
      <c r="G20" s="73" t="s">
        <v>2653</v>
      </c>
      <c r="H20" s="73"/>
      <c r="I20" s="73"/>
      <c r="J20" s="73" t="s">
        <v>2549</v>
      </c>
      <c r="K20" s="74">
        <v>80</v>
      </c>
      <c r="L20" s="73"/>
      <c r="M20" s="73"/>
      <c r="N20" s="73" t="s">
        <v>2558</v>
      </c>
      <c r="O20" s="73" t="s">
        <v>2654</v>
      </c>
      <c r="P20" s="73" t="s">
        <v>2551</v>
      </c>
      <c r="Q20" s="73" t="s">
        <v>2552</v>
      </c>
      <c r="R20" s="73"/>
      <c r="S20" s="73"/>
      <c r="T20" s="73"/>
      <c r="U20" s="73"/>
      <c r="V20" s="73"/>
      <c r="W20" s="73"/>
      <c r="X20" s="23"/>
      <c r="Y20" s="23"/>
      <c r="Z20" s="23"/>
    </row>
    <row r="21" spans="1:26" ht="15.75" customHeight="1">
      <c r="A21" s="72">
        <v>43215.399731921294</v>
      </c>
      <c r="B21" s="73" t="s">
        <v>2655</v>
      </c>
      <c r="C21" s="73" t="s">
        <v>2656</v>
      </c>
      <c r="D21" s="73" t="s">
        <v>2657</v>
      </c>
      <c r="E21" s="135">
        <v>96182011</v>
      </c>
      <c r="F21" s="73" t="s">
        <v>12</v>
      </c>
      <c r="G21" s="73" t="s">
        <v>2658</v>
      </c>
      <c r="H21" s="73" t="s">
        <v>2656</v>
      </c>
      <c r="I21" s="74">
        <v>1</v>
      </c>
      <c r="J21" s="73" t="s">
        <v>2656</v>
      </c>
      <c r="K21" s="73"/>
      <c r="L21" s="73"/>
      <c r="M21" s="73"/>
      <c r="N21" s="73"/>
      <c r="O21" s="73" t="s">
        <v>2659</v>
      </c>
      <c r="P21" s="73" t="s">
        <v>2660</v>
      </c>
      <c r="Q21" s="73" t="s">
        <v>2552</v>
      </c>
      <c r="R21" s="73"/>
      <c r="S21" s="73"/>
      <c r="T21" s="73"/>
      <c r="U21" s="73"/>
      <c r="V21" s="73"/>
      <c r="W21" s="73"/>
      <c r="X21" s="23"/>
      <c r="Y21" s="23"/>
      <c r="Z21" s="23"/>
    </row>
    <row r="22" spans="1:26" ht="15.75" customHeight="1">
      <c r="A22" s="72">
        <v>43215.403580092592</v>
      </c>
      <c r="B22" s="73" t="s">
        <v>2661</v>
      </c>
      <c r="C22" s="73" t="s">
        <v>39</v>
      </c>
      <c r="D22" s="73" t="s">
        <v>2662</v>
      </c>
      <c r="E22" s="135">
        <v>60122066093</v>
      </c>
      <c r="F22" s="73" t="s">
        <v>2663</v>
      </c>
      <c r="G22" s="73" t="s">
        <v>2664</v>
      </c>
      <c r="H22" s="73" t="s">
        <v>1542</v>
      </c>
      <c r="I22" s="74">
        <v>4</v>
      </c>
      <c r="J22" s="73" t="s">
        <v>2584</v>
      </c>
      <c r="K22" s="73"/>
      <c r="L22" s="73"/>
      <c r="M22" s="73"/>
      <c r="N22" s="73" t="s">
        <v>2543</v>
      </c>
      <c r="O22" s="73"/>
      <c r="P22" s="73" t="s">
        <v>2660</v>
      </c>
      <c r="Q22" s="73" t="s">
        <v>2552</v>
      </c>
      <c r="R22" s="73"/>
      <c r="S22" s="73"/>
      <c r="T22" s="73"/>
      <c r="U22" s="73"/>
      <c r="V22" s="73"/>
      <c r="W22" s="73"/>
      <c r="X22" s="23"/>
      <c r="Y22" s="23"/>
      <c r="Z22" s="23"/>
    </row>
    <row r="23" spans="1:26" ht="15.75" customHeight="1">
      <c r="A23" s="72">
        <v>43215.405647141204</v>
      </c>
      <c r="B23" s="73" t="s">
        <v>2665</v>
      </c>
      <c r="C23" s="73" t="s">
        <v>2639</v>
      </c>
      <c r="D23" s="73" t="s">
        <v>2666</v>
      </c>
      <c r="E23" s="135">
        <v>911145083543</v>
      </c>
      <c r="F23" s="73" t="s">
        <v>2667</v>
      </c>
      <c r="G23" s="73" t="s">
        <v>2668</v>
      </c>
      <c r="H23" s="73" t="s">
        <v>2669</v>
      </c>
      <c r="I23" s="73"/>
      <c r="J23" s="73" t="s">
        <v>2584</v>
      </c>
      <c r="K23" s="73"/>
      <c r="L23" s="73"/>
      <c r="M23" s="73"/>
      <c r="N23" s="73" t="s">
        <v>2558</v>
      </c>
      <c r="O23" s="73"/>
      <c r="P23" s="73" t="s">
        <v>2660</v>
      </c>
      <c r="Q23" s="73" t="s">
        <v>2552</v>
      </c>
      <c r="R23" s="73"/>
      <c r="S23" s="73"/>
      <c r="T23" s="73"/>
      <c r="U23" s="73"/>
      <c r="V23" s="73"/>
      <c r="W23" s="73"/>
      <c r="X23" s="23"/>
      <c r="Y23" s="23"/>
      <c r="Z23" s="23"/>
    </row>
    <row r="24" spans="1:26" ht="15.75" customHeight="1">
      <c r="A24" s="72">
        <v>43215.368175509255</v>
      </c>
      <c r="B24" s="73" t="s">
        <v>2670</v>
      </c>
      <c r="C24" s="73" t="s">
        <v>2671</v>
      </c>
      <c r="D24" s="73" t="s">
        <v>2672</v>
      </c>
      <c r="E24" s="135">
        <v>91858204</v>
      </c>
      <c r="F24" s="73" t="s">
        <v>2383</v>
      </c>
      <c r="G24" s="73" t="s">
        <v>2673</v>
      </c>
      <c r="H24" s="73" t="s">
        <v>2674</v>
      </c>
      <c r="I24" s="74">
        <v>1</v>
      </c>
      <c r="J24" s="73" t="s">
        <v>2549</v>
      </c>
      <c r="K24" s="74">
        <v>60</v>
      </c>
      <c r="L24" s="74">
        <v>20</v>
      </c>
      <c r="M24" s="73" t="s">
        <v>2675</v>
      </c>
      <c r="N24" s="73" t="s">
        <v>2558</v>
      </c>
      <c r="O24" s="73"/>
      <c r="P24" s="73" t="s">
        <v>2660</v>
      </c>
      <c r="Q24" s="73" t="s">
        <v>2545</v>
      </c>
      <c r="R24" s="73"/>
      <c r="S24" s="73"/>
      <c r="T24" s="73"/>
      <c r="U24" s="73"/>
      <c r="V24" s="73"/>
      <c r="W24" s="73"/>
      <c r="X24" s="23"/>
      <c r="Y24" s="23"/>
      <c r="Z24" s="23"/>
    </row>
    <row r="25" spans="1:26" ht="15.75" customHeight="1">
      <c r="A25" s="72">
        <v>43215.415318217594</v>
      </c>
      <c r="B25" s="73" t="s">
        <v>2676</v>
      </c>
      <c r="C25" s="73" t="s">
        <v>439</v>
      </c>
      <c r="D25" s="73" t="s">
        <v>2677</v>
      </c>
      <c r="E25" s="135">
        <v>628113653282</v>
      </c>
      <c r="F25" s="73" t="s">
        <v>2678</v>
      </c>
      <c r="G25" s="73" t="s">
        <v>2679</v>
      </c>
      <c r="H25" s="73" t="s">
        <v>2680</v>
      </c>
      <c r="I25" s="73"/>
      <c r="J25" s="73" t="s">
        <v>2549</v>
      </c>
      <c r="K25" s="73"/>
      <c r="L25" s="73"/>
      <c r="M25" s="73"/>
      <c r="N25" s="73" t="s">
        <v>2558</v>
      </c>
      <c r="O25" s="73"/>
      <c r="P25" s="73" t="s">
        <v>2660</v>
      </c>
      <c r="Q25" s="73" t="s">
        <v>2566</v>
      </c>
      <c r="R25" s="73"/>
      <c r="S25" s="73"/>
      <c r="T25" s="73"/>
      <c r="U25" s="73"/>
      <c r="V25" s="73"/>
      <c r="W25" s="73"/>
      <c r="X25" s="23"/>
      <c r="Y25" s="23"/>
      <c r="Z25" s="23"/>
    </row>
    <row r="26" spans="1:26" ht="15.75" customHeight="1">
      <c r="A26" s="72">
        <v>43215.360555648149</v>
      </c>
      <c r="B26" s="73" t="s">
        <v>2681</v>
      </c>
      <c r="C26" s="73" t="s">
        <v>579</v>
      </c>
      <c r="D26" s="73" t="s">
        <v>1078</v>
      </c>
      <c r="E26" s="135">
        <v>60138801198</v>
      </c>
      <c r="F26" s="73" t="s">
        <v>27</v>
      </c>
      <c r="G26" s="73" t="s">
        <v>2682</v>
      </c>
      <c r="H26" s="73" t="s">
        <v>2683</v>
      </c>
      <c r="I26" s="74">
        <v>13</v>
      </c>
      <c r="J26" s="73" t="s">
        <v>2542</v>
      </c>
      <c r="K26" s="74">
        <v>1</v>
      </c>
      <c r="L26" s="73"/>
      <c r="M26" s="73" t="s">
        <v>2684</v>
      </c>
      <c r="N26" s="73" t="s">
        <v>2543</v>
      </c>
      <c r="O26" s="73"/>
      <c r="P26" s="73" t="s">
        <v>2660</v>
      </c>
      <c r="Q26" s="73" t="s">
        <v>2566</v>
      </c>
      <c r="R26" s="73"/>
      <c r="S26" s="73"/>
      <c r="T26" s="73"/>
      <c r="U26" s="73"/>
      <c r="V26" s="73"/>
      <c r="W26" s="73"/>
      <c r="X26" s="23"/>
      <c r="Y26" s="23"/>
      <c r="Z26" s="23"/>
    </row>
    <row r="27" spans="1:26" ht="15.75" customHeight="1">
      <c r="A27" s="72">
        <v>43215.408623483796</v>
      </c>
      <c r="B27" s="73" t="s">
        <v>2685</v>
      </c>
      <c r="C27" s="73" t="s">
        <v>1520</v>
      </c>
      <c r="D27" s="73" t="s">
        <v>2686</v>
      </c>
      <c r="E27" s="135">
        <v>60176710183</v>
      </c>
      <c r="F27" s="73" t="s">
        <v>27</v>
      </c>
      <c r="G27" s="73" t="s">
        <v>2687</v>
      </c>
      <c r="H27" s="73" t="s">
        <v>2688</v>
      </c>
      <c r="I27" s="74">
        <v>3</v>
      </c>
      <c r="J27" s="73" t="s">
        <v>2549</v>
      </c>
      <c r="K27" s="73"/>
      <c r="L27" s="73"/>
      <c r="M27" s="73" t="s">
        <v>2689</v>
      </c>
      <c r="N27" s="73" t="s">
        <v>2558</v>
      </c>
      <c r="O27" s="73"/>
      <c r="P27" s="73" t="s">
        <v>2660</v>
      </c>
      <c r="Q27" s="73" t="s">
        <v>2545</v>
      </c>
      <c r="R27" s="73"/>
      <c r="S27" s="73"/>
      <c r="T27" s="73"/>
      <c r="U27" s="73"/>
      <c r="V27" s="73"/>
      <c r="W27" s="73"/>
      <c r="X27" s="23"/>
      <c r="Y27" s="23"/>
      <c r="Z27" s="23"/>
    </row>
    <row r="28" spans="1:26" ht="15.75" customHeight="1">
      <c r="A28" s="72">
        <v>43215.407370138884</v>
      </c>
      <c r="B28" s="73" t="s">
        <v>2690</v>
      </c>
      <c r="C28" s="73" t="s">
        <v>1520</v>
      </c>
      <c r="D28" s="73" t="s">
        <v>2686</v>
      </c>
      <c r="E28" s="135">
        <v>60149907996</v>
      </c>
      <c r="F28" s="73" t="s">
        <v>27</v>
      </c>
      <c r="G28" s="73" t="s">
        <v>2691</v>
      </c>
      <c r="H28" s="73" t="s">
        <v>2688</v>
      </c>
      <c r="I28" s="74">
        <v>3</v>
      </c>
      <c r="J28" s="73" t="s">
        <v>2549</v>
      </c>
      <c r="K28" s="73"/>
      <c r="L28" s="73"/>
      <c r="M28" s="73" t="s">
        <v>2689</v>
      </c>
      <c r="N28" s="73" t="s">
        <v>2558</v>
      </c>
      <c r="O28" s="73"/>
      <c r="P28" s="73" t="s">
        <v>2660</v>
      </c>
      <c r="Q28" s="73" t="s">
        <v>2545</v>
      </c>
      <c r="R28" s="73"/>
      <c r="S28" s="73"/>
      <c r="T28" s="73"/>
      <c r="U28" s="73"/>
      <c r="V28" s="73"/>
      <c r="W28" s="73"/>
      <c r="X28" s="23"/>
      <c r="Y28" s="23"/>
      <c r="Z28" s="23"/>
    </row>
    <row r="29" spans="1:26" ht="15.75" customHeight="1">
      <c r="A29" s="72">
        <v>43215.396175671296</v>
      </c>
      <c r="B29" s="73" t="s">
        <v>2692</v>
      </c>
      <c r="C29" s="73" t="s">
        <v>2693</v>
      </c>
      <c r="D29" s="73" t="s">
        <v>2694</v>
      </c>
      <c r="E29" s="135">
        <v>6328318882</v>
      </c>
      <c r="F29" s="73" t="s">
        <v>945</v>
      </c>
      <c r="G29" s="73" t="s">
        <v>2695</v>
      </c>
      <c r="H29" s="73" t="s">
        <v>2696</v>
      </c>
      <c r="I29" s="73"/>
      <c r="J29" s="73" t="s">
        <v>2697</v>
      </c>
      <c r="K29" s="73"/>
      <c r="L29" s="73"/>
      <c r="M29" s="73"/>
      <c r="N29" s="73" t="s">
        <v>2698</v>
      </c>
      <c r="O29" s="73" t="s">
        <v>2699</v>
      </c>
      <c r="P29" s="73" t="s">
        <v>2660</v>
      </c>
      <c r="Q29" s="73" t="s">
        <v>2552</v>
      </c>
      <c r="R29" s="73"/>
      <c r="S29" s="73"/>
      <c r="T29" s="73"/>
      <c r="U29" s="73"/>
      <c r="V29" s="73"/>
      <c r="W29" s="73"/>
      <c r="X29" s="23"/>
      <c r="Y29" s="23"/>
      <c r="Z29" s="23"/>
    </row>
    <row r="30" spans="1:26" ht="15.75" customHeight="1">
      <c r="A30" s="72">
        <v>43215.419116284727</v>
      </c>
      <c r="B30" s="73" t="s">
        <v>2700</v>
      </c>
      <c r="C30" s="73" t="s">
        <v>2671</v>
      </c>
      <c r="D30" s="73" t="s">
        <v>2701</v>
      </c>
      <c r="E30" s="135">
        <v>97622696</v>
      </c>
      <c r="F30" s="73" t="s">
        <v>2383</v>
      </c>
      <c r="G30" s="73" t="s">
        <v>2702</v>
      </c>
      <c r="H30" s="73" t="s">
        <v>2703</v>
      </c>
      <c r="I30" s="73"/>
      <c r="J30" s="73" t="s">
        <v>2601</v>
      </c>
      <c r="K30" s="73"/>
      <c r="L30" s="73"/>
      <c r="M30" s="73"/>
      <c r="N30" s="73" t="s">
        <v>2585</v>
      </c>
      <c r="O30" s="73"/>
      <c r="P30" s="73" t="s">
        <v>2660</v>
      </c>
      <c r="Q30" s="73" t="s">
        <v>2566</v>
      </c>
      <c r="R30" s="73"/>
      <c r="S30" s="73"/>
      <c r="T30" s="73"/>
      <c r="U30" s="73"/>
      <c r="V30" s="73"/>
      <c r="W30" s="73"/>
      <c r="X30" s="23"/>
      <c r="Y30" s="23"/>
      <c r="Z30" s="23"/>
    </row>
    <row r="31" spans="1:26" ht="15.75" customHeight="1">
      <c r="A31" s="72">
        <v>43215.372504826388</v>
      </c>
      <c r="B31" s="73" t="s">
        <v>2704</v>
      </c>
      <c r="C31" s="73" t="s">
        <v>2705</v>
      </c>
      <c r="D31" s="73" t="s">
        <v>2706</v>
      </c>
      <c r="E31" s="135">
        <v>60162663221</v>
      </c>
      <c r="F31" s="73" t="s">
        <v>27</v>
      </c>
      <c r="G31" s="73" t="s">
        <v>2707</v>
      </c>
      <c r="H31" s="73" t="s">
        <v>2583</v>
      </c>
      <c r="I31" s="73"/>
      <c r="J31" s="73" t="s">
        <v>2584</v>
      </c>
      <c r="K31" s="73" t="s">
        <v>2708</v>
      </c>
      <c r="L31" s="73"/>
      <c r="M31" s="73" t="s">
        <v>2709</v>
      </c>
      <c r="N31" s="73" t="s">
        <v>2558</v>
      </c>
      <c r="O31" s="73"/>
      <c r="P31" s="73" t="s">
        <v>2660</v>
      </c>
      <c r="Q31" s="73" t="s">
        <v>2545</v>
      </c>
      <c r="R31" s="73"/>
      <c r="S31" s="73"/>
      <c r="T31" s="73"/>
      <c r="U31" s="73"/>
      <c r="V31" s="73"/>
      <c r="W31" s="73"/>
      <c r="X31" s="23"/>
      <c r="Y31" s="23"/>
      <c r="Z31" s="23"/>
    </row>
    <row r="32" spans="1:26" ht="15.75" customHeight="1">
      <c r="A32" s="72">
        <v>43215.377417395837</v>
      </c>
      <c r="B32" s="73" t="s">
        <v>2710</v>
      </c>
      <c r="C32" s="73" t="s">
        <v>2711</v>
      </c>
      <c r="D32" s="73" t="s">
        <v>2712</v>
      </c>
      <c r="E32" s="135">
        <v>97898141</v>
      </c>
      <c r="F32" s="73" t="s">
        <v>12</v>
      </c>
      <c r="G32" s="73" t="s">
        <v>2713</v>
      </c>
      <c r="H32" s="73" t="s">
        <v>2714</v>
      </c>
      <c r="I32" s="74">
        <v>1</v>
      </c>
      <c r="J32" s="73" t="s">
        <v>2542</v>
      </c>
      <c r="K32" s="74">
        <v>1</v>
      </c>
      <c r="L32" s="73"/>
      <c r="M32" s="73"/>
      <c r="N32" s="73" t="s">
        <v>2543</v>
      </c>
      <c r="O32" s="73"/>
      <c r="P32" s="73" t="s">
        <v>2660</v>
      </c>
      <c r="Q32" s="73" t="s">
        <v>2552</v>
      </c>
      <c r="R32" s="73"/>
      <c r="S32" s="73"/>
      <c r="T32" s="73"/>
      <c r="U32" s="73"/>
      <c r="V32" s="73"/>
      <c r="W32" s="73"/>
      <c r="X32" s="23"/>
      <c r="Y32" s="23"/>
      <c r="Z32" s="23"/>
    </row>
    <row r="33" spans="1:26" ht="15.75" customHeight="1">
      <c r="A33" s="72">
        <v>43214.942348773147</v>
      </c>
      <c r="B33" s="73" t="s">
        <v>2715</v>
      </c>
      <c r="C33" s="73" t="s">
        <v>2716</v>
      </c>
      <c r="D33" s="73" t="s">
        <v>2717</v>
      </c>
      <c r="E33" s="135">
        <v>90091908</v>
      </c>
      <c r="F33" s="73" t="s">
        <v>12</v>
      </c>
      <c r="G33" s="73" t="s">
        <v>2718</v>
      </c>
      <c r="H33" s="73" t="s">
        <v>2719</v>
      </c>
      <c r="I33" s="74">
        <v>6</v>
      </c>
      <c r="J33" s="73" t="s">
        <v>2549</v>
      </c>
      <c r="K33" s="74">
        <v>120</v>
      </c>
      <c r="L33" s="74">
        <v>30</v>
      </c>
      <c r="M33" s="73" t="s">
        <v>2720</v>
      </c>
      <c r="N33" s="73" t="s">
        <v>2543</v>
      </c>
      <c r="O33" s="73"/>
      <c r="P33" s="73" t="s">
        <v>2660</v>
      </c>
      <c r="Q33" s="73" t="s">
        <v>2545</v>
      </c>
      <c r="R33" s="73"/>
      <c r="S33" s="73"/>
      <c r="T33" s="73"/>
      <c r="U33" s="73"/>
      <c r="V33" s="73"/>
      <c r="W33" s="73"/>
      <c r="X33" s="23"/>
      <c r="Y33" s="23"/>
      <c r="Z33" s="23"/>
    </row>
    <row r="34" spans="1:26" ht="15.75" customHeight="1">
      <c r="A34" s="72">
        <v>43215.412978981476</v>
      </c>
      <c r="B34" s="73" t="s">
        <v>2721</v>
      </c>
      <c r="C34" s="73" t="s">
        <v>579</v>
      </c>
      <c r="D34" s="73" t="s">
        <v>2722</v>
      </c>
      <c r="E34" s="135">
        <v>62811324039</v>
      </c>
      <c r="F34" s="73" t="s">
        <v>2678</v>
      </c>
      <c r="G34" s="73" t="s">
        <v>2723</v>
      </c>
      <c r="H34" s="73" t="s">
        <v>2724</v>
      </c>
      <c r="I34" s="73"/>
      <c r="J34" s="73" t="s">
        <v>2549</v>
      </c>
      <c r="K34" s="73"/>
      <c r="L34" s="73"/>
      <c r="M34" s="73"/>
      <c r="N34" s="73" t="s">
        <v>2558</v>
      </c>
      <c r="O34" s="73"/>
      <c r="P34" s="73" t="s">
        <v>2660</v>
      </c>
      <c r="Q34" s="73" t="s">
        <v>2566</v>
      </c>
      <c r="R34" s="73"/>
      <c r="S34" s="73"/>
      <c r="T34" s="73"/>
      <c r="U34" s="73"/>
      <c r="V34" s="73"/>
      <c r="W34" s="73"/>
      <c r="X34" s="23"/>
      <c r="Y34" s="23"/>
      <c r="Z34" s="23"/>
    </row>
    <row r="35" spans="1:26" ht="15.75" customHeight="1">
      <c r="A35" s="72">
        <v>43215.363750694443</v>
      </c>
      <c r="B35" s="73" t="s">
        <v>2725</v>
      </c>
      <c r="C35" s="73" t="s">
        <v>2726</v>
      </c>
      <c r="D35" s="73" t="s">
        <v>2727</v>
      </c>
      <c r="E35" s="135">
        <v>60176917138</v>
      </c>
      <c r="F35" s="73" t="s">
        <v>27</v>
      </c>
      <c r="G35" s="73" t="s">
        <v>2728</v>
      </c>
      <c r="H35" s="73" t="s">
        <v>2680</v>
      </c>
      <c r="I35" s="74">
        <v>6</v>
      </c>
      <c r="J35" s="73" t="s">
        <v>2584</v>
      </c>
      <c r="K35" s="73" t="s">
        <v>2708</v>
      </c>
      <c r="L35" s="73"/>
      <c r="M35" s="73" t="s">
        <v>2729</v>
      </c>
      <c r="N35" s="73" t="s">
        <v>2585</v>
      </c>
      <c r="O35" s="73"/>
      <c r="P35" s="73" t="s">
        <v>2660</v>
      </c>
      <c r="Q35" s="73" t="s">
        <v>2545</v>
      </c>
      <c r="R35" s="73"/>
      <c r="S35" s="73"/>
      <c r="T35" s="73"/>
      <c r="U35" s="73"/>
      <c r="V35" s="73"/>
      <c r="W35" s="73"/>
      <c r="X35" s="23"/>
      <c r="Y35" s="23"/>
      <c r="Z35" s="23"/>
    </row>
    <row r="36" spans="1:26" ht="15.75" customHeight="1">
      <c r="A36" s="72">
        <v>43215.401803796296</v>
      </c>
      <c r="B36" s="73" t="s">
        <v>2730</v>
      </c>
      <c r="C36" s="73" t="s">
        <v>486</v>
      </c>
      <c r="D36" s="73" t="s">
        <v>2731</v>
      </c>
      <c r="E36" s="135">
        <v>95581888</v>
      </c>
      <c r="F36" s="73" t="s">
        <v>1001</v>
      </c>
      <c r="G36" s="73" t="s">
        <v>2732</v>
      </c>
      <c r="H36" s="73" t="s">
        <v>1542</v>
      </c>
      <c r="I36" s="73" t="s">
        <v>2733</v>
      </c>
      <c r="J36" s="73" t="s">
        <v>2734</v>
      </c>
      <c r="K36" s="73"/>
      <c r="L36" s="73"/>
      <c r="M36" s="73" t="s">
        <v>2735</v>
      </c>
      <c r="N36" s="73" t="s">
        <v>2585</v>
      </c>
      <c r="O36" s="73"/>
      <c r="P36" s="73" t="s">
        <v>2660</v>
      </c>
      <c r="Q36" s="73" t="s">
        <v>2552</v>
      </c>
      <c r="R36" s="73"/>
      <c r="S36" s="73"/>
      <c r="T36" s="73"/>
      <c r="U36" s="73"/>
      <c r="V36" s="73"/>
      <c r="W36" s="73"/>
      <c r="X36" s="23"/>
      <c r="Y36" s="23"/>
      <c r="Z36" s="23"/>
    </row>
    <row r="37" spans="1:26" ht="15.75" customHeight="1">
      <c r="A37" s="72">
        <v>43215.716246469907</v>
      </c>
      <c r="B37" s="73" t="s">
        <v>2736</v>
      </c>
      <c r="C37" s="73" t="s">
        <v>2737</v>
      </c>
      <c r="D37" s="73" t="s">
        <v>2738</v>
      </c>
      <c r="E37" s="137"/>
      <c r="F37" s="73"/>
      <c r="G37" s="73" t="s">
        <v>2739</v>
      </c>
      <c r="H37" s="73"/>
      <c r="I37" s="73"/>
      <c r="J37" s="73" t="s">
        <v>2549</v>
      </c>
      <c r="K37" s="73"/>
      <c r="L37" s="73"/>
      <c r="M37" s="73"/>
      <c r="N37" s="73" t="s">
        <v>2698</v>
      </c>
      <c r="O37" s="73" t="s">
        <v>2740</v>
      </c>
      <c r="P37" s="73" t="s">
        <v>2741</v>
      </c>
      <c r="Q37" s="73" t="s">
        <v>2552</v>
      </c>
      <c r="R37" s="73"/>
      <c r="S37" s="73"/>
      <c r="T37" s="73"/>
      <c r="U37" s="73"/>
      <c r="V37" s="73"/>
      <c r="W37" s="73"/>
      <c r="X37" s="23"/>
      <c r="Y37" s="23"/>
      <c r="Z37" s="23"/>
    </row>
    <row r="38" spans="1:26" ht="15.75" customHeight="1">
      <c r="A38" s="72">
        <v>43215.714190243059</v>
      </c>
      <c r="B38" s="73" t="s">
        <v>2742</v>
      </c>
      <c r="C38" s="73" t="s">
        <v>2743</v>
      </c>
      <c r="D38" s="73" t="s">
        <v>2744</v>
      </c>
      <c r="E38" s="137"/>
      <c r="F38" s="73" t="s">
        <v>12</v>
      </c>
      <c r="G38" s="73" t="s">
        <v>2745</v>
      </c>
      <c r="H38" s="73"/>
      <c r="I38" s="73"/>
      <c r="J38" s="73" t="s">
        <v>2549</v>
      </c>
      <c r="K38" s="73"/>
      <c r="L38" s="73"/>
      <c r="M38" s="73"/>
      <c r="N38" s="73" t="s">
        <v>2558</v>
      </c>
      <c r="O38" s="73"/>
      <c r="P38" s="73" t="s">
        <v>2741</v>
      </c>
      <c r="Q38" s="73" t="s">
        <v>2552</v>
      </c>
      <c r="R38" s="73"/>
      <c r="S38" s="73"/>
      <c r="T38" s="73"/>
      <c r="U38" s="73"/>
      <c r="V38" s="73"/>
      <c r="W38" s="73"/>
      <c r="X38" s="23"/>
      <c r="Y38" s="23"/>
      <c r="Z38" s="23"/>
    </row>
    <row r="39" spans="1:26" ht="15.75" customHeight="1">
      <c r="A39" s="72">
        <v>43215.718080624996</v>
      </c>
      <c r="B39" s="73" t="s">
        <v>2746</v>
      </c>
      <c r="C39" s="73" t="s">
        <v>579</v>
      </c>
      <c r="D39" s="73" t="s">
        <v>2747</v>
      </c>
      <c r="E39" s="137"/>
      <c r="F39" s="73" t="s">
        <v>2748</v>
      </c>
      <c r="G39" s="73" t="s">
        <v>2749</v>
      </c>
      <c r="H39" s="73" t="s">
        <v>1654</v>
      </c>
      <c r="I39" s="73"/>
      <c r="J39" s="73" t="s">
        <v>2542</v>
      </c>
      <c r="K39" s="74">
        <v>300</v>
      </c>
      <c r="L39" s="73"/>
      <c r="M39" s="73"/>
      <c r="N39" s="73" t="s">
        <v>2585</v>
      </c>
      <c r="O39" s="73"/>
      <c r="P39" s="73" t="s">
        <v>2741</v>
      </c>
      <c r="Q39" s="73" t="s">
        <v>2545</v>
      </c>
      <c r="R39" s="73"/>
      <c r="S39" s="73"/>
      <c r="T39" s="73"/>
      <c r="U39" s="73"/>
      <c r="V39" s="73"/>
      <c r="W39" s="73"/>
      <c r="X39" s="23"/>
      <c r="Y39" s="23"/>
      <c r="Z39" s="23"/>
    </row>
    <row r="40" spans="1:26" ht="15.75" customHeight="1">
      <c r="A40" s="72">
        <v>43215.359198831022</v>
      </c>
      <c r="B40" s="73" t="s">
        <v>2750</v>
      </c>
      <c r="C40" s="73" t="s">
        <v>2751</v>
      </c>
      <c r="D40" s="73" t="s">
        <v>2752</v>
      </c>
      <c r="E40" s="135">
        <v>60122811836</v>
      </c>
      <c r="F40" s="73" t="s">
        <v>27</v>
      </c>
      <c r="G40" s="73" t="s">
        <v>2753</v>
      </c>
      <c r="H40" s="73" t="s">
        <v>1654</v>
      </c>
      <c r="I40" s="73"/>
      <c r="J40" s="73" t="s">
        <v>2584</v>
      </c>
      <c r="K40" s="73" t="s">
        <v>2708</v>
      </c>
      <c r="L40" s="73"/>
      <c r="M40" s="73"/>
      <c r="N40" s="73" t="s">
        <v>2585</v>
      </c>
      <c r="O40" s="73"/>
      <c r="P40" s="73" t="s">
        <v>2741</v>
      </c>
      <c r="Q40" s="73" t="s">
        <v>2566</v>
      </c>
      <c r="R40" s="73"/>
      <c r="S40" s="73"/>
      <c r="T40" s="73"/>
      <c r="U40" s="73"/>
      <c r="V40" s="73"/>
      <c r="W40" s="73"/>
      <c r="X40" s="23"/>
      <c r="Y40" s="23"/>
      <c r="Z40" s="23"/>
    </row>
    <row r="41" spans="1:26" ht="15.75" customHeight="1">
      <c r="A41" s="75">
        <v>43214.944334537038</v>
      </c>
      <c r="B41" s="77" t="s">
        <v>2754</v>
      </c>
      <c r="C41" s="77" t="s">
        <v>2755</v>
      </c>
      <c r="D41" s="77" t="s">
        <v>2756</v>
      </c>
      <c r="E41" s="136">
        <v>84161072</v>
      </c>
      <c r="F41" s="77" t="s">
        <v>89</v>
      </c>
      <c r="G41" s="77" t="s">
        <v>2757</v>
      </c>
      <c r="H41" s="77" t="s">
        <v>2211</v>
      </c>
      <c r="I41" s="77">
        <v>1</v>
      </c>
      <c r="J41" s="77" t="s">
        <v>2549</v>
      </c>
      <c r="K41" s="77">
        <v>100</v>
      </c>
      <c r="L41" s="77">
        <v>20</v>
      </c>
      <c r="M41" s="77" t="s">
        <v>2758</v>
      </c>
      <c r="N41" s="77" t="s">
        <v>2558</v>
      </c>
      <c r="O41" s="77" t="s">
        <v>2759</v>
      </c>
      <c r="P41" s="77" t="s">
        <v>1881</v>
      </c>
      <c r="Q41" s="77" t="s">
        <v>2552</v>
      </c>
      <c r="R41" s="73"/>
      <c r="S41" s="73"/>
      <c r="T41" s="73"/>
      <c r="U41" s="73"/>
      <c r="V41" s="73"/>
      <c r="W41" s="73"/>
      <c r="X41" s="23"/>
      <c r="Y41" s="23"/>
      <c r="Z41" s="23"/>
    </row>
    <row r="42" spans="1:26" ht="15.75" customHeight="1">
      <c r="A42" s="72">
        <v>43214.947582719906</v>
      </c>
      <c r="B42" s="73" t="s">
        <v>2760</v>
      </c>
      <c r="C42" s="73" t="s">
        <v>2121</v>
      </c>
      <c r="D42" s="73" t="s">
        <v>2761</v>
      </c>
      <c r="E42" s="135">
        <v>85331006</v>
      </c>
      <c r="F42" s="73" t="s">
        <v>12</v>
      </c>
      <c r="G42" s="73" t="s">
        <v>2762</v>
      </c>
      <c r="H42" s="73" t="s">
        <v>2763</v>
      </c>
      <c r="I42" s="74">
        <v>5</v>
      </c>
      <c r="J42" s="73" t="s">
        <v>2549</v>
      </c>
      <c r="K42" s="74">
        <v>80</v>
      </c>
      <c r="L42" s="74">
        <v>20</v>
      </c>
      <c r="M42" s="73" t="s">
        <v>2764</v>
      </c>
      <c r="N42" s="73" t="s">
        <v>2585</v>
      </c>
      <c r="O42" s="73" t="s">
        <v>2765</v>
      </c>
      <c r="P42" s="73" t="s">
        <v>1881</v>
      </c>
      <c r="Q42" s="73" t="s">
        <v>2566</v>
      </c>
      <c r="R42" s="73"/>
      <c r="S42" s="73"/>
      <c r="T42" s="73"/>
      <c r="U42" s="73"/>
      <c r="V42" s="73"/>
      <c r="W42" s="73"/>
      <c r="X42" s="23"/>
      <c r="Y42" s="23"/>
      <c r="Z42" s="23"/>
    </row>
    <row r="43" spans="1:26" ht="15.75" customHeight="1">
      <c r="A43" s="72">
        <v>43214.949470486114</v>
      </c>
      <c r="B43" s="73" t="s">
        <v>1865</v>
      </c>
      <c r="C43" s="73" t="s">
        <v>579</v>
      </c>
      <c r="D43" s="73" t="s">
        <v>2766</v>
      </c>
      <c r="E43" s="135">
        <v>81186543</v>
      </c>
      <c r="F43" s="73" t="s">
        <v>12</v>
      </c>
      <c r="G43" s="73" t="s">
        <v>2767</v>
      </c>
      <c r="H43" s="73" t="s">
        <v>2768</v>
      </c>
      <c r="I43" s="74">
        <v>2</v>
      </c>
      <c r="J43" s="73" t="s">
        <v>2549</v>
      </c>
      <c r="K43" s="74">
        <v>0</v>
      </c>
      <c r="L43" s="74">
        <v>0</v>
      </c>
      <c r="M43" s="74">
        <v>0</v>
      </c>
      <c r="N43" s="73" t="s">
        <v>2558</v>
      </c>
      <c r="O43" s="73" t="s">
        <v>2769</v>
      </c>
      <c r="P43" s="73" t="s">
        <v>1881</v>
      </c>
      <c r="Q43" s="73" t="s">
        <v>2566</v>
      </c>
      <c r="R43" s="73"/>
      <c r="S43" s="73"/>
      <c r="T43" s="73"/>
      <c r="U43" s="73"/>
      <c r="V43" s="73"/>
      <c r="W43" s="73"/>
      <c r="X43" s="23"/>
      <c r="Y43" s="23"/>
      <c r="Z43" s="23"/>
    </row>
    <row r="44" spans="1:26" ht="15.75" customHeight="1">
      <c r="A44" s="72">
        <v>43214.945977766205</v>
      </c>
      <c r="B44" s="24" t="s">
        <v>2770</v>
      </c>
      <c r="C44" s="73" t="s">
        <v>713</v>
      </c>
      <c r="D44" s="73" t="s">
        <v>2771</v>
      </c>
      <c r="E44" s="135">
        <v>97487077</v>
      </c>
      <c r="F44" s="73" t="s">
        <v>12</v>
      </c>
      <c r="G44" s="24" t="s">
        <v>2772</v>
      </c>
      <c r="H44" s="73" t="s">
        <v>2773</v>
      </c>
      <c r="I44" s="74">
        <v>5</v>
      </c>
      <c r="J44" s="73" t="s">
        <v>2601</v>
      </c>
      <c r="K44" s="74">
        <v>60</v>
      </c>
      <c r="L44" s="74">
        <v>15</v>
      </c>
      <c r="M44" s="73" t="s">
        <v>2675</v>
      </c>
      <c r="N44" s="73" t="s">
        <v>2585</v>
      </c>
      <c r="O44" s="73" t="s">
        <v>2774</v>
      </c>
      <c r="P44" s="73" t="s">
        <v>1881</v>
      </c>
      <c r="Q44" s="73" t="s">
        <v>2545</v>
      </c>
      <c r="R44" s="73"/>
      <c r="S44" s="73"/>
      <c r="T44" s="73"/>
      <c r="U44" s="73"/>
      <c r="V44" s="73"/>
      <c r="W44" s="73"/>
      <c r="X44" s="23"/>
      <c r="Y44" s="23"/>
      <c r="Z44" s="23"/>
    </row>
    <row r="45" spans="1:26" ht="15.75" customHeight="1">
      <c r="A45" s="75">
        <v>43214.503046585647</v>
      </c>
      <c r="B45" s="77" t="s">
        <v>2775</v>
      </c>
      <c r="C45" s="77"/>
      <c r="D45" s="77" t="s">
        <v>2776</v>
      </c>
      <c r="E45" s="136"/>
      <c r="F45" s="77" t="s">
        <v>89</v>
      </c>
      <c r="G45" s="77" t="s">
        <v>2777</v>
      </c>
      <c r="H45" s="77" t="s">
        <v>2778</v>
      </c>
      <c r="I45" s="77"/>
      <c r="J45" s="77" t="s">
        <v>2549</v>
      </c>
      <c r="K45" s="77">
        <v>0</v>
      </c>
      <c r="L45" s="77">
        <v>0</v>
      </c>
      <c r="M45" s="77"/>
      <c r="N45" s="77"/>
      <c r="O45" s="77" t="s">
        <v>2779</v>
      </c>
      <c r="P45" s="77" t="s">
        <v>1881</v>
      </c>
      <c r="Q45" s="77" t="s">
        <v>2552</v>
      </c>
      <c r="R45" s="73"/>
      <c r="S45" s="73"/>
      <c r="T45" s="73"/>
      <c r="U45" s="73"/>
      <c r="V45" s="73"/>
      <c r="W45" s="73"/>
      <c r="X45" s="23"/>
      <c r="Y45" s="23"/>
      <c r="Z45" s="23"/>
    </row>
    <row r="46" spans="1:26" ht="15.75" customHeight="1">
      <c r="A46" s="72">
        <v>43214.661727094906</v>
      </c>
      <c r="B46" s="73" t="s">
        <v>2780</v>
      </c>
      <c r="C46" s="73"/>
      <c r="D46" s="73" t="s">
        <v>2781</v>
      </c>
      <c r="E46" s="135">
        <v>81808223310</v>
      </c>
      <c r="F46" s="73"/>
      <c r="G46" s="73" t="s">
        <v>2781</v>
      </c>
      <c r="H46" s="73" t="s">
        <v>2782</v>
      </c>
      <c r="I46" s="73"/>
      <c r="J46" s="73" t="s">
        <v>2556</v>
      </c>
      <c r="K46" s="74">
        <v>0</v>
      </c>
      <c r="L46" s="73"/>
      <c r="M46" s="73"/>
      <c r="N46" s="73"/>
      <c r="O46" s="73"/>
      <c r="P46" s="73" t="s">
        <v>2783</v>
      </c>
      <c r="Q46" s="73" t="s">
        <v>2552</v>
      </c>
      <c r="R46" s="73"/>
      <c r="S46" s="73"/>
      <c r="T46" s="73"/>
      <c r="U46" s="73"/>
      <c r="V46" s="73"/>
      <c r="W46" s="73"/>
      <c r="X46" s="23"/>
      <c r="Y46" s="23"/>
      <c r="Z46" s="23"/>
    </row>
    <row r="47" spans="1:26" ht="15.75" customHeight="1">
      <c r="A47" s="75">
        <v>43215.421316203705</v>
      </c>
      <c r="B47" s="77" t="s">
        <v>2780</v>
      </c>
      <c r="C47" s="77" t="s">
        <v>409</v>
      </c>
      <c r="D47" s="77" t="s">
        <v>2784</v>
      </c>
      <c r="E47" s="136">
        <v>81808223310</v>
      </c>
      <c r="F47" s="77" t="s">
        <v>89</v>
      </c>
      <c r="G47" s="77" t="s">
        <v>2785</v>
      </c>
      <c r="H47" s="77" t="s">
        <v>2786</v>
      </c>
      <c r="I47" s="77"/>
      <c r="J47" s="77" t="s">
        <v>2787</v>
      </c>
      <c r="K47" s="77"/>
      <c r="L47" s="77"/>
      <c r="M47" s="77"/>
      <c r="N47" s="77"/>
      <c r="O47" s="77"/>
      <c r="P47" s="77" t="s">
        <v>2783</v>
      </c>
      <c r="Q47" s="77" t="s">
        <v>2552</v>
      </c>
      <c r="R47" s="73"/>
      <c r="S47" s="73"/>
      <c r="T47" s="73"/>
      <c r="U47" s="73"/>
      <c r="V47" s="73"/>
      <c r="W47" s="73"/>
      <c r="X47" s="23"/>
      <c r="Y47" s="23"/>
      <c r="Z47" s="23"/>
    </row>
    <row r="48" spans="1:26" ht="15.75" customHeight="1">
      <c r="A48" s="72">
        <v>43215.418041261575</v>
      </c>
      <c r="B48" s="73" t="s">
        <v>2788</v>
      </c>
      <c r="C48" s="73" t="s">
        <v>439</v>
      </c>
      <c r="D48" s="73" t="s">
        <v>2789</v>
      </c>
      <c r="E48" s="135">
        <v>60361274876</v>
      </c>
      <c r="F48" s="73"/>
      <c r="G48" s="73" t="s">
        <v>2790</v>
      </c>
      <c r="H48" s="73"/>
      <c r="I48" s="73"/>
      <c r="J48" s="73" t="s">
        <v>2791</v>
      </c>
      <c r="K48" s="73"/>
      <c r="L48" s="73"/>
      <c r="M48" s="73"/>
      <c r="N48" s="73" t="s">
        <v>2558</v>
      </c>
      <c r="O48" s="73"/>
      <c r="P48" s="73" t="s">
        <v>2783</v>
      </c>
      <c r="Q48" s="73" t="s">
        <v>2545</v>
      </c>
      <c r="R48" s="73"/>
      <c r="S48" s="73"/>
      <c r="T48" s="73"/>
      <c r="U48" s="73"/>
      <c r="V48" s="73"/>
      <c r="W48" s="73"/>
      <c r="X48" s="23"/>
      <c r="Y48" s="23"/>
      <c r="Z48" s="23"/>
    </row>
    <row r="49" spans="1:26" ht="15.75" customHeight="1">
      <c r="A49" s="72">
        <v>43215.417313495374</v>
      </c>
      <c r="B49" s="73" t="s">
        <v>2792</v>
      </c>
      <c r="C49" s="73" t="s">
        <v>486</v>
      </c>
      <c r="D49" s="73" t="s">
        <v>2793</v>
      </c>
      <c r="E49" s="135">
        <v>91820798</v>
      </c>
      <c r="F49" s="73" t="s">
        <v>2383</v>
      </c>
      <c r="G49" s="73" t="s">
        <v>2794</v>
      </c>
      <c r="H49" s="73" t="s">
        <v>1542</v>
      </c>
      <c r="I49" s="73" t="s">
        <v>1176</v>
      </c>
      <c r="J49" s="73" t="s">
        <v>2542</v>
      </c>
      <c r="K49" s="73"/>
      <c r="L49" s="73"/>
      <c r="M49" s="73"/>
      <c r="N49" s="73" t="s">
        <v>2543</v>
      </c>
      <c r="O49" s="73"/>
      <c r="P49" s="73" t="s">
        <v>2783</v>
      </c>
      <c r="Q49" s="73" t="s">
        <v>2552</v>
      </c>
      <c r="R49" s="73"/>
      <c r="S49" s="73"/>
      <c r="T49" s="73"/>
      <c r="U49" s="73"/>
      <c r="V49" s="73"/>
      <c r="W49" s="73"/>
      <c r="X49" s="23"/>
      <c r="Y49" s="23"/>
      <c r="Z49" s="23"/>
    </row>
    <row r="50" spans="1:26" ht="15.75" customHeight="1">
      <c r="A50" s="72">
        <v>43215.524298819444</v>
      </c>
      <c r="B50" s="73" t="s">
        <v>2795</v>
      </c>
      <c r="C50" s="73" t="s">
        <v>1258</v>
      </c>
      <c r="D50" s="73" t="s">
        <v>2796</v>
      </c>
      <c r="E50" s="137"/>
      <c r="F50" s="73"/>
      <c r="G50" s="73" t="s">
        <v>2797</v>
      </c>
      <c r="H50" s="73"/>
      <c r="I50" s="74">
        <v>3</v>
      </c>
      <c r="J50" s="73" t="s">
        <v>2798</v>
      </c>
      <c r="K50" s="73"/>
      <c r="L50" s="73"/>
      <c r="M50" s="73"/>
      <c r="N50" s="73" t="s">
        <v>2558</v>
      </c>
      <c r="O50" s="73"/>
      <c r="P50" s="73" t="s">
        <v>2783</v>
      </c>
      <c r="Q50" s="73" t="s">
        <v>2545</v>
      </c>
      <c r="R50" s="73"/>
      <c r="S50" s="73"/>
      <c r="T50" s="73"/>
      <c r="U50" s="73"/>
      <c r="V50" s="73"/>
      <c r="W50" s="73"/>
      <c r="X50" s="23"/>
      <c r="Y50" s="23"/>
      <c r="Z50" s="23"/>
    </row>
    <row r="51" spans="1:26" ht="15.75" customHeight="1">
      <c r="A51" s="72">
        <v>43215.417008993056</v>
      </c>
      <c r="B51" s="73" t="s">
        <v>2799</v>
      </c>
      <c r="C51" s="73" t="s">
        <v>2800</v>
      </c>
      <c r="D51" s="73" t="s">
        <v>2801</v>
      </c>
      <c r="E51" s="135">
        <v>2151402266</v>
      </c>
      <c r="F51" s="73"/>
      <c r="G51" s="73" t="s">
        <v>2802</v>
      </c>
      <c r="H51" s="73"/>
      <c r="I51" s="73"/>
      <c r="J51" s="73" t="s">
        <v>2791</v>
      </c>
      <c r="K51" s="73"/>
      <c r="L51" s="73"/>
      <c r="M51" s="73"/>
      <c r="N51" s="73"/>
      <c r="O51" s="73"/>
      <c r="P51" s="73" t="s">
        <v>2783</v>
      </c>
      <c r="Q51" s="73" t="s">
        <v>2545</v>
      </c>
      <c r="R51" s="73"/>
      <c r="S51" s="73"/>
      <c r="T51" s="73"/>
      <c r="U51" s="73"/>
      <c r="V51" s="73"/>
      <c r="W51" s="73"/>
      <c r="X51" s="23"/>
      <c r="Y51" s="23"/>
      <c r="Z51" s="23"/>
    </row>
    <row r="52" spans="1:26" ht="15.75" customHeight="1">
      <c r="A52" s="72">
        <v>43215.40535912037</v>
      </c>
      <c r="B52" s="73" t="s">
        <v>2803</v>
      </c>
      <c r="C52" s="73" t="s">
        <v>1258</v>
      </c>
      <c r="D52" s="73" t="s">
        <v>2804</v>
      </c>
      <c r="E52" s="135">
        <v>1714165120</v>
      </c>
      <c r="F52" s="73" t="s">
        <v>2805</v>
      </c>
      <c r="G52" s="73" t="s">
        <v>2806</v>
      </c>
      <c r="H52" s="73"/>
      <c r="I52" s="73"/>
      <c r="J52" s="73" t="s">
        <v>2549</v>
      </c>
      <c r="K52" s="73"/>
      <c r="L52" s="73"/>
      <c r="M52" s="73"/>
      <c r="N52" s="73" t="s">
        <v>2558</v>
      </c>
      <c r="O52" s="73" t="s">
        <v>2807</v>
      </c>
      <c r="P52" s="73" t="s">
        <v>2783</v>
      </c>
      <c r="Q52" s="73" t="s">
        <v>2545</v>
      </c>
      <c r="R52" s="73"/>
      <c r="S52" s="73"/>
      <c r="T52" s="73"/>
      <c r="U52" s="73"/>
      <c r="V52" s="73"/>
      <c r="W52" s="73"/>
      <c r="X52" s="23"/>
      <c r="Y52" s="23"/>
      <c r="Z52" s="23"/>
    </row>
    <row r="53" spans="1:26" ht="15.75" customHeight="1">
      <c r="A53" s="75">
        <v>43215.409243310191</v>
      </c>
      <c r="B53" s="77" t="s">
        <v>2808</v>
      </c>
      <c r="C53" s="77" t="s">
        <v>897</v>
      </c>
      <c r="D53" s="77" t="s">
        <v>2809</v>
      </c>
      <c r="E53" s="136">
        <v>6282123416538</v>
      </c>
      <c r="F53" s="77" t="s">
        <v>936</v>
      </c>
      <c r="G53" s="77" t="s">
        <v>2810</v>
      </c>
      <c r="H53" s="77" t="s">
        <v>2811</v>
      </c>
      <c r="I53" s="77">
        <v>1</v>
      </c>
      <c r="J53" s="77" t="s">
        <v>2549</v>
      </c>
      <c r="K53" s="77"/>
      <c r="L53" s="77"/>
      <c r="M53" s="77"/>
      <c r="N53" s="77" t="s">
        <v>2558</v>
      </c>
      <c r="O53" s="77"/>
      <c r="P53" s="77" t="s">
        <v>2783</v>
      </c>
      <c r="Q53" s="77" t="s">
        <v>2545</v>
      </c>
      <c r="R53" s="73"/>
      <c r="S53" s="73"/>
      <c r="T53" s="73"/>
      <c r="U53" s="73"/>
      <c r="V53" s="73"/>
      <c r="W53" s="73"/>
      <c r="X53" s="23"/>
      <c r="Y53" s="23"/>
      <c r="Z53" s="23"/>
    </row>
    <row r="54" spans="1:26" ht="15.75" customHeight="1">
      <c r="A54" s="72">
        <v>43215.404039548608</v>
      </c>
      <c r="B54" s="24" t="s">
        <v>2812</v>
      </c>
      <c r="C54" s="73" t="s">
        <v>2813</v>
      </c>
      <c r="D54" s="73" t="s">
        <v>2814</v>
      </c>
      <c r="E54" s="135">
        <v>66992179476</v>
      </c>
      <c r="F54" s="73" t="s">
        <v>2622</v>
      </c>
      <c r="G54" s="73" t="s">
        <v>2815</v>
      </c>
      <c r="H54" s="73"/>
      <c r="I54" s="74">
        <v>33</v>
      </c>
      <c r="J54" s="73" t="s">
        <v>2816</v>
      </c>
      <c r="K54" s="74">
        <v>200</v>
      </c>
      <c r="L54" s="73"/>
      <c r="M54" s="73" t="s">
        <v>2817</v>
      </c>
      <c r="N54" s="73" t="s">
        <v>2698</v>
      </c>
      <c r="O54" s="73" t="s">
        <v>2818</v>
      </c>
      <c r="P54" s="73" t="s">
        <v>2783</v>
      </c>
      <c r="Q54" s="73" t="s">
        <v>2545</v>
      </c>
      <c r="R54" s="73"/>
      <c r="S54" s="73"/>
      <c r="T54" s="73"/>
      <c r="U54" s="73"/>
      <c r="V54" s="73"/>
      <c r="W54" s="73"/>
      <c r="X54" s="23"/>
      <c r="Y54" s="23"/>
      <c r="Z54" s="23"/>
    </row>
    <row r="55" spans="1:26" ht="15.75" customHeight="1">
      <c r="A55" s="72">
        <v>43214.667610289354</v>
      </c>
      <c r="B55" s="73" t="s">
        <v>2819</v>
      </c>
      <c r="C55" s="73"/>
      <c r="D55" s="73" t="s">
        <v>2820</v>
      </c>
      <c r="E55" s="135">
        <v>168889371</v>
      </c>
      <c r="F55" s="73"/>
      <c r="G55" s="73" t="s">
        <v>2821</v>
      </c>
      <c r="H55" s="73"/>
      <c r="I55" s="73"/>
      <c r="J55" s="73" t="s">
        <v>2549</v>
      </c>
      <c r="K55" s="74">
        <v>1</v>
      </c>
      <c r="L55" s="73"/>
      <c r="M55" s="73"/>
      <c r="N55" s="73"/>
      <c r="O55" s="73" t="s">
        <v>27</v>
      </c>
      <c r="P55" s="73" t="s">
        <v>2783</v>
      </c>
      <c r="Q55" s="73" t="s">
        <v>2545</v>
      </c>
      <c r="R55" s="73"/>
      <c r="S55" s="73"/>
      <c r="T55" s="73"/>
      <c r="U55" s="73"/>
      <c r="V55" s="73"/>
      <c r="W55" s="73"/>
      <c r="X55" s="23"/>
      <c r="Y55" s="23"/>
      <c r="Z55" s="23"/>
    </row>
    <row r="56" spans="1:26" ht="15.75" customHeight="1">
      <c r="A56" s="72">
        <v>43215.406538634255</v>
      </c>
      <c r="B56" s="24" t="s">
        <v>2822</v>
      </c>
      <c r="C56" s="73" t="s">
        <v>439</v>
      </c>
      <c r="D56" s="73" t="s">
        <v>2823</v>
      </c>
      <c r="E56" s="135">
        <v>94450500</v>
      </c>
      <c r="F56" s="73" t="s">
        <v>2383</v>
      </c>
      <c r="G56" s="73" t="s">
        <v>2824</v>
      </c>
      <c r="H56" s="73" t="s">
        <v>2825</v>
      </c>
      <c r="I56" s="74">
        <v>1</v>
      </c>
      <c r="J56" s="73" t="s">
        <v>2549</v>
      </c>
      <c r="K56" s="73"/>
      <c r="L56" s="73"/>
      <c r="M56" s="73"/>
      <c r="N56" s="73" t="s">
        <v>2558</v>
      </c>
      <c r="O56" s="73" t="s">
        <v>2826</v>
      </c>
      <c r="P56" s="73" t="s">
        <v>2783</v>
      </c>
      <c r="Q56" s="73" t="s">
        <v>2545</v>
      </c>
      <c r="R56" s="73"/>
      <c r="S56" s="73"/>
      <c r="T56" s="73"/>
      <c r="U56" s="73"/>
      <c r="V56" s="73"/>
      <c r="W56" s="73"/>
      <c r="X56" s="23"/>
      <c r="Y56" s="23"/>
      <c r="Z56" s="23"/>
    </row>
    <row r="57" spans="1:26" ht="15.75" customHeight="1">
      <c r="A57" s="72">
        <v>43215.400820717594</v>
      </c>
      <c r="B57" s="24" t="s">
        <v>2827</v>
      </c>
      <c r="C57" s="73" t="s">
        <v>2828</v>
      </c>
      <c r="D57" s="73" t="s">
        <v>2829</v>
      </c>
      <c r="E57" s="135">
        <v>919884190000</v>
      </c>
      <c r="F57" s="73" t="s">
        <v>857</v>
      </c>
      <c r="G57" s="73" t="s">
        <v>2830</v>
      </c>
      <c r="H57" s="73" t="s">
        <v>2831</v>
      </c>
      <c r="I57" s="74">
        <v>45</v>
      </c>
      <c r="J57" s="73" t="s">
        <v>2549</v>
      </c>
      <c r="K57" s="73"/>
      <c r="L57" s="73"/>
      <c r="M57" s="73"/>
      <c r="N57" s="73" t="s">
        <v>2558</v>
      </c>
      <c r="O57" s="73" t="s">
        <v>2832</v>
      </c>
      <c r="P57" s="73" t="s">
        <v>2783</v>
      </c>
      <c r="Q57" s="73" t="s">
        <v>2545</v>
      </c>
      <c r="R57" s="73"/>
      <c r="S57" s="73"/>
      <c r="T57" s="73"/>
      <c r="U57" s="73"/>
      <c r="V57" s="73"/>
      <c r="W57" s="73"/>
      <c r="X57" s="23"/>
      <c r="Y57" s="23"/>
      <c r="Z57" s="23"/>
    </row>
    <row r="58" spans="1:26" ht="15.75" customHeight="1">
      <c r="A58" s="72">
        <v>43214.657230266203</v>
      </c>
      <c r="B58" s="24" t="s">
        <v>2833</v>
      </c>
      <c r="C58" s="73"/>
      <c r="D58" s="73" t="s">
        <v>2834</v>
      </c>
      <c r="E58" s="137"/>
      <c r="F58" s="73"/>
      <c r="G58" s="73" t="s">
        <v>2835</v>
      </c>
      <c r="H58" s="73" t="s">
        <v>2773</v>
      </c>
      <c r="I58" s="73"/>
      <c r="J58" s="73" t="s">
        <v>2584</v>
      </c>
      <c r="K58" s="74">
        <v>40</v>
      </c>
      <c r="L58" s="73"/>
      <c r="M58" s="73" t="s">
        <v>2574</v>
      </c>
      <c r="N58" s="73" t="s">
        <v>2558</v>
      </c>
      <c r="O58" s="73"/>
      <c r="P58" s="73" t="s">
        <v>2783</v>
      </c>
      <c r="Q58" s="73" t="s">
        <v>2545</v>
      </c>
      <c r="R58" s="73"/>
      <c r="S58" s="73"/>
      <c r="T58" s="73"/>
      <c r="U58" s="73"/>
      <c r="V58" s="73"/>
      <c r="W58" s="73"/>
      <c r="X58" s="23"/>
      <c r="Y58" s="23"/>
      <c r="Z58" s="23"/>
    </row>
    <row r="59" spans="1:26" ht="15.75" customHeight="1">
      <c r="A59" s="72">
        <v>43215.402062986112</v>
      </c>
      <c r="B59" s="73" t="s">
        <v>2836</v>
      </c>
      <c r="C59" s="73" t="s">
        <v>2837</v>
      </c>
      <c r="D59" s="73" t="s">
        <v>2838</v>
      </c>
      <c r="E59" s="135">
        <v>4442170305</v>
      </c>
      <c r="F59" s="73" t="s">
        <v>2839</v>
      </c>
      <c r="G59" s="73" t="s">
        <v>2840</v>
      </c>
      <c r="H59" s="73"/>
      <c r="I59" s="74">
        <v>45</v>
      </c>
      <c r="J59" s="73" t="s">
        <v>2549</v>
      </c>
      <c r="K59" s="73"/>
      <c r="L59" s="73"/>
      <c r="M59" s="73"/>
      <c r="N59" s="73" t="s">
        <v>2558</v>
      </c>
      <c r="O59" s="73" t="s">
        <v>2774</v>
      </c>
      <c r="P59" s="73" t="s">
        <v>2783</v>
      </c>
      <c r="Q59" s="73" t="s">
        <v>2545</v>
      </c>
      <c r="R59" s="73"/>
      <c r="S59" s="73"/>
      <c r="T59" s="73"/>
      <c r="U59" s="73"/>
      <c r="V59" s="73"/>
      <c r="W59" s="73"/>
      <c r="X59" s="23"/>
      <c r="Y59" s="23"/>
      <c r="Z59" s="23"/>
    </row>
    <row r="60" spans="1:26" ht="15.75" customHeight="1">
      <c r="A60" s="72">
        <v>43214.678442777775</v>
      </c>
      <c r="B60" s="73" t="s">
        <v>2841</v>
      </c>
      <c r="C60" s="73"/>
      <c r="D60" s="73" t="s">
        <v>2842</v>
      </c>
      <c r="E60" s="135">
        <v>97681249</v>
      </c>
      <c r="F60" s="73"/>
      <c r="G60" s="73" t="s">
        <v>2843</v>
      </c>
      <c r="H60" s="73"/>
      <c r="I60" s="73"/>
      <c r="J60" s="73" t="s">
        <v>2844</v>
      </c>
      <c r="K60" s="74">
        <v>0</v>
      </c>
      <c r="L60" s="73"/>
      <c r="M60" s="73"/>
      <c r="N60" s="73"/>
      <c r="O60" s="73"/>
      <c r="P60" s="73" t="s">
        <v>2783</v>
      </c>
      <c r="Q60" s="73" t="s">
        <v>2552</v>
      </c>
      <c r="R60" s="73"/>
      <c r="S60" s="73"/>
      <c r="T60" s="73"/>
      <c r="U60" s="73"/>
      <c r="V60" s="73"/>
      <c r="W60" s="73"/>
      <c r="X60" s="23"/>
      <c r="Y60" s="23"/>
      <c r="Z60" s="23"/>
    </row>
    <row r="61" spans="1:26" ht="15.75" customHeight="1">
      <c r="A61" s="72">
        <v>43215.410780416671</v>
      </c>
      <c r="B61" s="73" t="s">
        <v>2845</v>
      </c>
      <c r="C61" s="73" t="s">
        <v>2846</v>
      </c>
      <c r="D61" s="73" t="s">
        <v>2847</v>
      </c>
      <c r="E61" s="135">
        <v>855978486609</v>
      </c>
      <c r="F61" s="73" t="s">
        <v>1235</v>
      </c>
      <c r="G61" s="73" t="s">
        <v>2848</v>
      </c>
      <c r="H61" s="73" t="s">
        <v>1542</v>
      </c>
      <c r="I61" s="73"/>
      <c r="J61" s="73" t="s">
        <v>2549</v>
      </c>
      <c r="K61" s="73"/>
      <c r="L61" s="73"/>
      <c r="M61" s="73"/>
      <c r="N61" s="73" t="s">
        <v>2558</v>
      </c>
      <c r="O61" s="73" t="s">
        <v>2849</v>
      </c>
      <c r="P61" s="73"/>
      <c r="Q61" s="73" t="s">
        <v>2552</v>
      </c>
      <c r="R61" s="73"/>
      <c r="S61" s="73"/>
      <c r="T61" s="73"/>
      <c r="U61" s="73"/>
      <c r="V61" s="73"/>
      <c r="W61" s="73"/>
      <c r="X61" s="23"/>
      <c r="Y61" s="23"/>
      <c r="Z61" s="23"/>
    </row>
    <row r="62" spans="1:26" ht="15.75" customHeight="1">
      <c r="A62" s="72">
        <v>43215.393275613431</v>
      </c>
      <c r="B62" s="73" t="s">
        <v>2850</v>
      </c>
      <c r="C62" s="73" t="s">
        <v>2851</v>
      </c>
      <c r="D62" s="73" t="s">
        <v>2852</v>
      </c>
      <c r="E62" s="135">
        <v>97676821</v>
      </c>
      <c r="F62" s="73" t="s">
        <v>12</v>
      </c>
      <c r="G62" s="73" t="s">
        <v>2853</v>
      </c>
      <c r="H62" s="73" t="s">
        <v>2854</v>
      </c>
      <c r="I62" s="74">
        <v>1</v>
      </c>
      <c r="J62" s="73" t="s">
        <v>2542</v>
      </c>
      <c r="K62" s="74">
        <v>1</v>
      </c>
      <c r="L62" s="73"/>
      <c r="M62" s="73" t="s">
        <v>2855</v>
      </c>
      <c r="N62" s="73" t="s">
        <v>2543</v>
      </c>
      <c r="O62" s="73"/>
      <c r="P62" s="73"/>
      <c r="Q62" s="73" t="s">
        <v>2552</v>
      </c>
      <c r="R62" s="73"/>
      <c r="S62" s="73"/>
      <c r="T62" s="73"/>
      <c r="U62" s="73"/>
      <c r="V62" s="73"/>
      <c r="W62" s="73"/>
      <c r="X62" s="23"/>
      <c r="Y62" s="23"/>
      <c r="Z62" s="23"/>
    </row>
    <row r="63" spans="1:26" ht="15.75" customHeight="1">
      <c r="A63" s="72">
        <v>43214.684178946758</v>
      </c>
      <c r="B63" s="73" t="s">
        <v>2856</v>
      </c>
      <c r="C63" s="73"/>
      <c r="D63" s="73" t="s">
        <v>2857</v>
      </c>
      <c r="E63" s="135">
        <v>91166870</v>
      </c>
      <c r="F63" s="73"/>
      <c r="G63" s="73" t="s">
        <v>2858</v>
      </c>
      <c r="H63" s="73" t="s">
        <v>2859</v>
      </c>
      <c r="I63" s="74">
        <v>1</v>
      </c>
      <c r="J63" s="73" t="s">
        <v>2556</v>
      </c>
      <c r="K63" s="74">
        <v>36</v>
      </c>
      <c r="L63" s="74">
        <v>18</v>
      </c>
      <c r="M63" s="73"/>
      <c r="N63" s="73" t="s">
        <v>2543</v>
      </c>
      <c r="O63" s="73"/>
      <c r="P63" s="73"/>
      <c r="Q63" s="73" t="s">
        <v>2545</v>
      </c>
      <c r="R63" s="73"/>
      <c r="S63" s="73"/>
      <c r="T63" s="73"/>
      <c r="U63" s="73"/>
      <c r="V63" s="73"/>
      <c r="W63" s="73"/>
      <c r="X63" s="23"/>
      <c r="Y63" s="23"/>
      <c r="Z63" s="23"/>
    </row>
    <row r="64" spans="1:26" ht="15.75" customHeight="1">
      <c r="A64" s="72">
        <v>43214.677352152779</v>
      </c>
      <c r="B64" s="73" t="s">
        <v>2860</v>
      </c>
      <c r="C64" s="73"/>
      <c r="D64" s="73" t="s">
        <v>2861</v>
      </c>
      <c r="E64" s="135">
        <v>962338202</v>
      </c>
      <c r="F64" s="73"/>
      <c r="G64" s="73" t="s">
        <v>2862</v>
      </c>
      <c r="H64" s="73"/>
      <c r="I64" s="73"/>
      <c r="J64" s="73" t="s">
        <v>2584</v>
      </c>
      <c r="K64" s="74">
        <v>2</v>
      </c>
      <c r="L64" s="73"/>
      <c r="M64" s="73"/>
      <c r="N64" s="73" t="s">
        <v>2558</v>
      </c>
      <c r="O64" s="73"/>
      <c r="P64" s="73"/>
      <c r="Q64" s="73" t="s">
        <v>2566</v>
      </c>
      <c r="R64" s="73"/>
      <c r="S64" s="73"/>
      <c r="T64" s="73"/>
      <c r="U64" s="73"/>
      <c r="V64" s="73"/>
      <c r="W64" s="73"/>
      <c r="X64" s="23"/>
      <c r="Y64" s="23"/>
      <c r="Z64" s="23"/>
    </row>
    <row r="65" spans="1:26" ht="15.75" customHeight="1">
      <c r="A65" s="72">
        <v>43215.7438487037</v>
      </c>
      <c r="B65" s="73" t="s">
        <v>2863</v>
      </c>
      <c r="C65" s="73" t="s">
        <v>717</v>
      </c>
      <c r="D65" s="73" t="s">
        <v>2864</v>
      </c>
      <c r="E65" s="137"/>
      <c r="F65" s="73"/>
      <c r="G65" s="73" t="s">
        <v>2865</v>
      </c>
      <c r="H65" s="73"/>
      <c r="I65" s="73"/>
      <c r="J65" s="73" t="s">
        <v>2584</v>
      </c>
      <c r="K65" s="73"/>
      <c r="L65" s="73"/>
      <c r="M65" s="73"/>
      <c r="N65" s="73" t="s">
        <v>2543</v>
      </c>
      <c r="O65" s="73"/>
      <c r="P65" s="73"/>
      <c r="Q65" s="73" t="s">
        <v>2552</v>
      </c>
      <c r="R65" s="73"/>
      <c r="S65" s="73"/>
      <c r="T65" s="73"/>
      <c r="U65" s="73"/>
      <c r="V65" s="73"/>
      <c r="W65" s="73"/>
      <c r="X65" s="23"/>
      <c r="Y65" s="23"/>
      <c r="Z65" s="23"/>
    </row>
    <row r="66" spans="1:26" ht="15.75" customHeight="1">
      <c r="A66" s="72">
        <v>43215.489897557869</v>
      </c>
      <c r="B66" s="73" t="s">
        <v>2866</v>
      </c>
      <c r="C66" s="73" t="s">
        <v>1088</v>
      </c>
      <c r="D66" s="73" t="s">
        <v>2867</v>
      </c>
      <c r="E66" s="135">
        <v>905588153</v>
      </c>
      <c r="F66" s="73" t="s">
        <v>1306</v>
      </c>
      <c r="G66" s="73" t="s">
        <v>2868</v>
      </c>
      <c r="H66" s="73"/>
      <c r="I66" s="73"/>
      <c r="J66" s="73" t="s">
        <v>2542</v>
      </c>
      <c r="K66" s="73"/>
      <c r="L66" s="73"/>
      <c r="M66" s="73"/>
      <c r="N66" s="73" t="s">
        <v>2558</v>
      </c>
      <c r="O66" s="73"/>
      <c r="P66" s="73"/>
      <c r="Q66" s="73" t="s">
        <v>2552</v>
      </c>
      <c r="R66" s="73"/>
      <c r="S66" s="73"/>
      <c r="T66" s="73"/>
      <c r="U66" s="73"/>
      <c r="V66" s="73"/>
      <c r="W66" s="73"/>
      <c r="X66" s="23"/>
      <c r="Y66" s="23"/>
      <c r="Z66" s="23"/>
    </row>
    <row r="67" spans="1:26" ht="15.75" customHeight="1">
      <c r="A67" s="72">
        <v>43215.582443333333</v>
      </c>
      <c r="B67" s="73" t="s">
        <v>2869</v>
      </c>
      <c r="C67" s="73" t="s">
        <v>1140</v>
      </c>
      <c r="D67" s="73" t="s">
        <v>2870</v>
      </c>
      <c r="E67" s="137"/>
      <c r="F67" s="73" t="s">
        <v>2871</v>
      </c>
      <c r="G67" s="73" t="s">
        <v>2872</v>
      </c>
      <c r="H67" s="73" t="s">
        <v>2873</v>
      </c>
      <c r="I67" s="74">
        <v>4</v>
      </c>
      <c r="J67" s="73" t="s">
        <v>2589</v>
      </c>
      <c r="K67" s="74">
        <v>120</v>
      </c>
      <c r="L67" s="74">
        <v>60</v>
      </c>
      <c r="M67" s="73" t="s">
        <v>2874</v>
      </c>
      <c r="N67" s="73" t="s">
        <v>2543</v>
      </c>
      <c r="O67" s="73"/>
      <c r="P67" s="73"/>
      <c r="Q67" s="73" t="s">
        <v>2566</v>
      </c>
      <c r="R67" s="73"/>
      <c r="S67" s="73"/>
      <c r="T67" s="73"/>
      <c r="U67" s="73"/>
      <c r="V67" s="73"/>
      <c r="W67" s="73"/>
      <c r="X67" s="23"/>
      <c r="Y67" s="23"/>
      <c r="Z67" s="23"/>
    </row>
    <row r="68" spans="1:26" ht="15.75" customHeight="1">
      <c r="A68" s="72">
        <v>43214.56066758102</v>
      </c>
      <c r="B68" s="73" t="s">
        <v>2875</v>
      </c>
      <c r="C68" s="73"/>
      <c r="D68" s="73" t="s">
        <v>2712</v>
      </c>
      <c r="E68" s="135">
        <v>97898141</v>
      </c>
      <c r="F68" s="73"/>
      <c r="G68" s="73" t="s">
        <v>2713</v>
      </c>
      <c r="H68" s="73"/>
      <c r="I68" s="73"/>
      <c r="J68" s="73" t="s">
        <v>2542</v>
      </c>
      <c r="K68" s="74">
        <v>1</v>
      </c>
      <c r="L68" s="73"/>
      <c r="M68" s="73"/>
      <c r="N68" s="73" t="s">
        <v>2543</v>
      </c>
      <c r="O68" s="73"/>
      <c r="P68" s="73"/>
      <c r="Q68" s="73" t="s">
        <v>2566</v>
      </c>
      <c r="R68" s="73"/>
      <c r="S68" s="73"/>
      <c r="T68" s="73"/>
      <c r="U68" s="73"/>
      <c r="V68" s="73"/>
      <c r="W68" s="73"/>
      <c r="X68" s="23"/>
      <c r="Y68" s="23"/>
      <c r="Z68" s="23"/>
    </row>
    <row r="69" spans="1:26" ht="15.75" customHeight="1">
      <c r="A69" s="72">
        <v>43215.849154641204</v>
      </c>
      <c r="B69" s="73" t="s">
        <v>2876</v>
      </c>
      <c r="C69" s="73" t="s">
        <v>2877</v>
      </c>
      <c r="D69" s="73" t="s">
        <v>2878</v>
      </c>
      <c r="E69" s="137"/>
      <c r="F69" s="73" t="s">
        <v>12</v>
      </c>
      <c r="G69" s="73" t="s">
        <v>2879</v>
      </c>
      <c r="H69" s="73" t="s">
        <v>2880</v>
      </c>
      <c r="I69" s="73"/>
      <c r="J69" s="73" t="s">
        <v>2589</v>
      </c>
      <c r="K69" s="73"/>
      <c r="L69" s="73"/>
      <c r="M69" s="73" t="s">
        <v>2881</v>
      </c>
      <c r="N69" s="73" t="s">
        <v>2585</v>
      </c>
      <c r="O69" s="73"/>
      <c r="P69" s="73" t="s">
        <v>2660</v>
      </c>
      <c r="Q69" s="73" t="s">
        <v>2545</v>
      </c>
      <c r="R69" s="73"/>
      <c r="S69" s="73"/>
      <c r="T69" s="73"/>
      <c r="U69" s="73"/>
      <c r="V69" s="73"/>
      <c r="W69" s="73"/>
      <c r="X69" s="23"/>
      <c r="Y69" s="23"/>
      <c r="Z69" s="23"/>
    </row>
    <row r="70" spans="1:26" ht="15.75" customHeight="1">
      <c r="A70" s="72">
        <v>43215.852251331016</v>
      </c>
      <c r="B70" s="73" t="s">
        <v>2882</v>
      </c>
      <c r="C70" s="73" t="s">
        <v>579</v>
      </c>
      <c r="D70" s="73" t="s">
        <v>2883</v>
      </c>
      <c r="E70" s="135">
        <v>60123600382</v>
      </c>
      <c r="F70" s="73" t="s">
        <v>27</v>
      </c>
      <c r="G70" s="73" t="s">
        <v>2884</v>
      </c>
      <c r="H70" s="73" t="s">
        <v>1654</v>
      </c>
      <c r="I70" s="74">
        <v>1</v>
      </c>
      <c r="J70" s="73" t="s">
        <v>2549</v>
      </c>
      <c r="K70" s="74">
        <v>1</v>
      </c>
      <c r="L70" s="73"/>
      <c r="M70" s="73"/>
      <c r="N70" s="73" t="s">
        <v>2558</v>
      </c>
      <c r="O70" s="73"/>
      <c r="P70" s="73" t="s">
        <v>2660</v>
      </c>
      <c r="Q70" s="73" t="s">
        <v>2566</v>
      </c>
      <c r="R70" s="73"/>
      <c r="S70" s="73"/>
      <c r="T70" s="73"/>
      <c r="U70" s="73"/>
      <c r="V70" s="73"/>
      <c r="W70" s="73"/>
      <c r="X70" s="23"/>
      <c r="Y70" s="23"/>
      <c r="Z70" s="23"/>
    </row>
    <row r="71" spans="1:26" ht="15.75" customHeight="1">
      <c r="A71" s="72">
        <v>43215.854715162037</v>
      </c>
      <c r="B71" s="73" t="s">
        <v>2885</v>
      </c>
      <c r="C71" s="73" t="s">
        <v>409</v>
      </c>
      <c r="D71" s="73" t="s">
        <v>2886</v>
      </c>
      <c r="E71" s="137"/>
      <c r="F71" s="73" t="s">
        <v>2887</v>
      </c>
      <c r="G71" s="73" t="s">
        <v>2888</v>
      </c>
      <c r="H71" s="73" t="s">
        <v>2889</v>
      </c>
      <c r="I71" s="74">
        <v>1</v>
      </c>
      <c r="J71" s="73" t="s">
        <v>2549</v>
      </c>
      <c r="K71" s="74">
        <v>1</v>
      </c>
      <c r="L71" s="74">
        <v>20</v>
      </c>
      <c r="M71" s="73"/>
      <c r="N71" s="73" t="s">
        <v>2558</v>
      </c>
      <c r="O71" s="73"/>
      <c r="P71" s="73" t="s">
        <v>2660</v>
      </c>
      <c r="Q71" s="73" t="s">
        <v>2566</v>
      </c>
      <c r="R71" s="73"/>
      <c r="S71" s="73"/>
      <c r="T71" s="73"/>
      <c r="U71" s="73"/>
      <c r="V71" s="73"/>
      <c r="W71" s="73"/>
      <c r="X71" s="23"/>
      <c r="Y71" s="23"/>
      <c r="Z71" s="23"/>
    </row>
    <row r="72" spans="1:26" ht="15.75" customHeight="1">
      <c r="A72" s="72">
        <v>43215.886950243061</v>
      </c>
      <c r="B72" s="73" t="s">
        <v>2890</v>
      </c>
      <c r="C72" s="73" t="s">
        <v>409</v>
      </c>
      <c r="D72" s="73" t="s">
        <v>2891</v>
      </c>
      <c r="E72" s="137"/>
      <c r="F72" s="73" t="s">
        <v>12</v>
      </c>
      <c r="G72" s="73" t="s">
        <v>2892</v>
      </c>
      <c r="H72" s="73" t="s">
        <v>1352</v>
      </c>
      <c r="I72" s="74">
        <v>1</v>
      </c>
      <c r="J72" s="73" t="s">
        <v>2542</v>
      </c>
      <c r="K72" s="74">
        <v>0</v>
      </c>
      <c r="L72" s="74">
        <v>0</v>
      </c>
      <c r="M72" s="73" t="s">
        <v>2893</v>
      </c>
      <c r="N72" s="73" t="s">
        <v>2543</v>
      </c>
      <c r="O72" s="73"/>
      <c r="P72" s="73" t="s">
        <v>1881</v>
      </c>
      <c r="Q72" s="73" t="s">
        <v>2566</v>
      </c>
      <c r="R72" s="73"/>
      <c r="S72" s="73"/>
      <c r="T72" s="73"/>
      <c r="U72" s="73"/>
      <c r="V72" s="73"/>
      <c r="W72" s="73"/>
      <c r="X72" s="23"/>
      <c r="Y72" s="23"/>
      <c r="Z72" s="23"/>
    </row>
    <row r="73" spans="1:26" ht="15.75" customHeight="1">
      <c r="A73" s="72">
        <v>43215.887801504628</v>
      </c>
      <c r="B73" s="24" t="s">
        <v>2894</v>
      </c>
      <c r="C73" s="73" t="s">
        <v>439</v>
      </c>
      <c r="D73" s="73" t="s">
        <v>2895</v>
      </c>
      <c r="E73" s="135">
        <v>83537851</v>
      </c>
      <c r="F73" s="73" t="s">
        <v>12</v>
      </c>
      <c r="G73" s="73" t="s">
        <v>2896</v>
      </c>
      <c r="H73" s="73" t="s">
        <v>2211</v>
      </c>
      <c r="I73" s="74">
        <v>7</v>
      </c>
      <c r="J73" s="73" t="s">
        <v>2549</v>
      </c>
      <c r="K73" s="74">
        <v>0</v>
      </c>
      <c r="L73" s="74">
        <v>0</v>
      </c>
      <c r="M73" s="73" t="s">
        <v>2897</v>
      </c>
      <c r="N73" s="73" t="s">
        <v>2585</v>
      </c>
      <c r="O73" s="73" t="s">
        <v>2898</v>
      </c>
      <c r="P73" s="73" t="s">
        <v>1881</v>
      </c>
      <c r="Q73" s="73" t="s">
        <v>2545</v>
      </c>
      <c r="R73" s="73"/>
      <c r="S73" s="73"/>
      <c r="T73" s="73"/>
      <c r="U73" s="73"/>
      <c r="V73" s="73"/>
      <c r="W73" s="73"/>
      <c r="X73" s="23"/>
      <c r="Y73" s="23"/>
      <c r="Z73" s="23"/>
    </row>
    <row r="74" spans="1:26" ht="15.75" customHeight="1">
      <c r="A74" s="72">
        <v>43215.888941701385</v>
      </c>
      <c r="B74" s="24" t="s">
        <v>2899</v>
      </c>
      <c r="C74" s="73" t="s">
        <v>2900</v>
      </c>
      <c r="D74" s="73" t="s">
        <v>2901</v>
      </c>
      <c r="E74" s="135">
        <v>98240751</v>
      </c>
      <c r="F74" s="73" t="s">
        <v>12</v>
      </c>
      <c r="G74" s="73" t="s">
        <v>2902</v>
      </c>
      <c r="H74" s="73" t="s">
        <v>2211</v>
      </c>
      <c r="I74" s="74">
        <v>7</v>
      </c>
      <c r="J74" s="73" t="s">
        <v>2542</v>
      </c>
      <c r="K74" s="74">
        <v>0</v>
      </c>
      <c r="L74" s="74">
        <v>0</v>
      </c>
      <c r="M74" s="73" t="s">
        <v>2903</v>
      </c>
      <c r="N74" s="73" t="s">
        <v>2585</v>
      </c>
      <c r="O74" s="73"/>
      <c r="P74" s="73" t="s">
        <v>1881</v>
      </c>
      <c r="Q74" s="73" t="s">
        <v>2545</v>
      </c>
      <c r="R74" s="73"/>
      <c r="S74" s="73"/>
      <c r="T74" s="73"/>
      <c r="U74" s="73"/>
      <c r="V74" s="73"/>
      <c r="W74" s="73"/>
      <c r="X74" s="23"/>
      <c r="Y74" s="23"/>
      <c r="Z74" s="23"/>
    </row>
    <row r="75" spans="1:26" ht="15.75" customHeight="1">
      <c r="A75" s="72">
        <v>43215.89039270833</v>
      </c>
      <c r="B75" s="24" t="s">
        <v>2904</v>
      </c>
      <c r="C75" s="73" t="s">
        <v>579</v>
      </c>
      <c r="D75" s="73" t="s">
        <v>2905</v>
      </c>
      <c r="E75" s="135">
        <v>96185050</v>
      </c>
      <c r="F75" s="73" t="s">
        <v>12</v>
      </c>
      <c r="G75" s="73" t="s">
        <v>2906</v>
      </c>
      <c r="H75" s="73" t="s">
        <v>2211</v>
      </c>
      <c r="I75" s="74">
        <v>2</v>
      </c>
      <c r="J75" s="73" t="s">
        <v>2907</v>
      </c>
      <c r="K75" s="74">
        <v>0</v>
      </c>
      <c r="L75" s="74">
        <v>0</v>
      </c>
      <c r="M75" s="73" t="s">
        <v>2893</v>
      </c>
      <c r="N75" s="73" t="s">
        <v>2585</v>
      </c>
      <c r="O75" s="73"/>
      <c r="P75" s="73" t="s">
        <v>1881</v>
      </c>
      <c r="Q75" s="73" t="s">
        <v>2545</v>
      </c>
      <c r="R75" s="73"/>
      <c r="S75" s="73"/>
      <c r="T75" s="73"/>
      <c r="U75" s="73"/>
      <c r="V75" s="73"/>
      <c r="W75" s="73"/>
      <c r="X75" s="23"/>
      <c r="Y75" s="23"/>
      <c r="Z75" s="23"/>
    </row>
    <row r="76" spans="1:26" ht="15.75" customHeight="1">
      <c r="A76" s="72">
        <v>43215.891218136574</v>
      </c>
      <c r="B76" s="73" t="s">
        <v>2908</v>
      </c>
      <c r="C76" s="73" t="s">
        <v>1088</v>
      </c>
      <c r="D76" s="73" t="s">
        <v>2909</v>
      </c>
      <c r="E76" s="135">
        <v>69337230</v>
      </c>
      <c r="F76" s="73" t="s">
        <v>12</v>
      </c>
      <c r="G76" s="73" t="s">
        <v>2910</v>
      </c>
      <c r="H76" s="73" t="s">
        <v>2680</v>
      </c>
      <c r="I76" s="74">
        <v>3</v>
      </c>
      <c r="J76" s="73" t="s">
        <v>2542</v>
      </c>
      <c r="K76" s="74">
        <v>0</v>
      </c>
      <c r="L76" s="74">
        <v>0</v>
      </c>
      <c r="M76" s="73" t="s">
        <v>2893</v>
      </c>
      <c r="N76" s="73" t="s">
        <v>2543</v>
      </c>
      <c r="O76" s="73"/>
      <c r="P76" s="73" t="s">
        <v>1881</v>
      </c>
      <c r="Q76" s="73" t="s">
        <v>2566</v>
      </c>
      <c r="R76" s="73"/>
      <c r="S76" s="73"/>
      <c r="T76" s="73"/>
      <c r="U76" s="73"/>
      <c r="V76" s="73"/>
      <c r="W76" s="73"/>
      <c r="X76" s="23"/>
      <c r="Y76" s="23"/>
      <c r="Z76" s="23"/>
    </row>
    <row r="77" spans="1:26" ht="15.75" customHeight="1">
      <c r="A77" s="72">
        <v>43215.892736099537</v>
      </c>
      <c r="B77" s="24" t="s">
        <v>2911</v>
      </c>
      <c r="C77" s="73" t="s">
        <v>2912</v>
      </c>
      <c r="D77" s="73" t="s">
        <v>2913</v>
      </c>
      <c r="E77" s="135">
        <v>92388625</v>
      </c>
      <c r="F77" s="73" t="s">
        <v>12</v>
      </c>
      <c r="G77" s="73" t="s">
        <v>2914</v>
      </c>
      <c r="H77" s="73" t="s">
        <v>2764</v>
      </c>
      <c r="I77" s="74">
        <v>0</v>
      </c>
      <c r="J77" s="73" t="s">
        <v>2915</v>
      </c>
      <c r="K77" s="74">
        <v>0</v>
      </c>
      <c r="L77" s="74">
        <v>0</v>
      </c>
      <c r="M77" s="73" t="s">
        <v>2916</v>
      </c>
      <c r="N77" s="73" t="s">
        <v>2543</v>
      </c>
      <c r="O77" s="73" t="s">
        <v>2917</v>
      </c>
      <c r="P77" s="73" t="s">
        <v>1881</v>
      </c>
      <c r="Q77" s="73" t="s">
        <v>2566</v>
      </c>
      <c r="R77" s="73"/>
      <c r="S77" s="73"/>
      <c r="T77" s="73"/>
      <c r="U77" s="73"/>
      <c r="V77" s="73"/>
      <c r="W77" s="73"/>
      <c r="X77" s="23"/>
      <c r="Y77" s="23"/>
      <c r="Z77" s="23"/>
    </row>
    <row r="78" spans="1:26" ht="15.75" customHeight="1">
      <c r="A78" s="72">
        <v>43215.896579050925</v>
      </c>
      <c r="B78" s="73" t="s">
        <v>2918</v>
      </c>
      <c r="C78" s="73" t="s">
        <v>579</v>
      </c>
      <c r="D78" s="73" t="s">
        <v>2919</v>
      </c>
      <c r="E78" s="135">
        <v>639188022586</v>
      </c>
      <c r="F78" s="73" t="s">
        <v>945</v>
      </c>
      <c r="G78" s="73" t="s">
        <v>2920</v>
      </c>
      <c r="H78" s="73" t="s">
        <v>1654</v>
      </c>
      <c r="I78" s="74">
        <v>1</v>
      </c>
      <c r="J78" s="73" t="s">
        <v>2549</v>
      </c>
      <c r="K78" s="73"/>
      <c r="L78" s="73"/>
      <c r="M78" s="73"/>
      <c r="N78" s="73" t="s">
        <v>2558</v>
      </c>
      <c r="O78" s="73"/>
      <c r="P78" s="73" t="s">
        <v>2660</v>
      </c>
      <c r="Q78" s="73" t="s">
        <v>2552</v>
      </c>
      <c r="R78" s="73"/>
      <c r="S78" s="73"/>
      <c r="T78" s="73"/>
      <c r="U78" s="73"/>
      <c r="V78" s="73"/>
      <c r="W78" s="73"/>
      <c r="X78" s="23"/>
      <c r="Y78" s="23"/>
      <c r="Z78" s="23"/>
    </row>
    <row r="79" spans="1:26" ht="15.75" customHeight="1">
      <c r="A79" s="75">
        <v>43215.896932569449</v>
      </c>
      <c r="B79" s="77" t="s">
        <v>2921</v>
      </c>
      <c r="C79" s="77" t="s">
        <v>69</v>
      </c>
      <c r="D79" s="77" t="s">
        <v>2922</v>
      </c>
      <c r="E79" s="136">
        <v>81802121051</v>
      </c>
      <c r="F79" s="77" t="s">
        <v>89</v>
      </c>
      <c r="G79" s="77" t="s">
        <v>2892</v>
      </c>
      <c r="H79" s="77" t="s">
        <v>2893</v>
      </c>
      <c r="I79" s="77">
        <v>1</v>
      </c>
      <c r="J79" s="77" t="s">
        <v>2549</v>
      </c>
      <c r="K79" s="77">
        <v>0</v>
      </c>
      <c r="L79" s="77">
        <v>0</v>
      </c>
      <c r="M79" s="77" t="s">
        <v>2893</v>
      </c>
      <c r="N79" s="77" t="s">
        <v>2558</v>
      </c>
      <c r="O79" s="77" t="s">
        <v>2923</v>
      </c>
      <c r="P79" s="77" t="s">
        <v>1881</v>
      </c>
      <c r="Q79" s="77" t="s">
        <v>2552</v>
      </c>
      <c r="R79" s="73"/>
      <c r="S79" s="73"/>
      <c r="T79" s="73"/>
      <c r="U79" s="73"/>
      <c r="V79" s="73"/>
      <c r="W79" s="73"/>
      <c r="X79" s="23"/>
      <c r="Y79" s="23"/>
      <c r="Z79" s="23"/>
    </row>
    <row r="80" spans="1:26" ht="15.75" customHeight="1">
      <c r="A80" s="72">
        <v>43215.90163601852</v>
      </c>
      <c r="B80" s="24" t="s">
        <v>2924</v>
      </c>
      <c r="C80" s="73" t="s">
        <v>2480</v>
      </c>
      <c r="D80" s="73" t="s">
        <v>2925</v>
      </c>
      <c r="E80" s="135">
        <v>60175373333</v>
      </c>
      <c r="F80" s="73" t="s">
        <v>27</v>
      </c>
      <c r="G80" s="73" t="s">
        <v>2926</v>
      </c>
      <c r="H80" s="73" t="s">
        <v>2927</v>
      </c>
      <c r="I80" s="74">
        <v>20</v>
      </c>
      <c r="J80" s="73" t="s">
        <v>2542</v>
      </c>
      <c r="K80" s="73"/>
      <c r="L80" s="73"/>
      <c r="M80" s="73" t="s">
        <v>2928</v>
      </c>
      <c r="N80" s="73" t="s">
        <v>2543</v>
      </c>
      <c r="O80" s="73" t="s">
        <v>2929</v>
      </c>
      <c r="P80" s="73" t="s">
        <v>2660</v>
      </c>
      <c r="Q80" s="73" t="s">
        <v>2545</v>
      </c>
      <c r="R80" s="73"/>
      <c r="S80" s="73"/>
      <c r="T80" s="73"/>
      <c r="U80" s="73"/>
      <c r="V80" s="73"/>
      <c r="W80" s="73"/>
      <c r="X80" s="23"/>
      <c r="Y80" s="23"/>
      <c r="Z80" s="23"/>
    </row>
    <row r="81" spans="1:26" ht="15.75" customHeight="1">
      <c r="A81" s="72">
        <v>43215.904499895834</v>
      </c>
      <c r="B81" s="73" t="s">
        <v>2930</v>
      </c>
      <c r="C81" s="73" t="s">
        <v>2931</v>
      </c>
      <c r="D81" s="73" t="s">
        <v>2932</v>
      </c>
      <c r="E81" s="135">
        <v>64220218997</v>
      </c>
      <c r="F81" s="73" t="s">
        <v>2933</v>
      </c>
      <c r="G81" s="73" t="s">
        <v>2934</v>
      </c>
      <c r="H81" s="73" t="s">
        <v>2935</v>
      </c>
      <c r="I81" s="74">
        <v>1</v>
      </c>
      <c r="J81" s="73" t="s">
        <v>2549</v>
      </c>
      <c r="K81" s="73"/>
      <c r="L81" s="73"/>
      <c r="M81" s="73" t="s">
        <v>2936</v>
      </c>
      <c r="N81" s="73" t="s">
        <v>2558</v>
      </c>
      <c r="O81" s="73" t="s">
        <v>2937</v>
      </c>
      <c r="P81" s="73" t="s">
        <v>2660</v>
      </c>
      <c r="Q81" s="73" t="s">
        <v>2552</v>
      </c>
      <c r="R81" s="73"/>
      <c r="S81" s="73"/>
      <c r="T81" s="73"/>
      <c r="U81" s="73"/>
      <c r="V81" s="73"/>
      <c r="W81" s="73"/>
      <c r="X81" s="23"/>
      <c r="Y81" s="23"/>
      <c r="Z81" s="23"/>
    </row>
    <row r="82" spans="1:26" ht="15.75" customHeight="1">
      <c r="A82" s="72">
        <v>43215.910722962959</v>
      </c>
      <c r="B82" s="73" t="s">
        <v>2938</v>
      </c>
      <c r="C82" s="73" t="s">
        <v>2939</v>
      </c>
      <c r="D82" s="73" t="s">
        <v>2940</v>
      </c>
      <c r="E82" s="135">
        <v>60173614672</v>
      </c>
      <c r="F82" s="73" t="s">
        <v>27</v>
      </c>
      <c r="G82" s="73" t="s">
        <v>2941</v>
      </c>
      <c r="H82" s="73" t="s">
        <v>2942</v>
      </c>
      <c r="I82" s="73"/>
      <c r="J82" s="73" t="s">
        <v>2942</v>
      </c>
      <c r="K82" s="73"/>
      <c r="L82" s="73"/>
      <c r="M82" s="73"/>
      <c r="N82" s="73" t="s">
        <v>2698</v>
      </c>
      <c r="O82" s="73" t="s">
        <v>2943</v>
      </c>
      <c r="P82" s="73" t="s">
        <v>2660</v>
      </c>
      <c r="Q82" s="73" t="s">
        <v>2552</v>
      </c>
      <c r="R82" s="73"/>
      <c r="S82" s="73"/>
      <c r="T82" s="73"/>
      <c r="U82" s="73"/>
      <c r="V82" s="73"/>
      <c r="W82" s="73"/>
      <c r="X82" s="23"/>
      <c r="Y82" s="23"/>
      <c r="Z82" s="23"/>
    </row>
    <row r="83" spans="1:26" ht="15.75" customHeight="1">
      <c r="A83" s="72">
        <v>43215.91235006944</v>
      </c>
      <c r="B83" s="73" t="s">
        <v>2944</v>
      </c>
      <c r="C83" s="73" t="s">
        <v>2945</v>
      </c>
      <c r="D83" s="73" t="s">
        <v>2946</v>
      </c>
      <c r="E83" s="135">
        <v>98770775</v>
      </c>
      <c r="F83" s="73" t="s">
        <v>953</v>
      </c>
      <c r="G83" s="73" t="s">
        <v>2947</v>
      </c>
      <c r="H83" s="73" t="s">
        <v>2948</v>
      </c>
      <c r="I83" s="74">
        <v>2</v>
      </c>
      <c r="J83" s="73" t="s">
        <v>2949</v>
      </c>
      <c r="K83" s="73"/>
      <c r="L83" s="73"/>
      <c r="M83" s="73"/>
      <c r="N83" s="73" t="s">
        <v>2950</v>
      </c>
      <c r="O83" s="73"/>
      <c r="P83" s="73" t="s">
        <v>2660</v>
      </c>
      <c r="Q83" s="73" t="s">
        <v>2552</v>
      </c>
      <c r="R83" s="73"/>
      <c r="S83" s="73"/>
      <c r="T83" s="73"/>
      <c r="U83" s="73"/>
      <c r="V83" s="73"/>
      <c r="W83" s="73"/>
      <c r="X83" s="23"/>
      <c r="Y83" s="23"/>
      <c r="Z83" s="23"/>
    </row>
    <row r="84" spans="1:26" ht="15.75" customHeight="1">
      <c r="A84" s="72">
        <v>43215.913956574077</v>
      </c>
      <c r="B84" s="73" t="s">
        <v>2951</v>
      </c>
      <c r="C84" s="73" t="s">
        <v>2952</v>
      </c>
      <c r="D84" s="73" t="s">
        <v>2953</v>
      </c>
      <c r="E84" s="135">
        <v>66626049897</v>
      </c>
      <c r="F84" s="73" t="s">
        <v>132</v>
      </c>
      <c r="G84" s="73" t="s">
        <v>2954</v>
      </c>
      <c r="H84" s="73" t="s">
        <v>1654</v>
      </c>
      <c r="I84" s="73"/>
      <c r="J84" s="73" t="s">
        <v>2542</v>
      </c>
      <c r="K84" s="73"/>
      <c r="L84" s="73"/>
      <c r="M84" s="73" t="s">
        <v>2955</v>
      </c>
      <c r="N84" s="73" t="s">
        <v>2543</v>
      </c>
      <c r="O84" s="73" t="s">
        <v>2956</v>
      </c>
      <c r="P84" s="73" t="s">
        <v>2660</v>
      </c>
      <c r="Q84" s="73" t="s">
        <v>2552</v>
      </c>
      <c r="R84" s="73"/>
      <c r="S84" s="73"/>
      <c r="T84" s="73"/>
      <c r="U84" s="73"/>
      <c r="V84" s="73"/>
      <c r="W84" s="73"/>
      <c r="X84" s="23"/>
      <c r="Y84" s="23"/>
      <c r="Z84" s="23"/>
    </row>
    <row r="85" spans="1:26" ht="15.75" customHeight="1">
      <c r="A85" s="72">
        <v>43215.915286620366</v>
      </c>
      <c r="B85" s="73" t="s">
        <v>2957</v>
      </c>
      <c r="C85" s="73" t="s">
        <v>2958</v>
      </c>
      <c r="D85" s="73" t="s">
        <v>2959</v>
      </c>
      <c r="E85" s="135">
        <v>90270003</v>
      </c>
      <c r="F85" s="73" t="s">
        <v>12</v>
      </c>
      <c r="G85" s="73" t="s">
        <v>2960</v>
      </c>
      <c r="H85" s="73" t="s">
        <v>2961</v>
      </c>
      <c r="I85" s="73"/>
      <c r="J85" s="73" t="s">
        <v>2962</v>
      </c>
      <c r="K85" s="73"/>
      <c r="L85" s="73"/>
      <c r="M85" s="73"/>
      <c r="N85" s="73" t="s">
        <v>2543</v>
      </c>
      <c r="O85" s="73" t="s">
        <v>2963</v>
      </c>
      <c r="P85" s="73" t="s">
        <v>2660</v>
      </c>
      <c r="Q85" s="73" t="s">
        <v>2552</v>
      </c>
      <c r="R85" s="73"/>
      <c r="S85" s="73"/>
      <c r="T85" s="73"/>
      <c r="U85" s="73"/>
      <c r="V85" s="73"/>
      <c r="W85" s="73"/>
      <c r="X85" s="23"/>
      <c r="Y85" s="23"/>
      <c r="Z85" s="23"/>
    </row>
    <row r="86" spans="1:26" ht="15.75" customHeight="1">
      <c r="A86" s="72">
        <v>43215.926576134254</v>
      </c>
      <c r="B86" s="73" t="s">
        <v>2964</v>
      </c>
      <c r="C86" s="73" t="s">
        <v>486</v>
      </c>
      <c r="D86" s="73" t="s">
        <v>2965</v>
      </c>
      <c r="E86" s="135">
        <v>60123170710</v>
      </c>
      <c r="F86" s="73" t="s">
        <v>27</v>
      </c>
      <c r="G86" s="73" t="s">
        <v>2966</v>
      </c>
      <c r="H86" s="73" t="s">
        <v>2967</v>
      </c>
      <c r="I86" s="73" t="s">
        <v>2968</v>
      </c>
      <c r="J86" s="73" t="s">
        <v>2549</v>
      </c>
      <c r="K86" s="73"/>
      <c r="L86" s="73"/>
      <c r="M86" s="73"/>
      <c r="N86" s="73" t="s">
        <v>2558</v>
      </c>
      <c r="O86" s="73"/>
      <c r="P86" s="73" t="s">
        <v>2660</v>
      </c>
      <c r="Q86" s="73" t="s">
        <v>2545</v>
      </c>
      <c r="R86" s="73"/>
      <c r="S86" s="73"/>
      <c r="T86" s="73"/>
      <c r="U86" s="73"/>
      <c r="V86" s="73"/>
      <c r="W86" s="73"/>
      <c r="X86" s="23"/>
      <c r="Y86" s="23"/>
      <c r="Z86" s="23"/>
    </row>
    <row r="87" spans="1:26" ht="15.75" customHeight="1">
      <c r="A87" s="72">
        <v>43215.929680486108</v>
      </c>
      <c r="B87" s="73" t="s">
        <v>2969</v>
      </c>
      <c r="C87" s="73" t="s">
        <v>579</v>
      </c>
      <c r="D87" s="73" t="s">
        <v>1122</v>
      </c>
      <c r="E87" s="135">
        <v>62961215</v>
      </c>
      <c r="F87" s="73" t="s">
        <v>12</v>
      </c>
      <c r="G87" s="73" t="s">
        <v>2970</v>
      </c>
      <c r="H87" s="73" t="s">
        <v>2971</v>
      </c>
      <c r="I87" s="74">
        <v>1</v>
      </c>
      <c r="J87" s="73" t="s">
        <v>2549</v>
      </c>
      <c r="K87" s="73"/>
      <c r="L87" s="73"/>
      <c r="M87" s="73" t="s">
        <v>2972</v>
      </c>
      <c r="N87" s="73" t="s">
        <v>2558</v>
      </c>
      <c r="O87" s="73" t="s">
        <v>2973</v>
      </c>
      <c r="P87" s="73" t="s">
        <v>2660</v>
      </c>
      <c r="Q87" s="73" t="s">
        <v>2552</v>
      </c>
      <c r="R87" s="73"/>
      <c r="S87" s="73"/>
      <c r="T87" s="73"/>
      <c r="U87" s="73"/>
      <c r="V87" s="73"/>
      <c r="W87" s="73"/>
      <c r="X87" s="23"/>
      <c r="Y87" s="23"/>
      <c r="Z87" s="23"/>
    </row>
    <row r="88" spans="1:26" ht="15.75" customHeight="1">
      <c r="A88" s="72">
        <v>43215.932144976847</v>
      </c>
      <c r="B88" s="73" t="s">
        <v>2974</v>
      </c>
      <c r="C88" s="73" t="s">
        <v>39</v>
      </c>
      <c r="D88" s="73" t="s">
        <v>2975</v>
      </c>
      <c r="E88" s="135">
        <v>92373060</v>
      </c>
      <c r="F88" s="73" t="s">
        <v>12</v>
      </c>
      <c r="G88" s="73" t="s">
        <v>2976</v>
      </c>
      <c r="H88" s="73" t="s">
        <v>2977</v>
      </c>
      <c r="I88" s="74">
        <v>2</v>
      </c>
      <c r="J88" s="73" t="s">
        <v>2542</v>
      </c>
      <c r="K88" s="73"/>
      <c r="L88" s="73"/>
      <c r="M88" s="73" t="s">
        <v>2978</v>
      </c>
      <c r="N88" s="73" t="s">
        <v>2543</v>
      </c>
      <c r="O88" s="73" t="s">
        <v>2979</v>
      </c>
      <c r="P88" s="73" t="s">
        <v>2660</v>
      </c>
      <c r="Q88" s="73" t="s">
        <v>2545</v>
      </c>
      <c r="R88" s="73"/>
      <c r="S88" s="73"/>
      <c r="T88" s="73"/>
      <c r="U88" s="73"/>
      <c r="V88" s="73"/>
      <c r="W88" s="73"/>
      <c r="X88" s="23"/>
      <c r="Y88" s="23"/>
      <c r="Z88" s="23"/>
    </row>
    <row r="89" spans="1:26" ht="15.75" customHeight="1">
      <c r="A89" s="72">
        <v>43215.933745578703</v>
      </c>
      <c r="B89" s="73" t="s">
        <v>2980</v>
      </c>
      <c r="C89" s="73" t="s">
        <v>2981</v>
      </c>
      <c r="D89" s="73" t="s">
        <v>2982</v>
      </c>
      <c r="E89" s="135">
        <v>851415035</v>
      </c>
      <c r="F89" s="73" t="s">
        <v>132</v>
      </c>
      <c r="G89" s="73" t="s">
        <v>2983</v>
      </c>
      <c r="H89" s="73"/>
      <c r="I89" s="74">
        <v>1</v>
      </c>
      <c r="J89" s="73" t="s">
        <v>2984</v>
      </c>
      <c r="K89" s="73"/>
      <c r="L89" s="73"/>
      <c r="M89" s="73"/>
      <c r="N89" s="73"/>
      <c r="O89" s="73"/>
      <c r="P89" s="73" t="s">
        <v>2660</v>
      </c>
      <c r="Q89" s="73" t="s">
        <v>2552</v>
      </c>
      <c r="R89" s="73"/>
      <c r="S89" s="73"/>
      <c r="T89" s="73"/>
      <c r="U89" s="73"/>
      <c r="V89" s="73"/>
      <c r="W89" s="73"/>
      <c r="X89" s="23"/>
      <c r="Y89" s="23"/>
      <c r="Z89" s="23"/>
    </row>
    <row r="90" spans="1:26" ht="15.75" customHeight="1">
      <c r="A90" s="72">
        <v>43215.935080787036</v>
      </c>
      <c r="B90" s="73" t="s">
        <v>2985</v>
      </c>
      <c r="C90" s="73" t="s">
        <v>717</v>
      </c>
      <c r="D90" s="73" t="s">
        <v>2986</v>
      </c>
      <c r="E90" s="135">
        <v>98355134</v>
      </c>
      <c r="F90" s="73" t="s">
        <v>12</v>
      </c>
      <c r="G90" s="73" t="s">
        <v>2987</v>
      </c>
      <c r="H90" s="73" t="s">
        <v>2988</v>
      </c>
      <c r="I90" s="74">
        <v>1</v>
      </c>
      <c r="J90" s="73" t="s">
        <v>2601</v>
      </c>
      <c r="K90" s="73"/>
      <c r="L90" s="74">
        <v>30</v>
      </c>
      <c r="M90" s="73" t="s">
        <v>2574</v>
      </c>
      <c r="N90" s="73" t="s">
        <v>2585</v>
      </c>
      <c r="O90" s="73" t="s">
        <v>2989</v>
      </c>
      <c r="P90" s="73" t="s">
        <v>2660</v>
      </c>
      <c r="Q90" s="73" t="s">
        <v>2545</v>
      </c>
      <c r="R90" s="73"/>
      <c r="S90" s="73"/>
      <c r="T90" s="73"/>
      <c r="U90" s="73"/>
      <c r="V90" s="73"/>
      <c r="W90" s="73"/>
      <c r="X90" s="23"/>
      <c r="Y90" s="23"/>
      <c r="Z90" s="23"/>
    </row>
    <row r="91" spans="1:26" ht="15.75" customHeight="1">
      <c r="A91" s="75">
        <v>43215.936206643513</v>
      </c>
      <c r="B91" s="77" t="s">
        <v>2990</v>
      </c>
      <c r="C91" s="77" t="s">
        <v>409</v>
      </c>
      <c r="D91" s="77" t="s">
        <v>2991</v>
      </c>
      <c r="E91" s="136">
        <v>628118778388</v>
      </c>
      <c r="F91" s="77" t="s">
        <v>89</v>
      </c>
      <c r="G91" s="77" t="s">
        <v>2897</v>
      </c>
      <c r="H91" s="77" t="s">
        <v>1654</v>
      </c>
      <c r="I91" s="77">
        <v>1</v>
      </c>
      <c r="J91" s="77" t="s">
        <v>2549</v>
      </c>
      <c r="K91" s="77"/>
      <c r="L91" s="77"/>
      <c r="M91" s="77"/>
      <c r="N91" s="77" t="s">
        <v>2558</v>
      </c>
      <c r="O91" s="77" t="s">
        <v>2992</v>
      </c>
      <c r="P91" s="77" t="s">
        <v>2660</v>
      </c>
      <c r="Q91" s="77" t="s">
        <v>2566</v>
      </c>
      <c r="R91" s="73"/>
      <c r="S91" s="73"/>
      <c r="T91" s="73"/>
      <c r="U91" s="73"/>
      <c r="V91" s="73"/>
      <c r="W91" s="73"/>
      <c r="X91" s="23"/>
      <c r="Y91" s="23"/>
      <c r="Z91" s="23"/>
    </row>
    <row r="92" spans="1:26" ht="15.75" customHeight="1">
      <c r="A92" s="72">
        <v>43215.938151689814</v>
      </c>
      <c r="B92" s="73" t="s">
        <v>2993</v>
      </c>
      <c r="C92" s="73" t="s">
        <v>2994</v>
      </c>
      <c r="D92" s="73" t="s">
        <v>2995</v>
      </c>
      <c r="E92" s="135">
        <v>96182012</v>
      </c>
      <c r="F92" s="73" t="s">
        <v>12</v>
      </c>
      <c r="G92" s="73" t="s">
        <v>2996</v>
      </c>
      <c r="H92" s="73" t="s">
        <v>2997</v>
      </c>
      <c r="I92" s="73"/>
      <c r="J92" s="73" t="s">
        <v>2997</v>
      </c>
      <c r="K92" s="73"/>
      <c r="L92" s="73"/>
      <c r="M92" s="73" t="s">
        <v>2608</v>
      </c>
      <c r="N92" s="73" t="s">
        <v>2543</v>
      </c>
      <c r="O92" s="73" t="s">
        <v>2998</v>
      </c>
      <c r="P92" s="73" t="s">
        <v>2660</v>
      </c>
      <c r="Q92" s="73" t="s">
        <v>2545</v>
      </c>
      <c r="R92" s="73"/>
      <c r="S92" s="73"/>
      <c r="T92" s="73"/>
      <c r="U92" s="73"/>
      <c r="V92" s="73"/>
      <c r="W92" s="73"/>
      <c r="X92" s="23"/>
      <c r="Y92" s="23"/>
      <c r="Z92" s="23"/>
    </row>
    <row r="93" spans="1:26" ht="15.75" customHeight="1">
      <c r="A93" s="72">
        <v>43216.433243854168</v>
      </c>
      <c r="B93" s="73" t="s">
        <v>2610</v>
      </c>
      <c r="C93" s="73" t="s">
        <v>2611</v>
      </c>
      <c r="D93" s="73" t="s">
        <v>2612</v>
      </c>
      <c r="E93" s="137" t="s">
        <v>2613</v>
      </c>
      <c r="F93" s="73" t="s">
        <v>2614</v>
      </c>
      <c r="G93" s="73" t="s">
        <v>2615</v>
      </c>
      <c r="H93" s="73" t="s">
        <v>2616</v>
      </c>
      <c r="I93" s="73" t="s">
        <v>2617</v>
      </c>
      <c r="J93" s="73" t="s">
        <v>2549</v>
      </c>
      <c r="K93" s="73"/>
      <c r="L93" s="73"/>
      <c r="M93" s="73"/>
      <c r="N93" s="73" t="s">
        <v>2558</v>
      </c>
      <c r="O93" s="73" t="s">
        <v>2618</v>
      </c>
      <c r="P93" s="73" t="s">
        <v>2551</v>
      </c>
      <c r="Q93" s="73" t="s">
        <v>2566</v>
      </c>
      <c r="R93" s="73"/>
      <c r="S93" s="73"/>
      <c r="T93" s="73"/>
      <c r="U93" s="73"/>
      <c r="V93" s="73"/>
      <c r="W93" s="73"/>
      <c r="X93" s="23"/>
      <c r="Y93" s="23"/>
      <c r="Z93" s="23"/>
    </row>
    <row r="94" spans="1:26" ht="15.75" customHeight="1">
      <c r="A94" s="72">
        <v>43216.435129722224</v>
      </c>
      <c r="B94" s="24" t="s">
        <v>2999</v>
      </c>
      <c r="C94" s="73" t="s">
        <v>932</v>
      </c>
      <c r="D94" s="73" t="s">
        <v>3000</v>
      </c>
      <c r="E94" s="137" t="s">
        <v>3001</v>
      </c>
      <c r="F94" s="73" t="s">
        <v>945</v>
      </c>
      <c r="G94" s="73" t="s">
        <v>3002</v>
      </c>
      <c r="H94" s="73"/>
      <c r="I94" s="73"/>
      <c r="J94" s="73" t="s">
        <v>2791</v>
      </c>
      <c r="K94" s="73"/>
      <c r="L94" s="73"/>
      <c r="M94" s="73"/>
      <c r="N94" s="73" t="s">
        <v>2585</v>
      </c>
      <c r="O94" s="73" t="s">
        <v>3003</v>
      </c>
      <c r="P94" s="73" t="s">
        <v>2551</v>
      </c>
      <c r="Q94" s="73" t="s">
        <v>2545</v>
      </c>
      <c r="R94" s="73"/>
      <c r="S94" s="73"/>
      <c r="T94" s="73"/>
      <c r="U94" s="73"/>
      <c r="V94" s="73"/>
      <c r="W94" s="73"/>
      <c r="X94" s="23"/>
      <c r="Y94" s="23"/>
      <c r="Z94" s="23"/>
    </row>
    <row r="95" spans="1:26" ht="15.75" customHeight="1">
      <c r="A95" s="72">
        <v>43216.464000613429</v>
      </c>
      <c r="B95" s="24" t="s">
        <v>3004</v>
      </c>
      <c r="C95" s="73" t="s">
        <v>3005</v>
      </c>
      <c r="D95" s="73" t="s">
        <v>3006</v>
      </c>
      <c r="E95" s="137" t="s">
        <v>3007</v>
      </c>
      <c r="F95" s="73" t="s">
        <v>2614</v>
      </c>
      <c r="G95" s="73" t="s">
        <v>3008</v>
      </c>
      <c r="H95" s="73" t="s">
        <v>3009</v>
      </c>
      <c r="I95" s="74">
        <v>50</v>
      </c>
      <c r="J95" s="73" t="s">
        <v>2549</v>
      </c>
      <c r="K95" s="74">
        <v>80</v>
      </c>
      <c r="L95" s="74">
        <v>20</v>
      </c>
      <c r="M95" s="73" t="s">
        <v>3010</v>
      </c>
      <c r="N95" s="73" t="s">
        <v>2558</v>
      </c>
      <c r="O95" s="73" t="s">
        <v>3011</v>
      </c>
      <c r="P95" s="73" t="s">
        <v>2551</v>
      </c>
      <c r="Q95" s="73" t="s">
        <v>2545</v>
      </c>
      <c r="R95" s="73"/>
      <c r="S95" s="73"/>
      <c r="T95" s="73"/>
      <c r="U95" s="73"/>
      <c r="V95" s="73"/>
      <c r="W95" s="73"/>
      <c r="X95" s="23"/>
      <c r="Y95" s="23"/>
      <c r="Z95" s="23"/>
    </row>
    <row r="96" spans="1:26" ht="15.75" customHeight="1">
      <c r="A96" s="72">
        <v>43216.467384699077</v>
      </c>
      <c r="B96" s="24" t="s">
        <v>3012</v>
      </c>
      <c r="C96" s="73" t="s">
        <v>3005</v>
      </c>
      <c r="D96" s="73" t="s">
        <v>3013</v>
      </c>
      <c r="E96" s="137" t="s">
        <v>3014</v>
      </c>
      <c r="F96" s="73" t="s">
        <v>903</v>
      </c>
      <c r="G96" s="73" t="s">
        <v>3015</v>
      </c>
      <c r="H96" s="73" t="s">
        <v>3016</v>
      </c>
      <c r="I96" s="74">
        <v>35</v>
      </c>
      <c r="J96" s="73" t="s">
        <v>2601</v>
      </c>
      <c r="K96" s="73"/>
      <c r="L96" s="73"/>
      <c r="M96" s="73" t="s">
        <v>3009</v>
      </c>
      <c r="N96" s="73" t="s">
        <v>2585</v>
      </c>
      <c r="O96" s="73" t="s">
        <v>3017</v>
      </c>
      <c r="P96" s="73" t="s">
        <v>2551</v>
      </c>
      <c r="Q96" s="73" t="s">
        <v>2545</v>
      </c>
      <c r="R96" s="73"/>
      <c r="S96" s="73"/>
      <c r="T96" s="73"/>
      <c r="U96" s="73"/>
      <c r="V96" s="73"/>
      <c r="W96" s="73"/>
      <c r="X96" s="23"/>
      <c r="Y96" s="23"/>
      <c r="Z96" s="23"/>
    </row>
    <row r="97" spans="1:26" ht="15.75" customHeight="1">
      <c r="A97" s="75">
        <v>43216.469027268518</v>
      </c>
      <c r="B97" s="76" t="s">
        <v>3018</v>
      </c>
      <c r="C97" s="77" t="s">
        <v>1520</v>
      </c>
      <c r="D97" s="77" t="s">
        <v>3019</v>
      </c>
      <c r="E97" s="136" t="s">
        <v>3020</v>
      </c>
      <c r="F97" s="77" t="s">
        <v>89</v>
      </c>
      <c r="G97" s="77" t="s">
        <v>3021</v>
      </c>
      <c r="H97" s="77"/>
      <c r="I97" s="77">
        <v>45</v>
      </c>
      <c r="J97" s="77" t="s">
        <v>2549</v>
      </c>
      <c r="K97" s="77"/>
      <c r="L97" s="77"/>
      <c r="M97" s="77" t="s">
        <v>3022</v>
      </c>
      <c r="N97" s="77" t="s">
        <v>2558</v>
      </c>
      <c r="O97" s="77" t="s">
        <v>3023</v>
      </c>
      <c r="P97" s="77" t="s">
        <v>2551</v>
      </c>
      <c r="Q97" s="77" t="s">
        <v>2545</v>
      </c>
      <c r="R97" s="73"/>
      <c r="S97" s="73"/>
      <c r="T97" s="73"/>
      <c r="U97" s="73"/>
      <c r="V97" s="73"/>
      <c r="W97" s="73"/>
      <c r="X97" s="23"/>
      <c r="Y97" s="23"/>
      <c r="Z97" s="23"/>
    </row>
    <row r="98" spans="1:26" ht="15.75" customHeight="1">
      <c r="A98" s="72">
        <v>43216.475794432874</v>
      </c>
      <c r="B98" s="73" t="s">
        <v>3024</v>
      </c>
      <c r="C98" s="73" t="s">
        <v>3025</v>
      </c>
      <c r="D98" s="73" t="s">
        <v>3026</v>
      </c>
      <c r="E98" s="135">
        <v>972628070</v>
      </c>
      <c r="F98" s="73" t="s">
        <v>1306</v>
      </c>
      <c r="G98" s="73" t="s">
        <v>3027</v>
      </c>
      <c r="H98" s="73"/>
      <c r="I98" s="74">
        <v>40</v>
      </c>
      <c r="J98" s="73" t="s">
        <v>2601</v>
      </c>
      <c r="K98" s="73"/>
      <c r="L98" s="73"/>
      <c r="M98" s="73"/>
      <c r="N98" s="73" t="s">
        <v>2558</v>
      </c>
      <c r="O98" s="73" t="s">
        <v>3028</v>
      </c>
      <c r="P98" s="73" t="s">
        <v>2551</v>
      </c>
      <c r="Q98" s="73" t="s">
        <v>2552</v>
      </c>
      <c r="R98" s="73"/>
      <c r="S98" s="73"/>
      <c r="T98" s="73"/>
      <c r="U98" s="73"/>
      <c r="V98" s="73"/>
      <c r="W98" s="73"/>
      <c r="X98" s="23"/>
      <c r="Y98" s="23"/>
      <c r="Z98" s="23"/>
    </row>
    <row r="99" spans="1:26" ht="15.75" customHeight="1">
      <c r="A99" s="72">
        <v>43216.534343032406</v>
      </c>
      <c r="B99" s="73" t="s">
        <v>3029</v>
      </c>
      <c r="C99" s="73" t="s">
        <v>717</v>
      </c>
      <c r="D99" s="73" t="s">
        <v>3030</v>
      </c>
      <c r="E99" s="135">
        <v>96775421</v>
      </c>
      <c r="F99" s="73"/>
      <c r="G99" s="73" t="s">
        <v>3031</v>
      </c>
      <c r="H99" s="73"/>
      <c r="I99" s="73"/>
      <c r="J99" s="73" t="s">
        <v>2549</v>
      </c>
      <c r="K99" s="73"/>
      <c r="L99" s="73"/>
      <c r="M99" s="73"/>
      <c r="N99" s="73"/>
      <c r="O99" s="73"/>
      <c r="P99" s="73"/>
      <c r="Q99" s="73" t="s">
        <v>2545</v>
      </c>
      <c r="R99" s="73"/>
      <c r="S99" s="73"/>
      <c r="T99" s="73"/>
      <c r="U99" s="73"/>
      <c r="V99" s="73"/>
      <c r="W99" s="73"/>
      <c r="X99" s="23"/>
      <c r="Y99" s="23"/>
      <c r="Z99" s="23"/>
    </row>
    <row r="100" spans="1:26" ht="15.75" customHeight="1">
      <c r="A100" s="72">
        <v>43216.560970902778</v>
      </c>
      <c r="B100" s="73" t="s">
        <v>3032</v>
      </c>
      <c r="C100" s="73" t="s">
        <v>409</v>
      </c>
      <c r="D100" s="73" t="s">
        <v>3033</v>
      </c>
      <c r="E100" s="137"/>
      <c r="F100" s="73" t="s">
        <v>2871</v>
      </c>
      <c r="G100" s="73" t="s">
        <v>3034</v>
      </c>
      <c r="H100" s="73"/>
      <c r="I100" s="73"/>
      <c r="J100" s="73" t="s">
        <v>2584</v>
      </c>
      <c r="K100" s="73"/>
      <c r="L100" s="73"/>
      <c r="M100" s="73"/>
      <c r="N100" s="73" t="s">
        <v>2558</v>
      </c>
      <c r="O100" s="73"/>
      <c r="P100" s="73"/>
      <c r="Q100" s="73" t="s">
        <v>2552</v>
      </c>
      <c r="R100" s="73"/>
      <c r="S100" s="73"/>
      <c r="T100" s="73"/>
      <c r="U100" s="73"/>
      <c r="V100" s="73"/>
      <c r="W100" s="73"/>
      <c r="X100" s="23"/>
      <c r="Y100" s="23"/>
      <c r="Z100" s="23"/>
    </row>
    <row r="101" spans="1:26" ht="15.75" customHeight="1">
      <c r="A101" s="75">
        <v>43216.578674467593</v>
      </c>
      <c r="B101" s="77" t="s">
        <v>3035</v>
      </c>
      <c r="C101" s="77" t="s">
        <v>579</v>
      </c>
      <c r="D101" s="77" t="s">
        <v>3036</v>
      </c>
      <c r="E101" s="136" t="s">
        <v>3037</v>
      </c>
      <c r="F101" s="77" t="s">
        <v>3038</v>
      </c>
      <c r="G101" s="77" t="s">
        <v>3039</v>
      </c>
      <c r="H101" s="77" t="s">
        <v>1654</v>
      </c>
      <c r="I101" s="77">
        <v>12</v>
      </c>
      <c r="J101" s="77" t="s">
        <v>2549</v>
      </c>
      <c r="K101" s="77"/>
      <c r="L101" s="77"/>
      <c r="M101" s="77"/>
      <c r="N101" s="77" t="s">
        <v>2558</v>
      </c>
      <c r="O101" s="77" t="s">
        <v>3040</v>
      </c>
      <c r="P101" s="77" t="s">
        <v>2551</v>
      </c>
      <c r="Q101" s="77" t="s">
        <v>2566</v>
      </c>
      <c r="R101" s="73"/>
      <c r="S101" s="73"/>
      <c r="T101" s="73"/>
      <c r="U101" s="73"/>
      <c r="V101" s="73"/>
      <c r="W101" s="73"/>
      <c r="X101" s="23"/>
      <c r="Y101" s="23"/>
      <c r="Z101" s="23"/>
    </row>
    <row r="102" spans="1:26" ht="15.75" customHeight="1">
      <c r="A102" s="72">
        <v>43216.581879907404</v>
      </c>
      <c r="B102" s="73" t="s">
        <v>3041</v>
      </c>
      <c r="C102" s="73" t="s">
        <v>3042</v>
      </c>
      <c r="D102" s="73" t="s">
        <v>3043</v>
      </c>
      <c r="E102" s="135">
        <v>138320820</v>
      </c>
      <c r="F102" s="73" t="s">
        <v>27</v>
      </c>
      <c r="G102" s="73" t="s">
        <v>3041</v>
      </c>
      <c r="H102" s="73" t="s">
        <v>2211</v>
      </c>
      <c r="I102" s="74">
        <v>1</v>
      </c>
      <c r="J102" s="73" t="s">
        <v>2549</v>
      </c>
      <c r="K102" s="73"/>
      <c r="L102" s="73"/>
      <c r="M102" s="73"/>
      <c r="N102" s="73" t="s">
        <v>2558</v>
      </c>
      <c r="O102" s="73"/>
      <c r="P102" s="73" t="s">
        <v>2741</v>
      </c>
      <c r="Q102" s="73" t="s">
        <v>2545</v>
      </c>
      <c r="R102" s="73"/>
      <c r="S102" s="73"/>
      <c r="T102" s="73"/>
      <c r="U102" s="73"/>
      <c r="V102" s="73"/>
      <c r="W102" s="73"/>
      <c r="X102" s="23"/>
      <c r="Y102" s="23"/>
      <c r="Z102" s="23"/>
    </row>
    <row r="103" spans="1:26" ht="15.75" customHeight="1">
      <c r="A103" s="72">
        <v>43216.582021481481</v>
      </c>
      <c r="B103" s="73" t="s">
        <v>2911</v>
      </c>
      <c r="C103" s="73" t="s">
        <v>2912</v>
      </c>
      <c r="D103" s="73" t="s">
        <v>3044</v>
      </c>
      <c r="E103" s="135">
        <v>92388625</v>
      </c>
      <c r="F103" s="73" t="s">
        <v>12</v>
      </c>
      <c r="G103" s="73" t="s">
        <v>3045</v>
      </c>
      <c r="H103" s="73" t="s">
        <v>2211</v>
      </c>
      <c r="I103" s="74">
        <v>1</v>
      </c>
      <c r="J103" s="73" t="s">
        <v>2584</v>
      </c>
      <c r="K103" s="73"/>
      <c r="L103" s="73"/>
      <c r="M103" s="73" t="s">
        <v>2916</v>
      </c>
      <c r="N103" s="73" t="s">
        <v>2629</v>
      </c>
      <c r="O103" s="73" t="s">
        <v>3046</v>
      </c>
      <c r="P103" s="73" t="s">
        <v>2551</v>
      </c>
      <c r="Q103" s="73" t="s">
        <v>2545</v>
      </c>
      <c r="R103" s="73"/>
      <c r="S103" s="73"/>
      <c r="T103" s="73"/>
      <c r="U103" s="73"/>
      <c r="V103" s="73"/>
      <c r="W103" s="73"/>
      <c r="X103" s="23"/>
      <c r="Y103" s="23"/>
      <c r="Z103" s="23"/>
    </row>
    <row r="104" spans="1:26" ht="15.75" customHeight="1">
      <c r="A104" s="72">
        <v>43216.58428949074</v>
      </c>
      <c r="B104" s="73" t="s">
        <v>3047</v>
      </c>
      <c r="C104" s="73" t="s">
        <v>3048</v>
      </c>
      <c r="D104" s="73" t="s">
        <v>3049</v>
      </c>
      <c r="E104" s="135">
        <v>9178236868</v>
      </c>
      <c r="F104" s="73" t="s">
        <v>2871</v>
      </c>
      <c r="G104" s="73" t="s">
        <v>3050</v>
      </c>
      <c r="H104" s="73" t="s">
        <v>2583</v>
      </c>
      <c r="I104" s="73"/>
      <c r="J104" s="73" t="s">
        <v>2549</v>
      </c>
      <c r="K104" s="73"/>
      <c r="L104" s="73"/>
      <c r="M104" s="73"/>
      <c r="N104" s="73" t="s">
        <v>2558</v>
      </c>
      <c r="O104" s="73"/>
      <c r="P104" s="73" t="s">
        <v>2741</v>
      </c>
      <c r="Q104" s="73" t="s">
        <v>2545</v>
      </c>
      <c r="R104" s="73"/>
      <c r="S104" s="73"/>
      <c r="T104" s="73"/>
      <c r="U104" s="73"/>
      <c r="V104" s="73"/>
      <c r="W104" s="73"/>
      <c r="X104" s="23"/>
      <c r="Y104" s="23"/>
      <c r="Z104" s="23"/>
    </row>
    <row r="105" spans="1:26" ht="15.75" customHeight="1">
      <c r="A105" s="72">
        <v>43216.585298449078</v>
      </c>
      <c r="B105" s="73" t="s">
        <v>3051</v>
      </c>
      <c r="C105" s="73" t="s">
        <v>3052</v>
      </c>
      <c r="D105" s="73" t="s">
        <v>3053</v>
      </c>
      <c r="E105" s="135">
        <v>82022460</v>
      </c>
      <c r="F105" s="73" t="s">
        <v>12</v>
      </c>
      <c r="G105" s="73" t="s">
        <v>3054</v>
      </c>
      <c r="H105" s="73" t="s">
        <v>2211</v>
      </c>
      <c r="I105" s="74">
        <v>5</v>
      </c>
      <c r="J105" s="73" t="s">
        <v>2549</v>
      </c>
      <c r="K105" s="73"/>
      <c r="L105" s="73"/>
      <c r="M105" s="73"/>
      <c r="N105" s="73"/>
      <c r="O105" s="73" t="s">
        <v>3055</v>
      </c>
      <c r="P105" s="73" t="s">
        <v>2551</v>
      </c>
      <c r="Q105" s="73" t="s">
        <v>2552</v>
      </c>
      <c r="R105" s="73"/>
      <c r="S105" s="73"/>
      <c r="T105" s="73"/>
      <c r="U105" s="73"/>
      <c r="V105" s="73"/>
      <c r="W105" s="73"/>
      <c r="X105" s="23"/>
      <c r="Y105" s="23"/>
      <c r="Z105" s="23"/>
    </row>
    <row r="106" spans="1:26" ht="15.75" customHeight="1">
      <c r="A106" s="72">
        <v>43216.587302870372</v>
      </c>
      <c r="B106" s="73" t="s">
        <v>3056</v>
      </c>
      <c r="C106" s="73" t="s">
        <v>486</v>
      </c>
      <c r="D106" s="73" t="s">
        <v>3057</v>
      </c>
      <c r="E106" s="137" t="s">
        <v>3058</v>
      </c>
      <c r="F106" s="73" t="s">
        <v>2839</v>
      </c>
      <c r="G106" s="73" t="s">
        <v>3059</v>
      </c>
      <c r="H106" s="73" t="s">
        <v>2211</v>
      </c>
      <c r="I106" s="74">
        <v>28</v>
      </c>
      <c r="J106" s="73" t="s">
        <v>2549</v>
      </c>
      <c r="K106" s="73"/>
      <c r="L106" s="73"/>
      <c r="M106" s="73"/>
      <c r="N106" s="73" t="s">
        <v>2558</v>
      </c>
      <c r="O106" s="73"/>
      <c r="P106" s="73" t="s">
        <v>2551</v>
      </c>
      <c r="Q106" s="73" t="s">
        <v>2552</v>
      </c>
      <c r="R106" s="73"/>
      <c r="S106" s="73"/>
      <c r="T106" s="73"/>
      <c r="U106" s="73"/>
      <c r="V106" s="73"/>
      <c r="W106" s="73"/>
      <c r="X106" s="23"/>
      <c r="Y106" s="23"/>
      <c r="Z106" s="23"/>
    </row>
    <row r="107" spans="1:26" ht="15.75" customHeight="1">
      <c r="A107" s="72">
        <v>43216.684396736113</v>
      </c>
      <c r="B107" s="73" t="s">
        <v>3060</v>
      </c>
      <c r="C107" s="73" t="s">
        <v>3061</v>
      </c>
      <c r="D107" s="73" t="s">
        <v>3062</v>
      </c>
      <c r="E107" s="137" t="s">
        <v>3063</v>
      </c>
      <c r="F107" s="73" t="s">
        <v>3064</v>
      </c>
      <c r="G107" s="73" t="s">
        <v>3065</v>
      </c>
      <c r="H107" s="73" t="s">
        <v>2211</v>
      </c>
      <c r="I107" s="73"/>
      <c r="J107" s="73" t="s">
        <v>2549</v>
      </c>
      <c r="K107" s="73"/>
      <c r="L107" s="73"/>
      <c r="M107" s="73"/>
      <c r="N107" s="73" t="s">
        <v>2558</v>
      </c>
      <c r="O107" s="73" t="s">
        <v>3066</v>
      </c>
      <c r="P107" s="73" t="s">
        <v>2551</v>
      </c>
      <c r="Q107" s="73" t="s">
        <v>2545</v>
      </c>
      <c r="R107" s="73"/>
      <c r="S107" s="73"/>
      <c r="T107" s="73"/>
      <c r="U107" s="73"/>
      <c r="V107" s="73"/>
      <c r="W107" s="73"/>
      <c r="X107" s="23"/>
      <c r="Y107" s="23"/>
      <c r="Z107" s="23"/>
    </row>
    <row r="108" spans="1:26" ht="15.75" customHeight="1">
      <c r="A108" s="72">
        <v>43216.687972268519</v>
      </c>
      <c r="B108" s="73" t="s">
        <v>3067</v>
      </c>
      <c r="C108" s="73" t="s">
        <v>947</v>
      </c>
      <c r="D108" s="73" t="s">
        <v>3068</v>
      </c>
      <c r="E108" s="137" t="s">
        <v>3069</v>
      </c>
      <c r="F108" s="73" t="s">
        <v>12</v>
      </c>
      <c r="G108" s="73" t="s">
        <v>3070</v>
      </c>
      <c r="H108" s="73" t="s">
        <v>3071</v>
      </c>
      <c r="I108" s="74">
        <v>800</v>
      </c>
      <c r="J108" s="73" t="s">
        <v>2601</v>
      </c>
      <c r="K108" s="73"/>
      <c r="L108" s="73"/>
      <c r="M108" s="73" t="s">
        <v>3072</v>
      </c>
      <c r="N108" s="73" t="s">
        <v>2585</v>
      </c>
      <c r="O108" s="73" t="s">
        <v>3073</v>
      </c>
      <c r="P108" s="73" t="s">
        <v>2551</v>
      </c>
      <c r="Q108" s="73" t="s">
        <v>2566</v>
      </c>
      <c r="R108" s="73"/>
      <c r="S108" s="73"/>
      <c r="T108" s="73"/>
      <c r="U108" s="73"/>
      <c r="V108" s="73"/>
      <c r="W108" s="73"/>
      <c r="X108" s="23"/>
      <c r="Y108" s="23"/>
      <c r="Z108" s="23"/>
    </row>
    <row r="109" spans="1:26" ht="15.75" customHeight="1">
      <c r="A109" s="72">
        <v>43216.691966157407</v>
      </c>
      <c r="B109" s="24" t="s">
        <v>3074</v>
      </c>
      <c r="C109" s="73" t="s">
        <v>3075</v>
      </c>
      <c r="D109" s="73" t="s">
        <v>3076</v>
      </c>
      <c r="E109" s="137" t="s">
        <v>3077</v>
      </c>
      <c r="F109" s="73" t="s">
        <v>2622</v>
      </c>
      <c r="G109" s="73" t="s">
        <v>3078</v>
      </c>
      <c r="H109" s="73" t="s">
        <v>3009</v>
      </c>
      <c r="I109" s="74">
        <v>13</v>
      </c>
      <c r="J109" s="73" t="s">
        <v>2549</v>
      </c>
      <c r="K109" s="73"/>
      <c r="L109" s="73"/>
      <c r="M109" s="73" t="s">
        <v>3079</v>
      </c>
      <c r="N109" s="73" t="s">
        <v>2558</v>
      </c>
      <c r="O109" s="73" t="s">
        <v>3080</v>
      </c>
      <c r="P109" s="73" t="s">
        <v>2551</v>
      </c>
      <c r="Q109" s="73" t="s">
        <v>2545</v>
      </c>
      <c r="R109" s="73"/>
      <c r="S109" s="73"/>
      <c r="T109" s="73"/>
      <c r="U109" s="73"/>
      <c r="V109" s="73"/>
      <c r="W109" s="73"/>
      <c r="X109" s="23"/>
      <c r="Y109" s="23"/>
      <c r="Z109" s="23"/>
    </row>
    <row r="110" spans="1:26" ht="15.75" customHeight="1">
      <c r="A110" s="75">
        <v>43216.703170891204</v>
      </c>
      <c r="B110" s="77" t="s">
        <v>3081</v>
      </c>
      <c r="C110" s="77" t="s">
        <v>1147</v>
      </c>
      <c r="D110" s="77" t="s">
        <v>3082</v>
      </c>
      <c r="E110" s="136">
        <v>6281808802211</v>
      </c>
      <c r="F110" s="77" t="s">
        <v>89</v>
      </c>
      <c r="G110" s="77" t="s">
        <v>3083</v>
      </c>
      <c r="H110" s="77" t="s">
        <v>3084</v>
      </c>
      <c r="I110" s="77">
        <v>6</v>
      </c>
      <c r="J110" s="77" t="s">
        <v>2549</v>
      </c>
      <c r="K110" s="77">
        <v>80</v>
      </c>
      <c r="L110" s="77"/>
      <c r="M110" s="77" t="s">
        <v>3085</v>
      </c>
      <c r="N110" s="77" t="s">
        <v>2558</v>
      </c>
      <c r="O110" s="77" t="s">
        <v>3086</v>
      </c>
      <c r="P110" s="77" t="s">
        <v>2783</v>
      </c>
      <c r="Q110" s="77" t="s">
        <v>2545</v>
      </c>
      <c r="R110" s="73"/>
      <c r="S110" s="73"/>
      <c r="T110" s="73"/>
      <c r="U110" s="73"/>
      <c r="V110" s="73"/>
      <c r="W110" s="73"/>
      <c r="X110" s="23"/>
      <c r="Y110" s="23"/>
      <c r="Z110" s="23"/>
    </row>
    <row r="111" spans="1:26" ht="15.75" customHeight="1">
      <c r="A111" s="72">
        <v>43216.721520358798</v>
      </c>
      <c r="B111" s="73" t="s">
        <v>3087</v>
      </c>
      <c r="C111" s="73" t="s">
        <v>579</v>
      </c>
      <c r="D111" s="73" t="s">
        <v>3088</v>
      </c>
      <c r="E111" s="135">
        <v>96751979</v>
      </c>
      <c r="F111" s="73" t="s">
        <v>12</v>
      </c>
      <c r="G111" s="73" t="s">
        <v>3089</v>
      </c>
      <c r="H111" s="73" t="s">
        <v>1352</v>
      </c>
      <c r="I111" s="74">
        <v>2</v>
      </c>
      <c r="J111" s="73" t="s">
        <v>2584</v>
      </c>
      <c r="K111" s="74">
        <v>50</v>
      </c>
      <c r="L111" s="74">
        <v>30</v>
      </c>
      <c r="M111" s="73" t="s">
        <v>3090</v>
      </c>
      <c r="N111" s="73" t="s">
        <v>2558</v>
      </c>
      <c r="O111" s="73" t="s">
        <v>3091</v>
      </c>
      <c r="P111" s="73" t="s">
        <v>2551</v>
      </c>
      <c r="Q111" s="73" t="s">
        <v>2545</v>
      </c>
      <c r="R111" s="73"/>
      <c r="S111" s="73"/>
      <c r="T111" s="73"/>
      <c r="U111" s="73"/>
      <c r="V111" s="73"/>
      <c r="W111" s="73"/>
      <c r="X111" s="23"/>
      <c r="Y111" s="23"/>
      <c r="Z111" s="23"/>
    </row>
    <row r="112" spans="1:26" ht="15.75" customHeight="1">
      <c r="A112" s="72">
        <v>43216.733637881945</v>
      </c>
      <c r="B112" s="73" t="s">
        <v>3092</v>
      </c>
      <c r="C112" s="73" t="s">
        <v>3093</v>
      </c>
      <c r="D112" s="73" t="s">
        <v>3094</v>
      </c>
      <c r="E112" s="135">
        <v>96652095</v>
      </c>
      <c r="F112" s="73" t="s">
        <v>12</v>
      </c>
      <c r="G112" s="73" t="s">
        <v>3095</v>
      </c>
      <c r="H112" s="73" t="s">
        <v>3096</v>
      </c>
      <c r="I112" s="74">
        <v>3</v>
      </c>
      <c r="J112" s="73" t="s">
        <v>2601</v>
      </c>
      <c r="K112" s="73"/>
      <c r="L112" s="73"/>
      <c r="M112" s="73" t="s">
        <v>3097</v>
      </c>
      <c r="N112" s="73" t="s">
        <v>2585</v>
      </c>
      <c r="O112" s="73"/>
      <c r="P112" s="73" t="s">
        <v>2551</v>
      </c>
      <c r="Q112" s="73" t="s">
        <v>2545</v>
      </c>
      <c r="R112" s="73"/>
      <c r="S112" s="73"/>
      <c r="T112" s="73"/>
      <c r="U112" s="73"/>
      <c r="V112" s="73"/>
      <c r="W112" s="73"/>
      <c r="X112" s="23"/>
      <c r="Y112" s="23"/>
      <c r="Z112" s="23"/>
    </row>
    <row r="113" spans="1:26" ht="15.75" customHeight="1">
      <c r="A113" s="72">
        <v>43216.754463043981</v>
      </c>
      <c r="B113" s="73" t="s">
        <v>3098</v>
      </c>
      <c r="C113" s="73" t="s">
        <v>717</v>
      </c>
      <c r="D113" s="73" t="s">
        <v>3099</v>
      </c>
      <c r="E113" s="135">
        <v>98198489</v>
      </c>
      <c r="F113" s="73" t="s">
        <v>12</v>
      </c>
      <c r="G113" s="73" t="s">
        <v>3100</v>
      </c>
      <c r="H113" s="73"/>
      <c r="I113" s="73"/>
      <c r="J113" s="73" t="s">
        <v>2542</v>
      </c>
      <c r="K113" s="73"/>
      <c r="L113" s="73"/>
      <c r="M113" s="73" t="s">
        <v>3101</v>
      </c>
      <c r="N113" s="73" t="s">
        <v>2543</v>
      </c>
      <c r="O113" s="73" t="s">
        <v>3102</v>
      </c>
      <c r="P113" s="73" t="s">
        <v>2660</v>
      </c>
      <c r="Q113" s="73" t="s">
        <v>2545</v>
      </c>
      <c r="R113" s="73"/>
      <c r="S113" s="73"/>
      <c r="T113" s="73"/>
      <c r="U113" s="73"/>
      <c r="V113" s="73"/>
      <c r="W113" s="73"/>
      <c r="X113" s="23"/>
      <c r="Y113" s="23"/>
      <c r="Z113" s="23"/>
    </row>
    <row r="114" spans="1:26" ht="15.75" customHeight="1">
      <c r="A114" s="72">
        <v>43216.955556712965</v>
      </c>
      <c r="B114" s="73" t="s">
        <v>3103</v>
      </c>
      <c r="C114" s="73" t="s">
        <v>579</v>
      </c>
      <c r="D114" s="73" t="s">
        <v>3104</v>
      </c>
      <c r="E114" s="135">
        <v>62921866</v>
      </c>
      <c r="F114" s="73" t="s">
        <v>12</v>
      </c>
      <c r="G114" s="73" t="s">
        <v>3105</v>
      </c>
      <c r="H114" s="73" t="s">
        <v>3106</v>
      </c>
      <c r="I114" s="74">
        <v>1</v>
      </c>
      <c r="J114" s="73" t="s">
        <v>2549</v>
      </c>
      <c r="K114" s="74">
        <v>0</v>
      </c>
      <c r="L114" s="74">
        <v>0</v>
      </c>
      <c r="M114" s="73" t="s">
        <v>2893</v>
      </c>
      <c r="N114" s="73" t="s">
        <v>2558</v>
      </c>
      <c r="O114" s="73"/>
      <c r="P114" s="73" t="s">
        <v>1881</v>
      </c>
      <c r="Q114" s="73" t="s">
        <v>2545</v>
      </c>
      <c r="R114" s="73"/>
      <c r="S114" s="73"/>
      <c r="T114" s="73"/>
      <c r="U114" s="73"/>
      <c r="V114" s="73"/>
      <c r="W114" s="73"/>
      <c r="X114" s="23"/>
      <c r="Y114" s="23"/>
      <c r="Z114" s="23"/>
    </row>
    <row r="115" spans="1:26" ht="15.75" customHeight="1">
      <c r="A115" s="72">
        <v>43216.956402442127</v>
      </c>
      <c r="B115" s="73" t="s">
        <v>3107</v>
      </c>
      <c r="C115" s="73" t="s">
        <v>69</v>
      </c>
      <c r="D115" s="73" t="s">
        <v>3108</v>
      </c>
      <c r="E115" s="135">
        <v>93802407</v>
      </c>
      <c r="F115" s="73" t="s">
        <v>12</v>
      </c>
      <c r="G115" s="73" t="s">
        <v>3109</v>
      </c>
      <c r="H115" s="73" t="s">
        <v>3110</v>
      </c>
      <c r="I115" s="74">
        <v>5</v>
      </c>
      <c r="J115" s="73" t="s">
        <v>2549</v>
      </c>
      <c r="K115" s="74">
        <v>0</v>
      </c>
      <c r="L115" s="74">
        <v>0</v>
      </c>
      <c r="M115" s="73" t="s">
        <v>2893</v>
      </c>
      <c r="N115" s="73" t="s">
        <v>2558</v>
      </c>
      <c r="O115" s="73"/>
      <c r="P115" s="73" t="s">
        <v>1881</v>
      </c>
      <c r="Q115" s="73" t="s">
        <v>2545</v>
      </c>
      <c r="R115" s="73"/>
      <c r="S115" s="73"/>
      <c r="T115" s="73"/>
      <c r="U115" s="73"/>
      <c r="V115" s="73"/>
      <c r="W115" s="73"/>
      <c r="X115" s="23"/>
      <c r="Y115" s="23"/>
      <c r="Z115" s="23"/>
    </row>
    <row r="116" spans="1:26" ht="15.75" customHeight="1">
      <c r="A116" s="72">
        <v>43216.95771761574</v>
      </c>
      <c r="B116" s="73" t="s">
        <v>3111</v>
      </c>
      <c r="C116" s="73" t="s">
        <v>3112</v>
      </c>
      <c r="D116" s="73" t="s">
        <v>3113</v>
      </c>
      <c r="E116" s="135">
        <v>98556557</v>
      </c>
      <c r="F116" s="73" t="s">
        <v>12</v>
      </c>
      <c r="G116" s="73" t="s">
        <v>3114</v>
      </c>
      <c r="H116" s="73" t="s">
        <v>2893</v>
      </c>
      <c r="I116" s="74">
        <v>1</v>
      </c>
      <c r="J116" s="73" t="s">
        <v>2893</v>
      </c>
      <c r="K116" s="74">
        <v>0</v>
      </c>
      <c r="L116" s="74">
        <v>0</v>
      </c>
      <c r="M116" s="73" t="s">
        <v>2893</v>
      </c>
      <c r="N116" s="73" t="s">
        <v>2558</v>
      </c>
      <c r="O116" s="73"/>
      <c r="P116" s="73" t="s">
        <v>1881</v>
      </c>
      <c r="Q116" s="73" t="s">
        <v>2566</v>
      </c>
      <c r="R116" s="73"/>
      <c r="S116" s="73"/>
      <c r="T116" s="73"/>
      <c r="U116" s="73"/>
      <c r="V116" s="73"/>
      <c r="W116" s="73"/>
      <c r="X116" s="23"/>
      <c r="Y116" s="23"/>
      <c r="Z116" s="23"/>
    </row>
    <row r="117" spans="1:26" ht="15.75" customHeight="1">
      <c r="A117" s="72">
        <v>43216.959570891202</v>
      </c>
      <c r="B117" s="73" t="s">
        <v>3115</v>
      </c>
      <c r="C117" s="73" t="s">
        <v>409</v>
      </c>
      <c r="D117" s="73" t="s">
        <v>3116</v>
      </c>
      <c r="E117" s="135">
        <v>97463357</v>
      </c>
      <c r="F117" s="73" t="s">
        <v>12</v>
      </c>
      <c r="G117" s="73" t="s">
        <v>3117</v>
      </c>
      <c r="H117" s="73" t="s">
        <v>3118</v>
      </c>
      <c r="I117" s="74">
        <v>1</v>
      </c>
      <c r="J117" s="73" t="s">
        <v>2893</v>
      </c>
      <c r="K117" s="74">
        <v>0</v>
      </c>
      <c r="L117" s="74">
        <v>0</v>
      </c>
      <c r="M117" s="73" t="s">
        <v>2893</v>
      </c>
      <c r="N117" s="73" t="s">
        <v>2585</v>
      </c>
      <c r="O117" s="73" t="s">
        <v>3119</v>
      </c>
      <c r="P117" s="73" t="s">
        <v>1881</v>
      </c>
      <c r="Q117" s="73" t="s">
        <v>2566</v>
      </c>
      <c r="R117" s="73"/>
      <c r="S117" s="73"/>
      <c r="T117" s="73"/>
      <c r="U117" s="73"/>
      <c r="V117" s="73"/>
      <c r="W117" s="73"/>
      <c r="X117" s="23"/>
      <c r="Y117" s="23"/>
      <c r="Z117" s="23"/>
    </row>
    <row r="118" spans="1:26" ht="15.75" customHeight="1">
      <c r="A118" s="72">
        <v>43216.961397511579</v>
      </c>
      <c r="B118" s="73" t="s">
        <v>3120</v>
      </c>
      <c r="C118" s="73" t="s">
        <v>3121</v>
      </c>
      <c r="D118" s="73" t="s">
        <v>3122</v>
      </c>
      <c r="E118" s="135">
        <v>66220431</v>
      </c>
      <c r="F118" s="73" t="s">
        <v>12</v>
      </c>
      <c r="G118" s="73" t="s">
        <v>3123</v>
      </c>
      <c r="H118" s="73" t="s">
        <v>3124</v>
      </c>
      <c r="I118" s="74">
        <v>6</v>
      </c>
      <c r="J118" s="73" t="s">
        <v>3125</v>
      </c>
      <c r="K118" s="74">
        <v>0</v>
      </c>
      <c r="L118" s="74">
        <v>0</v>
      </c>
      <c r="M118" s="73" t="s">
        <v>3126</v>
      </c>
      <c r="N118" s="73" t="s">
        <v>2585</v>
      </c>
      <c r="O118" s="73" t="s">
        <v>3127</v>
      </c>
      <c r="P118" s="73" t="s">
        <v>1881</v>
      </c>
      <c r="Q118" s="73" t="s">
        <v>2566</v>
      </c>
      <c r="R118" s="73"/>
      <c r="S118" s="73"/>
      <c r="T118" s="73"/>
      <c r="U118" s="73"/>
      <c r="V118" s="73"/>
      <c r="W118" s="73"/>
      <c r="X118" s="23"/>
      <c r="Y118" s="23"/>
      <c r="Z118" s="23"/>
    </row>
    <row r="119" spans="1:26" ht="15.75" customHeight="1">
      <c r="A119" s="75">
        <v>43216.963247789346</v>
      </c>
      <c r="B119" s="77" t="s">
        <v>3128</v>
      </c>
      <c r="C119" s="77" t="s">
        <v>2400</v>
      </c>
      <c r="D119" s="77" t="s">
        <v>3129</v>
      </c>
      <c r="E119" s="136">
        <v>2131996133</v>
      </c>
      <c r="F119" s="77" t="s">
        <v>89</v>
      </c>
      <c r="G119" s="77" t="s">
        <v>3130</v>
      </c>
      <c r="H119" s="77" t="s">
        <v>2893</v>
      </c>
      <c r="I119" s="77">
        <v>2</v>
      </c>
      <c r="J119" s="77" t="s">
        <v>2601</v>
      </c>
      <c r="K119" s="77">
        <v>0</v>
      </c>
      <c r="L119" s="77">
        <v>0</v>
      </c>
      <c r="M119" s="77" t="s">
        <v>2893</v>
      </c>
      <c r="N119" s="77" t="s">
        <v>2585</v>
      </c>
      <c r="O119" s="77" t="s">
        <v>3131</v>
      </c>
      <c r="P119" s="77" t="s">
        <v>1881</v>
      </c>
      <c r="Q119" s="77" t="s">
        <v>2552</v>
      </c>
      <c r="R119" s="73"/>
      <c r="S119" s="73"/>
      <c r="T119" s="73"/>
      <c r="U119" s="73"/>
      <c r="V119" s="73"/>
      <c r="W119" s="73"/>
      <c r="X119" s="23"/>
      <c r="Y119" s="23"/>
      <c r="Z119" s="23"/>
    </row>
    <row r="120" spans="1:26" ht="15.75" customHeight="1">
      <c r="A120" s="72">
        <v>43216.964592303237</v>
      </c>
      <c r="B120" s="73" t="s">
        <v>3132</v>
      </c>
      <c r="C120" s="73" t="s">
        <v>3133</v>
      </c>
      <c r="D120" s="73" t="s">
        <v>3134</v>
      </c>
      <c r="E120" s="135">
        <v>97108000</v>
      </c>
      <c r="F120" s="73" t="s">
        <v>12</v>
      </c>
      <c r="G120" s="73" t="s">
        <v>3135</v>
      </c>
      <c r="H120" s="73" t="s">
        <v>3136</v>
      </c>
      <c r="I120" s="74">
        <v>1</v>
      </c>
      <c r="J120" s="73" t="s">
        <v>2542</v>
      </c>
      <c r="K120" s="74">
        <v>0</v>
      </c>
      <c r="L120" s="74">
        <v>0</v>
      </c>
      <c r="M120" s="73" t="s">
        <v>2893</v>
      </c>
      <c r="N120" s="73" t="s">
        <v>2585</v>
      </c>
      <c r="O120" s="73" t="s">
        <v>3137</v>
      </c>
      <c r="P120" s="73" t="s">
        <v>1881</v>
      </c>
      <c r="Q120" s="73" t="s">
        <v>2545</v>
      </c>
      <c r="R120" s="73"/>
      <c r="S120" s="73"/>
      <c r="T120" s="73"/>
      <c r="U120" s="73"/>
      <c r="V120" s="73"/>
      <c r="W120" s="73"/>
      <c r="X120" s="23"/>
      <c r="Y120" s="23"/>
      <c r="Z120" s="23"/>
    </row>
    <row r="121" spans="1:26" ht="15.75" customHeight="1">
      <c r="A121" s="72">
        <v>43216.966707118059</v>
      </c>
      <c r="B121" s="24" t="s">
        <v>3138</v>
      </c>
      <c r="C121" s="73" t="s">
        <v>1223</v>
      </c>
      <c r="D121" s="73" t="s">
        <v>3139</v>
      </c>
      <c r="E121" s="135">
        <v>97103364</v>
      </c>
      <c r="F121" s="73" t="s">
        <v>12</v>
      </c>
      <c r="G121" s="73" t="s">
        <v>3140</v>
      </c>
      <c r="H121" s="73" t="s">
        <v>3141</v>
      </c>
      <c r="I121" s="74">
        <v>4</v>
      </c>
      <c r="J121" s="73" t="s">
        <v>2549</v>
      </c>
      <c r="K121" s="74">
        <v>0</v>
      </c>
      <c r="L121" s="74">
        <v>0</v>
      </c>
      <c r="M121" s="73" t="s">
        <v>2893</v>
      </c>
      <c r="N121" s="73" t="s">
        <v>2585</v>
      </c>
      <c r="O121" s="73" t="s">
        <v>3142</v>
      </c>
      <c r="P121" s="73" t="s">
        <v>1881</v>
      </c>
      <c r="Q121" s="73" t="s">
        <v>2545</v>
      </c>
      <c r="R121" s="73"/>
      <c r="S121" s="73"/>
      <c r="T121" s="73"/>
      <c r="U121" s="73"/>
      <c r="V121" s="73"/>
      <c r="W121" s="73"/>
      <c r="X121" s="23"/>
      <c r="Y121" s="23"/>
      <c r="Z121" s="23"/>
    </row>
    <row r="122" spans="1:26" ht="15.75" customHeight="1">
      <c r="A122" s="72">
        <v>43216.968669953705</v>
      </c>
      <c r="B122" s="73" t="s">
        <v>3143</v>
      </c>
      <c r="C122" s="73" t="s">
        <v>3144</v>
      </c>
      <c r="D122" s="73" t="s">
        <v>3145</v>
      </c>
      <c r="E122" s="135">
        <v>60122277376</v>
      </c>
      <c r="F122" s="73" t="s">
        <v>27</v>
      </c>
      <c r="G122" s="73" t="s">
        <v>3146</v>
      </c>
      <c r="H122" s="73" t="s">
        <v>3147</v>
      </c>
      <c r="I122" s="74">
        <v>0</v>
      </c>
      <c r="J122" s="73" t="s">
        <v>3148</v>
      </c>
      <c r="K122" s="74">
        <v>0</v>
      </c>
      <c r="L122" s="74">
        <v>0</v>
      </c>
      <c r="M122" s="73" t="s">
        <v>3149</v>
      </c>
      <c r="N122" s="73" t="s">
        <v>2585</v>
      </c>
      <c r="O122" s="73" t="s">
        <v>3150</v>
      </c>
      <c r="P122" s="73" t="s">
        <v>1881</v>
      </c>
      <c r="Q122" s="73" t="s">
        <v>2552</v>
      </c>
      <c r="R122" s="73"/>
      <c r="S122" s="73"/>
      <c r="T122" s="73"/>
      <c r="U122" s="73"/>
      <c r="V122" s="73"/>
      <c r="W122" s="73"/>
      <c r="X122" s="23"/>
      <c r="Y122" s="23"/>
      <c r="Z122" s="23"/>
    </row>
    <row r="123" spans="1:26" ht="15.75" customHeight="1">
      <c r="A123" s="72">
        <v>43216.98131693287</v>
      </c>
      <c r="B123" s="73" t="s">
        <v>3151</v>
      </c>
      <c r="C123" s="73" t="s">
        <v>3152</v>
      </c>
      <c r="D123" s="73" t="s">
        <v>3153</v>
      </c>
      <c r="E123" s="135">
        <v>60163559551</v>
      </c>
      <c r="F123" s="73" t="s">
        <v>27</v>
      </c>
      <c r="G123" s="73" t="s">
        <v>3154</v>
      </c>
      <c r="H123" s="73"/>
      <c r="I123" s="73"/>
      <c r="J123" s="73" t="s">
        <v>3155</v>
      </c>
      <c r="K123" s="73"/>
      <c r="L123" s="73"/>
      <c r="M123" s="73"/>
      <c r="N123" s="73"/>
      <c r="O123" s="73" t="s">
        <v>3155</v>
      </c>
      <c r="P123" s="73" t="s">
        <v>2660</v>
      </c>
      <c r="Q123" s="73" t="s">
        <v>2545</v>
      </c>
      <c r="R123" s="73"/>
      <c r="S123" s="73"/>
      <c r="T123" s="73"/>
      <c r="U123" s="73"/>
      <c r="V123" s="73"/>
      <c r="W123" s="73"/>
      <c r="X123" s="23"/>
      <c r="Y123" s="23"/>
      <c r="Z123" s="23"/>
    </row>
    <row r="124" spans="1:26" ht="15.75" customHeight="1">
      <c r="A124" s="72">
        <v>43216.983239062502</v>
      </c>
      <c r="B124" s="73" t="s">
        <v>3156</v>
      </c>
      <c r="C124" s="73" t="s">
        <v>3157</v>
      </c>
      <c r="D124" s="73" t="s">
        <v>3158</v>
      </c>
      <c r="E124" s="135">
        <v>98355091</v>
      </c>
      <c r="F124" s="73" t="s">
        <v>3159</v>
      </c>
      <c r="G124" s="73" t="s">
        <v>3160</v>
      </c>
      <c r="H124" s="73" t="s">
        <v>2680</v>
      </c>
      <c r="I124" s="73"/>
      <c r="J124" s="73" t="s">
        <v>2589</v>
      </c>
      <c r="K124" s="73"/>
      <c r="L124" s="73"/>
      <c r="M124" s="73" t="s">
        <v>3161</v>
      </c>
      <c r="N124" s="73" t="s">
        <v>2558</v>
      </c>
      <c r="O124" s="73" t="s">
        <v>3162</v>
      </c>
      <c r="P124" s="73" t="s">
        <v>2660</v>
      </c>
      <c r="Q124" s="73" t="s">
        <v>2545</v>
      </c>
      <c r="R124" s="73"/>
      <c r="S124" s="73"/>
      <c r="T124" s="73"/>
      <c r="U124" s="73"/>
      <c r="V124" s="73"/>
      <c r="W124" s="73"/>
      <c r="X124" s="23"/>
      <c r="Y124" s="23"/>
      <c r="Z124" s="23"/>
    </row>
    <row r="125" spans="1:26" ht="15.75" customHeight="1">
      <c r="A125" s="72">
        <v>43216.984409259254</v>
      </c>
      <c r="B125" s="73" t="s">
        <v>3163</v>
      </c>
      <c r="C125" s="73" t="s">
        <v>3164</v>
      </c>
      <c r="D125" s="73" t="s">
        <v>3165</v>
      </c>
      <c r="E125" s="135">
        <v>92385663</v>
      </c>
      <c r="F125" s="73" t="s">
        <v>3159</v>
      </c>
      <c r="G125" s="73" t="s">
        <v>3166</v>
      </c>
      <c r="H125" s="73"/>
      <c r="I125" s="73"/>
      <c r="J125" s="73" t="s">
        <v>2542</v>
      </c>
      <c r="K125" s="73"/>
      <c r="L125" s="73"/>
      <c r="M125" s="73" t="s">
        <v>3167</v>
      </c>
      <c r="N125" s="73" t="s">
        <v>2543</v>
      </c>
      <c r="O125" s="73" t="s">
        <v>3168</v>
      </c>
      <c r="P125" s="73" t="s">
        <v>2660</v>
      </c>
      <c r="Q125" s="73" t="s">
        <v>2545</v>
      </c>
      <c r="R125" s="73"/>
      <c r="S125" s="73"/>
      <c r="T125" s="73"/>
      <c r="U125" s="73"/>
      <c r="V125" s="73"/>
      <c r="W125" s="73"/>
      <c r="X125" s="23"/>
      <c r="Y125" s="23"/>
      <c r="Z125" s="23"/>
    </row>
    <row r="126" spans="1:26" ht="15.75" customHeight="1">
      <c r="A126" s="72">
        <v>43216.986845856482</v>
      </c>
      <c r="B126" s="73" t="s">
        <v>3169</v>
      </c>
      <c r="C126" s="73" t="s">
        <v>3170</v>
      </c>
      <c r="D126" s="73" t="s">
        <v>3171</v>
      </c>
      <c r="E126" s="135">
        <v>60124216223</v>
      </c>
      <c r="F126" s="73" t="s">
        <v>2663</v>
      </c>
      <c r="G126" s="73" t="s">
        <v>3172</v>
      </c>
      <c r="H126" s="73" t="s">
        <v>3173</v>
      </c>
      <c r="I126" s="74">
        <v>5</v>
      </c>
      <c r="J126" s="73" t="s">
        <v>2549</v>
      </c>
      <c r="K126" s="73"/>
      <c r="L126" s="73"/>
      <c r="M126" s="73" t="s">
        <v>3174</v>
      </c>
      <c r="N126" s="73" t="s">
        <v>2558</v>
      </c>
      <c r="O126" s="73" t="s">
        <v>3175</v>
      </c>
      <c r="P126" s="73" t="s">
        <v>2741</v>
      </c>
      <c r="Q126" s="73" t="s">
        <v>2545</v>
      </c>
      <c r="R126" s="73"/>
      <c r="S126" s="73"/>
      <c r="T126" s="73"/>
      <c r="U126" s="73"/>
      <c r="V126" s="73"/>
      <c r="W126" s="73"/>
      <c r="X126" s="23"/>
      <c r="Y126" s="23"/>
      <c r="Z126" s="23"/>
    </row>
    <row r="127" spans="1:26" ht="15.75" customHeight="1">
      <c r="A127" s="75">
        <v>43216.988334884256</v>
      </c>
      <c r="B127" s="77" t="s">
        <v>3176</v>
      </c>
      <c r="C127" s="77" t="s">
        <v>579</v>
      </c>
      <c r="D127" s="77" t="s">
        <v>3177</v>
      </c>
      <c r="E127" s="136">
        <v>85100000253</v>
      </c>
      <c r="F127" s="77" t="s">
        <v>936</v>
      </c>
      <c r="G127" s="77" t="s">
        <v>3178</v>
      </c>
      <c r="H127" s="77" t="s">
        <v>3179</v>
      </c>
      <c r="I127" s="77">
        <v>1</v>
      </c>
      <c r="J127" s="77" t="s">
        <v>2549</v>
      </c>
      <c r="K127" s="77"/>
      <c r="L127" s="77"/>
      <c r="M127" s="77"/>
      <c r="N127" s="77" t="s">
        <v>2558</v>
      </c>
      <c r="O127" s="77" t="s">
        <v>3180</v>
      </c>
      <c r="P127" s="77" t="s">
        <v>2783</v>
      </c>
      <c r="Q127" s="77" t="s">
        <v>2552</v>
      </c>
      <c r="R127" s="73"/>
      <c r="S127" s="73"/>
      <c r="T127" s="73"/>
      <c r="U127" s="73"/>
      <c r="V127" s="73"/>
      <c r="W127" s="73"/>
      <c r="X127" s="23"/>
      <c r="Y127" s="23"/>
      <c r="Z127" s="23"/>
    </row>
    <row r="128" spans="1:26" ht="15.75" customHeight="1">
      <c r="A128" s="72">
        <v>43216.990973402775</v>
      </c>
      <c r="B128" s="73" t="s">
        <v>3181</v>
      </c>
      <c r="C128" s="73" t="s">
        <v>1520</v>
      </c>
      <c r="D128" s="73" t="s">
        <v>3182</v>
      </c>
      <c r="E128" s="135">
        <v>96782935</v>
      </c>
      <c r="F128" s="73" t="s">
        <v>3159</v>
      </c>
      <c r="G128" s="73" t="s">
        <v>3183</v>
      </c>
      <c r="H128" s="73" t="s">
        <v>2680</v>
      </c>
      <c r="I128" s="74">
        <v>1</v>
      </c>
      <c r="J128" s="73" t="s">
        <v>2791</v>
      </c>
      <c r="K128" s="73"/>
      <c r="L128" s="73"/>
      <c r="M128" s="73"/>
      <c r="N128" s="73" t="s">
        <v>2558</v>
      </c>
      <c r="O128" s="73" t="s">
        <v>3184</v>
      </c>
      <c r="P128" s="73" t="s">
        <v>2783</v>
      </c>
      <c r="Q128" s="73" t="s">
        <v>2545</v>
      </c>
      <c r="R128" s="73"/>
      <c r="S128" s="73"/>
      <c r="T128" s="73"/>
      <c r="U128" s="73"/>
      <c r="V128" s="73"/>
      <c r="W128" s="73"/>
      <c r="X128" s="23"/>
      <c r="Y128" s="23"/>
      <c r="Z128" s="23"/>
    </row>
    <row r="129" spans="1:26" ht="15.75" customHeight="1">
      <c r="A129" s="72">
        <v>43216.993984490742</v>
      </c>
      <c r="B129" s="73" t="s">
        <v>3185</v>
      </c>
      <c r="C129" s="73" t="s">
        <v>3186</v>
      </c>
      <c r="D129" s="73" t="s">
        <v>3187</v>
      </c>
      <c r="E129" s="135">
        <v>919842701616</v>
      </c>
      <c r="F129" s="73" t="s">
        <v>857</v>
      </c>
      <c r="G129" s="73" t="s">
        <v>3188</v>
      </c>
      <c r="H129" s="73" t="s">
        <v>960</v>
      </c>
      <c r="I129" s="74">
        <v>4</v>
      </c>
      <c r="J129" s="73" t="s">
        <v>2542</v>
      </c>
      <c r="K129" s="73"/>
      <c r="L129" s="73"/>
      <c r="M129" s="73"/>
      <c r="N129" s="73" t="s">
        <v>2543</v>
      </c>
      <c r="O129" s="73"/>
      <c r="P129" s="73" t="s">
        <v>2660</v>
      </c>
      <c r="Q129" s="73" t="s">
        <v>2552</v>
      </c>
      <c r="R129" s="73"/>
      <c r="S129" s="73"/>
      <c r="T129" s="73"/>
      <c r="U129" s="73"/>
      <c r="V129" s="73"/>
      <c r="W129" s="73"/>
      <c r="X129" s="23"/>
      <c r="Y129" s="23"/>
      <c r="Z129" s="23"/>
    </row>
    <row r="130" spans="1:26" ht="15.75" customHeight="1">
      <c r="A130" s="72">
        <v>43216.996118148149</v>
      </c>
      <c r="B130" s="73" t="s">
        <v>3189</v>
      </c>
      <c r="C130" s="73" t="s">
        <v>1302</v>
      </c>
      <c r="D130" s="73" t="s">
        <v>2829</v>
      </c>
      <c r="E130" s="135">
        <v>9198841900000</v>
      </c>
      <c r="F130" s="73" t="s">
        <v>2839</v>
      </c>
      <c r="G130" s="73" t="s">
        <v>3190</v>
      </c>
      <c r="H130" s="73"/>
      <c r="I130" s="73"/>
      <c r="J130" s="73" t="s">
        <v>2549</v>
      </c>
      <c r="K130" s="73"/>
      <c r="L130" s="73"/>
      <c r="M130" s="73"/>
      <c r="N130" s="73" t="s">
        <v>2585</v>
      </c>
      <c r="O130" s="73" t="s">
        <v>3191</v>
      </c>
      <c r="P130" s="73" t="s">
        <v>2783</v>
      </c>
      <c r="Q130" s="73" t="s">
        <v>2552</v>
      </c>
      <c r="R130" s="73"/>
      <c r="S130" s="73"/>
      <c r="T130" s="73"/>
      <c r="U130" s="73"/>
      <c r="V130" s="73"/>
      <c r="W130" s="73"/>
      <c r="X130" s="23"/>
      <c r="Y130" s="23"/>
      <c r="Z130" s="23"/>
    </row>
    <row r="131" spans="1:26" ht="15.75" customHeight="1">
      <c r="A131" s="72">
        <v>43216.999317199079</v>
      </c>
      <c r="B131" s="73" t="s">
        <v>3192</v>
      </c>
      <c r="C131" s="73" t="s">
        <v>468</v>
      </c>
      <c r="D131" s="73" t="s">
        <v>3193</v>
      </c>
      <c r="E131" s="135">
        <v>92340257</v>
      </c>
      <c r="F131" s="73" t="s">
        <v>3159</v>
      </c>
      <c r="G131" s="73" t="s">
        <v>3194</v>
      </c>
      <c r="H131" s="73" t="s">
        <v>2683</v>
      </c>
      <c r="I131" s="73"/>
      <c r="J131" s="73" t="s">
        <v>2542</v>
      </c>
      <c r="K131" s="73"/>
      <c r="L131" s="73"/>
      <c r="M131" s="73" t="s">
        <v>3195</v>
      </c>
      <c r="N131" s="73" t="s">
        <v>2543</v>
      </c>
      <c r="O131" s="73" t="s">
        <v>3196</v>
      </c>
      <c r="P131" s="73" t="s">
        <v>2660</v>
      </c>
      <c r="Q131" s="73" t="s">
        <v>2566</v>
      </c>
      <c r="R131" s="73"/>
      <c r="S131" s="73"/>
      <c r="T131" s="73"/>
      <c r="U131" s="73"/>
      <c r="V131" s="73"/>
      <c r="W131" s="73"/>
      <c r="X131" s="23"/>
      <c r="Y131" s="23"/>
      <c r="Z131" s="23"/>
    </row>
    <row r="132" spans="1:26" ht="15.75" customHeight="1">
      <c r="A132" s="72">
        <v>43217.000467245365</v>
      </c>
      <c r="B132" s="73" t="s">
        <v>3197</v>
      </c>
      <c r="C132" s="73" t="s">
        <v>3198</v>
      </c>
      <c r="D132" s="73" t="s">
        <v>3199</v>
      </c>
      <c r="E132" s="135">
        <v>96892360</v>
      </c>
      <c r="F132" s="73" t="s">
        <v>3159</v>
      </c>
      <c r="G132" s="73" t="s">
        <v>3200</v>
      </c>
      <c r="H132" s="73"/>
      <c r="I132" s="73"/>
      <c r="J132" s="73" t="s">
        <v>2542</v>
      </c>
      <c r="K132" s="73"/>
      <c r="L132" s="73"/>
      <c r="M132" s="73" t="s">
        <v>3195</v>
      </c>
      <c r="N132" s="73" t="s">
        <v>2543</v>
      </c>
      <c r="O132" s="73" t="s">
        <v>3201</v>
      </c>
      <c r="P132" s="73" t="s">
        <v>2660</v>
      </c>
      <c r="Q132" s="73" t="s">
        <v>2566</v>
      </c>
      <c r="R132" s="73"/>
      <c r="S132" s="73"/>
      <c r="T132" s="73"/>
      <c r="U132" s="73"/>
      <c r="V132" s="73"/>
      <c r="W132" s="73"/>
      <c r="X132" s="23"/>
      <c r="Y132" s="23"/>
      <c r="Z132" s="23"/>
    </row>
    <row r="133" spans="1:26" ht="15.75" customHeight="1">
      <c r="A133" s="72">
        <v>43217.00175638889</v>
      </c>
      <c r="B133" s="73" t="s">
        <v>3202</v>
      </c>
      <c r="C133" s="73" t="s">
        <v>1520</v>
      </c>
      <c r="D133" s="73" t="s">
        <v>3203</v>
      </c>
      <c r="E133" s="135">
        <v>85873701</v>
      </c>
      <c r="F133" s="73" t="s">
        <v>3159</v>
      </c>
      <c r="G133" s="73" t="s">
        <v>829</v>
      </c>
      <c r="H133" s="73"/>
      <c r="I133" s="73"/>
      <c r="J133" s="73" t="s">
        <v>2584</v>
      </c>
      <c r="K133" s="73"/>
      <c r="L133" s="73"/>
      <c r="M133" s="73"/>
      <c r="N133" s="73"/>
      <c r="O133" s="73" t="s">
        <v>3204</v>
      </c>
      <c r="P133" s="73" t="s">
        <v>2660</v>
      </c>
      <c r="Q133" s="73" t="s">
        <v>2552</v>
      </c>
      <c r="R133" s="73"/>
      <c r="S133" s="73"/>
      <c r="T133" s="73"/>
      <c r="U133" s="73"/>
      <c r="V133" s="73"/>
      <c r="W133" s="73"/>
      <c r="X133" s="23"/>
      <c r="Y133" s="23"/>
      <c r="Z133" s="23"/>
    </row>
    <row r="134" spans="1:26" ht="15.75" customHeight="1">
      <c r="A134" s="72">
        <v>43217.003792083335</v>
      </c>
      <c r="B134" s="73" t="s">
        <v>3205</v>
      </c>
      <c r="C134" s="73" t="s">
        <v>3206</v>
      </c>
      <c r="D134" s="73" t="s">
        <v>3207</v>
      </c>
      <c r="E134" s="135">
        <v>97545823</v>
      </c>
      <c r="F134" s="73" t="s">
        <v>3159</v>
      </c>
      <c r="G134" s="73" t="s">
        <v>3208</v>
      </c>
      <c r="H134" s="73"/>
      <c r="I134" s="73"/>
      <c r="J134" s="73" t="s">
        <v>2549</v>
      </c>
      <c r="K134" s="73"/>
      <c r="L134" s="73"/>
      <c r="M134" s="73"/>
      <c r="N134" s="73" t="s">
        <v>2558</v>
      </c>
      <c r="O134" s="73" t="s">
        <v>3209</v>
      </c>
      <c r="P134" s="73" t="s">
        <v>2660</v>
      </c>
      <c r="Q134" s="73" t="s">
        <v>2566</v>
      </c>
      <c r="R134" s="73"/>
      <c r="S134" s="73"/>
      <c r="T134" s="73"/>
      <c r="U134" s="73"/>
      <c r="V134" s="73"/>
      <c r="W134" s="73"/>
      <c r="X134" s="23"/>
      <c r="Y134" s="23"/>
      <c r="Z134" s="23"/>
    </row>
    <row r="135" spans="1:26" ht="15.75" customHeight="1">
      <c r="A135" s="72">
        <v>43217.005062569442</v>
      </c>
      <c r="B135" s="73" t="s">
        <v>3210</v>
      </c>
      <c r="C135" s="73" t="s">
        <v>1258</v>
      </c>
      <c r="D135" s="73" t="s">
        <v>3211</v>
      </c>
      <c r="E135" s="135">
        <v>639173217147</v>
      </c>
      <c r="F135" s="73" t="s">
        <v>3212</v>
      </c>
      <c r="G135" s="73" t="s">
        <v>3213</v>
      </c>
      <c r="H135" s="73"/>
      <c r="I135" s="74">
        <v>1</v>
      </c>
      <c r="J135" s="73" t="s">
        <v>2549</v>
      </c>
      <c r="K135" s="73"/>
      <c r="L135" s="73"/>
      <c r="M135" s="73"/>
      <c r="N135" s="73" t="s">
        <v>2558</v>
      </c>
      <c r="O135" s="73" t="s">
        <v>3214</v>
      </c>
      <c r="P135" s="73" t="s">
        <v>2660</v>
      </c>
      <c r="Q135" s="73" t="s">
        <v>2552</v>
      </c>
      <c r="R135" s="73"/>
      <c r="S135" s="73"/>
      <c r="T135" s="73"/>
      <c r="U135" s="73"/>
      <c r="V135" s="73"/>
      <c r="W135" s="73"/>
      <c r="X135" s="23"/>
      <c r="Y135" s="23"/>
      <c r="Z135" s="23"/>
    </row>
    <row r="136" spans="1:26" ht="15.75" customHeight="1">
      <c r="A136" s="72">
        <v>43217.006836574074</v>
      </c>
      <c r="B136" s="73" t="s">
        <v>3215</v>
      </c>
      <c r="C136" s="73" t="s">
        <v>1520</v>
      </c>
      <c r="D136" s="73" t="s">
        <v>3216</v>
      </c>
      <c r="E136" s="135">
        <v>91162104</v>
      </c>
      <c r="F136" s="73" t="s">
        <v>3159</v>
      </c>
      <c r="G136" s="73" t="s">
        <v>3217</v>
      </c>
      <c r="H136" s="73" t="s">
        <v>3218</v>
      </c>
      <c r="I136" s="74">
        <v>1</v>
      </c>
      <c r="J136" s="73" t="s">
        <v>2542</v>
      </c>
      <c r="K136" s="73"/>
      <c r="L136" s="73"/>
      <c r="M136" s="73" t="s">
        <v>3219</v>
      </c>
      <c r="N136" s="73" t="s">
        <v>2543</v>
      </c>
      <c r="O136" s="73" t="s">
        <v>3220</v>
      </c>
      <c r="P136" s="73" t="s">
        <v>2660</v>
      </c>
      <c r="Q136" s="73" t="s">
        <v>2545</v>
      </c>
      <c r="R136" s="73"/>
      <c r="S136" s="73"/>
      <c r="T136" s="73"/>
      <c r="U136" s="73"/>
      <c r="V136" s="73"/>
      <c r="W136" s="73"/>
      <c r="X136" s="23"/>
      <c r="Y136" s="23"/>
      <c r="Z136" s="23"/>
    </row>
    <row r="137" spans="1:26" ht="15.75" customHeight="1">
      <c r="A137" s="72">
        <v>43217.008304236108</v>
      </c>
      <c r="B137" s="73" t="s">
        <v>3221</v>
      </c>
      <c r="C137" s="73" t="s">
        <v>3222</v>
      </c>
      <c r="D137" s="73" t="s">
        <v>3223</v>
      </c>
      <c r="E137" s="135">
        <v>82288838</v>
      </c>
      <c r="F137" s="73" t="s">
        <v>3159</v>
      </c>
      <c r="G137" s="73" t="s">
        <v>3224</v>
      </c>
      <c r="H137" s="73"/>
      <c r="I137" s="73"/>
      <c r="J137" s="73" t="s">
        <v>2542</v>
      </c>
      <c r="K137" s="73"/>
      <c r="L137" s="73"/>
      <c r="M137" s="73"/>
      <c r="N137" s="73" t="s">
        <v>2543</v>
      </c>
      <c r="O137" s="73" t="s">
        <v>3225</v>
      </c>
      <c r="P137" s="73" t="s">
        <v>2660</v>
      </c>
      <c r="Q137" s="73" t="s">
        <v>2566</v>
      </c>
      <c r="R137" s="73"/>
      <c r="S137" s="73"/>
      <c r="T137" s="73"/>
      <c r="U137" s="73"/>
      <c r="V137" s="73"/>
      <c r="W137" s="73"/>
      <c r="X137" s="23"/>
      <c r="Y137" s="23"/>
      <c r="Z137" s="23"/>
    </row>
    <row r="138" spans="1:26" ht="15.75" customHeight="1">
      <c r="A138" s="72">
        <v>43217.009758564818</v>
      </c>
      <c r="B138" s="73" t="s">
        <v>3226</v>
      </c>
      <c r="C138" s="73" t="s">
        <v>439</v>
      </c>
      <c r="D138" s="73" t="s">
        <v>3227</v>
      </c>
      <c r="E138" s="135">
        <v>62707277</v>
      </c>
      <c r="F138" s="73" t="s">
        <v>3159</v>
      </c>
      <c r="G138" s="73" t="s">
        <v>3228</v>
      </c>
      <c r="H138" s="73" t="s">
        <v>2680</v>
      </c>
      <c r="I138" s="73" t="s">
        <v>3229</v>
      </c>
      <c r="J138" s="73" t="s">
        <v>2542</v>
      </c>
      <c r="K138" s="73"/>
      <c r="L138" s="73"/>
      <c r="M138" s="73"/>
      <c r="N138" s="73" t="s">
        <v>2558</v>
      </c>
      <c r="O138" s="73" t="s">
        <v>3230</v>
      </c>
      <c r="P138" s="73" t="s">
        <v>2660</v>
      </c>
      <c r="Q138" s="73" t="s">
        <v>2566</v>
      </c>
      <c r="R138" s="73"/>
      <c r="S138" s="73"/>
      <c r="T138" s="73"/>
      <c r="U138" s="73"/>
      <c r="V138" s="73"/>
      <c r="W138" s="73"/>
      <c r="X138" s="23"/>
      <c r="Y138" s="23"/>
      <c r="Z138" s="23"/>
    </row>
    <row r="139" spans="1:26" ht="15.75" customHeight="1">
      <c r="A139" s="72">
        <v>43217.011287766203</v>
      </c>
      <c r="B139" s="73" t="s">
        <v>3231</v>
      </c>
      <c r="C139" s="73" t="s">
        <v>932</v>
      </c>
      <c r="D139" s="73" t="s">
        <v>3232</v>
      </c>
      <c r="E139" s="135">
        <v>639188306262</v>
      </c>
      <c r="F139" s="73" t="s">
        <v>3233</v>
      </c>
      <c r="G139" s="73" t="s">
        <v>3234</v>
      </c>
      <c r="H139" s="73"/>
      <c r="I139" s="74">
        <v>10</v>
      </c>
      <c r="J139" s="73" t="s">
        <v>2549</v>
      </c>
      <c r="K139" s="73"/>
      <c r="L139" s="73"/>
      <c r="M139" s="73"/>
      <c r="N139" s="73" t="s">
        <v>2558</v>
      </c>
      <c r="O139" s="73" t="s">
        <v>3235</v>
      </c>
      <c r="P139" s="73" t="s">
        <v>2660</v>
      </c>
      <c r="Q139" s="73" t="s">
        <v>2566</v>
      </c>
      <c r="R139" s="73"/>
      <c r="S139" s="73"/>
      <c r="T139" s="73"/>
      <c r="U139" s="73"/>
      <c r="V139" s="73"/>
      <c r="W139" s="73"/>
      <c r="X139" s="23"/>
      <c r="Y139" s="23"/>
      <c r="Z139" s="23"/>
    </row>
    <row r="140" spans="1:26" ht="15.75" customHeight="1">
      <c r="A140" s="72">
        <v>43217.012779108802</v>
      </c>
      <c r="B140" s="73" t="s">
        <v>3236</v>
      </c>
      <c r="C140" s="73" t="s">
        <v>579</v>
      </c>
      <c r="D140" s="73" t="s">
        <v>2330</v>
      </c>
      <c r="E140" s="135">
        <v>98478158</v>
      </c>
      <c r="F140" s="73" t="s">
        <v>3159</v>
      </c>
      <c r="G140" s="73" t="s">
        <v>3237</v>
      </c>
      <c r="H140" s="73" t="s">
        <v>3238</v>
      </c>
      <c r="I140" s="74">
        <v>2</v>
      </c>
      <c r="J140" s="73" t="s">
        <v>2549</v>
      </c>
      <c r="K140" s="73"/>
      <c r="L140" s="73"/>
      <c r="M140" s="73" t="s">
        <v>3239</v>
      </c>
      <c r="N140" s="73" t="s">
        <v>2558</v>
      </c>
      <c r="O140" s="73" t="s">
        <v>3240</v>
      </c>
      <c r="P140" s="73" t="s">
        <v>2660</v>
      </c>
      <c r="Q140" s="73" t="s">
        <v>2545</v>
      </c>
      <c r="R140" s="73"/>
      <c r="S140" s="73"/>
      <c r="T140" s="73"/>
      <c r="U140" s="73"/>
      <c r="V140" s="73"/>
      <c r="W140" s="73"/>
      <c r="X140" s="23"/>
      <c r="Y140" s="23"/>
      <c r="Z140" s="23"/>
    </row>
    <row r="141" spans="1:26" ht="15.75" customHeight="1">
      <c r="A141" s="72">
        <v>43217.014104155096</v>
      </c>
      <c r="B141" s="73" t="s">
        <v>3241</v>
      </c>
      <c r="C141" s="73" t="s">
        <v>3242</v>
      </c>
      <c r="D141" s="73" t="s">
        <v>3243</v>
      </c>
      <c r="E141" s="135">
        <v>85292311920</v>
      </c>
      <c r="F141" s="73" t="s">
        <v>3244</v>
      </c>
      <c r="G141" s="73" t="s">
        <v>3245</v>
      </c>
      <c r="H141" s="73" t="s">
        <v>1542</v>
      </c>
      <c r="I141" s="74">
        <v>4</v>
      </c>
      <c r="J141" s="73" t="s">
        <v>2542</v>
      </c>
      <c r="K141" s="73"/>
      <c r="L141" s="73"/>
      <c r="M141" s="73"/>
      <c r="N141" s="73" t="s">
        <v>2543</v>
      </c>
      <c r="O141" s="73"/>
      <c r="P141" s="73" t="s">
        <v>2660</v>
      </c>
      <c r="Q141" s="73" t="s">
        <v>2566</v>
      </c>
      <c r="R141" s="73"/>
      <c r="S141" s="73"/>
      <c r="T141" s="73"/>
      <c r="U141" s="73"/>
      <c r="V141" s="73"/>
      <c r="W141" s="73"/>
      <c r="X141" s="23"/>
      <c r="Y141" s="23"/>
      <c r="Z141" s="23"/>
    </row>
    <row r="142" spans="1:26" ht="15.75" customHeight="1">
      <c r="A142" s="72">
        <v>43217.52289581018</v>
      </c>
      <c r="B142" s="73" t="s">
        <v>3098</v>
      </c>
      <c r="C142" s="73" t="s">
        <v>717</v>
      </c>
      <c r="D142" s="73" t="s">
        <v>3099</v>
      </c>
      <c r="E142" s="135">
        <v>98198489</v>
      </c>
      <c r="F142" s="73" t="s">
        <v>12</v>
      </c>
      <c r="G142" s="73" t="s">
        <v>3100</v>
      </c>
      <c r="H142" s="73"/>
      <c r="I142" s="73"/>
      <c r="J142" s="73" t="s">
        <v>2542</v>
      </c>
      <c r="K142" s="73"/>
      <c r="L142" s="73"/>
      <c r="M142" s="73" t="s">
        <v>3101</v>
      </c>
      <c r="N142" s="73" t="s">
        <v>2543</v>
      </c>
      <c r="O142" s="73" t="s">
        <v>3102</v>
      </c>
      <c r="P142" s="73" t="s">
        <v>2660</v>
      </c>
      <c r="Q142" s="73" t="s">
        <v>2545</v>
      </c>
      <c r="R142" s="73"/>
      <c r="S142" s="73"/>
      <c r="T142" s="73"/>
      <c r="U142" s="73"/>
      <c r="V142" s="73"/>
      <c r="W142" s="73"/>
      <c r="X142" s="23"/>
      <c r="Y142" s="23"/>
      <c r="Z142" s="23"/>
    </row>
    <row r="143" spans="1:26" ht="15.75" customHeight="1">
      <c r="A143" s="72">
        <v>43217.524239629631</v>
      </c>
      <c r="B143" s="73" t="s">
        <v>3246</v>
      </c>
      <c r="C143" s="73" t="s">
        <v>579</v>
      </c>
      <c r="D143" s="73" t="s">
        <v>3247</v>
      </c>
      <c r="E143" s="135">
        <v>97808788</v>
      </c>
      <c r="F143" s="73" t="s">
        <v>12</v>
      </c>
      <c r="G143" s="73" t="s">
        <v>3248</v>
      </c>
      <c r="H143" s="73" t="s">
        <v>3249</v>
      </c>
      <c r="I143" s="74">
        <v>1</v>
      </c>
      <c r="J143" s="73" t="s">
        <v>2549</v>
      </c>
      <c r="K143" s="74">
        <v>30</v>
      </c>
      <c r="L143" s="73"/>
      <c r="M143" s="73" t="s">
        <v>3250</v>
      </c>
      <c r="N143" s="73"/>
      <c r="O143" s="73" t="s">
        <v>3251</v>
      </c>
      <c r="P143" s="73" t="s">
        <v>2551</v>
      </c>
      <c r="Q143" s="73" t="s">
        <v>2552</v>
      </c>
      <c r="R143" s="73"/>
      <c r="S143" s="73"/>
      <c r="T143" s="73"/>
      <c r="U143" s="73"/>
      <c r="V143" s="73"/>
      <c r="W143" s="73"/>
      <c r="X143" s="23"/>
      <c r="Y143" s="23"/>
      <c r="Z143" s="23"/>
    </row>
    <row r="144" spans="1:26" ht="15.75" customHeight="1">
      <c r="A144" s="72">
        <v>43217.646781145835</v>
      </c>
      <c r="B144" s="73" t="s">
        <v>3252</v>
      </c>
      <c r="C144" s="73" t="s">
        <v>3242</v>
      </c>
      <c r="D144" s="73" t="s">
        <v>3253</v>
      </c>
      <c r="E144" s="135">
        <v>6738732802</v>
      </c>
      <c r="F144" s="73" t="s">
        <v>3254</v>
      </c>
      <c r="G144" s="73" t="s">
        <v>3255</v>
      </c>
      <c r="H144" s="73" t="s">
        <v>3256</v>
      </c>
      <c r="I144" s="73"/>
      <c r="J144" s="73" t="s">
        <v>2601</v>
      </c>
      <c r="K144" s="73"/>
      <c r="L144" s="73"/>
      <c r="M144" s="73"/>
      <c r="N144" s="73" t="s">
        <v>2698</v>
      </c>
      <c r="O144" s="73"/>
      <c r="P144" s="73" t="s">
        <v>2660</v>
      </c>
      <c r="Q144" s="73" t="s">
        <v>2566</v>
      </c>
      <c r="R144" s="73"/>
      <c r="S144" s="73"/>
      <c r="T144" s="73"/>
      <c r="U144" s="73"/>
      <c r="V144" s="73"/>
      <c r="W144" s="73"/>
      <c r="X144" s="23"/>
      <c r="Y144" s="23"/>
      <c r="Z144" s="23"/>
    </row>
    <row r="145" spans="1:26" ht="15.75" customHeight="1">
      <c r="A145" s="72">
        <v>43217.695319537037</v>
      </c>
      <c r="B145" s="73" t="s">
        <v>3257</v>
      </c>
      <c r="C145" s="73" t="s">
        <v>1520</v>
      </c>
      <c r="D145" s="73" t="s">
        <v>3258</v>
      </c>
      <c r="E145" s="135">
        <v>93826901</v>
      </c>
      <c r="F145" s="73"/>
      <c r="G145" s="73" t="s">
        <v>3259</v>
      </c>
      <c r="H145" s="73"/>
      <c r="I145" s="74">
        <v>2</v>
      </c>
      <c r="J145" s="73" t="s">
        <v>2542</v>
      </c>
      <c r="K145" s="73"/>
      <c r="L145" s="73"/>
      <c r="M145" s="73"/>
      <c r="N145" s="73" t="s">
        <v>2543</v>
      </c>
      <c r="O145" s="73"/>
      <c r="P145" s="73"/>
      <c r="Q145" s="73" t="s">
        <v>2545</v>
      </c>
      <c r="R145" s="73"/>
      <c r="S145" s="73"/>
      <c r="T145" s="73"/>
      <c r="U145" s="73"/>
      <c r="V145" s="73"/>
      <c r="W145" s="73"/>
      <c r="X145" s="23"/>
      <c r="Y145" s="23"/>
      <c r="Z145" s="23"/>
    </row>
    <row r="146" spans="1:26" ht="15.75" customHeight="1">
      <c r="A146" s="72">
        <v>43218.389401539353</v>
      </c>
      <c r="B146" s="73" t="s">
        <v>3260</v>
      </c>
      <c r="C146" s="73" t="s">
        <v>3261</v>
      </c>
      <c r="D146" s="73" t="s">
        <v>3262</v>
      </c>
      <c r="E146" s="135">
        <v>91446336</v>
      </c>
      <c r="F146" s="73" t="s">
        <v>12</v>
      </c>
      <c r="G146" s="73" t="s">
        <v>3263</v>
      </c>
      <c r="H146" s="73" t="s">
        <v>2583</v>
      </c>
      <c r="I146" s="74">
        <v>5</v>
      </c>
      <c r="J146" s="73" t="s">
        <v>2542</v>
      </c>
      <c r="K146" s="74">
        <v>0</v>
      </c>
      <c r="L146" s="74">
        <v>0</v>
      </c>
      <c r="M146" s="73" t="s">
        <v>2893</v>
      </c>
      <c r="N146" s="73" t="s">
        <v>2543</v>
      </c>
      <c r="O146" s="73"/>
      <c r="P146" s="73" t="s">
        <v>1881</v>
      </c>
      <c r="Q146" s="73" t="s">
        <v>2545</v>
      </c>
      <c r="R146" s="73"/>
      <c r="S146" s="73"/>
      <c r="T146" s="73"/>
      <c r="U146" s="73"/>
      <c r="V146" s="73"/>
      <c r="W146" s="73"/>
      <c r="X146" s="23"/>
      <c r="Y146" s="23"/>
      <c r="Z146" s="23"/>
    </row>
    <row r="147" spans="1:26" ht="15.75" customHeight="1">
      <c r="A147" s="72">
        <v>43218.390013136574</v>
      </c>
      <c r="B147" s="73" t="s">
        <v>3264</v>
      </c>
      <c r="C147" s="73" t="s">
        <v>3265</v>
      </c>
      <c r="D147" s="73" t="s">
        <v>3266</v>
      </c>
      <c r="E147" s="135">
        <v>93635195</v>
      </c>
      <c r="F147" s="73" t="s">
        <v>12</v>
      </c>
      <c r="G147" s="73" t="s">
        <v>3267</v>
      </c>
      <c r="H147" s="73" t="s">
        <v>2583</v>
      </c>
      <c r="I147" s="74">
        <v>5</v>
      </c>
      <c r="J147" s="73" t="s">
        <v>2542</v>
      </c>
      <c r="K147" s="74">
        <v>0</v>
      </c>
      <c r="L147" s="74">
        <v>0</v>
      </c>
      <c r="M147" s="73" t="s">
        <v>2893</v>
      </c>
      <c r="N147" s="73" t="s">
        <v>2543</v>
      </c>
      <c r="O147" s="73"/>
      <c r="P147" s="73" t="s">
        <v>1881</v>
      </c>
      <c r="Q147" s="73" t="s">
        <v>2545</v>
      </c>
      <c r="R147" s="73"/>
      <c r="S147" s="73"/>
      <c r="T147" s="73"/>
      <c r="U147" s="73"/>
      <c r="V147" s="73"/>
      <c r="W147" s="73"/>
      <c r="X147" s="23"/>
      <c r="Y147" s="23"/>
      <c r="Z147" s="23"/>
    </row>
    <row r="148" spans="1:26" ht="15.75" customHeight="1">
      <c r="A148" s="72">
        <v>43218.391953599537</v>
      </c>
      <c r="B148" s="73" t="s">
        <v>3268</v>
      </c>
      <c r="C148" s="73" t="s">
        <v>39</v>
      </c>
      <c r="D148" s="73" t="s">
        <v>3269</v>
      </c>
      <c r="E148" s="135">
        <v>81393620</v>
      </c>
      <c r="F148" s="73" t="s">
        <v>12</v>
      </c>
      <c r="G148" s="73" t="s">
        <v>3270</v>
      </c>
      <c r="H148" s="73" t="s">
        <v>2773</v>
      </c>
      <c r="I148" s="74">
        <v>3</v>
      </c>
      <c r="J148" s="73" t="s">
        <v>2549</v>
      </c>
      <c r="K148" s="74">
        <v>80</v>
      </c>
      <c r="L148" s="74">
        <v>20</v>
      </c>
      <c r="M148" s="73" t="s">
        <v>2893</v>
      </c>
      <c r="N148" s="73" t="s">
        <v>2558</v>
      </c>
      <c r="O148" s="73"/>
      <c r="P148" s="73" t="s">
        <v>1881</v>
      </c>
      <c r="Q148" s="73" t="s">
        <v>2545</v>
      </c>
      <c r="R148" s="73"/>
      <c r="S148" s="73"/>
      <c r="T148" s="73"/>
      <c r="U148" s="73"/>
      <c r="V148" s="73"/>
      <c r="W148" s="73"/>
      <c r="X148" s="23"/>
      <c r="Y148" s="23"/>
      <c r="Z148" s="23"/>
    </row>
    <row r="149" spans="1:26" ht="15.75" customHeight="1">
      <c r="A149" s="72">
        <v>43218.393022476856</v>
      </c>
      <c r="B149" s="24" t="s">
        <v>3271</v>
      </c>
      <c r="C149" s="73" t="s">
        <v>409</v>
      </c>
      <c r="D149" s="73" t="s">
        <v>3272</v>
      </c>
      <c r="E149" s="135">
        <v>94771070</v>
      </c>
      <c r="F149" s="73" t="s">
        <v>12</v>
      </c>
      <c r="G149" s="73" t="s">
        <v>3273</v>
      </c>
      <c r="H149" s="73" t="s">
        <v>2583</v>
      </c>
      <c r="I149" s="74">
        <v>20</v>
      </c>
      <c r="J149" s="73" t="s">
        <v>2542</v>
      </c>
      <c r="K149" s="74">
        <v>0</v>
      </c>
      <c r="L149" s="74">
        <v>0</v>
      </c>
      <c r="M149" s="73" t="s">
        <v>2893</v>
      </c>
      <c r="N149" s="73" t="s">
        <v>2543</v>
      </c>
      <c r="O149" s="73" t="s">
        <v>3274</v>
      </c>
      <c r="P149" s="73" t="s">
        <v>1881</v>
      </c>
      <c r="Q149" s="73" t="s">
        <v>2545</v>
      </c>
      <c r="R149" s="73"/>
      <c r="S149" s="73"/>
      <c r="T149" s="73"/>
      <c r="U149" s="73"/>
      <c r="V149" s="73"/>
      <c r="W149" s="73"/>
      <c r="X149" s="23"/>
      <c r="Y149" s="23"/>
      <c r="Z149" s="23"/>
    </row>
    <row r="150" spans="1:26" ht="15.75" customHeight="1">
      <c r="A150" s="72">
        <v>43218.393906319441</v>
      </c>
      <c r="B150" s="24" t="s">
        <v>3275</v>
      </c>
      <c r="C150" s="73" t="s">
        <v>3276</v>
      </c>
      <c r="D150" s="73" t="s">
        <v>3277</v>
      </c>
      <c r="E150" s="137"/>
      <c r="F150" s="73" t="s">
        <v>12</v>
      </c>
      <c r="G150" s="73" t="s">
        <v>3278</v>
      </c>
      <c r="H150" s="73" t="s">
        <v>2211</v>
      </c>
      <c r="I150" s="74">
        <v>15</v>
      </c>
      <c r="J150" s="73" t="s">
        <v>2549</v>
      </c>
      <c r="K150" s="74">
        <v>0</v>
      </c>
      <c r="L150" s="74">
        <v>20</v>
      </c>
      <c r="M150" s="73" t="s">
        <v>2893</v>
      </c>
      <c r="N150" s="73" t="s">
        <v>2558</v>
      </c>
      <c r="O150" s="73" t="s">
        <v>3279</v>
      </c>
      <c r="P150" s="73" t="s">
        <v>1881</v>
      </c>
      <c r="Q150" s="73" t="s">
        <v>2545</v>
      </c>
      <c r="R150" s="73"/>
      <c r="S150" s="73"/>
      <c r="T150" s="73"/>
      <c r="U150" s="73"/>
      <c r="V150" s="73"/>
      <c r="W150" s="73"/>
      <c r="X150" s="23"/>
      <c r="Y150" s="23"/>
      <c r="Z150" s="23"/>
    </row>
    <row r="151" spans="1:26" ht="15.75" customHeight="1">
      <c r="A151" s="72">
        <v>43218.395290706016</v>
      </c>
      <c r="B151" s="73" t="s">
        <v>3280</v>
      </c>
      <c r="C151" s="73" t="s">
        <v>579</v>
      </c>
      <c r="D151" s="73" t="s">
        <v>3281</v>
      </c>
      <c r="E151" s="135">
        <v>96663617</v>
      </c>
      <c r="F151" s="73" t="s">
        <v>12</v>
      </c>
      <c r="G151" s="73" t="s">
        <v>3282</v>
      </c>
      <c r="H151" s="73" t="s">
        <v>2583</v>
      </c>
      <c r="I151" s="74">
        <v>3</v>
      </c>
      <c r="J151" s="73" t="s">
        <v>2549</v>
      </c>
      <c r="K151" s="74">
        <v>0</v>
      </c>
      <c r="L151" s="74">
        <v>0</v>
      </c>
      <c r="M151" s="73" t="s">
        <v>3283</v>
      </c>
      <c r="N151" s="73" t="s">
        <v>2558</v>
      </c>
      <c r="O151" s="73" t="s">
        <v>3284</v>
      </c>
      <c r="P151" s="73" t="s">
        <v>1881</v>
      </c>
      <c r="Q151" s="73" t="s">
        <v>2545</v>
      </c>
      <c r="R151" s="73"/>
      <c r="S151" s="73"/>
      <c r="T151" s="73"/>
      <c r="U151" s="73"/>
      <c r="V151" s="73"/>
      <c r="W151" s="73"/>
      <c r="X151" s="23"/>
      <c r="Y151" s="23"/>
      <c r="Z151" s="23"/>
    </row>
    <row r="152" spans="1:26" ht="15.75" customHeight="1">
      <c r="A152" s="72">
        <v>43218.396897719911</v>
      </c>
      <c r="B152" s="73" t="s">
        <v>3285</v>
      </c>
      <c r="C152" s="73" t="s">
        <v>409</v>
      </c>
      <c r="D152" s="73" t="s">
        <v>3286</v>
      </c>
      <c r="E152" s="135">
        <v>81905859</v>
      </c>
      <c r="F152" s="73" t="s">
        <v>12</v>
      </c>
      <c r="G152" s="73" t="s">
        <v>3287</v>
      </c>
      <c r="H152" s="73" t="s">
        <v>2211</v>
      </c>
      <c r="I152" s="73" t="s">
        <v>3288</v>
      </c>
      <c r="J152" s="73" t="s">
        <v>3289</v>
      </c>
      <c r="K152" s="74">
        <v>0</v>
      </c>
      <c r="L152" s="74">
        <v>0</v>
      </c>
      <c r="M152" s="73"/>
      <c r="N152" s="73" t="s">
        <v>2585</v>
      </c>
      <c r="O152" s="73" t="s">
        <v>3290</v>
      </c>
      <c r="P152" s="73" t="s">
        <v>1881</v>
      </c>
      <c r="Q152" s="73" t="s">
        <v>2545</v>
      </c>
      <c r="R152" s="73"/>
      <c r="S152" s="73"/>
      <c r="T152" s="73"/>
      <c r="U152" s="73"/>
      <c r="V152" s="73"/>
      <c r="W152" s="73"/>
      <c r="X152" s="23"/>
      <c r="Y152" s="23"/>
      <c r="Z152" s="23"/>
    </row>
    <row r="153" spans="1:26" ht="15.75" customHeight="1">
      <c r="A153" s="72">
        <v>43218.398176006944</v>
      </c>
      <c r="B153" s="73" t="s">
        <v>3291</v>
      </c>
      <c r="C153" s="73" t="s">
        <v>2958</v>
      </c>
      <c r="D153" s="73" t="s">
        <v>3292</v>
      </c>
      <c r="E153" s="135">
        <v>62520810</v>
      </c>
      <c r="F153" s="73" t="s">
        <v>12</v>
      </c>
      <c r="G153" s="73" t="s">
        <v>3293</v>
      </c>
      <c r="H153" s="73" t="s">
        <v>2674</v>
      </c>
      <c r="I153" s="74">
        <v>20</v>
      </c>
      <c r="J153" s="73" t="s">
        <v>2549</v>
      </c>
      <c r="K153" s="74">
        <v>80</v>
      </c>
      <c r="L153" s="74">
        <v>20</v>
      </c>
      <c r="M153" s="73" t="s">
        <v>3294</v>
      </c>
      <c r="N153" s="73" t="s">
        <v>2558</v>
      </c>
      <c r="O153" s="73" t="s">
        <v>3295</v>
      </c>
      <c r="P153" s="73" t="s">
        <v>1881</v>
      </c>
      <c r="Q153" s="73" t="s">
        <v>2545</v>
      </c>
      <c r="R153" s="73"/>
      <c r="S153" s="73"/>
      <c r="T153" s="73"/>
      <c r="U153" s="73"/>
      <c r="V153" s="73"/>
      <c r="W153" s="73"/>
      <c r="X153" s="23"/>
      <c r="Y153" s="23"/>
      <c r="Z153" s="23"/>
    </row>
    <row r="154" spans="1:26" ht="15.75" customHeight="1">
      <c r="A154" s="72">
        <v>43218.399710393518</v>
      </c>
      <c r="B154" s="73" t="s">
        <v>3296</v>
      </c>
      <c r="C154" s="73" t="s">
        <v>81</v>
      </c>
      <c r="D154" s="73" t="s">
        <v>3297</v>
      </c>
      <c r="E154" s="135">
        <v>97326238</v>
      </c>
      <c r="F154" s="73" t="s">
        <v>12</v>
      </c>
      <c r="G154" s="73" t="s">
        <v>3298</v>
      </c>
      <c r="H154" s="73" t="s">
        <v>3299</v>
      </c>
      <c r="I154" s="74">
        <v>2</v>
      </c>
      <c r="J154" s="73" t="s">
        <v>2549</v>
      </c>
      <c r="K154" s="74">
        <v>120</v>
      </c>
      <c r="L154" s="74">
        <v>30</v>
      </c>
      <c r="M154" s="73" t="s">
        <v>2893</v>
      </c>
      <c r="N154" s="73" t="s">
        <v>2558</v>
      </c>
      <c r="O154" s="73"/>
      <c r="P154" s="73" t="s">
        <v>1881</v>
      </c>
      <c r="Q154" s="73" t="s">
        <v>2566</v>
      </c>
      <c r="R154" s="73"/>
      <c r="S154" s="73"/>
      <c r="T154" s="73"/>
      <c r="U154" s="73"/>
      <c r="V154" s="73"/>
      <c r="W154" s="73"/>
      <c r="X154" s="23"/>
      <c r="Y154" s="23"/>
      <c r="Z154" s="23"/>
    </row>
    <row r="155" spans="1:26" ht="15.75" customHeight="1">
      <c r="A155" s="72">
        <v>43218.738104537042</v>
      </c>
      <c r="B155" s="73" t="s">
        <v>3300</v>
      </c>
      <c r="C155" s="73" t="s">
        <v>3242</v>
      </c>
      <c r="D155" s="73" t="s">
        <v>3301</v>
      </c>
      <c r="E155" s="135">
        <v>98206982</v>
      </c>
      <c r="F155" s="73" t="s">
        <v>3159</v>
      </c>
      <c r="G155" s="73" t="s">
        <v>3302</v>
      </c>
      <c r="H155" s="73"/>
      <c r="I155" s="73"/>
      <c r="J155" s="73" t="s">
        <v>2542</v>
      </c>
      <c r="K155" s="73"/>
      <c r="L155" s="73"/>
      <c r="M155" s="73"/>
      <c r="N155" s="73" t="s">
        <v>2543</v>
      </c>
      <c r="O155" s="73" t="s">
        <v>3303</v>
      </c>
      <c r="P155" s="73" t="s">
        <v>2660</v>
      </c>
      <c r="Q155" s="73" t="s">
        <v>2552</v>
      </c>
      <c r="R155" s="73"/>
      <c r="S155" s="73"/>
      <c r="T155" s="73"/>
      <c r="U155" s="73"/>
      <c r="V155" s="73"/>
      <c r="W155" s="73"/>
      <c r="X155" s="23"/>
      <c r="Y155" s="23"/>
      <c r="Z155" s="23"/>
    </row>
    <row r="156" spans="1:26" ht="15.75" customHeight="1">
      <c r="A156" s="72">
        <v>43218.76568113426</v>
      </c>
      <c r="B156" s="73" t="s">
        <v>3304</v>
      </c>
      <c r="C156" s="73" t="s">
        <v>3305</v>
      </c>
      <c r="D156" s="73" t="s">
        <v>3306</v>
      </c>
      <c r="E156" s="135">
        <v>93216808</v>
      </c>
      <c r="F156" s="73" t="s">
        <v>1127</v>
      </c>
      <c r="G156" s="73" t="s">
        <v>3307</v>
      </c>
      <c r="H156" s="73" t="s">
        <v>3308</v>
      </c>
      <c r="I156" s="73"/>
      <c r="J156" s="73" t="s">
        <v>2584</v>
      </c>
      <c r="K156" s="73"/>
      <c r="L156" s="73"/>
      <c r="M156" s="73" t="s">
        <v>3309</v>
      </c>
      <c r="N156" s="73" t="s">
        <v>2558</v>
      </c>
      <c r="O156" s="73"/>
      <c r="P156" s="73" t="s">
        <v>2660</v>
      </c>
      <c r="Q156" s="73" t="s">
        <v>2566</v>
      </c>
      <c r="R156" s="73"/>
      <c r="S156" s="73"/>
      <c r="T156" s="73"/>
      <c r="U156" s="73"/>
      <c r="V156" s="73"/>
      <c r="W156" s="73"/>
      <c r="X156" s="23"/>
      <c r="Y156" s="23"/>
      <c r="Z156" s="23"/>
    </row>
    <row r="157" spans="1:26" ht="15.75" customHeight="1">
      <c r="A157" s="72">
        <v>43218.766754467593</v>
      </c>
      <c r="B157" s="73" t="s">
        <v>3310</v>
      </c>
      <c r="C157" s="73" t="s">
        <v>3005</v>
      </c>
      <c r="D157" s="73" t="s">
        <v>3311</v>
      </c>
      <c r="E157" s="137"/>
      <c r="F157" s="73"/>
      <c r="G157" s="73" t="s">
        <v>3312</v>
      </c>
      <c r="H157" s="73" t="s">
        <v>2680</v>
      </c>
      <c r="I157" s="73"/>
      <c r="J157" s="73" t="s">
        <v>2589</v>
      </c>
      <c r="K157" s="73"/>
      <c r="L157" s="73"/>
      <c r="M157" s="73" t="s">
        <v>2648</v>
      </c>
      <c r="N157" s="73" t="s">
        <v>2543</v>
      </c>
      <c r="O157" s="73" t="s">
        <v>3313</v>
      </c>
      <c r="P157" s="73" t="s">
        <v>2660</v>
      </c>
      <c r="Q157" s="73" t="s">
        <v>2545</v>
      </c>
      <c r="R157" s="73"/>
      <c r="S157" s="73"/>
      <c r="T157" s="73"/>
      <c r="U157" s="73"/>
      <c r="V157" s="73"/>
      <c r="W157" s="73"/>
      <c r="X157" s="23"/>
      <c r="Y157" s="23"/>
      <c r="Z157" s="23"/>
    </row>
    <row r="158" spans="1:26" ht="15.75" customHeight="1">
      <c r="A158" s="72">
        <v>43218.768266064813</v>
      </c>
      <c r="B158" s="73" t="s">
        <v>3314</v>
      </c>
      <c r="C158" s="73" t="s">
        <v>1520</v>
      </c>
      <c r="D158" s="73" t="s">
        <v>3315</v>
      </c>
      <c r="E158" s="135">
        <v>93890208</v>
      </c>
      <c r="F158" s="73" t="s">
        <v>3159</v>
      </c>
      <c r="G158" s="73" t="s">
        <v>3316</v>
      </c>
      <c r="H158" s="73" t="s">
        <v>3299</v>
      </c>
      <c r="I158" s="74">
        <v>2</v>
      </c>
      <c r="J158" s="73" t="s">
        <v>2589</v>
      </c>
      <c r="K158" s="73"/>
      <c r="L158" s="73"/>
      <c r="M158" s="73" t="s">
        <v>3317</v>
      </c>
      <c r="N158" s="73" t="s">
        <v>2543</v>
      </c>
      <c r="O158" s="73"/>
      <c r="P158" s="73" t="s">
        <v>2660</v>
      </c>
      <c r="Q158" s="73" t="s">
        <v>2545</v>
      </c>
      <c r="R158" s="73"/>
      <c r="S158" s="73"/>
      <c r="T158" s="73"/>
      <c r="U158" s="73"/>
      <c r="V158" s="73"/>
      <c r="W158" s="73"/>
      <c r="X158" s="23"/>
      <c r="Y158" s="23"/>
      <c r="Z158" s="23"/>
    </row>
    <row r="159" spans="1:26" ht="15.75" customHeight="1">
      <c r="A159" s="72">
        <v>43218.770184525463</v>
      </c>
      <c r="B159" s="73" t="s">
        <v>3318</v>
      </c>
      <c r="C159" s="73" t="s">
        <v>1520</v>
      </c>
      <c r="D159" s="73" t="s">
        <v>3319</v>
      </c>
      <c r="E159" s="135">
        <v>902198050</v>
      </c>
      <c r="F159" s="73" t="s">
        <v>3233</v>
      </c>
      <c r="G159" s="73" t="s">
        <v>3320</v>
      </c>
      <c r="H159" s="73"/>
      <c r="I159" s="73"/>
      <c r="J159" s="73" t="s">
        <v>2943</v>
      </c>
      <c r="K159" s="73"/>
      <c r="L159" s="73"/>
      <c r="M159" s="73"/>
      <c r="N159" s="73"/>
      <c r="O159" s="73"/>
      <c r="P159" s="73" t="s">
        <v>2660</v>
      </c>
      <c r="Q159" s="73" t="s">
        <v>2552</v>
      </c>
      <c r="R159" s="73"/>
      <c r="S159" s="73"/>
      <c r="T159" s="73"/>
      <c r="U159" s="73"/>
      <c r="V159" s="73"/>
      <c r="W159" s="73"/>
      <c r="X159" s="23"/>
      <c r="Y159" s="23"/>
      <c r="Z159" s="23"/>
    </row>
    <row r="160" spans="1:26" ht="15.75" customHeight="1">
      <c r="A160" s="72">
        <v>43218.771709606481</v>
      </c>
      <c r="B160" s="73" t="s">
        <v>3321</v>
      </c>
      <c r="C160" s="73" t="s">
        <v>2656</v>
      </c>
      <c r="D160" s="73" t="s">
        <v>3322</v>
      </c>
      <c r="E160" s="135">
        <v>61893168699</v>
      </c>
      <c r="F160" s="73" t="s">
        <v>3323</v>
      </c>
      <c r="G160" s="73" t="s">
        <v>3324</v>
      </c>
      <c r="H160" s="73"/>
      <c r="I160" s="73"/>
      <c r="J160" s="73" t="s">
        <v>2656</v>
      </c>
      <c r="K160" s="73"/>
      <c r="L160" s="73"/>
      <c r="M160" s="73"/>
      <c r="N160" s="73" t="s">
        <v>2698</v>
      </c>
      <c r="O160" s="73" t="s">
        <v>3325</v>
      </c>
      <c r="P160" s="73" t="s">
        <v>2660</v>
      </c>
      <c r="Q160" s="73" t="s">
        <v>2552</v>
      </c>
      <c r="R160" s="73"/>
      <c r="S160" s="73"/>
      <c r="T160" s="73"/>
      <c r="U160" s="73"/>
      <c r="V160" s="73"/>
      <c r="W160" s="73"/>
      <c r="X160" s="23"/>
      <c r="Y160" s="23"/>
      <c r="Z160" s="23"/>
    </row>
    <row r="161" spans="1:26" ht="15.75" customHeight="1">
      <c r="A161" s="72">
        <v>43218.772913449073</v>
      </c>
      <c r="B161" s="73" t="s">
        <v>3326</v>
      </c>
      <c r="C161" s="73" t="s">
        <v>3327</v>
      </c>
      <c r="D161" s="73" t="s">
        <v>3328</v>
      </c>
      <c r="E161" s="135">
        <v>60122188810</v>
      </c>
      <c r="F161" s="73" t="s">
        <v>2663</v>
      </c>
      <c r="G161" s="73" t="s">
        <v>3329</v>
      </c>
      <c r="H161" s="73"/>
      <c r="I161" s="73"/>
      <c r="J161" s="73" t="s">
        <v>2549</v>
      </c>
      <c r="K161" s="73"/>
      <c r="L161" s="73"/>
      <c r="M161" s="73"/>
      <c r="N161" s="73" t="s">
        <v>2558</v>
      </c>
      <c r="O161" s="73"/>
      <c r="P161" s="73" t="s">
        <v>2660</v>
      </c>
      <c r="Q161" s="73" t="s">
        <v>2566</v>
      </c>
      <c r="R161" s="73"/>
      <c r="S161" s="73"/>
      <c r="T161" s="73"/>
      <c r="U161" s="73"/>
      <c r="V161" s="73"/>
      <c r="W161" s="73"/>
      <c r="X161" s="23"/>
      <c r="Y161" s="23"/>
      <c r="Z161" s="23"/>
    </row>
    <row r="162" spans="1:26" ht="15.75" customHeight="1">
      <c r="A162" s="72">
        <v>43218.774145613424</v>
      </c>
      <c r="B162" s="73" t="s">
        <v>3330</v>
      </c>
      <c r="C162" s="73" t="s">
        <v>3331</v>
      </c>
      <c r="D162" s="73" t="s">
        <v>3332</v>
      </c>
      <c r="E162" s="137"/>
      <c r="F162" s="73" t="s">
        <v>3159</v>
      </c>
      <c r="G162" s="73" t="s">
        <v>3333</v>
      </c>
      <c r="H162" s="73" t="s">
        <v>3334</v>
      </c>
      <c r="I162" s="74">
        <v>1</v>
      </c>
      <c r="J162" s="73" t="s">
        <v>2549</v>
      </c>
      <c r="K162" s="73"/>
      <c r="L162" s="73"/>
      <c r="M162" s="73" t="s">
        <v>3335</v>
      </c>
      <c r="N162" s="73" t="s">
        <v>2558</v>
      </c>
      <c r="O162" s="73"/>
      <c r="P162" s="73" t="s">
        <v>2660</v>
      </c>
      <c r="Q162" s="73" t="s">
        <v>2566</v>
      </c>
      <c r="R162" s="73"/>
      <c r="S162" s="73"/>
      <c r="T162" s="73"/>
      <c r="U162" s="73"/>
      <c r="V162" s="73"/>
      <c r="W162" s="73"/>
      <c r="X162" s="23"/>
      <c r="Y162" s="23"/>
      <c r="Z162" s="23"/>
    </row>
    <row r="163" spans="1:26" ht="15.75" customHeight="1">
      <c r="A163" s="72">
        <v>43218.77543303241</v>
      </c>
      <c r="B163" s="73" t="s">
        <v>3336</v>
      </c>
      <c r="C163" s="73" t="s">
        <v>1520</v>
      </c>
      <c r="D163" s="73" t="s">
        <v>3337</v>
      </c>
      <c r="E163" s="135">
        <v>98198281</v>
      </c>
      <c r="F163" s="73" t="s">
        <v>1127</v>
      </c>
      <c r="G163" s="73" t="s">
        <v>3338</v>
      </c>
      <c r="H163" s="73" t="s">
        <v>3334</v>
      </c>
      <c r="I163" s="73"/>
      <c r="J163" s="73" t="s">
        <v>2542</v>
      </c>
      <c r="K163" s="73"/>
      <c r="L163" s="73"/>
      <c r="M163" s="73" t="s">
        <v>3339</v>
      </c>
      <c r="N163" s="73" t="s">
        <v>2543</v>
      </c>
      <c r="O163" s="73"/>
      <c r="P163" s="73" t="s">
        <v>2660</v>
      </c>
      <c r="Q163" s="73" t="s">
        <v>2545</v>
      </c>
      <c r="R163" s="73"/>
      <c r="S163" s="73"/>
      <c r="T163" s="73"/>
      <c r="U163" s="73"/>
      <c r="V163" s="73"/>
      <c r="W163" s="73"/>
      <c r="X163" s="23"/>
      <c r="Y163" s="23"/>
      <c r="Z163" s="23"/>
    </row>
    <row r="164" spans="1:26" ht="15.75" customHeight="1">
      <c r="A164" s="72">
        <v>43218.776534108794</v>
      </c>
      <c r="B164" s="73" t="s">
        <v>3340</v>
      </c>
      <c r="C164" s="73" t="s">
        <v>3341</v>
      </c>
      <c r="D164" s="73" t="s">
        <v>3342</v>
      </c>
      <c r="E164" s="135">
        <v>91793970</v>
      </c>
      <c r="F164" s="73" t="s">
        <v>1127</v>
      </c>
      <c r="G164" s="73" t="s">
        <v>3343</v>
      </c>
      <c r="H164" s="73"/>
      <c r="I164" s="73"/>
      <c r="J164" s="73" t="s">
        <v>3344</v>
      </c>
      <c r="K164" s="73"/>
      <c r="L164" s="73"/>
      <c r="M164" s="73"/>
      <c r="N164" s="73"/>
      <c r="O164" s="73"/>
      <c r="P164" s="73" t="s">
        <v>2660</v>
      </c>
      <c r="Q164" s="73" t="s">
        <v>2552</v>
      </c>
      <c r="R164" s="73"/>
      <c r="S164" s="73"/>
      <c r="T164" s="73"/>
      <c r="U164" s="73"/>
      <c r="V164" s="73"/>
      <c r="W164" s="73"/>
      <c r="X164" s="23"/>
      <c r="Y164" s="23"/>
      <c r="Z164" s="23"/>
    </row>
    <row r="165" spans="1:26" ht="15.75" customHeight="1">
      <c r="A165" s="72">
        <v>43219.590256608797</v>
      </c>
      <c r="B165" s="24" t="s">
        <v>3345</v>
      </c>
      <c r="C165" s="73" t="s">
        <v>579</v>
      </c>
      <c r="D165" s="73" t="s">
        <v>3346</v>
      </c>
      <c r="E165" s="135">
        <v>93676746</v>
      </c>
      <c r="F165" s="73" t="s">
        <v>12</v>
      </c>
      <c r="G165" s="73" t="s">
        <v>3347</v>
      </c>
      <c r="H165" s="73" t="s">
        <v>3348</v>
      </c>
      <c r="I165" s="74">
        <v>5</v>
      </c>
      <c r="J165" s="73" t="s">
        <v>2556</v>
      </c>
      <c r="K165" s="73"/>
      <c r="L165" s="73"/>
      <c r="M165" s="73"/>
      <c r="N165" s="73" t="s">
        <v>2543</v>
      </c>
      <c r="O165" s="73" t="s">
        <v>3349</v>
      </c>
      <c r="P165" s="73" t="s">
        <v>2551</v>
      </c>
      <c r="Q165" s="73" t="s">
        <v>2545</v>
      </c>
      <c r="R165" s="73"/>
      <c r="S165" s="73"/>
      <c r="T165" s="73"/>
      <c r="U165" s="73"/>
      <c r="V165" s="73"/>
      <c r="W165" s="73"/>
      <c r="X165" s="23"/>
      <c r="Y165" s="23"/>
      <c r="Z165" s="23"/>
    </row>
    <row r="166" spans="1:26" ht="15.75" customHeight="1">
      <c r="A166" s="75">
        <v>43219.592934270833</v>
      </c>
      <c r="B166" s="76" t="s">
        <v>3350</v>
      </c>
      <c r="C166" s="77" t="s">
        <v>579</v>
      </c>
      <c r="D166" s="77" t="s">
        <v>3351</v>
      </c>
      <c r="E166" s="136">
        <v>96209854</v>
      </c>
      <c r="F166" s="77" t="s">
        <v>3352</v>
      </c>
      <c r="G166" s="77" t="s">
        <v>3353</v>
      </c>
      <c r="H166" s="77" t="s">
        <v>2583</v>
      </c>
      <c r="I166" s="77">
        <v>10</v>
      </c>
      <c r="J166" s="77" t="s">
        <v>2584</v>
      </c>
      <c r="K166" s="77"/>
      <c r="L166" s="77"/>
      <c r="M166" s="77" t="s">
        <v>2675</v>
      </c>
      <c r="N166" s="77" t="s">
        <v>2558</v>
      </c>
      <c r="O166" s="77"/>
      <c r="P166" s="77" t="s">
        <v>2551</v>
      </c>
      <c r="Q166" s="77" t="s">
        <v>2545</v>
      </c>
      <c r="R166" s="73"/>
      <c r="S166" s="73"/>
      <c r="T166" s="73"/>
      <c r="U166" s="73"/>
      <c r="V166" s="73"/>
      <c r="W166" s="73"/>
      <c r="X166" s="23"/>
      <c r="Y166" s="23"/>
      <c r="Z166" s="23"/>
    </row>
    <row r="167" spans="1:26" ht="15.75" customHeight="1">
      <c r="A167" s="72">
        <v>43219.599671562501</v>
      </c>
      <c r="B167" s="24" t="s">
        <v>2227</v>
      </c>
      <c r="C167" s="73" t="s">
        <v>3354</v>
      </c>
      <c r="D167" s="73" t="s">
        <v>3355</v>
      </c>
      <c r="E167" s="135">
        <v>93855810</v>
      </c>
      <c r="F167" s="73" t="s">
        <v>12</v>
      </c>
      <c r="G167" s="73" t="s">
        <v>3356</v>
      </c>
      <c r="H167" s="73" t="s">
        <v>2211</v>
      </c>
      <c r="I167" s="74">
        <v>14</v>
      </c>
      <c r="J167" s="73" t="s">
        <v>3357</v>
      </c>
      <c r="K167" s="73"/>
      <c r="L167" s="73"/>
      <c r="M167" s="73" t="s">
        <v>3358</v>
      </c>
      <c r="N167" s="73" t="s">
        <v>2585</v>
      </c>
      <c r="O167" s="73" t="s">
        <v>3359</v>
      </c>
      <c r="P167" s="73" t="s">
        <v>2551</v>
      </c>
      <c r="Q167" s="73" t="s">
        <v>2545</v>
      </c>
      <c r="R167" s="73"/>
      <c r="S167" s="73"/>
      <c r="T167" s="73"/>
      <c r="U167" s="73"/>
      <c r="V167" s="73"/>
      <c r="W167" s="73"/>
      <c r="X167" s="23"/>
      <c r="Y167" s="23"/>
      <c r="Z167" s="23"/>
    </row>
    <row r="168" spans="1:26" ht="15.75" customHeight="1">
      <c r="A168" s="72">
        <v>43219.606354664356</v>
      </c>
      <c r="B168" s="24" t="s">
        <v>3360</v>
      </c>
      <c r="C168" s="73" t="s">
        <v>579</v>
      </c>
      <c r="D168" s="73" t="s">
        <v>3361</v>
      </c>
      <c r="E168" s="135">
        <v>98543914</v>
      </c>
      <c r="F168" s="73" t="s">
        <v>12</v>
      </c>
      <c r="G168" s="73" t="s">
        <v>3356</v>
      </c>
      <c r="H168" s="73"/>
      <c r="I168" s="73"/>
      <c r="J168" s="73" t="s">
        <v>2549</v>
      </c>
      <c r="K168" s="73"/>
      <c r="L168" s="73"/>
      <c r="M168" s="73"/>
      <c r="N168" s="73"/>
      <c r="O168" s="73" t="s">
        <v>3362</v>
      </c>
      <c r="P168" s="73" t="s">
        <v>2551</v>
      </c>
      <c r="Q168" s="73" t="s">
        <v>2545</v>
      </c>
      <c r="R168" s="73"/>
      <c r="S168" s="73"/>
      <c r="T168" s="73"/>
      <c r="U168" s="73"/>
      <c r="V168" s="73"/>
      <c r="W168" s="73"/>
      <c r="X168" s="23"/>
      <c r="Y168" s="23"/>
      <c r="Z168" s="23"/>
    </row>
    <row r="169" spans="1:26" ht="15.75" customHeight="1">
      <c r="A169" s="72">
        <v>43219.615467430558</v>
      </c>
      <c r="B169" s="73" t="s">
        <v>3363</v>
      </c>
      <c r="C169" s="73" t="s">
        <v>409</v>
      </c>
      <c r="D169" s="73" t="s">
        <v>3364</v>
      </c>
      <c r="E169" s="137"/>
      <c r="F169" s="73" t="s">
        <v>3365</v>
      </c>
      <c r="G169" s="73" t="s">
        <v>3366</v>
      </c>
      <c r="H169" s="73"/>
      <c r="I169" s="73"/>
      <c r="J169" s="73" t="s">
        <v>2549</v>
      </c>
      <c r="K169" s="73"/>
      <c r="L169" s="73"/>
      <c r="M169" s="73"/>
      <c r="N169" s="73" t="s">
        <v>2558</v>
      </c>
      <c r="O169" s="73" t="s">
        <v>3367</v>
      </c>
      <c r="P169" s="73" t="s">
        <v>2551</v>
      </c>
      <c r="Q169" s="73" t="s">
        <v>2566</v>
      </c>
      <c r="R169" s="73"/>
      <c r="S169" s="73"/>
      <c r="T169" s="73"/>
      <c r="U169" s="73"/>
      <c r="V169" s="73"/>
      <c r="W169" s="73"/>
      <c r="X169" s="23"/>
      <c r="Y169" s="23"/>
      <c r="Z169" s="23"/>
    </row>
    <row r="170" spans="1:26" ht="15.75" customHeight="1">
      <c r="A170" s="72">
        <v>43219.618654965278</v>
      </c>
      <c r="B170" s="24" t="s">
        <v>3368</v>
      </c>
      <c r="C170" s="73" t="s">
        <v>510</v>
      </c>
      <c r="D170" s="73" t="s">
        <v>3369</v>
      </c>
      <c r="E170" s="137" t="s">
        <v>3370</v>
      </c>
      <c r="F170" s="73" t="s">
        <v>132</v>
      </c>
      <c r="G170" s="73" t="s">
        <v>3371</v>
      </c>
      <c r="H170" s="73" t="s">
        <v>3009</v>
      </c>
      <c r="I170" s="74">
        <v>900</v>
      </c>
      <c r="J170" s="73" t="s">
        <v>2601</v>
      </c>
      <c r="K170" s="73"/>
      <c r="L170" s="73"/>
      <c r="M170" s="73" t="s">
        <v>3372</v>
      </c>
      <c r="N170" s="73" t="s">
        <v>2698</v>
      </c>
      <c r="O170" s="73" t="s">
        <v>3373</v>
      </c>
      <c r="P170" s="73" t="s">
        <v>2551</v>
      </c>
      <c r="Q170" s="73" t="s">
        <v>2545</v>
      </c>
      <c r="R170" s="73"/>
      <c r="S170" s="73"/>
      <c r="T170" s="73"/>
      <c r="U170" s="73"/>
      <c r="V170" s="73"/>
      <c r="W170" s="73"/>
      <c r="X170" s="23"/>
      <c r="Y170" s="23"/>
      <c r="Z170" s="23"/>
    </row>
    <row r="171" spans="1:26" ht="15.75" customHeight="1">
      <c r="A171" s="72">
        <v>43219.620787557869</v>
      </c>
      <c r="B171" s="24" t="s">
        <v>3374</v>
      </c>
      <c r="C171" s="73" t="s">
        <v>2526</v>
      </c>
      <c r="D171" s="73" t="s">
        <v>3375</v>
      </c>
      <c r="E171" s="137" t="s">
        <v>3376</v>
      </c>
      <c r="F171" s="73" t="s">
        <v>132</v>
      </c>
      <c r="G171" s="73" t="s">
        <v>3377</v>
      </c>
      <c r="H171" s="73" t="s">
        <v>3009</v>
      </c>
      <c r="I171" s="73"/>
      <c r="J171" s="73" t="s">
        <v>3357</v>
      </c>
      <c r="K171" s="73"/>
      <c r="L171" s="73"/>
      <c r="M171" s="73"/>
      <c r="N171" s="73" t="s">
        <v>2698</v>
      </c>
      <c r="O171" s="73" t="s">
        <v>3378</v>
      </c>
      <c r="P171" s="73" t="s">
        <v>2551</v>
      </c>
      <c r="Q171" s="73" t="s">
        <v>2545</v>
      </c>
      <c r="R171" s="73"/>
      <c r="S171" s="73"/>
      <c r="T171" s="73"/>
      <c r="U171" s="73"/>
      <c r="V171" s="73"/>
      <c r="W171" s="73"/>
      <c r="X171" s="23"/>
      <c r="Y171" s="23"/>
      <c r="Z171" s="23"/>
    </row>
    <row r="172" spans="1:26" ht="15.75" customHeight="1">
      <c r="A172" s="72">
        <v>43219.622368576383</v>
      </c>
      <c r="B172" s="24" t="s">
        <v>3379</v>
      </c>
      <c r="C172" s="73" t="s">
        <v>3380</v>
      </c>
      <c r="D172" s="73" t="s">
        <v>3381</v>
      </c>
      <c r="E172" s="137" t="s">
        <v>3382</v>
      </c>
      <c r="F172" s="73" t="s">
        <v>132</v>
      </c>
      <c r="G172" s="73" t="s">
        <v>3377</v>
      </c>
      <c r="H172" s="73"/>
      <c r="I172" s="73"/>
      <c r="J172" s="73" t="s">
        <v>3357</v>
      </c>
      <c r="K172" s="73"/>
      <c r="L172" s="73"/>
      <c r="M172" s="73"/>
      <c r="N172" s="73" t="s">
        <v>2698</v>
      </c>
      <c r="O172" s="73" t="s">
        <v>3383</v>
      </c>
      <c r="P172" s="73" t="s">
        <v>2551</v>
      </c>
      <c r="Q172" s="73" t="s">
        <v>2545</v>
      </c>
      <c r="R172" s="73"/>
      <c r="S172" s="73"/>
      <c r="T172" s="73"/>
      <c r="U172" s="73"/>
      <c r="V172" s="73"/>
      <c r="W172" s="73"/>
      <c r="X172" s="23"/>
      <c r="Y172" s="23"/>
      <c r="Z172" s="23"/>
    </row>
    <row r="173" spans="1:26" ht="15.75" customHeight="1">
      <c r="A173" s="72">
        <v>43219.789839212965</v>
      </c>
      <c r="B173" s="73" t="s">
        <v>3384</v>
      </c>
      <c r="C173" s="73" t="s">
        <v>3385</v>
      </c>
      <c r="D173" s="73" t="s">
        <v>3386</v>
      </c>
      <c r="E173" s="137" t="s">
        <v>3387</v>
      </c>
      <c r="F173" s="73" t="s">
        <v>857</v>
      </c>
      <c r="G173" s="73" t="s">
        <v>3388</v>
      </c>
      <c r="H173" s="73" t="s">
        <v>2541</v>
      </c>
      <c r="I173" s="74">
        <v>20</v>
      </c>
      <c r="J173" s="73" t="s">
        <v>2549</v>
      </c>
      <c r="K173" s="73"/>
      <c r="L173" s="73"/>
      <c r="M173" s="73"/>
      <c r="N173" s="73" t="s">
        <v>2558</v>
      </c>
      <c r="O173" s="73" t="s">
        <v>3389</v>
      </c>
      <c r="P173" s="73" t="s">
        <v>2551</v>
      </c>
      <c r="Q173" s="73" t="s">
        <v>2566</v>
      </c>
      <c r="R173" s="73"/>
      <c r="S173" s="73"/>
      <c r="T173" s="73"/>
      <c r="U173" s="73"/>
      <c r="V173" s="73"/>
      <c r="W173" s="73"/>
      <c r="X173" s="23"/>
      <c r="Y173" s="23"/>
      <c r="Z173" s="23"/>
    </row>
    <row r="174" spans="1:26" ht="15.75" customHeight="1">
      <c r="A174" s="72">
        <v>43219.791068229169</v>
      </c>
      <c r="B174" s="73" t="s">
        <v>3390</v>
      </c>
      <c r="C174" s="73" t="s">
        <v>439</v>
      </c>
      <c r="D174" s="73" t="s">
        <v>3391</v>
      </c>
      <c r="E174" s="135">
        <v>96744887</v>
      </c>
      <c r="F174" s="73" t="s">
        <v>12</v>
      </c>
      <c r="G174" s="73" t="s">
        <v>3392</v>
      </c>
      <c r="H174" s="73"/>
      <c r="I174" s="73"/>
      <c r="J174" s="73" t="s">
        <v>2549</v>
      </c>
      <c r="K174" s="73"/>
      <c r="L174" s="73"/>
      <c r="M174" s="73"/>
      <c r="N174" s="73" t="s">
        <v>2558</v>
      </c>
      <c r="O174" s="73" t="s">
        <v>3393</v>
      </c>
      <c r="P174" s="73" t="s">
        <v>2551</v>
      </c>
      <c r="Q174" s="73" t="s">
        <v>2566</v>
      </c>
      <c r="R174" s="73"/>
      <c r="S174" s="73"/>
      <c r="T174" s="73"/>
      <c r="U174" s="73"/>
      <c r="V174" s="73"/>
      <c r="W174" s="73"/>
      <c r="X174" s="23"/>
      <c r="Y174" s="23"/>
      <c r="Z174" s="23"/>
    </row>
    <row r="175" spans="1:26" ht="15.75" customHeight="1">
      <c r="A175" s="72">
        <v>43220.165777025468</v>
      </c>
      <c r="B175" s="73" t="s">
        <v>3390</v>
      </c>
      <c r="C175" s="73" t="s">
        <v>439</v>
      </c>
      <c r="D175" s="73" t="s">
        <v>3391</v>
      </c>
      <c r="E175" s="135">
        <v>96744887</v>
      </c>
      <c r="F175" s="73" t="s">
        <v>12</v>
      </c>
      <c r="G175" s="73" t="s">
        <v>3392</v>
      </c>
      <c r="H175" s="73"/>
      <c r="I175" s="73"/>
      <c r="J175" s="73" t="s">
        <v>2549</v>
      </c>
      <c r="K175" s="73"/>
      <c r="L175" s="73"/>
      <c r="M175" s="73"/>
      <c r="N175" s="73" t="s">
        <v>2558</v>
      </c>
      <c r="O175" s="73" t="s">
        <v>3393</v>
      </c>
      <c r="P175" s="73" t="s">
        <v>2551</v>
      </c>
      <c r="Q175" s="73" t="s">
        <v>2566</v>
      </c>
      <c r="R175" s="73"/>
      <c r="S175" s="73"/>
      <c r="T175" s="73"/>
      <c r="U175" s="73"/>
      <c r="V175" s="73"/>
      <c r="W175" s="73"/>
      <c r="X175" s="23"/>
      <c r="Y175" s="23"/>
      <c r="Z175" s="23"/>
    </row>
    <row r="176" spans="1:26" ht="15.75" customHeight="1">
      <c r="A176" s="72">
        <v>43220.167747407409</v>
      </c>
      <c r="B176" s="73" t="s">
        <v>3394</v>
      </c>
      <c r="C176" s="73" t="s">
        <v>1520</v>
      </c>
      <c r="D176" s="73" t="s">
        <v>3395</v>
      </c>
      <c r="E176" s="137" t="s">
        <v>3396</v>
      </c>
      <c r="F176" s="73" t="s">
        <v>2839</v>
      </c>
      <c r="G176" s="73" t="s">
        <v>3397</v>
      </c>
      <c r="H176" s="73"/>
      <c r="I176" s="73"/>
      <c r="J176" s="73" t="s">
        <v>2556</v>
      </c>
      <c r="K176" s="73"/>
      <c r="L176" s="73"/>
      <c r="M176" s="73"/>
      <c r="N176" s="73" t="s">
        <v>2543</v>
      </c>
      <c r="O176" s="73" t="s">
        <v>3398</v>
      </c>
      <c r="P176" s="73" t="s">
        <v>2551</v>
      </c>
      <c r="Q176" s="73" t="s">
        <v>2552</v>
      </c>
      <c r="R176" s="73"/>
      <c r="S176" s="73"/>
      <c r="T176" s="73"/>
      <c r="U176" s="73"/>
      <c r="V176" s="73"/>
      <c r="W176" s="73"/>
      <c r="X176" s="23"/>
      <c r="Y176" s="23"/>
      <c r="Z176" s="23"/>
    </row>
    <row r="177" spans="1:26" ht="15.75" customHeight="1">
      <c r="A177" s="72">
        <v>43220.169205798607</v>
      </c>
      <c r="B177" s="73" t="s">
        <v>3399</v>
      </c>
      <c r="C177" s="73" t="s">
        <v>3400</v>
      </c>
      <c r="D177" s="73" t="s">
        <v>3401</v>
      </c>
      <c r="E177" s="137" t="s">
        <v>3402</v>
      </c>
      <c r="F177" s="73" t="s">
        <v>27</v>
      </c>
      <c r="G177" s="73" t="s">
        <v>3403</v>
      </c>
      <c r="H177" s="73"/>
      <c r="I177" s="73"/>
      <c r="J177" s="73" t="s">
        <v>3404</v>
      </c>
      <c r="K177" s="73"/>
      <c r="L177" s="73"/>
      <c r="M177" s="73"/>
      <c r="N177" s="73"/>
      <c r="O177" s="73" t="s">
        <v>3405</v>
      </c>
      <c r="P177" s="73" t="s">
        <v>2551</v>
      </c>
      <c r="Q177" s="73" t="s">
        <v>2545</v>
      </c>
      <c r="R177" s="73"/>
      <c r="S177" s="73"/>
      <c r="T177" s="73"/>
      <c r="U177" s="73"/>
      <c r="V177" s="73"/>
      <c r="W177" s="73"/>
      <c r="X177" s="23"/>
      <c r="Y177" s="23"/>
      <c r="Z177" s="23"/>
    </row>
    <row r="178" spans="1:26" ht="15.75" customHeight="1">
      <c r="A178" s="72">
        <v>43220.170340902783</v>
      </c>
      <c r="B178" s="73" t="s">
        <v>3406</v>
      </c>
      <c r="C178" s="73" t="s">
        <v>3407</v>
      </c>
      <c r="D178" s="73" t="s">
        <v>3408</v>
      </c>
      <c r="E178" s="137" t="s">
        <v>3409</v>
      </c>
      <c r="F178" s="73" t="s">
        <v>2663</v>
      </c>
      <c r="G178" s="73" t="s">
        <v>2709</v>
      </c>
      <c r="H178" s="73"/>
      <c r="I178" s="73"/>
      <c r="J178" s="73" t="s">
        <v>3410</v>
      </c>
      <c r="K178" s="73"/>
      <c r="L178" s="73"/>
      <c r="M178" s="73"/>
      <c r="N178" s="73"/>
      <c r="O178" s="73"/>
      <c r="P178" s="73" t="s">
        <v>2551</v>
      </c>
      <c r="Q178" s="73" t="s">
        <v>2545</v>
      </c>
      <c r="R178" s="73"/>
      <c r="S178" s="73"/>
      <c r="T178" s="73"/>
      <c r="U178" s="73"/>
      <c r="V178" s="73"/>
      <c r="W178" s="73"/>
      <c r="X178" s="23"/>
      <c r="Y178" s="23"/>
      <c r="Z178" s="23"/>
    </row>
    <row r="179" spans="1:26" ht="15.75" customHeight="1">
      <c r="A179" s="72">
        <v>43220.210989594911</v>
      </c>
      <c r="B179" s="73" t="s">
        <v>3411</v>
      </c>
      <c r="C179" s="73" t="s">
        <v>3412</v>
      </c>
      <c r="D179" s="73" t="s">
        <v>3413</v>
      </c>
      <c r="E179" s="135">
        <v>90256529</v>
      </c>
      <c r="F179" s="73" t="s">
        <v>12</v>
      </c>
      <c r="G179" s="73" t="s">
        <v>2594</v>
      </c>
      <c r="H179" s="73" t="s">
        <v>2211</v>
      </c>
      <c r="I179" s="74">
        <v>32</v>
      </c>
      <c r="J179" s="73" t="s">
        <v>2542</v>
      </c>
      <c r="K179" s="73"/>
      <c r="L179" s="73"/>
      <c r="M179" s="73" t="s">
        <v>3414</v>
      </c>
      <c r="N179" s="73" t="s">
        <v>2543</v>
      </c>
      <c r="O179" s="73" t="s">
        <v>3415</v>
      </c>
      <c r="P179" s="73" t="s">
        <v>2551</v>
      </c>
      <c r="Q179" s="73" t="s">
        <v>2552</v>
      </c>
      <c r="R179" s="73"/>
      <c r="S179" s="73"/>
      <c r="T179" s="73"/>
      <c r="U179" s="73"/>
      <c r="V179" s="73"/>
      <c r="W179" s="73"/>
      <c r="X179" s="23"/>
      <c r="Y179" s="23"/>
      <c r="Z179" s="23"/>
    </row>
    <row r="180" spans="1:26" ht="15.75" customHeight="1">
      <c r="A180" s="72">
        <v>43220.212703773148</v>
      </c>
      <c r="B180" s="73" t="s">
        <v>3416</v>
      </c>
      <c r="C180" s="73" t="s">
        <v>486</v>
      </c>
      <c r="D180" s="73" t="s">
        <v>3417</v>
      </c>
      <c r="E180" s="135">
        <v>67281159</v>
      </c>
      <c r="F180" s="73" t="s">
        <v>12</v>
      </c>
      <c r="G180" s="73" t="s">
        <v>3418</v>
      </c>
      <c r="H180" s="73" t="s">
        <v>2988</v>
      </c>
      <c r="I180" s="74">
        <v>1</v>
      </c>
      <c r="J180" s="73" t="s">
        <v>2549</v>
      </c>
      <c r="K180" s="73"/>
      <c r="L180" s="73"/>
      <c r="M180" s="73"/>
      <c r="N180" s="73" t="s">
        <v>2558</v>
      </c>
      <c r="O180" s="73" t="s">
        <v>3419</v>
      </c>
      <c r="P180" s="73" t="s">
        <v>2551</v>
      </c>
      <c r="Q180" s="73" t="s">
        <v>2566</v>
      </c>
      <c r="R180" s="73"/>
      <c r="S180" s="73"/>
      <c r="T180" s="73"/>
      <c r="U180" s="73"/>
      <c r="V180" s="73"/>
      <c r="W180" s="73"/>
      <c r="X180" s="23"/>
      <c r="Y180" s="23"/>
      <c r="Z180" s="23"/>
    </row>
    <row r="181" spans="1:26" ht="15.75" customHeight="1">
      <c r="A181" s="72">
        <v>43220.213694432867</v>
      </c>
      <c r="B181" s="73" t="s">
        <v>3420</v>
      </c>
      <c r="C181" s="73" t="s">
        <v>3421</v>
      </c>
      <c r="D181" s="73" t="s">
        <v>3422</v>
      </c>
      <c r="E181" s="135">
        <v>91200856</v>
      </c>
      <c r="F181" s="73" t="s">
        <v>12</v>
      </c>
      <c r="G181" s="73" t="s">
        <v>3423</v>
      </c>
      <c r="H181" s="73"/>
      <c r="I181" s="73"/>
      <c r="J181" s="73" t="s">
        <v>2601</v>
      </c>
      <c r="K181" s="73"/>
      <c r="L181" s="73"/>
      <c r="M181" s="73"/>
      <c r="N181" s="73" t="s">
        <v>2558</v>
      </c>
      <c r="O181" s="73"/>
      <c r="P181" s="73" t="s">
        <v>2551</v>
      </c>
      <c r="Q181" s="73" t="s">
        <v>2545</v>
      </c>
      <c r="R181" s="73"/>
      <c r="S181" s="73"/>
      <c r="T181" s="73"/>
      <c r="U181" s="73"/>
      <c r="V181" s="73"/>
      <c r="W181" s="73"/>
      <c r="X181" s="23"/>
      <c r="Y181" s="23"/>
      <c r="Z181" s="23"/>
    </row>
    <row r="182" spans="1:26" ht="15.75" customHeight="1">
      <c r="A182" s="75">
        <v>43220.215044062497</v>
      </c>
      <c r="B182" s="77" t="s">
        <v>3424</v>
      </c>
      <c r="C182" s="77" t="s">
        <v>3425</v>
      </c>
      <c r="D182" s="77" t="s">
        <v>3426</v>
      </c>
      <c r="E182" s="136" t="s">
        <v>3427</v>
      </c>
      <c r="F182" s="77" t="s">
        <v>89</v>
      </c>
      <c r="G182" s="77" t="s">
        <v>3428</v>
      </c>
      <c r="H182" s="77" t="s">
        <v>3429</v>
      </c>
      <c r="I182" s="77"/>
      <c r="J182" s="77" t="s">
        <v>2542</v>
      </c>
      <c r="K182" s="77"/>
      <c r="L182" s="77"/>
      <c r="M182" s="77"/>
      <c r="N182" s="77" t="s">
        <v>2543</v>
      </c>
      <c r="O182" s="77" t="s">
        <v>3430</v>
      </c>
      <c r="P182" s="77" t="s">
        <v>2551</v>
      </c>
      <c r="Q182" s="77" t="s">
        <v>2545</v>
      </c>
      <c r="R182" s="73"/>
      <c r="S182" s="73"/>
      <c r="T182" s="73"/>
      <c r="U182" s="73"/>
      <c r="V182" s="73"/>
      <c r="W182" s="73"/>
      <c r="X182" s="23"/>
      <c r="Y182" s="23"/>
      <c r="Z182" s="23"/>
    </row>
    <row r="183" spans="1:26" ht="15.75" customHeight="1">
      <c r="A183" s="72">
        <v>43220.216375173608</v>
      </c>
      <c r="B183" s="73" t="s">
        <v>3431</v>
      </c>
      <c r="C183" s="73" t="s">
        <v>3432</v>
      </c>
      <c r="D183" s="73" t="s">
        <v>3433</v>
      </c>
      <c r="E183" s="137" t="s">
        <v>3434</v>
      </c>
      <c r="F183" s="73" t="s">
        <v>3435</v>
      </c>
      <c r="G183" s="73" t="s">
        <v>3436</v>
      </c>
      <c r="H183" s="73" t="s">
        <v>2211</v>
      </c>
      <c r="I183" s="74">
        <v>1</v>
      </c>
      <c r="J183" s="73" t="s">
        <v>2556</v>
      </c>
      <c r="K183" s="74">
        <v>40</v>
      </c>
      <c r="L183" s="73"/>
      <c r="M183" s="73"/>
      <c r="N183" s="73" t="s">
        <v>2543</v>
      </c>
      <c r="O183" s="73" t="s">
        <v>3437</v>
      </c>
      <c r="P183" s="73" t="s">
        <v>2551</v>
      </c>
      <c r="Q183" s="73" t="s">
        <v>2566</v>
      </c>
      <c r="R183" s="73"/>
      <c r="S183" s="73"/>
      <c r="T183" s="73"/>
      <c r="U183" s="73"/>
      <c r="V183" s="73"/>
      <c r="W183" s="73"/>
      <c r="X183" s="23"/>
      <c r="Y183" s="23"/>
      <c r="Z183" s="23"/>
    </row>
    <row r="184" spans="1:26" ht="15.75" customHeight="1">
      <c r="A184" s="75">
        <v>43220.227544745372</v>
      </c>
      <c r="B184" s="77" t="s">
        <v>3438</v>
      </c>
      <c r="C184" s="77" t="s">
        <v>3439</v>
      </c>
      <c r="D184" s="77" t="s">
        <v>3440</v>
      </c>
      <c r="E184" s="136" t="s">
        <v>3441</v>
      </c>
      <c r="F184" s="77" t="s">
        <v>3442</v>
      </c>
      <c r="G184" s="77" t="s">
        <v>3443</v>
      </c>
      <c r="H184" s="77" t="s">
        <v>1654</v>
      </c>
      <c r="I184" s="77">
        <v>1</v>
      </c>
      <c r="J184" s="77" t="s">
        <v>2542</v>
      </c>
      <c r="K184" s="77"/>
      <c r="L184" s="77"/>
      <c r="M184" s="77" t="s">
        <v>2675</v>
      </c>
      <c r="N184" s="77" t="s">
        <v>2543</v>
      </c>
      <c r="O184" s="77" t="s">
        <v>3444</v>
      </c>
      <c r="P184" s="77" t="s">
        <v>2551</v>
      </c>
      <c r="Q184" s="77" t="s">
        <v>2552</v>
      </c>
      <c r="R184" s="73"/>
      <c r="S184" s="73"/>
      <c r="T184" s="73"/>
      <c r="U184" s="73"/>
      <c r="V184" s="73"/>
      <c r="W184" s="73"/>
      <c r="X184" s="23"/>
      <c r="Y184" s="23"/>
      <c r="Z184" s="23"/>
    </row>
    <row r="185" spans="1:26" ht="15.75" customHeight="1">
      <c r="A185" s="72">
        <v>43220.228900381946</v>
      </c>
      <c r="B185" s="73" t="s">
        <v>3445</v>
      </c>
      <c r="C185" s="73" t="s">
        <v>1003</v>
      </c>
      <c r="D185" s="73" t="s">
        <v>3446</v>
      </c>
      <c r="E185" s="135">
        <v>85221673</v>
      </c>
      <c r="F185" s="73" t="s">
        <v>12</v>
      </c>
      <c r="G185" s="73" t="s">
        <v>3447</v>
      </c>
      <c r="H185" s="73" t="s">
        <v>3448</v>
      </c>
      <c r="I185" s="74">
        <v>3</v>
      </c>
      <c r="J185" s="73" t="s">
        <v>2542</v>
      </c>
      <c r="K185" s="73"/>
      <c r="L185" s="73"/>
      <c r="M185" s="73"/>
      <c r="N185" s="73" t="s">
        <v>2543</v>
      </c>
      <c r="O185" s="73" t="s">
        <v>3419</v>
      </c>
      <c r="P185" s="73" t="s">
        <v>2551</v>
      </c>
      <c r="Q185" s="73" t="s">
        <v>2566</v>
      </c>
      <c r="R185" s="73"/>
      <c r="S185" s="73"/>
      <c r="T185" s="73"/>
      <c r="U185" s="73"/>
      <c r="V185" s="73"/>
      <c r="W185" s="73"/>
      <c r="X185" s="23"/>
      <c r="Y185" s="23"/>
      <c r="Z185" s="23"/>
    </row>
    <row r="186" spans="1:26" ht="15.75" customHeight="1">
      <c r="A186" s="75">
        <v>43220.230618946764</v>
      </c>
      <c r="B186" s="77" t="s">
        <v>3449</v>
      </c>
      <c r="C186" s="77" t="s">
        <v>579</v>
      </c>
      <c r="D186" s="77" t="s">
        <v>3450</v>
      </c>
      <c r="E186" s="136" t="s">
        <v>3451</v>
      </c>
      <c r="F186" s="77" t="s">
        <v>89</v>
      </c>
      <c r="G186" s="77" t="s">
        <v>3452</v>
      </c>
      <c r="H186" s="77"/>
      <c r="I186" s="77"/>
      <c r="J186" s="77" t="s">
        <v>3453</v>
      </c>
      <c r="K186" s="77"/>
      <c r="L186" s="77"/>
      <c r="M186" s="77"/>
      <c r="N186" s="77"/>
      <c r="O186" s="77" t="s">
        <v>3454</v>
      </c>
      <c r="P186" s="77" t="s">
        <v>2551</v>
      </c>
      <c r="Q186" s="77" t="s">
        <v>2552</v>
      </c>
      <c r="R186" s="73"/>
      <c r="S186" s="73"/>
      <c r="T186" s="73"/>
      <c r="U186" s="73"/>
      <c r="V186" s="73"/>
      <c r="W186" s="73"/>
      <c r="X186" s="23"/>
      <c r="Y186" s="23"/>
      <c r="Z186" s="23"/>
    </row>
    <row r="187" spans="1:26" ht="15.75" customHeight="1">
      <c r="A187" s="72">
        <v>43220.23265391204</v>
      </c>
      <c r="B187" s="24" t="s">
        <v>3455</v>
      </c>
      <c r="C187" s="73" t="s">
        <v>3456</v>
      </c>
      <c r="D187" s="73" t="s">
        <v>3457</v>
      </c>
      <c r="E187" s="135">
        <v>87000928</v>
      </c>
      <c r="F187" s="73" t="s">
        <v>12</v>
      </c>
      <c r="G187" s="73" t="s">
        <v>2600</v>
      </c>
      <c r="H187" s="73" t="s">
        <v>2583</v>
      </c>
      <c r="I187" s="73"/>
      <c r="J187" s="73" t="s">
        <v>2549</v>
      </c>
      <c r="K187" s="73"/>
      <c r="L187" s="73"/>
      <c r="M187" s="73" t="s">
        <v>2916</v>
      </c>
      <c r="N187" s="73" t="s">
        <v>2585</v>
      </c>
      <c r="O187" s="73" t="s">
        <v>3458</v>
      </c>
      <c r="P187" s="73" t="s">
        <v>2551</v>
      </c>
      <c r="Q187" s="73" t="s">
        <v>2545</v>
      </c>
      <c r="R187" s="73"/>
      <c r="S187" s="73"/>
      <c r="T187" s="73"/>
      <c r="U187" s="73"/>
      <c r="V187" s="73"/>
      <c r="W187" s="73"/>
      <c r="X187" s="23"/>
      <c r="Y187" s="23"/>
      <c r="Z187" s="23"/>
    </row>
    <row r="188" spans="1:26" ht="15.75" customHeight="1">
      <c r="A188" s="72">
        <v>43220.234446747687</v>
      </c>
      <c r="B188" s="73" t="s">
        <v>3459</v>
      </c>
      <c r="C188" s="73" t="s">
        <v>3460</v>
      </c>
      <c r="D188" s="73" t="s">
        <v>3461</v>
      </c>
      <c r="E188" s="135">
        <v>65925011</v>
      </c>
      <c r="F188" s="73" t="s">
        <v>12</v>
      </c>
      <c r="G188" s="73" t="s">
        <v>3462</v>
      </c>
      <c r="H188" s="73"/>
      <c r="I188" s="73"/>
      <c r="J188" s="73" t="s">
        <v>930</v>
      </c>
      <c r="K188" s="73"/>
      <c r="L188" s="73"/>
      <c r="M188" s="73"/>
      <c r="N188" s="73"/>
      <c r="O188" s="73" t="s">
        <v>3463</v>
      </c>
      <c r="P188" s="73" t="s">
        <v>2551</v>
      </c>
      <c r="Q188" s="73" t="s">
        <v>2545</v>
      </c>
      <c r="R188" s="73"/>
      <c r="S188" s="73"/>
      <c r="T188" s="73"/>
      <c r="U188" s="73"/>
      <c r="V188" s="73"/>
      <c r="W188" s="73"/>
      <c r="X188" s="23"/>
      <c r="Y188" s="23"/>
      <c r="Z188" s="23"/>
    </row>
    <row r="189" spans="1:26" ht="15.75" customHeight="1">
      <c r="A189" s="72">
        <v>43220.235801840274</v>
      </c>
      <c r="B189" s="24" t="s">
        <v>3464</v>
      </c>
      <c r="C189" s="73" t="s">
        <v>3465</v>
      </c>
      <c r="D189" s="73" t="s">
        <v>3466</v>
      </c>
      <c r="E189" s="135">
        <v>82334527</v>
      </c>
      <c r="F189" s="73" t="s">
        <v>12</v>
      </c>
      <c r="G189" s="73" t="s">
        <v>3467</v>
      </c>
      <c r="H189" s="73" t="s">
        <v>2211</v>
      </c>
      <c r="I189" s="73"/>
      <c r="J189" s="73" t="s">
        <v>2549</v>
      </c>
      <c r="K189" s="73"/>
      <c r="L189" s="73"/>
      <c r="M189" s="73" t="s">
        <v>2574</v>
      </c>
      <c r="N189" s="73" t="s">
        <v>2558</v>
      </c>
      <c r="O189" s="73"/>
      <c r="P189" s="73" t="s">
        <v>2551</v>
      </c>
      <c r="Q189" s="73" t="s">
        <v>2545</v>
      </c>
      <c r="R189" s="73"/>
      <c r="S189" s="73"/>
      <c r="T189" s="73"/>
      <c r="U189" s="73"/>
      <c r="V189" s="73"/>
      <c r="W189" s="73"/>
      <c r="X189" s="23"/>
      <c r="Y189" s="23"/>
      <c r="Z189" s="23"/>
    </row>
    <row r="190" spans="1:26" ht="15.75" customHeight="1">
      <c r="A190" s="72">
        <v>43220.774522118052</v>
      </c>
      <c r="B190" s="73" t="s">
        <v>3468</v>
      </c>
      <c r="C190" s="73" t="s">
        <v>2480</v>
      </c>
      <c r="D190" s="73" t="s">
        <v>3469</v>
      </c>
      <c r="E190" s="137" t="s">
        <v>3470</v>
      </c>
      <c r="F190" s="73" t="s">
        <v>857</v>
      </c>
      <c r="G190" s="73" t="s">
        <v>3471</v>
      </c>
      <c r="H190" s="73" t="s">
        <v>3472</v>
      </c>
      <c r="I190" s="74">
        <v>50</v>
      </c>
      <c r="J190" s="73" t="s">
        <v>2542</v>
      </c>
      <c r="K190" s="74">
        <v>250</v>
      </c>
      <c r="L190" s="74">
        <v>50</v>
      </c>
      <c r="M190" s="73"/>
      <c r="N190" s="73" t="s">
        <v>2543</v>
      </c>
      <c r="O190" s="73" t="s">
        <v>3473</v>
      </c>
      <c r="P190" s="73" t="s">
        <v>2423</v>
      </c>
      <c r="Q190" s="73" t="s">
        <v>2566</v>
      </c>
      <c r="R190" s="73"/>
      <c r="S190" s="73"/>
      <c r="T190" s="73"/>
      <c r="U190" s="73"/>
      <c r="V190" s="73"/>
      <c r="W190" s="73"/>
      <c r="X190" s="23"/>
      <c r="Y190" s="23"/>
      <c r="Z190" s="23"/>
    </row>
    <row r="191" spans="1:26" ht="15.75" customHeight="1">
      <c r="A191" s="75">
        <v>43220.77640430555</v>
      </c>
      <c r="B191" s="77" t="s">
        <v>3474</v>
      </c>
      <c r="C191" s="77" t="s">
        <v>750</v>
      </c>
      <c r="D191" s="77" t="s">
        <v>1056</v>
      </c>
      <c r="E191" s="136" t="s">
        <v>3475</v>
      </c>
      <c r="F191" s="77" t="s">
        <v>89</v>
      </c>
      <c r="G191" s="77" t="s">
        <v>3476</v>
      </c>
      <c r="H191" s="77" t="s">
        <v>3477</v>
      </c>
      <c r="I191" s="77">
        <v>150</v>
      </c>
      <c r="J191" s="77" t="s">
        <v>2791</v>
      </c>
      <c r="K191" s="77">
        <v>100</v>
      </c>
      <c r="L191" s="77">
        <v>25</v>
      </c>
      <c r="M191" s="77" t="s">
        <v>2764</v>
      </c>
      <c r="N191" s="77" t="s">
        <v>2543</v>
      </c>
      <c r="O191" s="77" t="s">
        <v>3478</v>
      </c>
      <c r="P191" s="77" t="s">
        <v>2423</v>
      </c>
      <c r="Q191" s="77" t="s">
        <v>2545</v>
      </c>
      <c r="R191" s="73"/>
      <c r="S191" s="73"/>
      <c r="T191" s="73"/>
      <c r="U191" s="73"/>
      <c r="V191" s="73"/>
      <c r="W191" s="73"/>
      <c r="X191" s="23"/>
      <c r="Y191" s="23"/>
      <c r="Z191" s="23"/>
    </row>
    <row r="192" spans="1:26" ht="15.75" customHeight="1">
      <c r="A192" s="72">
        <v>43220.779421979169</v>
      </c>
      <c r="B192" s="73" t="s">
        <v>3479</v>
      </c>
      <c r="C192" s="73" t="s">
        <v>409</v>
      </c>
      <c r="D192" s="73" t="s">
        <v>3480</v>
      </c>
      <c r="E192" s="135">
        <v>127843366</v>
      </c>
      <c r="F192" s="73" t="s">
        <v>3481</v>
      </c>
      <c r="G192" s="73" t="s">
        <v>3482</v>
      </c>
      <c r="H192" s="73" t="s">
        <v>3483</v>
      </c>
      <c r="I192" s="74">
        <v>5</v>
      </c>
      <c r="J192" s="73" t="s">
        <v>2549</v>
      </c>
      <c r="K192" s="74">
        <v>100</v>
      </c>
      <c r="L192" s="74">
        <v>25</v>
      </c>
      <c r="M192" s="73"/>
      <c r="N192" s="73" t="s">
        <v>2558</v>
      </c>
      <c r="O192" s="73" t="s">
        <v>3484</v>
      </c>
      <c r="P192" s="73" t="s">
        <v>2423</v>
      </c>
      <c r="Q192" s="73" t="s">
        <v>2566</v>
      </c>
      <c r="R192" s="73"/>
      <c r="S192" s="73"/>
      <c r="T192" s="73"/>
      <c r="U192" s="73"/>
      <c r="V192" s="73"/>
      <c r="W192" s="73"/>
      <c r="X192" s="23"/>
      <c r="Y192" s="23"/>
      <c r="Z192" s="23"/>
    </row>
    <row r="193" spans="1:26" ht="15.75" customHeight="1">
      <c r="A193" s="72">
        <v>43220.781739247686</v>
      </c>
      <c r="B193" s="73" t="s">
        <v>3485</v>
      </c>
      <c r="C193" s="73" t="s">
        <v>69</v>
      </c>
      <c r="D193" s="73" t="s">
        <v>3486</v>
      </c>
      <c r="E193" s="137" t="s">
        <v>3487</v>
      </c>
      <c r="F193" s="73" t="s">
        <v>12</v>
      </c>
      <c r="G193" s="73" t="s">
        <v>3488</v>
      </c>
      <c r="H193" s="73" t="s">
        <v>3489</v>
      </c>
      <c r="I193" s="74">
        <v>1</v>
      </c>
      <c r="J193" s="73" t="s">
        <v>2542</v>
      </c>
      <c r="K193" s="74">
        <v>25</v>
      </c>
      <c r="L193" s="74">
        <v>5</v>
      </c>
      <c r="M193" s="73" t="s">
        <v>3490</v>
      </c>
      <c r="N193" s="73" t="s">
        <v>2543</v>
      </c>
      <c r="O193" s="73" t="s">
        <v>3491</v>
      </c>
      <c r="P193" s="73" t="s">
        <v>2423</v>
      </c>
      <c r="Q193" s="73" t="s">
        <v>2566</v>
      </c>
      <c r="R193" s="73"/>
      <c r="S193" s="73"/>
      <c r="T193" s="73"/>
      <c r="U193" s="73"/>
      <c r="V193" s="73"/>
      <c r="W193" s="73"/>
      <c r="X193" s="23"/>
      <c r="Y193" s="23"/>
      <c r="Z193" s="23"/>
    </row>
    <row r="194" spans="1:26" ht="15.75" customHeight="1">
      <c r="A194" s="72">
        <v>43220.783524328705</v>
      </c>
      <c r="B194" s="73" t="s">
        <v>3492</v>
      </c>
      <c r="C194" s="73" t="s">
        <v>3493</v>
      </c>
      <c r="D194" s="73" t="s">
        <v>3494</v>
      </c>
      <c r="E194" s="135">
        <v>123737187</v>
      </c>
      <c r="F194" s="73" t="s">
        <v>27</v>
      </c>
      <c r="G194" s="73" t="s">
        <v>3495</v>
      </c>
      <c r="H194" s="73" t="s">
        <v>3496</v>
      </c>
      <c r="I194" s="74">
        <v>4</v>
      </c>
      <c r="J194" s="73" t="s">
        <v>2549</v>
      </c>
      <c r="K194" s="74">
        <v>150</v>
      </c>
      <c r="L194" s="74">
        <v>20</v>
      </c>
      <c r="M194" s="73" t="s">
        <v>2893</v>
      </c>
      <c r="N194" s="73" t="s">
        <v>2585</v>
      </c>
      <c r="O194" s="73"/>
      <c r="P194" s="73" t="s">
        <v>2423</v>
      </c>
      <c r="Q194" s="73" t="s">
        <v>2566</v>
      </c>
      <c r="R194" s="73"/>
      <c r="S194" s="73"/>
      <c r="T194" s="73"/>
      <c r="U194" s="73"/>
      <c r="V194" s="73"/>
      <c r="W194" s="73"/>
      <c r="X194" s="23"/>
      <c r="Y194" s="23"/>
      <c r="Z194" s="23"/>
    </row>
    <row r="195" spans="1:26" ht="15.75" customHeight="1">
      <c r="A195" s="72">
        <v>43220.784893888893</v>
      </c>
      <c r="B195" s="73" t="s">
        <v>3151</v>
      </c>
      <c r="C195" s="73" t="s">
        <v>2893</v>
      </c>
      <c r="D195" s="73" t="s">
        <v>3153</v>
      </c>
      <c r="E195" s="137" t="s">
        <v>3497</v>
      </c>
      <c r="F195" s="73" t="s">
        <v>27</v>
      </c>
      <c r="G195" s="73" t="s">
        <v>3498</v>
      </c>
      <c r="H195" s="73" t="s">
        <v>2893</v>
      </c>
      <c r="I195" s="74">
        <v>1</v>
      </c>
      <c r="J195" s="73" t="s">
        <v>2601</v>
      </c>
      <c r="K195" s="74">
        <v>50</v>
      </c>
      <c r="L195" s="74">
        <v>5</v>
      </c>
      <c r="M195" s="73" t="s">
        <v>3499</v>
      </c>
      <c r="N195" s="73" t="s">
        <v>2585</v>
      </c>
      <c r="O195" s="73" t="s">
        <v>3500</v>
      </c>
      <c r="P195" s="73" t="s">
        <v>2423</v>
      </c>
      <c r="Q195" s="73" t="s">
        <v>2552</v>
      </c>
      <c r="R195" s="73"/>
      <c r="S195" s="73"/>
      <c r="T195" s="73"/>
      <c r="U195" s="73"/>
      <c r="V195" s="73"/>
      <c r="W195" s="73"/>
      <c r="X195" s="23"/>
      <c r="Y195" s="23"/>
      <c r="Z195" s="23"/>
    </row>
    <row r="196" spans="1:26" ht="15.75" customHeight="1">
      <c r="A196" s="72">
        <v>43220.786200312505</v>
      </c>
      <c r="B196" s="73" t="s">
        <v>1642</v>
      </c>
      <c r="C196" s="73" t="s">
        <v>3501</v>
      </c>
      <c r="D196" s="73" t="s">
        <v>3502</v>
      </c>
      <c r="E196" s="135">
        <v>93222249</v>
      </c>
      <c r="F196" s="73" t="s">
        <v>12</v>
      </c>
      <c r="G196" s="73" t="s">
        <v>3503</v>
      </c>
      <c r="H196" s="73" t="s">
        <v>3504</v>
      </c>
      <c r="I196" s="74">
        <v>1</v>
      </c>
      <c r="J196" s="73" t="s">
        <v>2549</v>
      </c>
      <c r="K196" s="73"/>
      <c r="L196" s="74">
        <v>100</v>
      </c>
      <c r="M196" s="74">
        <v>25</v>
      </c>
      <c r="N196" s="73" t="s">
        <v>2950</v>
      </c>
      <c r="O196" s="73" t="s">
        <v>3505</v>
      </c>
      <c r="P196" s="73" t="s">
        <v>2423</v>
      </c>
      <c r="Q196" s="73" t="s">
        <v>2566</v>
      </c>
      <c r="R196" s="73"/>
      <c r="S196" s="73"/>
      <c r="T196" s="73"/>
      <c r="U196" s="73"/>
      <c r="V196" s="73"/>
      <c r="W196" s="73"/>
      <c r="X196" s="23"/>
      <c r="Y196" s="23"/>
      <c r="Z196" s="23"/>
    </row>
    <row r="197" spans="1:26" ht="15.75" customHeight="1">
      <c r="A197" s="72">
        <v>43222.536377731478</v>
      </c>
      <c r="B197" s="73" t="s">
        <v>3506</v>
      </c>
      <c r="C197" s="73" t="s">
        <v>2526</v>
      </c>
      <c r="D197" s="73" t="s">
        <v>3507</v>
      </c>
      <c r="E197" s="135">
        <v>60193575233</v>
      </c>
      <c r="F197" s="73" t="s">
        <v>3508</v>
      </c>
      <c r="G197" s="73" t="s">
        <v>3509</v>
      </c>
      <c r="H197" s="73"/>
      <c r="I197" s="74">
        <v>20</v>
      </c>
      <c r="J197" s="73" t="s">
        <v>2549</v>
      </c>
      <c r="K197" s="73"/>
      <c r="L197" s="73"/>
      <c r="M197" s="73"/>
      <c r="N197" s="73" t="s">
        <v>2950</v>
      </c>
      <c r="O197" s="73" t="s">
        <v>3510</v>
      </c>
      <c r="P197" s="73" t="s">
        <v>3511</v>
      </c>
      <c r="Q197" s="73" t="s">
        <v>2552</v>
      </c>
      <c r="R197" s="73"/>
      <c r="S197" s="73"/>
      <c r="T197" s="73"/>
      <c r="U197" s="73"/>
      <c r="V197" s="73"/>
      <c r="W197" s="73"/>
      <c r="X197" s="23"/>
      <c r="Y197" s="23"/>
      <c r="Z197" s="23"/>
    </row>
    <row r="198" spans="1:26" ht="15.75" customHeight="1">
      <c r="A198" s="72">
        <v>43222.538185185185</v>
      </c>
      <c r="B198" s="73" t="s">
        <v>3512</v>
      </c>
      <c r="C198" s="73" t="s">
        <v>3513</v>
      </c>
      <c r="D198" s="73" t="s">
        <v>3514</v>
      </c>
      <c r="E198" s="135">
        <v>67481818</v>
      </c>
      <c r="F198" s="73" t="s">
        <v>12</v>
      </c>
      <c r="G198" s="73" t="s">
        <v>3515</v>
      </c>
      <c r="H198" s="73" t="s">
        <v>3516</v>
      </c>
      <c r="I198" s="78" t="s">
        <v>3517</v>
      </c>
      <c r="J198" s="73" t="s">
        <v>2584</v>
      </c>
      <c r="K198" s="73"/>
      <c r="L198" s="73" t="s">
        <v>3518</v>
      </c>
      <c r="M198" s="73"/>
      <c r="N198" s="73" t="s">
        <v>2564</v>
      </c>
      <c r="O198" s="73"/>
      <c r="P198" s="73" t="s">
        <v>3511</v>
      </c>
      <c r="Q198" s="73" t="s">
        <v>2566</v>
      </c>
      <c r="R198" s="73"/>
      <c r="S198" s="73"/>
      <c r="T198" s="73"/>
      <c r="U198" s="73"/>
      <c r="V198" s="73"/>
      <c r="W198" s="73"/>
      <c r="X198" s="23"/>
      <c r="Y198" s="23"/>
      <c r="Z198" s="23"/>
    </row>
    <row r="199" spans="1:26" ht="15.75" customHeight="1">
      <c r="A199" s="72">
        <v>43224.435798703707</v>
      </c>
      <c r="B199" s="73" t="s">
        <v>1913</v>
      </c>
      <c r="C199" s="73" t="s">
        <v>3519</v>
      </c>
      <c r="D199" s="73" t="s">
        <v>3520</v>
      </c>
      <c r="E199" s="135">
        <v>92316690</v>
      </c>
      <c r="F199" s="73" t="s">
        <v>12</v>
      </c>
      <c r="G199" s="73" t="s">
        <v>3521</v>
      </c>
      <c r="H199" s="73" t="s">
        <v>3522</v>
      </c>
      <c r="I199" s="73"/>
      <c r="J199" s="73" t="s">
        <v>2589</v>
      </c>
      <c r="K199" s="73"/>
      <c r="L199" s="73"/>
      <c r="M199" s="73"/>
      <c r="N199" s="73" t="s">
        <v>2585</v>
      </c>
      <c r="O199" s="73"/>
      <c r="P199" s="73" t="s">
        <v>2660</v>
      </c>
      <c r="Q199" s="73" t="s">
        <v>2545</v>
      </c>
      <c r="R199" s="73"/>
      <c r="S199" s="73"/>
      <c r="T199" s="73"/>
      <c r="U199" s="73"/>
      <c r="V199" s="73"/>
      <c r="W199" s="73"/>
      <c r="X199" s="23"/>
      <c r="Y199" s="23"/>
      <c r="Z199" s="23"/>
    </row>
    <row r="200" spans="1:26" ht="15.75" customHeight="1">
      <c r="A200" s="23"/>
      <c r="B200" s="23"/>
      <c r="C200" s="23"/>
      <c r="D200" s="23"/>
      <c r="E200" s="124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23"/>
      <c r="B201" s="23"/>
      <c r="C201" s="23"/>
      <c r="D201" s="23"/>
      <c r="E201" s="124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3"/>
      <c r="B202" s="23"/>
      <c r="C202" s="23"/>
      <c r="D202" s="23"/>
      <c r="E202" s="124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3"/>
      <c r="B203" s="23"/>
      <c r="C203" s="23"/>
      <c r="D203" s="23"/>
      <c r="E203" s="124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3"/>
      <c r="B204" s="23"/>
      <c r="C204" s="23"/>
      <c r="D204" s="23"/>
      <c r="E204" s="124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3"/>
      <c r="B205" s="23"/>
      <c r="C205" s="23"/>
      <c r="D205" s="23"/>
      <c r="E205" s="124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3"/>
      <c r="B206" s="23"/>
      <c r="C206" s="23"/>
      <c r="D206" s="23"/>
      <c r="E206" s="124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3"/>
      <c r="B207" s="23"/>
      <c r="C207" s="23"/>
      <c r="D207" s="23"/>
      <c r="E207" s="124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3"/>
      <c r="B208" s="23"/>
      <c r="C208" s="23"/>
      <c r="D208" s="23"/>
      <c r="E208" s="124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3"/>
      <c r="B209" s="23"/>
      <c r="C209" s="23"/>
      <c r="D209" s="23"/>
      <c r="E209" s="124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3"/>
      <c r="B210" s="23"/>
      <c r="C210" s="23"/>
      <c r="D210" s="23"/>
      <c r="E210" s="124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3"/>
      <c r="B211" s="23"/>
      <c r="C211" s="23"/>
      <c r="D211" s="23"/>
      <c r="E211" s="124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3"/>
      <c r="B212" s="23"/>
      <c r="C212" s="23"/>
      <c r="D212" s="23"/>
      <c r="E212" s="124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3"/>
      <c r="B213" s="23"/>
      <c r="C213" s="23"/>
      <c r="D213" s="23"/>
      <c r="E213" s="124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3"/>
      <c r="B214" s="23"/>
      <c r="C214" s="23"/>
      <c r="D214" s="23"/>
      <c r="E214" s="124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3"/>
      <c r="B215" s="23"/>
      <c r="C215" s="23"/>
      <c r="D215" s="23"/>
      <c r="E215" s="124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3"/>
      <c r="B216" s="23"/>
      <c r="C216" s="23"/>
      <c r="D216" s="23"/>
      <c r="E216" s="124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3"/>
      <c r="B217" s="23"/>
      <c r="C217" s="23"/>
      <c r="D217" s="23"/>
      <c r="E217" s="124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3"/>
      <c r="B218" s="23"/>
      <c r="C218" s="23"/>
      <c r="D218" s="23"/>
      <c r="E218" s="124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3"/>
      <c r="B219" s="23"/>
      <c r="C219" s="23"/>
      <c r="D219" s="23"/>
      <c r="E219" s="124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3"/>
      <c r="B220" s="23"/>
      <c r="C220" s="23"/>
      <c r="D220" s="23"/>
      <c r="E220" s="124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23"/>
      <c r="B221" s="23"/>
      <c r="C221" s="23"/>
      <c r="D221" s="23"/>
      <c r="E221" s="124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23"/>
      <c r="B222" s="23"/>
      <c r="C222" s="23"/>
      <c r="D222" s="23"/>
      <c r="E222" s="124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23"/>
      <c r="B223" s="23"/>
      <c r="C223" s="23"/>
      <c r="D223" s="23"/>
      <c r="E223" s="124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23"/>
      <c r="B224" s="23"/>
      <c r="C224" s="23"/>
      <c r="D224" s="23"/>
      <c r="E224" s="124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23"/>
      <c r="B225" s="23"/>
      <c r="C225" s="23"/>
      <c r="D225" s="23"/>
      <c r="E225" s="124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23"/>
      <c r="B226" s="23"/>
      <c r="C226" s="23"/>
      <c r="D226" s="23"/>
      <c r="E226" s="124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23"/>
      <c r="B227" s="23"/>
      <c r="C227" s="23"/>
      <c r="D227" s="23"/>
      <c r="E227" s="124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23"/>
      <c r="B228" s="23"/>
      <c r="C228" s="23"/>
      <c r="D228" s="23"/>
      <c r="E228" s="124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23"/>
      <c r="B229" s="23"/>
      <c r="C229" s="23"/>
      <c r="D229" s="23"/>
      <c r="E229" s="124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23"/>
      <c r="B230" s="23"/>
      <c r="C230" s="23"/>
      <c r="D230" s="23"/>
      <c r="E230" s="124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23"/>
      <c r="B231" s="23"/>
      <c r="C231" s="23"/>
      <c r="D231" s="23"/>
      <c r="E231" s="124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23"/>
      <c r="B232" s="23"/>
      <c r="C232" s="23"/>
      <c r="D232" s="23"/>
      <c r="E232" s="124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23"/>
      <c r="B233" s="23"/>
      <c r="C233" s="23"/>
      <c r="D233" s="23"/>
      <c r="E233" s="124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>
      <c r="A234" s="23"/>
      <c r="B234" s="23"/>
      <c r="C234" s="23"/>
      <c r="D234" s="23"/>
      <c r="E234" s="124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>
      <c r="A235" s="23"/>
      <c r="B235" s="23"/>
      <c r="C235" s="23"/>
      <c r="D235" s="23"/>
      <c r="E235" s="124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>
      <c r="A236" s="23"/>
      <c r="B236" s="23"/>
      <c r="C236" s="23"/>
      <c r="D236" s="23"/>
      <c r="E236" s="124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>
      <c r="A237" s="23"/>
      <c r="B237" s="23"/>
      <c r="C237" s="23"/>
      <c r="D237" s="23"/>
      <c r="E237" s="124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>
      <c r="A238" s="23"/>
      <c r="B238" s="23"/>
      <c r="C238" s="23"/>
      <c r="D238" s="23"/>
      <c r="E238" s="124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>
      <c r="A239" s="23"/>
      <c r="B239" s="23"/>
      <c r="C239" s="23"/>
      <c r="D239" s="23"/>
      <c r="E239" s="124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>
      <c r="A240" s="23"/>
      <c r="B240" s="23"/>
      <c r="C240" s="23"/>
      <c r="D240" s="23"/>
      <c r="E240" s="124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>
      <c r="A241" s="23"/>
      <c r="B241" s="23"/>
      <c r="C241" s="23"/>
      <c r="D241" s="23"/>
      <c r="E241" s="124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>
      <c r="A242" s="23"/>
      <c r="B242" s="23"/>
      <c r="C242" s="23"/>
      <c r="D242" s="23"/>
      <c r="E242" s="124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>
      <c r="A243" s="23"/>
      <c r="B243" s="23"/>
      <c r="C243" s="23"/>
      <c r="D243" s="23"/>
      <c r="E243" s="124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>
      <c r="A244" s="23"/>
      <c r="B244" s="23"/>
      <c r="C244" s="23"/>
      <c r="D244" s="23"/>
      <c r="E244" s="124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>
      <c r="A245" s="23"/>
      <c r="B245" s="23"/>
      <c r="C245" s="23"/>
      <c r="D245" s="23"/>
      <c r="E245" s="124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>
      <c r="A246" s="23"/>
      <c r="B246" s="23"/>
      <c r="C246" s="23"/>
      <c r="D246" s="23"/>
      <c r="E246" s="124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>
      <c r="A247" s="23"/>
      <c r="B247" s="23"/>
      <c r="C247" s="23"/>
      <c r="D247" s="23"/>
      <c r="E247" s="124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>
      <c r="A248" s="23"/>
      <c r="B248" s="23"/>
      <c r="C248" s="23"/>
      <c r="D248" s="23"/>
      <c r="E248" s="124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>
      <c r="A249" s="23"/>
      <c r="B249" s="23"/>
      <c r="C249" s="23"/>
      <c r="D249" s="23"/>
      <c r="E249" s="124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>
      <c r="A250" s="23"/>
      <c r="B250" s="23"/>
      <c r="C250" s="23"/>
      <c r="D250" s="23"/>
      <c r="E250" s="124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>
      <c r="A251" s="23"/>
      <c r="B251" s="23"/>
      <c r="C251" s="23"/>
      <c r="D251" s="23"/>
      <c r="E251" s="124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>
      <c r="A252" s="23"/>
      <c r="B252" s="23"/>
      <c r="C252" s="23"/>
      <c r="D252" s="23"/>
      <c r="E252" s="124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>
      <c r="A253" s="23"/>
      <c r="B253" s="23"/>
      <c r="C253" s="23"/>
      <c r="D253" s="23"/>
      <c r="E253" s="124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>
      <c r="A254" s="23"/>
      <c r="B254" s="23"/>
      <c r="C254" s="23"/>
      <c r="D254" s="23"/>
      <c r="E254" s="124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>
      <c r="A255" s="23"/>
      <c r="B255" s="23"/>
      <c r="C255" s="23"/>
      <c r="D255" s="23"/>
      <c r="E255" s="124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>
      <c r="A256" s="23"/>
      <c r="B256" s="23"/>
      <c r="C256" s="23"/>
      <c r="D256" s="23"/>
      <c r="E256" s="124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>
      <c r="A257" s="23"/>
      <c r="B257" s="23"/>
      <c r="C257" s="23"/>
      <c r="D257" s="23"/>
      <c r="E257" s="124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>
      <c r="A258" s="23"/>
      <c r="B258" s="23"/>
      <c r="C258" s="23"/>
      <c r="D258" s="23"/>
      <c r="E258" s="124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>
      <c r="A259" s="23"/>
      <c r="B259" s="23"/>
      <c r="C259" s="23"/>
      <c r="D259" s="23"/>
      <c r="E259" s="124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>
      <c r="A260" s="23"/>
      <c r="B260" s="23"/>
      <c r="C260" s="23"/>
      <c r="D260" s="23"/>
      <c r="E260" s="124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>
      <c r="A261" s="23"/>
      <c r="B261" s="23"/>
      <c r="C261" s="23"/>
      <c r="D261" s="23"/>
      <c r="E261" s="124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>
      <c r="A262" s="23"/>
      <c r="B262" s="23"/>
      <c r="C262" s="23"/>
      <c r="D262" s="23"/>
      <c r="E262" s="124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>
      <c r="A263" s="23"/>
      <c r="B263" s="23"/>
      <c r="C263" s="23"/>
      <c r="D263" s="23"/>
      <c r="E263" s="124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>
      <c r="A264" s="23"/>
      <c r="B264" s="23"/>
      <c r="C264" s="23"/>
      <c r="D264" s="23"/>
      <c r="E264" s="124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>
      <c r="A265" s="23"/>
      <c r="B265" s="23"/>
      <c r="C265" s="23"/>
      <c r="D265" s="23"/>
      <c r="E265" s="124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>
      <c r="A266" s="23"/>
      <c r="B266" s="23"/>
      <c r="C266" s="23"/>
      <c r="D266" s="23"/>
      <c r="E266" s="124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>
      <c r="A267" s="23"/>
      <c r="B267" s="23"/>
      <c r="C267" s="23"/>
      <c r="D267" s="23"/>
      <c r="E267" s="124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>
      <c r="A268" s="23"/>
      <c r="B268" s="23"/>
      <c r="C268" s="23"/>
      <c r="D268" s="23"/>
      <c r="E268" s="124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>
      <c r="A269" s="23"/>
      <c r="B269" s="23"/>
      <c r="C269" s="23"/>
      <c r="D269" s="23"/>
      <c r="E269" s="124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A270" s="23"/>
      <c r="B270" s="23"/>
      <c r="C270" s="23"/>
      <c r="D270" s="23"/>
      <c r="E270" s="124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>
      <c r="A271" s="23"/>
      <c r="B271" s="23"/>
      <c r="C271" s="23"/>
      <c r="D271" s="23"/>
      <c r="E271" s="124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>
      <c r="A272" s="23"/>
      <c r="B272" s="23"/>
      <c r="C272" s="23"/>
      <c r="D272" s="23"/>
      <c r="E272" s="124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>
      <c r="A273" s="23"/>
      <c r="B273" s="23"/>
      <c r="C273" s="23"/>
      <c r="D273" s="23"/>
      <c r="E273" s="124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>
      <c r="A274" s="23"/>
      <c r="B274" s="23"/>
      <c r="C274" s="23"/>
      <c r="D274" s="23"/>
      <c r="E274" s="124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>
      <c r="A275" s="23"/>
      <c r="B275" s="23"/>
      <c r="C275" s="23"/>
      <c r="D275" s="23"/>
      <c r="E275" s="124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>
      <c r="A276" s="23"/>
      <c r="B276" s="23"/>
      <c r="C276" s="23"/>
      <c r="D276" s="23"/>
      <c r="E276" s="124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>
      <c r="A277" s="23"/>
      <c r="B277" s="23"/>
      <c r="C277" s="23"/>
      <c r="D277" s="23"/>
      <c r="E277" s="124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>
      <c r="A278" s="23"/>
      <c r="B278" s="23"/>
      <c r="C278" s="23"/>
      <c r="D278" s="23"/>
      <c r="E278" s="124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>
      <c r="A279" s="23"/>
      <c r="B279" s="23"/>
      <c r="C279" s="23"/>
      <c r="D279" s="23"/>
      <c r="E279" s="124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>
      <c r="A280" s="23"/>
      <c r="B280" s="23"/>
      <c r="C280" s="23"/>
      <c r="D280" s="23"/>
      <c r="E280" s="124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>
      <c r="A281" s="23"/>
      <c r="B281" s="23"/>
      <c r="C281" s="23"/>
      <c r="D281" s="23"/>
      <c r="E281" s="124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>
      <c r="A282" s="23"/>
      <c r="B282" s="23"/>
      <c r="C282" s="23"/>
      <c r="D282" s="23"/>
      <c r="E282" s="124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>
      <c r="A283" s="23"/>
      <c r="B283" s="23"/>
      <c r="C283" s="23"/>
      <c r="D283" s="23"/>
      <c r="E283" s="124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>
      <c r="A284" s="23"/>
      <c r="B284" s="23"/>
      <c r="C284" s="23"/>
      <c r="D284" s="23"/>
      <c r="E284" s="124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>
      <c r="A285" s="23"/>
      <c r="B285" s="23"/>
      <c r="C285" s="23"/>
      <c r="D285" s="23"/>
      <c r="E285" s="124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>
      <c r="A286" s="23"/>
      <c r="B286" s="23"/>
      <c r="C286" s="23"/>
      <c r="D286" s="23"/>
      <c r="E286" s="124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>
      <c r="A287" s="23"/>
      <c r="B287" s="23"/>
      <c r="C287" s="23"/>
      <c r="D287" s="23"/>
      <c r="E287" s="124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>
      <c r="A288" s="23"/>
      <c r="B288" s="23"/>
      <c r="C288" s="23"/>
      <c r="D288" s="23"/>
      <c r="E288" s="124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>
      <c r="A289" s="23"/>
      <c r="B289" s="23"/>
      <c r="C289" s="23"/>
      <c r="D289" s="23"/>
      <c r="E289" s="124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>
      <c r="A290" s="23"/>
      <c r="B290" s="23"/>
      <c r="C290" s="23"/>
      <c r="D290" s="23"/>
      <c r="E290" s="124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>
      <c r="A291" s="23"/>
      <c r="B291" s="23"/>
      <c r="C291" s="23"/>
      <c r="D291" s="23"/>
      <c r="E291" s="124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>
      <c r="A292" s="23"/>
      <c r="B292" s="23"/>
      <c r="C292" s="23"/>
      <c r="D292" s="23"/>
      <c r="E292" s="124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>
      <c r="A293" s="23"/>
      <c r="B293" s="23"/>
      <c r="C293" s="23"/>
      <c r="D293" s="23"/>
      <c r="E293" s="124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>
      <c r="A294" s="23"/>
      <c r="B294" s="23"/>
      <c r="C294" s="23"/>
      <c r="D294" s="23"/>
      <c r="E294" s="124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>
      <c r="A295" s="23"/>
      <c r="B295" s="23"/>
      <c r="C295" s="23"/>
      <c r="D295" s="23"/>
      <c r="E295" s="124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>
      <c r="A296" s="23"/>
      <c r="B296" s="23"/>
      <c r="C296" s="23"/>
      <c r="D296" s="23"/>
      <c r="E296" s="124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>
      <c r="A297" s="23"/>
      <c r="B297" s="23"/>
      <c r="C297" s="23"/>
      <c r="D297" s="23"/>
      <c r="E297" s="124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>
      <c r="A298" s="23"/>
      <c r="B298" s="23"/>
      <c r="C298" s="23"/>
      <c r="D298" s="23"/>
      <c r="E298" s="124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>
      <c r="A299" s="23"/>
      <c r="B299" s="23"/>
      <c r="C299" s="23"/>
      <c r="D299" s="23"/>
      <c r="E299" s="124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>
      <c r="A300" s="23"/>
      <c r="B300" s="23"/>
      <c r="C300" s="23"/>
      <c r="D300" s="23"/>
      <c r="E300" s="124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>
      <c r="A301" s="23"/>
      <c r="B301" s="23"/>
      <c r="C301" s="23"/>
      <c r="D301" s="23"/>
      <c r="E301" s="124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>
      <c r="A302" s="23"/>
      <c r="B302" s="23"/>
      <c r="C302" s="23"/>
      <c r="D302" s="23"/>
      <c r="E302" s="124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>
      <c r="A303" s="23"/>
      <c r="B303" s="23"/>
      <c r="C303" s="23"/>
      <c r="D303" s="23"/>
      <c r="E303" s="124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>
      <c r="A304" s="23"/>
      <c r="B304" s="23"/>
      <c r="C304" s="23"/>
      <c r="D304" s="23"/>
      <c r="E304" s="124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>
      <c r="A305" s="23"/>
      <c r="B305" s="23"/>
      <c r="C305" s="23"/>
      <c r="D305" s="23"/>
      <c r="E305" s="124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>
      <c r="A306" s="23"/>
      <c r="B306" s="23"/>
      <c r="C306" s="23"/>
      <c r="D306" s="23"/>
      <c r="E306" s="124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>
      <c r="A307" s="23"/>
      <c r="B307" s="23"/>
      <c r="C307" s="23"/>
      <c r="D307" s="23"/>
      <c r="E307" s="124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>
      <c r="A308" s="23"/>
      <c r="B308" s="23"/>
      <c r="C308" s="23"/>
      <c r="D308" s="23"/>
      <c r="E308" s="124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>
      <c r="A309" s="23"/>
      <c r="B309" s="23"/>
      <c r="C309" s="23"/>
      <c r="D309" s="23"/>
      <c r="E309" s="124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>
      <c r="A310" s="23"/>
      <c r="B310" s="23"/>
      <c r="C310" s="23"/>
      <c r="D310" s="23"/>
      <c r="E310" s="124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>
      <c r="A311" s="23"/>
      <c r="B311" s="23"/>
      <c r="C311" s="23"/>
      <c r="D311" s="23"/>
      <c r="E311" s="124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>
      <c r="A312" s="23"/>
      <c r="B312" s="23"/>
      <c r="C312" s="23"/>
      <c r="D312" s="23"/>
      <c r="E312" s="124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>
      <c r="A313" s="23"/>
      <c r="B313" s="23"/>
      <c r="C313" s="23"/>
      <c r="D313" s="23"/>
      <c r="E313" s="124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>
      <c r="A314" s="23"/>
      <c r="B314" s="23"/>
      <c r="C314" s="23"/>
      <c r="D314" s="23"/>
      <c r="E314" s="124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>
      <c r="A315" s="23"/>
      <c r="B315" s="23"/>
      <c r="C315" s="23"/>
      <c r="D315" s="23"/>
      <c r="E315" s="124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>
      <c r="A316" s="23"/>
      <c r="B316" s="23"/>
      <c r="C316" s="23"/>
      <c r="D316" s="23"/>
      <c r="E316" s="124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>
      <c r="A317" s="23"/>
      <c r="B317" s="23"/>
      <c r="C317" s="23"/>
      <c r="D317" s="23"/>
      <c r="E317" s="124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>
      <c r="A318" s="23"/>
      <c r="B318" s="23"/>
      <c r="C318" s="23"/>
      <c r="D318" s="23"/>
      <c r="E318" s="124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>
      <c r="A319" s="23"/>
      <c r="B319" s="23"/>
      <c r="C319" s="23"/>
      <c r="D319" s="23"/>
      <c r="E319" s="124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>
      <c r="A320" s="23"/>
      <c r="B320" s="23"/>
      <c r="C320" s="23"/>
      <c r="D320" s="23"/>
      <c r="E320" s="124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>
      <c r="A321" s="23"/>
      <c r="B321" s="23"/>
      <c r="C321" s="23"/>
      <c r="D321" s="23"/>
      <c r="E321" s="124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>
      <c r="A322" s="23"/>
      <c r="B322" s="23"/>
      <c r="C322" s="23"/>
      <c r="D322" s="23"/>
      <c r="E322" s="124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>
      <c r="A323" s="23"/>
      <c r="B323" s="23"/>
      <c r="C323" s="23"/>
      <c r="D323" s="23"/>
      <c r="E323" s="124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>
      <c r="A324" s="23"/>
      <c r="B324" s="23"/>
      <c r="C324" s="23"/>
      <c r="D324" s="23"/>
      <c r="E324" s="124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>
      <c r="A325" s="23"/>
      <c r="B325" s="23"/>
      <c r="C325" s="23"/>
      <c r="D325" s="23"/>
      <c r="E325" s="124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>
      <c r="A326" s="23"/>
      <c r="B326" s="23"/>
      <c r="C326" s="23"/>
      <c r="D326" s="23"/>
      <c r="E326" s="124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>
      <c r="A327" s="23"/>
      <c r="B327" s="23"/>
      <c r="C327" s="23"/>
      <c r="D327" s="23"/>
      <c r="E327" s="124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>
      <c r="A328" s="23"/>
      <c r="B328" s="23"/>
      <c r="C328" s="23"/>
      <c r="D328" s="23"/>
      <c r="E328" s="124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>
      <c r="A329" s="23"/>
      <c r="B329" s="23"/>
      <c r="C329" s="23"/>
      <c r="D329" s="23"/>
      <c r="E329" s="124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>
      <c r="A330" s="23"/>
      <c r="B330" s="23"/>
      <c r="C330" s="23"/>
      <c r="D330" s="23"/>
      <c r="E330" s="124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>
      <c r="A331" s="23"/>
      <c r="B331" s="23"/>
      <c r="C331" s="23"/>
      <c r="D331" s="23"/>
      <c r="E331" s="124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>
      <c r="A332" s="23"/>
      <c r="B332" s="23"/>
      <c r="C332" s="23"/>
      <c r="D332" s="23"/>
      <c r="E332" s="124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>
      <c r="A333" s="23"/>
      <c r="B333" s="23"/>
      <c r="C333" s="23"/>
      <c r="D333" s="23"/>
      <c r="E333" s="124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>
      <c r="A334" s="23"/>
      <c r="B334" s="23"/>
      <c r="C334" s="23"/>
      <c r="D334" s="23"/>
      <c r="E334" s="124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>
      <c r="A335" s="23"/>
      <c r="B335" s="23"/>
      <c r="C335" s="23"/>
      <c r="D335" s="23"/>
      <c r="E335" s="124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>
      <c r="A336" s="23"/>
      <c r="B336" s="23"/>
      <c r="C336" s="23"/>
      <c r="D336" s="23"/>
      <c r="E336" s="124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>
      <c r="A337" s="23"/>
      <c r="B337" s="23"/>
      <c r="C337" s="23"/>
      <c r="D337" s="23"/>
      <c r="E337" s="124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>
      <c r="A338" s="23"/>
      <c r="B338" s="23"/>
      <c r="C338" s="23"/>
      <c r="D338" s="23"/>
      <c r="E338" s="124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>
      <c r="A339" s="23"/>
      <c r="B339" s="23"/>
      <c r="C339" s="23"/>
      <c r="D339" s="23"/>
      <c r="E339" s="124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>
      <c r="A340" s="23"/>
      <c r="B340" s="23"/>
      <c r="C340" s="23"/>
      <c r="D340" s="23"/>
      <c r="E340" s="124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>
      <c r="A341" s="23"/>
      <c r="B341" s="23"/>
      <c r="C341" s="23"/>
      <c r="D341" s="23"/>
      <c r="E341" s="124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>
      <c r="A342" s="23"/>
      <c r="B342" s="23"/>
      <c r="C342" s="23"/>
      <c r="D342" s="23"/>
      <c r="E342" s="124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>
      <c r="A343" s="23"/>
      <c r="B343" s="23"/>
      <c r="C343" s="23"/>
      <c r="D343" s="23"/>
      <c r="E343" s="124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>
      <c r="A344" s="23"/>
      <c r="B344" s="23"/>
      <c r="C344" s="23"/>
      <c r="D344" s="23"/>
      <c r="E344" s="124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>
      <c r="A345" s="23"/>
      <c r="B345" s="23"/>
      <c r="C345" s="23"/>
      <c r="D345" s="23"/>
      <c r="E345" s="124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>
      <c r="A346" s="23"/>
      <c r="B346" s="23"/>
      <c r="C346" s="23"/>
      <c r="D346" s="23"/>
      <c r="E346" s="124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>
      <c r="A347" s="23"/>
      <c r="B347" s="23"/>
      <c r="C347" s="23"/>
      <c r="D347" s="23"/>
      <c r="E347" s="124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>
      <c r="A348" s="23"/>
      <c r="B348" s="23"/>
      <c r="C348" s="23"/>
      <c r="D348" s="23"/>
      <c r="E348" s="124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>
      <c r="A349" s="23"/>
      <c r="B349" s="23"/>
      <c r="C349" s="23"/>
      <c r="D349" s="23"/>
      <c r="E349" s="124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>
      <c r="A350" s="23"/>
      <c r="B350" s="23"/>
      <c r="C350" s="23"/>
      <c r="D350" s="23"/>
      <c r="E350" s="124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>
      <c r="A351" s="23"/>
      <c r="B351" s="23"/>
      <c r="C351" s="23"/>
      <c r="D351" s="23"/>
      <c r="E351" s="124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>
      <c r="A352" s="23"/>
      <c r="B352" s="23"/>
      <c r="C352" s="23"/>
      <c r="D352" s="23"/>
      <c r="E352" s="124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>
      <c r="A353" s="23"/>
      <c r="B353" s="23"/>
      <c r="C353" s="23"/>
      <c r="D353" s="23"/>
      <c r="E353" s="124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>
      <c r="A354" s="23"/>
      <c r="B354" s="23"/>
      <c r="C354" s="23"/>
      <c r="D354" s="23"/>
      <c r="E354" s="124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>
      <c r="A355" s="23"/>
      <c r="B355" s="23"/>
      <c r="C355" s="23"/>
      <c r="D355" s="23"/>
      <c r="E355" s="124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>
      <c r="A356" s="23"/>
      <c r="B356" s="23"/>
      <c r="C356" s="23"/>
      <c r="D356" s="23"/>
      <c r="E356" s="124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>
      <c r="A357" s="23"/>
      <c r="B357" s="23"/>
      <c r="C357" s="23"/>
      <c r="D357" s="23"/>
      <c r="E357" s="124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>
      <c r="A358" s="23"/>
      <c r="B358" s="23"/>
      <c r="C358" s="23"/>
      <c r="D358" s="23"/>
      <c r="E358" s="124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>
      <c r="A359" s="23"/>
      <c r="B359" s="23"/>
      <c r="C359" s="23"/>
      <c r="D359" s="23"/>
      <c r="E359" s="124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>
      <c r="A360" s="23"/>
      <c r="B360" s="23"/>
      <c r="C360" s="23"/>
      <c r="D360" s="23"/>
      <c r="E360" s="124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>
      <c r="A361" s="23"/>
      <c r="B361" s="23"/>
      <c r="C361" s="23"/>
      <c r="D361" s="23"/>
      <c r="E361" s="124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>
      <c r="A362" s="23"/>
      <c r="B362" s="23"/>
      <c r="C362" s="23"/>
      <c r="D362" s="23"/>
      <c r="E362" s="124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>
      <c r="A363" s="23"/>
      <c r="B363" s="23"/>
      <c r="C363" s="23"/>
      <c r="D363" s="23"/>
      <c r="E363" s="124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>
      <c r="A364" s="23"/>
      <c r="B364" s="23"/>
      <c r="C364" s="23"/>
      <c r="D364" s="23"/>
      <c r="E364" s="124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>
      <c r="A365" s="23"/>
      <c r="B365" s="23"/>
      <c r="C365" s="23"/>
      <c r="D365" s="23"/>
      <c r="E365" s="124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>
      <c r="A366" s="23"/>
      <c r="B366" s="23"/>
      <c r="C366" s="23"/>
      <c r="D366" s="23"/>
      <c r="E366" s="124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23"/>
      <c r="B367" s="23"/>
      <c r="C367" s="23"/>
      <c r="D367" s="23"/>
      <c r="E367" s="124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>
      <c r="A368" s="23"/>
      <c r="B368" s="23"/>
      <c r="C368" s="23"/>
      <c r="D368" s="23"/>
      <c r="E368" s="124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>
      <c r="A369" s="23"/>
      <c r="B369" s="23"/>
      <c r="C369" s="23"/>
      <c r="D369" s="23"/>
      <c r="E369" s="124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>
      <c r="A370" s="23"/>
      <c r="B370" s="23"/>
      <c r="C370" s="23"/>
      <c r="D370" s="23"/>
      <c r="E370" s="124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>
      <c r="A371" s="23"/>
      <c r="B371" s="23"/>
      <c r="C371" s="23"/>
      <c r="D371" s="23"/>
      <c r="E371" s="124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>
      <c r="A372" s="23"/>
      <c r="B372" s="23"/>
      <c r="C372" s="23"/>
      <c r="D372" s="23"/>
      <c r="E372" s="124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>
      <c r="A373" s="23"/>
      <c r="B373" s="23"/>
      <c r="C373" s="23"/>
      <c r="D373" s="23"/>
      <c r="E373" s="124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>
      <c r="A374" s="23"/>
      <c r="B374" s="23"/>
      <c r="C374" s="23"/>
      <c r="D374" s="23"/>
      <c r="E374" s="124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>
      <c r="A375" s="23"/>
      <c r="B375" s="23"/>
      <c r="C375" s="23"/>
      <c r="D375" s="23"/>
      <c r="E375" s="124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>
      <c r="A376" s="23"/>
      <c r="B376" s="23"/>
      <c r="C376" s="23"/>
      <c r="D376" s="23"/>
      <c r="E376" s="124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>
      <c r="A377" s="23"/>
      <c r="B377" s="23"/>
      <c r="C377" s="23"/>
      <c r="D377" s="23"/>
      <c r="E377" s="124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>
      <c r="A378" s="23"/>
      <c r="B378" s="23"/>
      <c r="C378" s="23"/>
      <c r="D378" s="23"/>
      <c r="E378" s="124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>
      <c r="A379" s="23"/>
      <c r="B379" s="23"/>
      <c r="C379" s="23"/>
      <c r="D379" s="23"/>
      <c r="E379" s="124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>
      <c r="A380" s="23"/>
      <c r="B380" s="23"/>
      <c r="C380" s="23"/>
      <c r="D380" s="23"/>
      <c r="E380" s="124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>
      <c r="A381" s="23"/>
      <c r="B381" s="23"/>
      <c r="C381" s="23"/>
      <c r="D381" s="23"/>
      <c r="E381" s="124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>
      <c r="A382" s="23"/>
      <c r="B382" s="23"/>
      <c r="C382" s="23"/>
      <c r="D382" s="23"/>
      <c r="E382" s="124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>
      <c r="A383" s="23"/>
      <c r="B383" s="23"/>
      <c r="C383" s="23"/>
      <c r="D383" s="23"/>
      <c r="E383" s="124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>
      <c r="A384" s="23"/>
      <c r="B384" s="23"/>
      <c r="C384" s="23"/>
      <c r="D384" s="23"/>
      <c r="E384" s="124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>
      <c r="A385" s="23"/>
      <c r="B385" s="23"/>
      <c r="C385" s="23"/>
      <c r="D385" s="23"/>
      <c r="E385" s="124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>
      <c r="A386" s="23"/>
      <c r="B386" s="23"/>
      <c r="C386" s="23"/>
      <c r="D386" s="23"/>
      <c r="E386" s="124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>
      <c r="A387" s="23"/>
      <c r="B387" s="23"/>
      <c r="C387" s="23"/>
      <c r="D387" s="23"/>
      <c r="E387" s="124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>
      <c r="A388" s="23"/>
      <c r="B388" s="23"/>
      <c r="C388" s="23"/>
      <c r="D388" s="23"/>
      <c r="E388" s="124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>
      <c r="A389" s="23"/>
      <c r="B389" s="23"/>
      <c r="C389" s="23"/>
      <c r="D389" s="23"/>
      <c r="E389" s="124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>
      <c r="A390" s="23"/>
      <c r="B390" s="23"/>
      <c r="C390" s="23"/>
      <c r="D390" s="23"/>
      <c r="E390" s="124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>
      <c r="A391" s="23"/>
      <c r="B391" s="23"/>
      <c r="C391" s="23"/>
      <c r="D391" s="23"/>
      <c r="E391" s="124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>
      <c r="A392" s="23"/>
      <c r="B392" s="23"/>
      <c r="C392" s="23"/>
      <c r="D392" s="23"/>
      <c r="E392" s="124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>
      <c r="A393" s="23"/>
      <c r="B393" s="23"/>
      <c r="C393" s="23"/>
      <c r="D393" s="23"/>
      <c r="E393" s="124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>
      <c r="A394" s="23"/>
      <c r="B394" s="23"/>
      <c r="C394" s="23"/>
      <c r="D394" s="23"/>
      <c r="E394" s="124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>
      <c r="A395" s="23"/>
      <c r="B395" s="23"/>
      <c r="C395" s="23"/>
      <c r="D395" s="23"/>
      <c r="E395" s="124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>
      <c r="A396" s="23"/>
      <c r="B396" s="23"/>
      <c r="C396" s="23"/>
      <c r="D396" s="23"/>
      <c r="E396" s="124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>
      <c r="A397" s="23"/>
      <c r="B397" s="23"/>
      <c r="C397" s="23"/>
      <c r="D397" s="23"/>
      <c r="E397" s="124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>
      <c r="A398" s="23"/>
      <c r="B398" s="23"/>
      <c r="C398" s="23"/>
      <c r="D398" s="23"/>
      <c r="E398" s="124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>
      <c r="A399" s="23"/>
      <c r="B399" s="23"/>
      <c r="C399" s="23"/>
      <c r="D399" s="23"/>
      <c r="E399" s="124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00"/>
  <sheetViews>
    <sheetView topLeftCell="B1" workbookViewId="0">
      <selection activeCell="F2" sqref="F2"/>
    </sheetView>
  </sheetViews>
  <sheetFormatPr defaultColWidth="11.25" defaultRowHeight="15" customHeight="1"/>
  <cols>
    <col min="1" max="1" width="11.25" customWidth="1"/>
    <col min="2" max="2" width="35.9140625" customWidth="1"/>
    <col min="3" max="4" width="23" customWidth="1"/>
    <col min="5" max="5" width="31.75" customWidth="1"/>
    <col min="6" max="6" width="34.4140625" customWidth="1"/>
  </cols>
  <sheetData>
    <row r="1" spans="1:6" ht="15.5">
      <c r="A1" s="79" t="s">
        <v>3523</v>
      </c>
      <c r="B1" s="80" t="s">
        <v>4409</v>
      </c>
      <c r="C1" s="80" t="s">
        <v>4411</v>
      </c>
      <c r="D1" s="80" t="s">
        <v>0</v>
      </c>
      <c r="E1" s="80" t="s">
        <v>4410</v>
      </c>
      <c r="F1" s="80" t="s">
        <v>4437</v>
      </c>
    </row>
    <row r="2" spans="1:6" ht="15.5">
      <c r="A2" s="28">
        <v>1</v>
      </c>
      <c r="B2" s="28" t="s">
        <v>3524</v>
      </c>
      <c r="C2" s="28" t="s">
        <v>796</v>
      </c>
      <c r="D2" s="28" t="s">
        <v>3525</v>
      </c>
      <c r="E2" s="28" t="s">
        <v>3526</v>
      </c>
      <c r="F2" s="28">
        <v>97533756</v>
      </c>
    </row>
    <row r="3" spans="1:6" ht="15.5">
      <c r="A3" s="28">
        <v>2</v>
      </c>
      <c r="B3" s="28" t="s">
        <v>3527</v>
      </c>
      <c r="C3" s="28" t="s">
        <v>796</v>
      </c>
      <c r="D3" s="28" t="s">
        <v>3528</v>
      </c>
      <c r="E3" s="28" t="s">
        <v>3529</v>
      </c>
      <c r="F3" s="28">
        <v>84486021</v>
      </c>
    </row>
    <row r="4" spans="1:6" ht="31">
      <c r="A4" s="28">
        <v>3</v>
      </c>
      <c r="B4" s="28" t="s">
        <v>3530</v>
      </c>
      <c r="C4" s="28" t="s">
        <v>3531</v>
      </c>
      <c r="D4" s="28" t="s">
        <v>39</v>
      </c>
      <c r="E4" s="28" t="s">
        <v>3532</v>
      </c>
      <c r="F4" s="28" t="s">
        <v>3533</v>
      </c>
    </row>
    <row r="5" spans="1:6" ht="31">
      <c r="A5" s="28">
        <v>4</v>
      </c>
      <c r="B5" s="28" t="s">
        <v>3534</v>
      </c>
      <c r="C5" s="28" t="s">
        <v>3535</v>
      </c>
      <c r="D5" s="28" t="s">
        <v>2444</v>
      </c>
      <c r="E5" s="28" t="s">
        <v>3536</v>
      </c>
      <c r="F5" s="28" t="s">
        <v>3537</v>
      </c>
    </row>
    <row r="6" spans="1:6" ht="31">
      <c r="A6" s="28">
        <v>5</v>
      </c>
      <c r="B6" s="28" t="s">
        <v>3538</v>
      </c>
      <c r="C6" s="28" t="s">
        <v>3539</v>
      </c>
      <c r="D6" s="28" t="s">
        <v>3540</v>
      </c>
      <c r="E6" s="28" t="s">
        <v>3541</v>
      </c>
      <c r="F6" s="28" t="s">
        <v>3542</v>
      </c>
    </row>
    <row r="7" spans="1:6" ht="31">
      <c r="A7" s="28">
        <v>6</v>
      </c>
      <c r="B7" s="28" t="s">
        <v>3543</v>
      </c>
      <c r="C7" s="28" t="s">
        <v>3535</v>
      </c>
      <c r="D7" s="28" t="s">
        <v>3544</v>
      </c>
      <c r="E7" s="28" t="s">
        <v>3545</v>
      </c>
      <c r="F7" s="28" t="s">
        <v>3546</v>
      </c>
    </row>
    <row r="8" spans="1:6" ht="46.5">
      <c r="A8" s="28">
        <v>7</v>
      </c>
      <c r="B8" s="28" t="s">
        <v>3547</v>
      </c>
      <c r="C8" s="28" t="s">
        <v>3548</v>
      </c>
      <c r="D8" s="28" t="s">
        <v>439</v>
      </c>
      <c r="E8" s="28" t="s">
        <v>3549</v>
      </c>
      <c r="F8" s="28" t="s">
        <v>3550</v>
      </c>
    </row>
    <row r="9" spans="1:6" ht="15.5">
      <c r="A9" s="28">
        <v>8</v>
      </c>
      <c r="B9" s="28" t="s">
        <v>3551</v>
      </c>
      <c r="C9" s="28" t="s">
        <v>3552</v>
      </c>
      <c r="D9" s="28" t="s">
        <v>3553</v>
      </c>
      <c r="E9" s="28" t="s">
        <v>3554</v>
      </c>
      <c r="F9" s="28" t="s">
        <v>3555</v>
      </c>
    </row>
    <row r="10" spans="1:6" ht="15.5">
      <c r="A10" s="28">
        <v>9</v>
      </c>
      <c r="B10" s="28" t="s">
        <v>3556</v>
      </c>
      <c r="C10" s="28" t="s">
        <v>3552</v>
      </c>
      <c r="D10" s="28" t="s">
        <v>3557</v>
      </c>
      <c r="E10" s="28" t="s">
        <v>3558</v>
      </c>
      <c r="F10" s="28" t="s">
        <v>3559</v>
      </c>
    </row>
    <row r="11" spans="1:6" ht="15.5">
      <c r="A11" s="28">
        <v>10</v>
      </c>
      <c r="B11" s="28"/>
      <c r="C11" s="28"/>
      <c r="D11" s="28"/>
      <c r="E11" s="28"/>
      <c r="F11" s="28"/>
    </row>
    <row r="12" spans="1:6" ht="15.5">
      <c r="A12" s="28">
        <v>11</v>
      </c>
      <c r="B12" s="28"/>
      <c r="C12" s="28"/>
      <c r="D12" s="28"/>
      <c r="E12" s="28"/>
      <c r="F12" s="28"/>
    </row>
    <row r="13" spans="1:6" ht="15.5">
      <c r="A13" s="28">
        <v>12</v>
      </c>
      <c r="B13" s="28"/>
      <c r="C13" s="28"/>
      <c r="D13" s="28"/>
      <c r="E13" s="28"/>
      <c r="F13" s="28"/>
    </row>
    <row r="14" spans="1:6" ht="15.5">
      <c r="A14" s="28">
        <v>13</v>
      </c>
      <c r="B14" s="28"/>
      <c r="C14" s="28"/>
      <c r="D14" s="28"/>
      <c r="E14" s="28"/>
      <c r="F14" s="28"/>
    </row>
    <row r="15" spans="1:6" ht="15.5">
      <c r="A15" s="28">
        <v>14</v>
      </c>
      <c r="B15" s="28"/>
      <c r="C15" s="28"/>
      <c r="D15" s="28"/>
      <c r="E15" s="28"/>
      <c r="F15" s="28"/>
    </row>
    <row r="16" spans="1:6" ht="15.5">
      <c r="A16" s="28">
        <v>15</v>
      </c>
      <c r="B16" s="28"/>
      <c r="C16" s="28"/>
      <c r="D16" s="28"/>
      <c r="E16" s="28"/>
      <c r="F16" s="28"/>
    </row>
    <row r="17" spans="1:6" ht="15.5">
      <c r="A17" s="28">
        <v>16</v>
      </c>
      <c r="B17" s="28"/>
      <c r="C17" s="28"/>
      <c r="D17" s="28"/>
      <c r="E17" s="28"/>
      <c r="F17" s="28"/>
    </row>
    <row r="18" spans="1:6" ht="15.5">
      <c r="A18" s="28">
        <v>17</v>
      </c>
      <c r="B18" s="28"/>
      <c r="C18" s="28"/>
      <c r="D18" s="28"/>
      <c r="E18" s="28"/>
      <c r="F18" s="28"/>
    </row>
    <row r="19" spans="1:6" ht="15.5">
      <c r="A19" s="28">
        <v>18</v>
      </c>
      <c r="B19" s="28"/>
      <c r="C19" s="28"/>
      <c r="D19" s="28"/>
      <c r="E19" s="28"/>
      <c r="F19" s="28"/>
    </row>
    <row r="20" spans="1:6" ht="15.5">
      <c r="A20" s="28">
        <v>19</v>
      </c>
      <c r="B20" s="28"/>
      <c r="C20" s="28"/>
      <c r="D20" s="28"/>
      <c r="E20" s="28"/>
      <c r="F20" s="28"/>
    </row>
    <row r="21" spans="1:6" ht="15.75" customHeight="1">
      <c r="A21" s="28">
        <v>20</v>
      </c>
      <c r="B21" s="28"/>
      <c r="C21" s="28"/>
      <c r="D21" s="28"/>
      <c r="E21" s="28"/>
      <c r="F21" s="28"/>
    </row>
    <row r="22" spans="1:6" ht="15.75" customHeight="1">
      <c r="A22" s="29"/>
      <c r="B22" s="29"/>
      <c r="C22" s="29"/>
      <c r="D22" s="29"/>
      <c r="E22" s="29"/>
      <c r="F22" s="29"/>
    </row>
    <row r="23" spans="1:6" ht="15.75" customHeight="1">
      <c r="A23" s="23"/>
      <c r="B23" s="23"/>
      <c r="C23" s="23"/>
      <c r="D23" s="23"/>
      <c r="E23" s="23"/>
      <c r="F23" s="23"/>
    </row>
    <row r="24" spans="1:6" ht="15.75" customHeight="1">
      <c r="A24" s="23"/>
      <c r="B24" s="23"/>
      <c r="C24" s="23"/>
      <c r="D24" s="23"/>
      <c r="E24" s="23"/>
      <c r="F24" s="23"/>
    </row>
    <row r="25" spans="1:6" ht="15.75" customHeight="1">
      <c r="A25" s="23"/>
      <c r="B25" s="23"/>
      <c r="C25" s="23"/>
      <c r="D25" s="23"/>
      <c r="E25" s="23"/>
      <c r="F25" s="23"/>
    </row>
    <row r="26" spans="1:6" ht="15.75" customHeight="1">
      <c r="A26" s="23"/>
      <c r="B26" s="23"/>
      <c r="C26" s="23"/>
      <c r="D26" s="23"/>
      <c r="E26" s="23"/>
      <c r="F26" s="23"/>
    </row>
    <row r="27" spans="1:6" ht="15.75" customHeight="1">
      <c r="A27" s="23"/>
      <c r="B27" s="23"/>
      <c r="C27" s="23"/>
      <c r="D27" s="23"/>
      <c r="E27" s="23"/>
      <c r="F27" s="23"/>
    </row>
    <row r="28" spans="1:6" ht="15.75" customHeight="1">
      <c r="A28" s="23"/>
      <c r="B28" s="23"/>
      <c r="C28" s="23"/>
      <c r="D28" s="23"/>
      <c r="E28" s="23"/>
      <c r="F28" s="23"/>
    </row>
    <row r="29" spans="1:6" ht="15.75" customHeight="1">
      <c r="A29" s="23"/>
      <c r="B29" s="23"/>
      <c r="C29" s="23"/>
      <c r="D29" s="23"/>
      <c r="E29" s="23"/>
      <c r="F29" s="23"/>
    </row>
    <row r="30" spans="1:6" ht="15.75" customHeight="1">
      <c r="A30" s="23"/>
      <c r="B30" s="23"/>
      <c r="C30" s="23"/>
      <c r="D30" s="23"/>
      <c r="E30" s="23"/>
      <c r="F30" s="23"/>
    </row>
    <row r="31" spans="1:6" ht="15.75" customHeight="1">
      <c r="A31" s="23"/>
      <c r="B31" s="23"/>
      <c r="C31" s="23"/>
      <c r="D31" s="23"/>
      <c r="E31" s="23"/>
      <c r="F31" s="23"/>
    </row>
    <row r="32" spans="1:6" ht="15.75" customHeight="1">
      <c r="A32" s="23"/>
      <c r="B32" s="23"/>
      <c r="C32" s="23"/>
      <c r="D32" s="23"/>
      <c r="E32" s="23"/>
      <c r="F32" s="23"/>
    </row>
    <row r="33" spans="1:6" ht="15.75" customHeight="1">
      <c r="A33" s="23"/>
      <c r="B33" s="23"/>
      <c r="C33" s="23"/>
      <c r="D33" s="23"/>
      <c r="E33" s="23"/>
      <c r="F33" s="23"/>
    </row>
    <row r="34" spans="1:6" ht="15.75" customHeight="1">
      <c r="A34" s="23"/>
      <c r="B34" s="23"/>
      <c r="C34" s="23"/>
      <c r="D34" s="23"/>
      <c r="E34" s="23"/>
      <c r="F34" s="23"/>
    </row>
    <row r="35" spans="1:6" ht="15.75" customHeight="1">
      <c r="A35" s="23"/>
      <c r="B35" s="23"/>
      <c r="C35" s="23"/>
      <c r="D35" s="23"/>
      <c r="E35" s="23"/>
      <c r="F35" s="23"/>
    </row>
    <row r="36" spans="1:6" ht="15.75" customHeight="1">
      <c r="A36" s="23"/>
      <c r="B36" s="23"/>
      <c r="C36" s="23"/>
      <c r="D36" s="23"/>
      <c r="E36" s="23"/>
      <c r="F36" s="23"/>
    </row>
    <row r="37" spans="1:6" ht="15.75" customHeight="1">
      <c r="A37" s="23"/>
      <c r="B37" s="23"/>
      <c r="C37" s="23"/>
      <c r="D37" s="23"/>
      <c r="E37" s="23"/>
      <c r="F37" s="23"/>
    </row>
    <row r="38" spans="1:6" ht="15.75" customHeight="1">
      <c r="A38" s="23"/>
      <c r="B38" s="23"/>
      <c r="C38" s="23"/>
      <c r="D38" s="23"/>
      <c r="E38" s="23"/>
      <c r="F38" s="23"/>
    </row>
    <row r="39" spans="1:6" ht="15.75" customHeight="1">
      <c r="A39" s="23"/>
      <c r="B39" s="23"/>
      <c r="C39" s="23"/>
      <c r="D39" s="23"/>
      <c r="E39" s="23"/>
      <c r="F39" s="23"/>
    </row>
    <row r="40" spans="1:6" ht="15.75" customHeight="1">
      <c r="A40" s="23"/>
      <c r="B40" s="23"/>
      <c r="C40" s="23"/>
      <c r="D40" s="23"/>
      <c r="E40" s="23"/>
      <c r="F40" s="23"/>
    </row>
    <row r="41" spans="1:6" ht="15.75" customHeight="1">
      <c r="A41" s="23"/>
      <c r="B41" s="23"/>
      <c r="C41" s="23"/>
      <c r="D41" s="23"/>
      <c r="E41" s="23"/>
      <c r="F41" s="23"/>
    </row>
    <row r="42" spans="1:6" ht="15.75" customHeight="1">
      <c r="A42" s="23"/>
      <c r="B42" s="23"/>
      <c r="C42" s="23"/>
      <c r="D42" s="23"/>
      <c r="E42" s="23"/>
      <c r="F42" s="23"/>
    </row>
    <row r="43" spans="1:6" ht="15.75" customHeight="1">
      <c r="A43" s="23"/>
      <c r="B43" s="23"/>
      <c r="C43" s="23"/>
      <c r="D43" s="23"/>
      <c r="E43" s="23"/>
      <c r="F43" s="23"/>
    </row>
    <row r="44" spans="1:6" ht="15.75" customHeight="1">
      <c r="A44" s="23"/>
      <c r="B44" s="23"/>
      <c r="C44" s="23"/>
      <c r="D44" s="23"/>
      <c r="E44" s="23"/>
      <c r="F44" s="23"/>
    </row>
    <row r="45" spans="1:6" ht="15.75" customHeight="1">
      <c r="A45" s="23"/>
      <c r="B45" s="23"/>
      <c r="C45" s="23"/>
      <c r="D45" s="23"/>
      <c r="E45" s="23"/>
      <c r="F45" s="23"/>
    </row>
    <row r="46" spans="1:6" ht="15.75" customHeight="1">
      <c r="A46" s="23"/>
      <c r="B46" s="23"/>
      <c r="C46" s="23"/>
      <c r="D46" s="23"/>
      <c r="E46" s="23"/>
      <c r="F46" s="23"/>
    </row>
    <row r="47" spans="1:6" ht="15.75" customHeight="1">
      <c r="A47" s="23"/>
      <c r="B47" s="23"/>
      <c r="C47" s="23"/>
      <c r="D47" s="23"/>
      <c r="E47" s="23"/>
      <c r="F47" s="23"/>
    </row>
    <row r="48" spans="1:6" ht="15.75" customHeight="1">
      <c r="A48" s="23"/>
      <c r="B48" s="23"/>
      <c r="C48" s="23"/>
      <c r="D48" s="23"/>
      <c r="E48" s="23"/>
      <c r="F48" s="23"/>
    </row>
    <row r="49" spans="1:6" ht="15.75" customHeight="1">
      <c r="A49" s="23"/>
      <c r="B49" s="23"/>
      <c r="C49" s="23"/>
      <c r="D49" s="23"/>
      <c r="E49" s="23"/>
      <c r="F49" s="23"/>
    </row>
    <row r="50" spans="1:6" ht="15.75" customHeight="1">
      <c r="A50" s="23"/>
      <c r="B50" s="23"/>
      <c r="C50" s="23"/>
      <c r="D50" s="23"/>
      <c r="E50" s="23"/>
      <c r="F50" s="23"/>
    </row>
    <row r="51" spans="1:6" ht="15.75" customHeight="1">
      <c r="A51" s="23"/>
      <c r="B51" s="23"/>
      <c r="C51" s="23"/>
      <c r="D51" s="23"/>
      <c r="E51" s="23"/>
      <c r="F51" s="23"/>
    </row>
    <row r="52" spans="1:6" ht="15.75" customHeight="1">
      <c r="A52" s="23"/>
      <c r="B52" s="23"/>
      <c r="C52" s="23"/>
      <c r="D52" s="23"/>
      <c r="E52" s="23"/>
      <c r="F52" s="23"/>
    </row>
    <row r="53" spans="1:6" ht="15.75" customHeight="1">
      <c r="A53" s="23"/>
      <c r="B53" s="23"/>
      <c r="C53" s="23"/>
      <c r="D53" s="23"/>
      <c r="E53" s="23"/>
      <c r="F53" s="23"/>
    </row>
    <row r="54" spans="1:6" ht="15.75" customHeight="1">
      <c r="A54" s="23"/>
      <c r="B54" s="23"/>
      <c r="C54" s="23"/>
      <c r="D54" s="23"/>
      <c r="E54" s="23"/>
      <c r="F54" s="23"/>
    </row>
    <row r="55" spans="1:6" ht="15.75" customHeight="1">
      <c r="A55" s="23"/>
      <c r="B55" s="23"/>
      <c r="C55" s="23"/>
      <c r="D55" s="23"/>
      <c r="E55" s="23"/>
      <c r="F55" s="23"/>
    </row>
    <row r="56" spans="1:6" ht="15.75" customHeight="1">
      <c r="A56" s="23"/>
      <c r="B56" s="23"/>
      <c r="C56" s="23"/>
      <c r="D56" s="23"/>
      <c r="E56" s="23"/>
      <c r="F56" s="23"/>
    </row>
    <row r="57" spans="1:6" ht="15.75" customHeight="1">
      <c r="A57" s="23"/>
      <c r="B57" s="23"/>
      <c r="C57" s="23"/>
      <c r="D57" s="23"/>
      <c r="E57" s="23"/>
      <c r="F57" s="23"/>
    </row>
    <row r="58" spans="1:6" ht="15.75" customHeight="1">
      <c r="A58" s="23"/>
      <c r="B58" s="23"/>
      <c r="C58" s="23"/>
      <c r="D58" s="23"/>
      <c r="E58" s="23"/>
      <c r="F58" s="23"/>
    </row>
    <row r="59" spans="1:6" ht="15.75" customHeight="1">
      <c r="A59" s="23"/>
      <c r="B59" s="23"/>
      <c r="C59" s="23"/>
      <c r="D59" s="23"/>
      <c r="E59" s="23"/>
      <c r="F59" s="23"/>
    </row>
    <row r="60" spans="1:6" ht="15.75" customHeight="1">
      <c r="A60" s="23"/>
      <c r="B60" s="23"/>
      <c r="C60" s="23"/>
      <c r="D60" s="23"/>
      <c r="E60" s="23"/>
      <c r="F60" s="23"/>
    </row>
    <row r="61" spans="1:6" ht="15.75" customHeight="1">
      <c r="A61" s="23"/>
      <c r="B61" s="23"/>
      <c r="C61" s="23"/>
      <c r="D61" s="23"/>
      <c r="E61" s="23"/>
      <c r="F61" s="23"/>
    </row>
    <row r="62" spans="1:6" ht="15.75" customHeight="1">
      <c r="A62" s="23"/>
      <c r="B62" s="23"/>
      <c r="C62" s="23"/>
      <c r="D62" s="23"/>
      <c r="E62" s="23"/>
      <c r="F62" s="23"/>
    </row>
    <row r="63" spans="1:6" ht="15.75" customHeight="1">
      <c r="A63" s="23"/>
      <c r="B63" s="23"/>
      <c r="C63" s="23"/>
      <c r="D63" s="23"/>
      <c r="E63" s="23"/>
      <c r="F63" s="23"/>
    </row>
    <row r="64" spans="1:6" ht="15.75" customHeight="1">
      <c r="A64" s="23"/>
      <c r="B64" s="23"/>
      <c r="C64" s="23"/>
      <c r="D64" s="23"/>
      <c r="E64" s="23"/>
      <c r="F64" s="23"/>
    </row>
    <row r="65" spans="1:6" ht="15.75" customHeight="1">
      <c r="A65" s="23"/>
      <c r="B65" s="23"/>
      <c r="C65" s="23"/>
      <c r="D65" s="23"/>
      <c r="E65" s="23"/>
      <c r="F65" s="23"/>
    </row>
    <row r="66" spans="1:6" ht="15.75" customHeight="1">
      <c r="A66" s="23"/>
      <c r="B66" s="23"/>
      <c r="C66" s="23"/>
      <c r="D66" s="23"/>
      <c r="E66" s="23"/>
      <c r="F66" s="23"/>
    </row>
    <row r="67" spans="1:6" ht="15.75" customHeight="1">
      <c r="A67" s="23"/>
      <c r="B67" s="23"/>
      <c r="C67" s="23"/>
      <c r="D67" s="23"/>
      <c r="E67" s="23"/>
      <c r="F67" s="23"/>
    </row>
    <row r="68" spans="1:6" ht="15.75" customHeight="1">
      <c r="A68" s="23"/>
      <c r="B68" s="23"/>
      <c r="C68" s="23"/>
      <c r="D68" s="23"/>
      <c r="E68" s="23"/>
      <c r="F68" s="23"/>
    </row>
    <row r="69" spans="1:6" ht="15.75" customHeight="1">
      <c r="A69" s="23"/>
      <c r="B69" s="23"/>
      <c r="C69" s="23"/>
      <c r="D69" s="23"/>
      <c r="E69" s="23"/>
      <c r="F69" s="23"/>
    </row>
    <row r="70" spans="1:6" ht="15.75" customHeight="1">
      <c r="A70" s="23"/>
      <c r="B70" s="23"/>
      <c r="C70" s="23"/>
      <c r="D70" s="23"/>
      <c r="E70" s="23"/>
      <c r="F70" s="23"/>
    </row>
    <row r="71" spans="1:6" ht="15.75" customHeight="1">
      <c r="A71" s="23"/>
      <c r="B71" s="23"/>
      <c r="C71" s="23"/>
      <c r="D71" s="23"/>
      <c r="E71" s="23"/>
      <c r="F71" s="23"/>
    </row>
    <row r="72" spans="1:6" ht="15.75" customHeight="1">
      <c r="A72" s="23"/>
      <c r="B72" s="23"/>
      <c r="C72" s="23"/>
      <c r="D72" s="23"/>
      <c r="E72" s="23"/>
      <c r="F72" s="23"/>
    </row>
    <row r="73" spans="1:6" ht="15.75" customHeight="1">
      <c r="A73" s="23"/>
      <c r="B73" s="23"/>
      <c r="C73" s="23"/>
      <c r="D73" s="23"/>
      <c r="E73" s="23"/>
      <c r="F73" s="23"/>
    </row>
    <row r="74" spans="1:6" ht="15.75" customHeight="1">
      <c r="A74" s="23"/>
      <c r="B74" s="23"/>
      <c r="C74" s="23"/>
      <c r="D74" s="23"/>
      <c r="E74" s="23"/>
      <c r="F74" s="23"/>
    </row>
    <row r="75" spans="1:6" ht="15.75" customHeight="1">
      <c r="A75" s="23"/>
      <c r="B75" s="23"/>
      <c r="C75" s="23"/>
      <c r="D75" s="23"/>
      <c r="E75" s="23"/>
      <c r="F75" s="23"/>
    </row>
    <row r="76" spans="1:6" ht="15.75" customHeight="1">
      <c r="A76" s="23"/>
      <c r="B76" s="23"/>
      <c r="C76" s="23"/>
      <c r="D76" s="23"/>
      <c r="E76" s="23"/>
      <c r="F76" s="23"/>
    </row>
    <row r="77" spans="1:6" ht="15.75" customHeight="1">
      <c r="A77" s="23"/>
      <c r="B77" s="23"/>
      <c r="C77" s="23"/>
      <c r="D77" s="23"/>
      <c r="E77" s="23"/>
      <c r="F77" s="23"/>
    </row>
    <row r="78" spans="1:6" ht="15.75" customHeight="1">
      <c r="A78" s="23"/>
      <c r="B78" s="23"/>
      <c r="C78" s="23"/>
      <c r="D78" s="23"/>
      <c r="E78" s="23"/>
      <c r="F78" s="23"/>
    </row>
    <row r="79" spans="1:6" ht="15.75" customHeight="1">
      <c r="A79" s="23"/>
      <c r="B79" s="23"/>
      <c r="C79" s="23"/>
      <c r="D79" s="23"/>
      <c r="E79" s="23"/>
      <c r="F79" s="23"/>
    </row>
    <row r="80" spans="1:6" ht="15.75" customHeight="1">
      <c r="A80" s="23"/>
      <c r="B80" s="23"/>
      <c r="C80" s="23"/>
      <c r="D80" s="23"/>
      <c r="E80" s="23"/>
      <c r="F80" s="23"/>
    </row>
    <row r="81" spans="1:6" ht="15.75" customHeight="1">
      <c r="A81" s="23"/>
      <c r="B81" s="23"/>
      <c r="C81" s="23"/>
      <c r="D81" s="23"/>
      <c r="E81" s="23"/>
      <c r="F81" s="23"/>
    </row>
    <row r="82" spans="1:6" ht="15.75" customHeight="1">
      <c r="A82" s="23"/>
      <c r="B82" s="23"/>
      <c r="C82" s="23"/>
      <c r="D82" s="23"/>
      <c r="E82" s="23"/>
      <c r="F82" s="23"/>
    </row>
    <row r="83" spans="1:6" ht="15.75" customHeight="1">
      <c r="A83" s="23"/>
      <c r="B83" s="23"/>
      <c r="C83" s="23"/>
      <c r="D83" s="23"/>
      <c r="E83" s="23"/>
      <c r="F83" s="23"/>
    </row>
    <row r="84" spans="1:6" ht="15.75" customHeight="1">
      <c r="A84" s="23"/>
      <c r="B84" s="23"/>
      <c r="C84" s="23"/>
      <c r="D84" s="23"/>
      <c r="E84" s="23"/>
      <c r="F84" s="23"/>
    </row>
    <row r="85" spans="1:6" ht="15.75" customHeight="1">
      <c r="A85" s="23"/>
      <c r="B85" s="23"/>
      <c r="C85" s="23"/>
      <c r="D85" s="23"/>
      <c r="E85" s="23"/>
      <c r="F85" s="23"/>
    </row>
    <row r="86" spans="1:6" ht="15.75" customHeight="1">
      <c r="A86" s="23"/>
      <c r="B86" s="23"/>
      <c r="C86" s="23"/>
      <c r="D86" s="23"/>
      <c r="E86" s="23"/>
      <c r="F86" s="23"/>
    </row>
    <row r="87" spans="1:6" ht="15.75" customHeight="1">
      <c r="A87" s="23"/>
      <c r="B87" s="23"/>
      <c r="C87" s="23"/>
      <c r="D87" s="23"/>
      <c r="E87" s="23"/>
      <c r="F87" s="23"/>
    </row>
    <row r="88" spans="1:6" ht="15.75" customHeight="1">
      <c r="A88" s="23"/>
      <c r="B88" s="23"/>
      <c r="C88" s="23"/>
      <c r="D88" s="23"/>
      <c r="E88" s="23"/>
      <c r="F88" s="23"/>
    </row>
    <row r="89" spans="1:6" ht="15.75" customHeight="1">
      <c r="A89" s="23"/>
      <c r="B89" s="23"/>
      <c r="C89" s="23"/>
      <c r="D89" s="23"/>
      <c r="E89" s="23"/>
      <c r="F89" s="23"/>
    </row>
    <row r="90" spans="1:6" ht="15.75" customHeight="1">
      <c r="A90" s="23"/>
      <c r="B90" s="23"/>
      <c r="C90" s="23"/>
      <c r="D90" s="23"/>
      <c r="E90" s="23"/>
      <c r="F90" s="23"/>
    </row>
    <row r="91" spans="1:6" ht="15.75" customHeight="1">
      <c r="A91" s="23"/>
      <c r="B91" s="23"/>
      <c r="C91" s="23"/>
      <c r="D91" s="23"/>
      <c r="E91" s="23"/>
      <c r="F91" s="23"/>
    </row>
    <row r="92" spans="1:6" ht="15.75" customHeight="1">
      <c r="A92" s="23"/>
      <c r="B92" s="23"/>
      <c r="C92" s="23"/>
      <c r="D92" s="23"/>
      <c r="E92" s="23"/>
      <c r="F92" s="23"/>
    </row>
    <row r="93" spans="1:6" ht="15.75" customHeight="1">
      <c r="A93" s="23"/>
      <c r="B93" s="23"/>
      <c r="C93" s="23"/>
      <c r="D93" s="23"/>
      <c r="E93" s="23"/>
      <c r="F93" s="23"/>
    </row>
    <row r="94" spans="1:6" ht="15.75" customHeight="1">
      <c r="A94" s="23"/>
      <c r="B94" s="23"/>
      <c r="C94" s="23"/>
      <c r="D94" s="23"/>
      <c r="E94" s="23"/>
      <c r="F94" s="23"/>
    </row>
    <row r="95" spans="1:6" ht="15.75" customHeight="1">
      <c r="A95" s="23"/>
      <c r="B95" s="23"/>
      <c r="C95" s="23"/>
      <c r="D95" s="23"/>
      <c r="E95" s="23"/>
      <c r="F95" s="23"/>
    </row>
    <row r="96" spans="1:6" ht="15.75" customHeight="1">
      <c r="A96" s="23"/>
      <c r="B96" s="23"/>
      <c r="C96" s="23"/>
      <c r="D96" s="23"/>
      <c r="E96" s="23"/>
      <c r="F96" s="23"/>
    </row>
    <row r="97" spans="1:6" ht="15.75" customHeight="1">
      <c r="A97" s="23"/>
      <c r="B97" s="23"/>
      <c r="C97" s="23"/>
      <c r="D97" s="23"/>
      <c r="E97" s="23"/>
      <c r="F97" s="23"/>
    </row>
    <row r="98" spans="1:6" ht="15.75" customHeight="1">
      <c r="A98" s="23"/>
      <c r="B98" s="23"/>
      <c r="C98" s="23"/>
      <c r="D98" s="23"/>
      <c r="E98" s="23"/>
      <c r="F98" s="23"/>
    </row>
    <row r="99" spans="1:6" ht="15.75" customHeight="1">
      <c r="A99" s="23"/>
      <c r="B99" s="23"/>
      <c r="C99" s="23"/>
      <c r="D99" s="23"/>
      <c r="E99" s="23"/>
      <c r="F99" s="23"/>
    </row>
    <row r="100" spans="1:6" ht="15.75" customHeight="1">
      <c r="A100" s="23"/>
      <c r="B100" s="23"/>
      <c r="C100" s="23"/>
      <c r="D100" s="23"/>
      <c r="E100" s="23"/>
      <c r="F100" s="23"/>
    </row>
    <row r="101" spans="1:6" ht="15.75" customHeight="1">
      <c r="A101" s="23"/>
      <c r="B101" s="23"/>
      <c r="C101" s="23"/>
      <c r="D101" s="23"/>
      <c r="E101" s="23"/>
      <c r="F101" s="23"/>
    </row>
    <row r="102" spans="1:6" ht="15.75" customHeight="1">
      <c r="A102" s="23"/>
      <c r="B102" s="23"/>
      <c r="C102" s="23"/>
      <c r="D102" s="23"/>
      <c r="E102" s="23"/>
      <c r="F102" s="23"/>
    </row>
    <row r="103" spans="1:6" ht="15.75" customHeight="1">
      <c r="A103" s="23"/>
      <c r="B103" s="23"/>
      <c r="C103" s="23"/>
      <c r="D103" s="23"/>
      <c r="E103" s="23"/>
      <c r="F103" s="23"/>
    </row>
    <row r="104" spans="1:6" ht="15.75" customHeight="1">
      <c r="A104" s="23"/>
      <c r="B104" s="23"/>
      <c r="C104" s="23"/>
      <c r="D104" s="23"/>
      <c r="E104" s="23"/>
      <c r="F104" s="23"/>
    </row>
    <row r="105" spans="1:6" ht="15.75" customHeight="1">
      <c r="A105" s="23"/>
      <c r="B105" s="23"/>
      <c r="C105" s="23"/>
      <c r="D105" s="23"/>
      <c r="E105" s="23"/>
      <c r="F105" s="23"/>
    </row>
    <row r="106" spans="1:6" ht="15.75" customHeight="1">
      <c r="A106" s="23"/>
      <c r="B106" s="23"/>
      <c r="C106" s="23"/>
      <c r="D106" s="23"/>
      <c r="E106" s="23"/>
      <c r="F106" s="23"/>
    </row>
    <row r="107" spans="1:6" ht="15.75" customHeight="1">
      <c r="A107" s="23"/>
      <c r="B107" s="23"/>
      <c r="C107" s="23"/>
      <c r="D107" s="23"/>
      <c r="E107" s="23"/>
      <c r="F107" s="23"/>
    </row>
    <row r="108" spans="1:6" ht="15.75" customHeight="1">
      <c r="A108" s="23"/>
      <c r="B108" s="23"/>
      <c r="C108" s="23"/>
      <c r="D108" s="23"/>
      <c r="E108" s="23"/>
      <c r="F108" s="23"/>
    </row>
    <row r="109" spans="1:6" ht="15.75" customHeight="1">
      <c r="A109" s="23"/>
      <c r="B109" s="23"/>
      <c r="C109" s="23"/>
      <c r="D109" s="23"/>
      <c r="E109" s="23"/>
      <c r="F109" s="23"/>
    </row>
    <row r="110" spans="1:6" ht="15.75" customHeight="1">
      <c r="A110" s="23"/>
      <c r="B110" s="23"/>
      <c r="C110" s="23"/>
      <c r="D110" s="23"/>
      <c r="E110" s="23"/>
      <c r="F110" s="23"/>
    </row>
    <row r="111" spans="1:6" ht="15.75" customHeight="1">
      <c r="A111" s="23"/>
      <c r="B111" s="23"/>
      <c r="C111" s="23"/>
      <c r="D111" s="23"/>
      <c r="E111" s="23"/>
      <c r="F111" s="23"/>
    </row>
    <row r="112" spans="1:6" ht="15.75" customHeight="1">
      <c r="A112" s="23"/>
      <c r="B112" s="23"/>
      <c r="C112" s="23"/>
      <c r="D112" s="23"/>
      <c r="E112" s="23"/>
      <c r="F112" s="23"/>
    </row>
    <row r="113" spans="1:6" ht="15.75" customHeight="1">
      <c r="A113" s="23"/>
      <c r="B113" s="23"/>
      <c r="C113" s="23"/>
      <c r="D113" s="23"/>
      <c r="E113" s="23"/>
      <c r="F113" s="23"/>
    </row>
    <row r="114" spans="1:6" ht="15.75" customHeight="1">
      <c r="A114" s="23"/>
      <c r="B114" s="23"/>
      <c r="C114" s="23"/>
      <c r="D114" s="23"/>
      <c r="E114" s="23"/>
      <c r="F114" s="23"/>
    </row>
    <row r="115" spans="1:6" ht="15.75" customHeight="1">
      <c r="A115" s="23"/>
      <c r="B115" s="23"/>
      <c r="C115" s="23"/>
      <c r="D115" s="23"/>
      <c r="E115" s="23"/>
      <c r="F115" s="23"/>
    </row>
    <row r="116" spans="1:6" ht="15.75" customHeight="1">
      <c r="A116" s="23"/>
      <c r="B116" s="23"/>
      <c r="C116" s="23"/>
      <c r="D116" s="23"/>
      <c r="E116" s="23"/>
      <c r="F116" s="23"/>
    </row>
    <row r="117" spans="1:6" ht="15.75" customHeight="1">
      <c r="A117" s="23"/>
      <c r="B117" s="23"/>
      <c r="C117" s="23"/>
      <c r="D117" s="23"/>
      <c r="E117" s="23"/>
      <c r="F117" s="23"/>
    </row>
    <row r="118" spans="1:6" ht="15.75" customHeight="1">
      <c r="A118" s="23"/>
      <c r="B118" s="23"/>
      <c r="C118" s="23"/>
      <c r="D118" s="23"/>
      <c r="E118" s="23"/>
      <c r="F118" s="23"/>
    </row>
    <row r="119" spans="1:6" ht="15.75" customHeight="1">
      <c r="A119" s="23"/>
      <c r="B119" s="23"/>
      <c r="C119" s="23"/>
      <c r="D119" s="23"/>
      <c r="E119" s="23"/>
      <c r="F119" s="23"/>
    </row>
    <row r="120" spans="1:6" ht="15.75" customHeight="1">
      <c r="A120" s="23"/>
      <c r="B120" s="23"/>
      <c r="C120" s="23"/>
      <c r="D120" s="23"/>
      <c r="E120" s="23"/>
      <c r="F120" s="23"/>
    </row>
    <row r="121" spans="1:6" ht="15.75" customHeight="1">
      <c r="A121" s="23"/>
      <c r="B121" s="23"/>
      <c r="C121" s="23"/>
      <c r="D121" s="23"/>
      <c r="E121" s="23"/>
      <c r="F121" s="23"/>
    </row>
    <row r="122" spans="1:6" ht="15.75" customHeight="1">
      <c r="A122" s="23"/>
      <c r="B122" s="23"/>
      <c r="C122" s="23"/>
      <c r="D122" s="23"/>
      <c r="E122" s="23"/>
      <c r="F122" s="23"/>
    </row>
    <row r="123" spans="1:6" ht="15.75" customHeight="1">
      <c r="A123" s="23"/>
      <c r="B123" s="23"/>
      <c r="C123" s="23"/>
      <c r="D123" s="23"/>
      <c r="E123" s="23"/>
      <c r="F123" s="23"/>
    </row>
    <row r="124" spans="1:6" ht="15.75" customHeight="1">
      <c r="A124" s="23"/>
      <c r="B124" s="23"/>
      <c r="C124" s="23"/>
      <c r="D124" s="23"/>
      <c r="E124" s="23"/>
      <c r="F124" s="23"/>
    </row>
    <row r="125" spans="1:6" ht="15.75" customHeight="1">
      <c r="A125" s="23"/>
      <c r="B125" s="23"/>
      <c r="C125" s="23"/>
      <c r="D125" s="23"/>
      <c r="E125" s="23"/>
      <c r="F125" s="23"/>
    </row>
    <row r="126" spans="1:6" ht="15.75" customHeight="1">
      <c r="A126" s="23"/>
      <c r="B126" s="23"/>
      <c r="C126" s="23"/>
      <c r="D126" s="23"/>
      <c r="E126" s="23"/>
      <c r="F126" s="23"/>
    </row>
    <row r="127" spans="1:6" ht="15.75" customHeight="1">
      <c r="A127" s="23"/>
      <c r="B127" s="23"/>
      <c r="C127" s="23"/>
      <c r="D127" s="23"/>
      <c r="E127" s="23"/>
      <c r="F127" s="23"/>
    </row>
    <row r="128" spans="1:6" ht="15.75" customHeight="1">
      <c r="A128" s="23"/>
      <c r="B128" s="23"/>
      <c r="C128" s="23"/>
      <c r="D128" s="23"/>
      <c r="E128" s="23"/>
      <c r="F128" s="23"/>
    </row>
    <row r="129" spans="1:6" ht="15.75" customHeight="1">
      <c r="A129" s="23"/>
      <c r="B129" s="23"/>
      <c r="C129" s="23"/>
      <c r="D129" s="23"/>
      <c r="E129" s="23"/>
      <c r="F129" s="23"/>
    </row>
    <row r="130" spans="1:6" ht="15.75" customHeight="1">
      <c r="A130" s="23"/>
      <c r="B130" s="23"/>
      <c r="C130" s="23"/>
      <c r="D130" s="23"/>
      <c r="E130" s="23"/>
      <c r="F130" s="23"/>
    </row>
    <row r="131" spans="1:6" ht="15.75" customHeight="1">
      <c r="A131" s="23"/>
      <c r="B131" s="23"/>
      <c r="C131" s="23"/>
      <c r="D131" s="23"/>
      <c r="E131" s="23"/>
      <c r="F131" s="23"/>
    </row>
    <row r="132" spans="1:6" ht="15.75" customHeight="1">
      <c r="A132" s="23"/>
      <c r="B132" s="23"/>
      <c r="C132" s="23"/>
      <c r="D132" s="23"/>
      <c r="E132" s="23"/>
      <c r="F132" s="23"/>
    </row>
    <row r="133" spans="1:6" ht="15.75" customHeight="1">
      <c r="A133" s="23"/>
      <c r="B133" s="23"/>
      <c r="C133" s="23"/>
      <c r="D133" s="23"/>
      <c r="E133" s="23"/>
      <c r="F133" s="23"/>
    </row>
    <row r="134" spans="1:6" ht="15.75" customHeight="1">
      <c r="A134" s="23"/>
      <c r="B134" s="23"/>
      <c r="C134" s="23"/>
      <c r="D134" s="23"/>
      <c r="E134" s="23"/>
      <c r="F134" s="23"/>
    </row>
    <row r="135" spans="1:6" ht="15.75" customHeight="1">
      <c r="A135" s="23"/>
      <c r="B135" s="23"/>
      <c r="C135" s="23"/>
      <c r="D135" s="23"/>
      <c r="E135" s="23"/>
      <c r="F135" s="23"/>
    </row>
    <row r="136" spans="1:6" ht="15.75" customHeight="1">
      <c r="A136" s="23"/>
      <c r="B136" s="23"/>
      <c r="C136" s="23"/>
      <c r="D136" s="23"/>
      <c r="E136" s="23"/>
      <c r="F136" s="23"/>
    </row>
    <row r="137" spans="1:6" ht="15.75" customHeight="1">
      <c r="A137" s="23"/>
      <c r="B137" s="23"/>
      <c r="C137" s="23"/>
      <c r="D137" s="23"/>
      <c r="E137" s="23"/>
      <c r="F137" s="23"/>
    </row>
    <row r="138" spans="1:6" ht="15.75" customHeight="1">
      <c r="A138" s="23"/>
      <c r="B138" s="23"/>
      <c r="C138" s="23"/>
      <c r="D138" s="23"/>
      <c r="E138" s="23"/>
      <c r="F138" s="23"/>
    </row>
    <row r="139" spans="1:6" ht="15.75" customHeight="1">
      <c r="A139" s="23"/>
      <c r="B139" s="23"/>
      <c r="C139" s="23"/>
      <c r="D139" s="23"/>
      <c r="E139" s="23"/>
      <c r="F139" s="23"/>
    </row>
    <row r="140" spans="1:6" ht="15.75" customHeight="1">
      <c r="A140" s="23"/>
      <c r="B140" s="23"/>
      <c r="C140" s="23"/>
      <c r="D140" s="23"/>
      <c r="E140" s="23"/>
      <c r="F140" s="23"/>
    </row>
    <row r="141" spans="1:6" ht="15.75" customHeight="1">
      <c r="A141" s="23"/>
      <c r="B141" s="23"/>
      <c r="C141" s="23"/>
      <c r="D141" s="23"/>
      <c r="E141" s="23"/>
      <c r="F141" s="23"/>
    </row>
    <row r="142" spans="1:6" ht="15.75" customHeight="1">
      <c r="A142" s="23"/>
      <c r="B142" s="23"/>
      <c r="C142" s="23"/>
      <c r="D142" s="23"/>
      <c r="E142" s="23"/>
      <c r="F142" s="23"/>
    </row>
    <row r="143" spans="1:6" ht="15.75" customHeight="1">
      <c r="A143" s="23"/>
      <c r="B143" s="23"/>
      <c r="C143" s="23"/>
      <c r="D143" s="23"/>
      <c r="E143" s="23"/>
      <c r="F143" s="23"/>
    </row>
    <row r="144" spans="1:6" ht="15.75" customHeight="1">
      <c r="A144" s="23"/>
      <c r="B144" s="23"/>
      <c r="C144" s="23"/>
      <c r="D144" s="23"/>
      <c r="E144" s="23"/>
      <c r="F144" s="23"/>
    </row>
    <row r="145" spans="1:6" ht="15.75" customHeight="1">
      <c r="A145" s="23"/>
      <c r="B145" s="23"/>
      <c r="C145" s="23"/>
      <c r="D145" s="23"/>
      <c r="E145" s="23"/>
      <c r="F145" s="23"/>
    </row>
    <row r="146" spans="1:6" ht="15.75" customHeight="1">
      <c r="A146" s="23"/>
      <c r="B146" s="23"/>
      <c r="C146" s="23"/>
      <c r="D146" s="23"/>
      <c r="E146" s="23"/>
      <c r="F146" s="23"/>
    </row>
    <row r="147" spans="1:6" ht="15.75" customHeight="1">
      <c r="A147" s="23"/>
      <c r="B147" s="23"/>
      <c r="C147" s="23"/>
      <c r="D147" s="23"/>
      <c r="E147" s="23"/>
      <c r="F147" s="23"/>
    </row>
    <row r="148" spans="1:6" ht="15.75" customHeight="1">
      <c r="A148" s="23"/>
      <c r="B148" s="23"/>
      <c r="C148" s="23"/>
      <c r="D148" s="23"/>
      <c r="E148" s="23"/>
      <c r="F148" s="23"/>
    </row>
    <row r="149" spans="1:6" ht="15.75" customHeight="1">
      <c r="A149" s="23"/>
      <c r="B149" s="23"/>
      <c r="C149" s="23"/>
      <c r="D149" s="23"/>
      <c r="E149" s="23"/>
      <c r="F149" s="23"/>
    </row>
    <row r="150" spans="1:6" ht="15.75" customHeight="1">
      <c r="A150" s="23"/>
      <c r="B150" s="23"/>
      <c r="C150" s="23"/>
      <c r="D150" s="23"/>
      <c r="E150" s="23"/>
      <c r="F150" s="23"/>
    </row>
    <row r="151" spans="1:6" ht="15.75" customHeight="1">
      <c r="A151" s="23"/>
      <c r="B151" s="23"/>
      <c r="C151" s="23"/>
      <c r="D151" s="23"/>
      <c r="E151" s="23"/>
      <c r="F151" s="23"/>
    </row>
    <row r="152" spans="1:6" ht="15.75" customHeight="1">
      <c r="A152" s="23"/>
      <c r="B152" s="23"/>
      <c r="C152" s="23"/>
      <c r="D152" s="23"/>
      <c r="E152" s="23"/>
      <c r="F152" s="23"/>
    </row>
    <row r="153" spans="1:6" ht="15.75" customHeight="1">
      <c r="A153" s="23"/>
      <c r="B153" s="23"/>
      <c r="C153" s="23"/>
      <c r="D153" s="23"/>
      <c r="E153" s="23"/>
      <c r="F153" s="23"/>
    </row>
    <row r="154" spans="1:6" ht="15.75" customHeight="1">
      <c r="A154" s="23"/>
      <c r="B154" s="23"/>
      <c r="C154" s="23"/>
      <c r="D154" s="23"/>
      <c r="E154" s="23"/>
      <c r="F154" s="23"/>
    </row>
    <row r="155" spans="1:6" ht="15.75" customHeight="1">
      <c r="A155" s="23"/>
      <c r="B155" s="23"/>
      <c r="C155" s="23"/>
      <c r="D155" s="23"/>
      <c r="E155" s="23"/>
      <c r="F155" s="23"/>
    </row>
    <row r="156" spans="1:6" ht="15.75" customHeight="1">
      <c r="A156" s="23"/>
      <c r="B156" s="23"/>
      <c r="C156" s="23"/>
      <c r="D156" s="23"/>
      <c r="E156" s="23"/>
      <c r="F156" s="23"/>
    </row>
    <row r="157" spans="1:6" ht="15.75" customHeight="1">
      <c r="A157" s="23"/>
      <c r="B157" s="23"/>
      <c r="C157" s="23"/>
      <c r="D157" s="23"/>
      <c r="E157" s="23"/>
      <c r="F157" s="23"/>
    </row>
    <row r="158" spans="1:6" ht="15.75" customHeight="1">
      <c r="A158" s="23"/>
      <c r="B158" s="23"/>
      <c r="C158" s="23"/>
      <c r="D158" s="23"/>
      <c r="E158" s="23"/>
      <c r="F158" s="23"/>
    </row>
    <row r="159" spans="1:6" ht="15.75" customHeight="1">
      <c r="A159" s="23"/>
      <c r="B159" s="23"/>
      <c r="C159" s="23"/>
      <c r="D159" s="23"/>
      <c r="E159" s="23"/>
      <c r="F159" s="23"/>
    </row>
    <row r="160" spans="1:6" ht="15.75" customHeight="1">
      <c r="A160" s="23"/>
      <c r="B160" s="23"/>
      <c r="C160" s="23"/>
      <c r="D160" s="23"/>
      <c r="E160" s="23"/>
      <c r="F160" s="23"/>
    </row>
    <row r="161" spans="1:6" ht="15.75" customHeight="1">
      <c r="A161" s="23"/>
      <c r="B161" s="23"/>
      <c r="C161" s="23"/>
      <c r="D161" s="23"/>
      <c r="E161" s="23"/>
      <c r="F161" s="23"/>
    </row>
    <row r="162" spans="1:6" ht="15.75" customHeight="1">
      <c r="A162" s="23"/>
      <c r="B162" s="23"/>
      <c r="C162" s="23"/>
      <c r="D162" s="23"/>
      <c r="E162" s="23"/>
      <c r="F162" s="23"/>
    </row>
    <row r="163" spans="1:6" ht="15.75" customHeight="1">
      <c r="A163" s="23"/>
      <c r="B163" s="23"/>
      <c r="C163" s="23"/>
      <c r="D163" s="23"/>
      <c r="E163" s="23"/>
      <c r="F163" s="23"/>
    </row>
    <row r="164" spans="1:6" ht="15.75" customHeight="1">
      <c r="A164" s="23"/>
      <c r="B164" s="23"/>
      <c r="C164" s="23"/>
      <c r="D164" s="23"/>
      <c r="E164" s="23"/>
      <c r="F164" s="23"/>
    </row>
    <row r="165" spans="1:6" ht="15.75" customHeight="1">
      <c r="A165" s="23"/>
      <c r="B165" s="23"/>
      <c r="C165" s="23"/>
      <c r="D165" s="23"/>
      <c r="E165" s="23"/>
      <c r="F165" s="23"/>
    </row>
    <row r="166" spans="1:6" ht="15.75" customHeight="1">
      <c r="A166" s="23"/>
      <c r="B166" s="23"/>
      <c r="C166" s="23"/>
      <c r="D166" s="23"/>
      <c r="E166" s="23"/>
      <c r="F166" s="23"/>
    </row>
    <row r="167" spans="1:6" ht="15.75" customHeight="1">
      <c r="A167" s="23"/>
      <c r="B167" s="23"/>
      <c r="C167" s="23"/>
      <c r="D167" s="23"/>
      <c r="E167" s="23"/>
      <c r="F167" s="23"/>
    </row>
    <row r="168" spans="1:6" ht="15.75" customHeight="1">
      <c r="A168" s="23"/>
      <c r="B168" s="23"/>
      <c r="C168" s="23"/>
      <c r="D168" s="23"/>
      <c r="E168" s="23"/>
      <c r="F168" s="23"/>
    </row>
    <row r="169" spans="1:6" ht="15.75" customHeight="1">
      <c r="A169" s="23"/>
      <c r="B169" s="23"/>
      <c r="C169" s="23"/>
      <c r="D169" s="23"/>
      <c r="E169" s="23"/>
      <c r="F169" s="23"/>
    </row>
    <row r="170" spans="1:6" ht="15.75" customHeight="1">
      <c r="A170" s="23"/>
      <c r="B170" s="23"/>
      <c r="C170" s="23"/>
      <c r="D170" s="23"/>
      <c r="E170" s="23"/>
      <c r="F170" s="23"/>
    </row>
    <row r="171" spans="1:6" ht="15.75" customHeight="1">
      <c r="A171" s="23"/>
      <c r="B171" s="23"/>
      <c r="C171" s="23"/>
      <c r="D171" s="23"/>
      <c r="E171" s="23"/>
      <c r="F171" s="23"/>
    </row>
    <row r="172" spans="1:6" ht="15.75" customHeight="1">
      <c r="A172" s="23"/>
      <c r="B172" s="23"/>
      <c r="C172" s="23"/>
      <c r="D172" s="23"/>
      <c r="E172" s="23"/>
      <c r="F172" s="23"/>
    </row>
    <row r="173" spans="1:6" ht="15.75" customHeight="1">
      <c r="A173" s="23"/>
      <c r="B173" s="23"/>
      <c r="C173" s="23"/>
      <c r="D173" s="23"/>
      <c r="E173" s="23"/>
      <c r="F173" s="23"/>
    </row>
    <row r="174" spans="1:6" ht="15.75" customHeight="1">
      <c r="A174" s="23"/>
      <c r="B174" s="23"/>
      <c r="C174" s="23"/>
      <c r="D174" s="23"/>
      <c r="E174" s="23"/>
      <c r="F174" s="23"/>
    </row>
    <row r="175" spans="1:6" ht="15.75" customHeight="1">
      <c r="A175" s="23"/>
      <c r="B175" s="23"/>
      <c r="C175" s="23"/>
      <c r="D175" s="23"/>
      <c r="E175" s="23"/>
      <c r="F175" s="23"/>
    </row>
    <row r="176" spans="1:6" ht="15.75" customHeight="1">
      <c r="A176" s="23"/>
      <c r="B176" s="23"/>
      <c r="C176" s="23"/>
      <c r="D176" s="23"/>
      <c r="E176" s="23"/>
      <c r="F176" s="23"/>
    </row>
    <row r="177" spans="1:6" ht="15.75" customHeight="1">
      <c r="A177" s="23"/>
      <c r="B177" s="23"/>
      <c r="C177" s="23"/>
      <c r="D177" s="23"/>
      <c r="E177" s="23"/>
      <c r="F177" s="23"/>
    </row>
    <row r="178" spans="1:6" ht="15.75" customHeight="1">
      <c r="A178" s="23"/>
      <c r="B178" s="23"/>
      <c r="C178" s="23"/>
      <c r="D178" s="23"/>
      <c r="E178" s="23"/>
      <c r="F178" s="23"/>
    </row>
    <row r="179" spans="1:6" ht="15.75" customHeight="1">
      <c r="A179" s="23"/>
      <c r="B179" s="23"/>
      <c r="C179" s="23"/>
      <c r="D179" s="23"/>
      <c r="E179" s="23"/>
      <c r="F179" s="23"/>
    </row>
    <row r="180" spans="1:6" ht="15.75" customHeight="1">
      <c r="A180" s="23"/>
      <c r="B180" s="23"/>
      <c r="C180" s="23"/>
      <c r="D180" s="23"/>
      <c r="E180" s="23"/>
      <c r="F180" s="23"/>
    </row>
    <row r="181" spans="1:6" ht="15.75" customHeight="1">
      <c r="A181" s="23"/>
      <c r="B181" s="23"/>
      <c r="C181" s="23"/>
      <c r="D181" s="23"/>
      <c r="E181" s="23"/>
      <c r="F181" s="23"/>
    </row>
    <row r="182" spans="1:6" ht="15.75" customHeight="1">
      <c r="A182" s="23"/>
      <c r="B182" s="23"/>
      <c r="C182" s="23"/>
      <c r="D182" s="23"/>
      <c r="E182" s="23"/>
      <c r="F182" s="23"/>
    </row>
    <row r="183" spans="1:6" ht="15.75" customHeight="1">
      <c r="A183" s="23"/>
      <c r="B183" s="23"/>
      <c r="C183" s="23"/>
      <c r="D183" s="23"/>
      <c r="E183" s="23"/>
      <c r="F183" s="23"/>
    </row>
    <row r="184" spans="1:6" ht="15.75" customHeight="1">
      <c r="A184" s="23"/>
      <c r="B184" s="23"/>
      <c r="C184" s="23"/>
      <c r="D184" s="23"/>
      <c r="E184" s="23"/>
      <c r="F184" s="23"/>
    </row>
    <row r="185" spans="1:6" ht="15.75" customHeight="1">
      <c r="A185" s="23"/>
      <c r="B185" s="23"/>
      <c r="C185" s="23"/>
      <c r="D185" s="23"/>
      <c r="E185" s="23"/>
      <c r="F185" s="23"/>
    </row>
    <row r="186" spans="1:6" ht="15.75" customHeight="1">
      <c r="A186" s="23"/>
      <c r="B186" s="23"/>
      <c r="C186" s="23"/>
      <c r="D186" s="23"/>
      <c r="E186" s="23"/>
      <c r="F186" s="23"/>
    </row>
    <row r="187" spans="1:6" ht="15.75" customHeight="1">
      <c r="A187" s="23"/>
      <c r="B187" s="23"/>
      <c r="C187" s="23"/>
      <c r="D187" s="23"/>
      <c r="E187" s="23"/>
      <c r="F187" s="23"/>
    </row>
    <row r="188" spans="1:6" ht="15.75" customHeight="1">
      <c r="A188" s="23"/>
      <c r="B188" s="23"/>
      <c r="C188" s="23"/>
      <c r="D188" s="23"/>
      <c r="E188" s="23"/>
      <c r="F188" s="23"/>
    </row>
    <row r="189" spans="1:6" ht="15.75" customHeight="1">
      <c r="A189" s="23"/>
      <c r="B189" s="23"/>
      <c r="C189" s="23"/>
      <c r="D189" s="23"/>
      <c r="E189" s="23"/>
      <c r="F189" s="23"/>
    </row>
    <row r="190" spans="1:6" ht="15.75" customHeight="1">
      <c r="A190" s="23"/>
      <c r="B190" s="23"/>
      <c r="C190" s="23"/>
      <c r="D190" s="23"/>
      <c r="E190" s="23"/>
      <c r="F190" s="23"/>
    </row>
    <row r="191" spans="1:6" ht="15.75" customHeight="1">
      <c r="A191" s="23"/>
      <c r="B191" s="23"/>
      <c r="C191" s="23"/>
      <c r="D191" s="23"/>
      <c r="E191" s="23"/>
      <c r="F191" s="23"/>
    </row>
    <row r="192" spans="1:6" ht="15.75" customHeight="1">
      <c r="A192" s="23"/>
      <c r="B192" s="23"/>
      <c r="C192" s="23"/>
      <c r="D192" s="23"/>
      <c r="E192" s="23"/>
      <c r="F192" s="23"/>
    </row>
    <row r="193" spans="1:6" ht="15.75" customHeight="1">
      <c r="A193" s="23"/>
      <c r="B193" s="23"/>
      <c r="C193" s="23"/>
      <c r="D193" s="23"/>
      <c r="E193" s="23"/>
      <c r="F193" s="23"/>
    </row>
    <row r="194" spans="1:6" ht="15.75" customHeight="1">
      <c r="A194" s="23"/>
      <c r="B194" s="23"/>
      <c r="C194" s="23"/>
      <c r="D194" s="23"/>
      <c r="E194" s="23"/>
      <c r="F194" s="23"/>
    </row>
    <row r="195" spans="1:6" ht="15.75" customHeight="1">
      <c r="A195" s="23"/>
      <c r="B195" s="23"/>
      <c r="C195" s="23"/>
      <c r="D195" s="23"/>
      <c r="E195" s="23"/>
      <c r="F195" s="23"/>
    </row>
    <row r="196" spans="1:6" ht="15.75" customHeight="1">
      <c r="A196" s="23"/>
      <c r="B196" s="23"/>
      <c r="C196" s="23"/>
      <c r="D196" s="23"/>
      <c r="E196" s="23"/>
      <c r="F196" s="23"/>
    </row>
    <row r="197" spans="1:6" ht="15.75" customHeight="1">
      <c r="A197" s="23"/>
      <c r="B197" s="23"/>
      <c r="C197" s="23"/>
      <c r="D197" s="23"/>
      <c r="E197" s="23"/>
      <c r="F197" s="23"/>
    </row>
    <row r="198" spans="1:6" ht="15.75" customHeight="1">
      <c r="A198" s="23"/>
      <c r="B198" s="23"/>
      <c r="C198" s="23"/>
      <c r="D198" s="23"/>
      <c r="E198" s="23"/>
      <c r="F198" s="23"/>
    </row>
    <row r="199" spans="1:6" ht="15.75" customHeight="1">
      <c r="A199" s="23"/>
      <c r="B199" s="23"/>
      <c r="C199" s="23"/>
      <c r="D199" s="23"/>
      <c r="E199" s="23"/>
      <c r="F199" s="23"/>
    </row>
    <row r="200" spans="1:6" ht="15.75" customHeight="1">
      <c r="A200" s="23"/>
      <c r="B200" s="23"/>
      <c r="C200" s="23"/>
      <c r="D200" s="23"/>
      <c r="E200" s="23"/>
      <c r="F200" s="23"/>
    </row>
    <row r="201" spans="1:6" ht="15.75" customHeight="1">
      <c r="A201" s="23"/>
      <c r="B201" s="23"/>
      <c r="C201" s="23"/>
      <c r="D201" s="23"/>
      <c r="E201" s="23"/>
      <c r="F201" s="23"/>
    </row>
    <row r="202" spans="1:6" ht="15.75" customHeight="1">
      <c r="A202" s="23"/>
      <c r="B202" s="23"/>
      <c r="C202" s="23"/>
      <c r="D202" s="23"/>
      <c r="E202" s="23"/>
      <c r="F202" s="23"/>
    </row>
    <row r="203" spans="1:6" ht="15.75" customHeight="1">
      <c r="A203" s="23"/>
      <c r="B203" s="23"/>
      <c r="C203" s="23"/>
      <c r="D203" s="23"/>
      <c r="E203" s="23"/>
      <c r="F203" s="23"/>
    </row>
    <row r="204" spans="1:6" ht="15.75" customHeight="1">
      <c r="A204" s="23"/>
      <c r="B204" s="23"/>
      <c r="C204" s="23"/>
      <c r="D204" s="23"/>
      <c r="E204" s="23"/>
      <c r="F204" s="23"/>
    </row>
    <row r="205" spans="1:6" ht="15.75" customHeight="1">
      <c r="A205" s="23"/>
      <c r="B205" s="23"/>
      <c r="C205" s="23"/>
      <c r="D205" s="23"/>
      <c r="E205" s="23"/>
      <c r="F205" s="23"/>
    </row>
    <row r="206" spans="1:6" ht="15.75" customHeight="1">
      <c r="A206" s="23"/>
      <c r="B206" s="23"/>
      <c r="C206" s="23"/>
      <c r="D206" s="23"/>
      <c r="E206" s="23"/>
      <c r="F206" s="23"/>
    </row>
    <row r="207" spans="1:6" ht="15.75" customHeight="1">
      <c r="A207" s="23"/>
      <c r="B207" s="23"/>
      <c r="C207" s="23"/>
      <c r="D207" s="23"/>
      <c r="E207" s="23"/>
      <c r="F207" s="23"/>
    </row>
    <row r="208" spans="1:6" ht="15.75" customHeight="1">
      <c r="A208" s="23"/>
      <c r="B208" s="23"/>
      <c r="C208" s="23"/>
      <c r="D208" s="23"/>
      <c r="E208" s="23"/>
      <c r="F208" s="23"/>
    </row>
    <row r="209" spans="1:6" ht="15.75" customHeight="1">
      <c r="A209" s="23"/>
      <c r="B209" s="23"/>
      <c r="C209" s="23"/>
      <c r="D209" s="23"/>
      <c r="E209" s="23"/>
      <c r="F209" s="23"/>
    </row>
    <row r="210" spans="1:6" ht="15.75" customHeight="1">
      <c r="A210" s="23"/>
      <c r="B210" s="23"/>
      <c r="C210" s="23"/>
      <c r="D210" s="23"/>
      <c r="E210" s="23"/>
      <c r="F210" s="23"/>
    </row>
    <row r="211" spans="1:6" ht="15.75" customHeight="1">
      <c r="A211" s="23"/>
      <c r="B211" s="23"/>
      <c r="C211" s="23"/>
      <c r="D211" s="23"/>
      <c r="E211" s="23"/>
      <c r="F211" s="23"/>
    </row>
    <row r="212" spans="1:6" ht="15.75" customHeight="1">
      <c r="A212" s="23"/>
      <c r="B212" s="23"/>
      <c r="C212" s="23"/>
      <c r="D212" s="23"/>
      <c r="E212" s="23"/>
      <c r="F212" s="23"/>
    </row>
    <row r="213" spans="1:6" ht="15.75" customHeight="1">
      <c r="A213" s="23"/>
      <c r="B213" s="23"/>
      <c r="C213" s="23"/>
      <c r="D213" s="23"/>
      <c r="E213" s="23"/>
      <c r="F213" s="23"/>
    </row>
    <row r="214" spans="1:6" ht="15.75" customHeight="1">
      <c r="A214" s="23"/>
      <c r="B214" s="23"/>
      <c r="C214" s="23"/>
      <c r="D214" s="23"/>
      <c r="E214" s="23"/>
      <c r="F214" s="23"/>
    </row>
    <row r="215" spans="1:6" ht="15.75" customHeight="1">
      <c r="A215" s="23"/>
      <c r="B215" s="23"/>
      <c r="C215" s="23"/>
      <c r="D215" s="23"/>
      <c r="E215" s="23"/>
      <c r="F215" s="23"/>
    </row>
    <row r="216" spans="1:6" ht="15.75" customHeight="1">
      <c r="A216" s="23"/>
      <c r="B216" s="23"/>
      <c r="C216" s="23"/>
      <c r="D216" s="23"/>
      <c r="E216" s="23"/>
      <c r="F216" s="23"/>
    </row>
    <row r="217" spans="1:6" ht="15.75" customHeight="1">
      <c r="A217" s="23"/>
      <c r="B217" s="23"/>
      <c r="C217" s="23"/>
      <c r="D217" s="23"/>
      <c r="E217" s="23"/>
      <c r="F217" s="23"/>
    </row>
    <row r="218" spans="1:6" ht="15.75" customHeight="1">
      <c r="A218" s="23"/>
      <c r="B218" s="23"/>
      <c r="C218" s="23"/>
      <c r="D218" s="23"/>
      <c r="E218" s="23"/>
      <c r="F218" s="23"/>
    </row>
    <row r="219" spans="1:6" ht="15.75" customHeight="1">
      <c r="A219" s="23"/>
      <c r="B219" s="23"/>
      <c r="C219" s="23"/>
      <c r="D219" s="23"/>
      <c r="E219" s="23"/>
      <c r="F219" s="23"/>
    </row>
    <row r="220" spans="1:6" ht="15.75" customHeight="1">
      <c r="A220" s="23"/>
      <c r="B220" s="23"/>
      <c r="C220" s="23"/>
      <c r="D220" s="23"/>
      <c r="E220" s="23"/>
      <c r="F220" s="23"/>
    </row>
    <row r="221" spans="1:6" ht="15.75" customHeight="1">
      <c r="A221" s="23"/>
      <c r="B221" s="23"/>
      <c r="C221" s="23"/>
      <c r="D221" s="23"/>
      <c r="E221" s="23"/>
      <c r="F221" s="23"/>
    </row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outlinePr summaryBelow="0" summaryRight="0"/>
  </sheetPr>
  <dimension ref="A1:G1000"/>
  <sheetViews>
    <sheetView topLeftCell="C1" workbookViewId="0">
      <pane xSplit="1" topLeftCell="D1" activePane="topRight" state="frozen"/>
      <selection pane="topRight" activeCell="F2" sqref="F2"/>
    </sheetView>
  </sheetViews>
  <sheetFormatPr defaultColWidth="11.25" defaultRowHeight="15" customHeight="1"/>
  <cols>
    <col min="1" max="1" width="16.75" hidden="1" customWidth="1"/>
    <col min="2" max="2" width="21.6640625" hidden="1" customWidth="1"/>
    <col min="3" max="3" width="15.58203125" customWidth="1"/>
    <col min="4" max="4" width="15" customWidth="1"/>
    <col min="5" max="5" width="26.08203125" customWidth="1"/>
    <col min="6" max="6" width="17.25" bestFit="1" customWidth="1"/>
    <col min="7" max="7" width="12.6640625" customWidth="1"/>
  </cols>
  <sheetData>
    <row r="1" spans="1:7" ht="15.75" customHeight="1">
      <c r="A1" s="81" t="s">
        <v>3560</v>
      </c>
      <c r="B1" s="82" t="s">
        <v>3561</v>
      </c>
      <c r="C1" s="82" t="s">
        <v>4409</v>
      </c>
      <c r="D1" s="82" t="s">
        <v>0</v>
      </c>
      <c r="E1" s="82" t="s">
        <v>4410</v>
      </c>
      <c r="F1" s="82" t="s">
        <v>4437</v>
      </c>
      <c r="G1" s="82" t="s">
        <v>1693</v>
      </c>
    </row>
    <row r="2" spans="1:7" ht="15.75" customHeight="1">
      <c r="A2" s="83" t="s">
        <v>3562</v>
      </c>
      <c r="B2" s="83" t="s">
        <v>2540</v>
      </c>
      <c r="C2" s="83" t="s">
        <v>2538</v>
      </c>
      <c r="D2" s="83" t="s">
        <v>579</v>
      </c>
      <c r="E2" s="83" t="s">
        <v>2539</v>
      </c>
      <c r="F2" s="83">
        <v>97336314</v>
      </c>
      <c r="G2" s="83" t="s">
        <v>12</v>
      </c>
    </row>
    <row r="3" spans="1:7" ht="15.75" hidden="1" customHeight="1">
      <c r="A3" s="84" t="s">
        <v>3563</v>
      </c>
      <c r="B3" s="85" t="s">
        <v>2578</v>
      </c>
      <c r="C3" s="85" t="s">
        <v>3350</v>
      </c>
      <c r="D3" s="85" t="s">
        <v>69</v>
      </c>
      <c r="E3" s="85" t="s">
        <v>2577</v>
      </c>
      <c r="F3" s="85">
        <v>61404885886</v>
      </c>
      <c r="G3" s="85" t="s">
        <v>65</v>
      </c>
    </row>
    <row r="4" spans="1:7" ht="15.75" hidden="1" customHeight="1">
      <c r="A4" s="84" t="s">
        <v>3564</v>
      </c>
      <c r="B4" s="85" t="s">
        <v>3436</v>
      </c>
      <c r="C4" s="85" t="s">
        <v>2650</v>
      </c>
      <c r="D4" s="85" t="s">
        <v>3432</v>
      </c>
      <c r="E4" s="85" t="s">
        <v>3433</v>
      </c>
      <c r="F4" s="85">
        <v>61466155968</v>
      </c>
      <c r="G4" s="85" t="s">
        <v>3435</v>
      </c>
    </row>
    <row r="5" spans="1:7" ht="15.75" hidden="1" customHeight="1">
      <c r="A5" s="84" t="s">
        <v>3565</v>
      </c>
      <c r="B5" s="85" t="s">
        <v>3065</v>
      </c>
      <c r="C5" s="85" t="s">
        <v>2546</v>
      </c>
      <c r="D5" s="85" t="s">
        <v>3061</v>
      </c>
      <c r="E5" s="85" t="s">
        <v>3062</v>
      </c>
      <c r="F5" s="85">
        <v>61417585768</v>
      </c>
      <c r="G5" s="85" t="s">
        <v>3566</v>
      </c>
    </row>
    <row r="6" spans="1:7" ht="15.75" customHeight="1">
      <c r="A6" s="84" t="s">
        <v>3567</v>
      </c>
      <c r="B6" s="85" t="s">
        <v>3353</v>
      </c>
      <c r="C6" s="86" t="s">
        <v>3067</v>
      </c>
      <c r="D6" s="85" t="s">
        <v>579</v>
      </c>
      <c r="E6" s="85" t="s">
        <v>3351</v>
      </c>
      <c r="F6" s="85">
        <v>96209854</v>
      </c>
      <c r="G6" s="85" t="s">
        <v>3352</v>
      </c>
    </row>
    <row r="7" spans="1:7" ht="15.75" hidden="1" customHeight="1">
      <c r="A7" s="83" t="s">
        <v>3568</v>
      </c>
      <c r="B7" s="83" t="s">
        <v>3015</v>
      </c>
      <c r="C7" s="87" t="s">
        <v>2631</v>
      </c>
      <c r="D7" s="83" t="s">
        <v>3005</v>
      </c>
      <c r="E7" s="83" t="s">
        <v>3013</v>
      </c>
      <c r="F7" s="83">
        <v>6738743931</v>
      </c>
      <c r="G7" s="83" t="s">
        <v>903</v>
      </c>
    </row>
    <row r="8" spans="1:7" ht="15.75" customHeight="1">
      <c r="A8" s="83" t="s">
        <v>3569</v>
      </c>
      <c r="B8" s="83" t="s">
        <v>2653</v>
      </c>
      <c r="C8" s="83" t="s">
        <v>2592</v>
      </c>
      <c r="D8" s="83" t="s">
        <v>439</v>
      </c>
      <c r="E8" s="83" t="s">
        <v>2651</v>
      </c>
      <c r="F8" s="83">
        <v>98164218</v>
      </c>
      <c r="G8" s="83" t="s">
        <v>2652</v>
      </c>
    </row>
    <row r="9" spans="1:7" ht="15.75" hidden="1" customHeight="1">
      <c r="A9" s="83" t="s">
        <v>3570</v>
      </c>
      <c r="B9" s="83" t="s">
        <v>3059</v>
      </c>
      <c r="C9" s="83" t="s">
        <v>2553</v>
      </c>
      <c r="D9" s="83" t="s">
        <v>486</v>
      </c>
      <c r="E9" s="83" t="s">
        <v>3057</v>
      </c>
      <c r="F9" s="83">
        <v>919884575757</v>
      </c>
      <c r="G9" s="83" t="s">
        <v>857</v>
      </c>
    </row>
    <row r="10" spans="1:7" ht="15.75" hidden="1" customHeight="1">
      <c r="A10" s="83" t="s">
        <v>3571</v>
      </c>
      <c r="B10" s="83" t="s">
        <v>3388</v>
      </c>
      <c r="C10" s="83" t="s">
        <v>2644</v>
      </c>
      <c r="D10" s="83" t="s">
        <v>3121</v>
      </c>
      <c r="E10" s="83" t="s">
        <v>3386</v>
      </c>
      <c r="F10" s="83">
        <v>917042140191</v>
      </c>
      <c r="G10" s="83" t="s">
        <v>857</v>
      </c>
    </row>
    <row r="11" spans="1:7" ht="15.75" hidden="1" customHeight="1">
      <c r="A11" s="83" t="s">
        <v>3572</v>
      </c>
      <c r="B11" s="83" t="s">
        <v>3397</v>
      </c>
      <c r="C11" s="83" t="s">
        <v>1842</v>
      </c>
      <c r="D11" s="83" t="s">
        <v>409</v>
      </c>
      <c r="E11" s="83" t="s">
        <v>3395</v>
      </c>
      <c r="F11" s="83">
        <v>919415006970</v>
      </c>
      <c r="G11" s="83" t="s">
        <v>857</v>
      </c>
    </row>
    <row r="12" spans="1:7" ht="15.75" hidden="1" customHeight="1">
      <c r="A12" s="83" t="s">
        <v>3573</v>
      </c>
      <c r="B12" s="83" t="s">
        <v>2582</v>
      </c>
      <c r="C12" s="87" t="s">
        <v>2227</v>
      </c>
      <c r="D12" s="83"/>
      <c r="E12" s="83" t="s">
        <v>2580</v>
      </c>
      <c r="F12" s="83">
        <v>628113653282</v>
      </c>
      <c r="G12" s="83" t="s">
        <v>89</v>
      </c>
    </row>
    <row r="13" spans="1:7" ht="15.75" hidden="1" customHeight="1">
      <c r="A13" s="83" t="s">
        <v>3574</v>
      </c>
      <c r="B13" s="83" t="s">
        <v>2588</v>
      </c>
      <c r="C13" s="87" t="s">
        <v>4497</v>
      </c>
      <c r="D13" s="83" t="s">
        <v>2587</v>
      </c>
      <c r="E13" s="83" t="s">
        <v>2580</v>
      </c>
      <c r="F13" s="83">
        <v>628113653282</v>
      </c>
      <c r="G13" s="83" t="s">
        <v>89</v>
      </c>
    </row>
    <row r="14" spans="1:7" ht="15.75" hidden="1" customHeight="1">
      <c r="A14" s="83" t="s">
        <v>3575</v>
      </c>
      <c r="B14" s="83" t="s">
        <v>3021</v>
      </c>
      <c r="C14" s="87" t="s">
        <v>3345</v>
      </c>
      <c r="D14" s="83" t="s">
        <v>409</v>
      </c>
      <c r="E14" s="83" t="s">
        <v>3019</v>
      </c>
      <c r="F14" s="83">
        <v>622129304089</v>
      </c>
      <c r="G14" s="83" t="s">
        <v>89</v>
      </c>
    </row>
    <row r="15" spans="1:7" ht="15.75" hidden="1" customHeight="1">
      <c r="A15" s="83" t="s">
        <v>3576</v>
      </c>
      <c r="B15" s="83" t="s">
        <v>3428</v>
      </c>
      <c r="C15" s="83" t="s">
        <v>3092</v>
      </c>
      <c r="D15" s="83" t="s">
        <v>3425</v>
      </c>
      <c r="E15" s="83" t="s">
        <v>3426</v>
      </c>
      <c r="F15" s="83">
        <v>622288884388</v>
      </c>
      <c r="G15" s="83" t="s">
        <v>89</v>
      </c>
    </row>
    <row r="16" spans="1:7" ht="15.75" hidden="1" customHeight="1">
      <c r="A16" s="83" t="s">
        <v>3577</v>
      </c>
      <c r="B16" s="83" t="s">
        <v>3452</v>
      </c>
      <c r="C16" s="83" t="s">
        <v>3445</v>
      </c>
      <c r="D16" s="83" t="s">
        <v>579</v>
      </c>
      <c r="E16" s="83" t="s">
        <v>3450</v>
      </c>
      <c r="F16" s="83">
        <v>62811957300</v>
      </c>
      <c r="G16" s="83" t="s">
        <v>89</v>
      </c>
    </row>
    <row r="17" spans="1:7" ht="15.75" hidden="1" customHeight="1">
      <c r="A17" s="83" t="s">
        <v>3578</v>
      </c>
      <c r="B17" s="83" t="s">
        <v>3443</v>
      </c>
      <c r="C17" s="83" t="s">
        <v>2626</v>
      </c>
      <c r="D17" s="83" t="s">
        <v>3439</v>
      </c>
      <c r="E17" s="83" t="s">
        <v>3440</v>
      </c>
      <c r="F17" s="83">
        <v>62811332687</v>
      </c>
      <c r="G17" s="83" t="s">
        <v>3442</v>
      </c>
    </row>
    <row r="18" spans="1:7" ht="15.75" hidden="1" customHeight="1">
      <c r="A18" s="83" t="s">
        <v>3579</v>
      </c>
      <c r="B18" s="83" t="s">
        <v>3039</v>
      </c>
      <c r="C18" s="83" t="s">
        <v>3051</v>
      </c>
      <c r="D18" s="83" t="s">
        <v>579</v>
      </c>
      <c r="E18" s="83" t="s">
        <v>3036</v>
      </c>
      <c r="F18" s="83">
        <v>63614531159</v>
      </c>
      <c r="G18" s="83" t="s">
        <v>3038</v>
      </c>
    </row>
    <row r="19" spans="1:7" ht="15.75" hidden="1" customHeight="1">
      <c r="A19" s="83" t="s">
        <v>3580</v>
      </c>
      <c r="B19" s="83" t="s">
        <v>3403</v>
      </c>
      <c r="C19" s="83" t="s">
        <v>3087</v>
      </c>
      <c r="D19" s="83" t="s">
        <v>2480</v>
      </c>
      <c r="E19" s="83" t="s">
        <v>3401</v>
      </c>
      <c r="F19" s="83">
        <v>60122255441</v>
      </c>
      <c r="G19" s="83" t="s">
        <v>27</v>
      </c>
    </row>
    <row r="20" spans="1:7" ht="15.75" hidden="1" customHeight="1">
      <c r="A20" s="83" t="s">
        <v>3581</v>
      </c>
      <c r="B20" s="83" t="s">
        <v>2709</v>
      </c>
      <c r="C20" s="83" t="s">
        <v>2604</v>
      </c>
      <c r="D20" s="83" t="s">
        <v>3582</v>
      </c>
      <c r="E20" s="83" t="s">
        <v>3408</v>
      </c>
      <c r="F20" s="83">
        <v>60123211567</v>
      </c>
      <c r="G20" s="83" t="s">
        <v>27</v>
      </c>
    </row>
    <row r="21" spans="1:7" ht="15.75" hidden="1" customHeight="1">
      <c r="A21" s="83" t="s">
        <v>3583</v>
      </c>
      <c r="B21" s="83" t="s">
        <v>3584</v>
      </c>
      <c r="C21" s="83" t="s">
        <v>2911</v>
      </c>
      <c r="D21" s="83" t="s">
        <v>2639</v>
      </c>
      <c r="E21" s="83" t="s">
        <v>2640</v>
      </c>
      <c r="F21" s="83">
        <v>639989675075</v>
      </c>
      <c r="G21" s="83" t="s">
        <v>945</v>
      </c>
    </row>
    <row r="22" spans="1:7" ht="15.75" hidden="1" customHeight="1">
      <c r="A22" s="83" t="s">
        <v>3585</v>
      </c>
      <c r="B22" s="83" t="s">
        <v>3002</v>
      </c>
      <c r="C22" s="87" t="s">
        <v>3416</v>
      </c>
      <c r="D22" s="83" t="s">
        <v>2526</v>
      </c>
      <c r="E22" s="83" t="s">
        <v>3000</v>
      </c>
      <c r="F22" s="83">
        <v>639178377075</v>
      </c>
      <c r="G22" s="83" t="s">
        <v>945</v>
      </c>
    </row>
    <row r="23" spans="1:7" ht="15.75" hidden="1" customHeight="1">
      <c r="A23" s="83" t="s">
        <v>3586</v>
      </c>
      <c r="B23" s="83" t="s">
        <v>2615</v>
      </c>
      <c r="C23" s="83" t="s">
        <v>2567</v>
      </c>
      <c r="D23" s="83" t="s">
        <v>2611</v>
      </c>
      <c r="E23" s="83" t="s">
        <v>2612</v>
      </c>
      <c r="F23" s="83">
        <v>639171001206</v>
      </c>
      <c r="G23" s="83" t="s">
        <v>2614</v>
      </c>
    </row>
    <row r="24" spans="1:7" ht="15.75" hidden="1" customHeight="1">
      <c r="A24" s="83" t="s">
        <v>3587</v>
      </c>
      <c r="B24" s="83" t="s">
        <v>2615</v>
      </c>
      <c r="C24" s="83" t="s">
        <v>3246</v>
      </c>
      <c r="D24" s="83" t="s">
        <v>2611</v>
      </c>
      <c r="E24" s="83" t="s">
        <v>2612</v>
      </c>
      <c r="F24" s="83">
        <v>639171001206</v>
      </c>
      <c r="G24" s="83" t="s">
        <v>2614</v>
      </c>
    </row>
    <row r="25" spans="1:7" ht="15.75" hidden="1" customHeight="1">
      <c r="A25" s="83" t="s">
        <v>3588</v>
      </c>
      <c r="B25" s="83" t="s">
        <v>3008</v>
      </c>
      <c r="C25" s="87" t="s">
        <v>2597</v>
      </c>
      <c r="D25" s="83" t="s">
        <v>3005</v>
      </c>
      <c r="E25" s="83" t="s">
        <v>3006</v>
      </c>
      <c r="F25" s="83">
        <v>639173003333</v>
      </c>
      <c r="G25" s="83" t="s">
        <v>2614</v>
      </c>
    </row>
    <row r="26" spans="1:7" ht="15.75" customHeight="1">
      <c r="A26" s="83" t="s">
        <v>3589</v>
      </c>
      <c r="B26" s="83" t="s">
        <v>2548</v>
      </c>
      <c r="C26" s="83" t="s">
        <v>3360</v>
      </c>
      <c r="D26" s="87" t="s">
        <v>579</v>
      </c>
      <c r="E26" s="83" t="s">
        <v>2547</v>
      </c>
      <c r="F26" s="83">
        <v>93748449</v>
      </c>
      <c r="G26" s="83" t="s">
        <v>12</v>
      </c>
    </row>
    <row r="27" spans="1:7" ht="15.75" customHeight="1">
      <c r="A27" s="83" t="s">
        <v>3590</v>
      </c>
      <c r="B27" s="83" t="s">
        <v>3070</v>
      </c>
      <c r="C27" s="83" t="s">
        <v>3390</v>
      </c>
      <c r="D27" s="83" t="s">
        <v>947</v>
      </c>
      <c r="E27" s="83" t="s">
        <v>3068</v>
      </c>
      <c r="F27" s="83">
        <v>622129772929</v>
      </c>
      <c r="G27" s="83" t="s">
        <v>12</v>
      </c>
    </row>
    <row r="28" spans="1:7" ht="15.75" customHeight="1">
      <c r="A28" s="83" t="s">
        <v>3591</v>
      </c>
      <c r="B28" s="83" t="s">
        <v>2633</v>
      </c>
      <c r="C28" s="87" t="s">
        <v>3390</v>
      </c>
      <c r="D28" s="83" t="s">
        <v>69</v>
      </c>
      <c r="E28" s="83" t="s">
        <v>2632</v>
      </c>
      <c r="F28" s="83">
        <v>63823550</v>
      </c>
      <c r="G28" s="83" t="s">
        <v>12</v>
      </c>
    </row>
    <row r="29" spans="1:7" ht="15.75" customHeight="1">
      <c r="A29" s="83" t="s">
        <v>3592</v>
      </c>
      <c r="B29" s="83" t="s">
        <v>2594</v>
      </c>
      <c r="C29" s="83" t="s">
        <v>3411</v>
      </c>
      <c r="D29" s="83" t="s">
        <v>439</v>
      </c>
      <c r="E29" s="83" t="s">
        <v>2593</v>
      </c>
      <c r="F29" s="83">
        <v>96857324</v>
      </c>
      <c r="G29" s="83" t="s">
        <v>12</v>
      </c>
    </row>
    <row r="30" spans="1:7" ht="15.75" customHeight="1">
      <c r="A30" s="83" t="s">
        <v>3593</v>
      </c>
      <c r="B30" s="83" t="s">
        <v>2555</v>
      </c>
      <c r="C30" s="87" t="s">
        <v>3420</v>
      </c>
      <c r="D30" s="83" t="s">
        <v>1984</v>
      </c>
      <c r="E30" s="83" t="s">
        <v>2554</v>
      </c>
      <c r="F30" s="83">
        <v>94887723</v>
      </c>
      <c r="G30" s="83" t="s">
        <v>12</v>
      </c>
    </row>
    <row r="31" spans="1:7" ht="15.75" customHeight="1">
      <c r="A31" s="83" t="s">
        <v>3594</v>
      </c>
      <c r="B31" s="83" t="s">
        <v>2647</v>
      </c>
      <c r="C31" s="87" t="s">
        <v>3455</v>
      </c>
      <c r="D31" s="83" t="s">
        <v>3595</v>
      </c>
      <c r="E31" s="83" t="s">
        <v>3596</v>
      </c>
      <c r="F31" s="83">
        <v>97294707</v>
      </c>
      <c r="G31" s="83" t="s">
        <v>12</v>
      </c>
    </row>
    <row r="32" spans="1:7" ht="15.75" customHeight="1">
      <c r="A32" s="83" t="s">
        <v>3597</v>
      </c>
      <c r="B32" s="83" t="s">
        <v>2561</v>
      </c>
      <c r="C32" s="83" t="s">
        <v>3459</v>
      </c>
      <c r="D32" s="83" t="s">
        <v>584</v>
      </c>
      <c r="E32" s="83" t="s">
        <v>2560</v>
      </c>
      <c r="F32" s="83">
        <v>96882285</v>
      </c>
      <c r="G32" s="83" t="s">
        <v>12</v>
      </c>
    </row>
    <row r="33" spans="1:7" ht="15.75" customHeight="1">
      <c r="A33" s="83" t="s">
        <v>3598</v>
      </c>
      <c r="B33" s="87" t="s">
        <v>3356</v>
      </c>
      <c r="C33" s="87" t="s">
        <v>3464</v>
      </c>
      <c r="D33" s="83" t="s">
        <v>3354</v>
      </c>
      <c r="E33" s="83" t="s">
        <v>3599</v>
      </c>
      <c r="F33" s="83">
        <v>93855810</v>
      </c>
      <c r="G33" s="83" t="s">
        <v>12</v>
      </c>
    </row>
    <row r="34" spans="1:7" ht="15.75" customHeight="1">
      <c r="A34" s="83" t="s">
        <v>3600</v>
      </c>
      <c r="B34" s="83" t="s">
        <v>2573</v>
      </c>
      <c r="C34" s="83" t="s">
        <v>3363</v>
      </c>
      <c r="D34" s="83" t="s">
        <v>717</v>
      </c>
      <c r="E34" s="83" t="s">
        <v>2572</v>
      </c>
      <c r="F34" s="83">
        <v>92376960</v>
      </c>
      <c r="G34" s="83" t="s">
        <v>12</v>
      </c>
    </row>
    <row r="35" spans="1:7" ht="15.75" customHeight="1">
      <c r="A35" s="83" t="s">
        <v>3601</v>
      </c>
      <c r="B35" s="83" t="s">
        <v>3347</v>
      </c>
      <c r="C35" s="87" t="s">
        <v>3667</v>
      </c>
      <c r="D35" s="83" t="s">
        <v>579</v>
      </c>
      <c r="E35" s="83" t="s">
        <v>3346</v>
      </c>
      <c r="F35" s="83">
        <v>93676746</v>
      </c>
      <c r="G35" s="83" t="s">
        <v>12</v>
      </c>
    </row>
    <row r="36" spans="1:7" ht="15.75" customHeight="1">
      <c r="A36" s="83" t="s">
        <v>3602</v>
      </c>
      <c r="B36" s="83" t="s">
        <v>3095</v>
      </c>
      <c r="C36" s="83" t="s">
        <v>4498</v>
      </c>
      <c r="D36" s="83" t="s">
        <v>3093</v>
      </c>
      <c r="E36" s="83" t="s">
        <v>3094</v>
      </c>
      <c r="F36" s="83">
        <v>96652095</v>
      </c>
      <c r="G36" s="83" t="s">
        <v>12</v>
      </c>
    </row>
    <row r="37" spans="1:7" ht="15.75" customHeight="1">
      <c r="A37" s="83" t="s">
        <v>3603</v>
      </c>
      <c r="B37" s="83" t="s">
        <v>3447</v>
      </c>
      <c r="C37" s="83" t="s">
        <v>4499</v>
      </c>
      <c r="D37" s="83" t="s">
        <v>1003</v>
      </c>
      <c r="E37" s="83" t="s">
        <v>3446</v>
      </c>
      <c r="F37" s="83">
        <v>85221673</v>
      </c>
      <c r="G37" s="83" t="s">
        <v>12</v>
      </c>
    </row>
    <row r="38" spans="1:7" ht="15.75" customHeight="1">
      <c r="A38" s="83" t="s">
        <v>3604</v>
      </c>
      <c r="B38" s="83" t="s">
        <v>2628</v>
      </c>
      <c r="C38" s="83" t="s">
        <v>2715</v>
      </c>
      <c r="D38" s="83" t="s">
        <v>579</v>
      </c>
      <c r="E38" s="83" t="s">
        <v>2627</v>
      </c>
      <c r="F38" s="83">
        <v>91841257</v>
      </c>
      <c r="G38" s="83" t="s">
        <v>12</v>
      </c>
    </row>
    <row r="39" spans="1:7" ht="15.75" customHeight="1">
      <c r="A39" s="83" t="s">
        <v>3605</v>
      </c>
      <c r="B39" s="83" t="s">
        <v>3054</v>
      </c>
      <c r="C39" s="83" t="s">
        <v>3236</v>
      </c>
      <c r="D39" s="83" t="s">
        <v>3052</v>
      </c>
      <c r="E39" s="83" t="s">
        <v>3053</v>
      </c>
      <c r="F39" s="83">
        <v>82022460</v>
      </c>
      <c r="G39" s="83" t="s">
        <v>12</v>
      </c>
    </row>
    <row r="40" spans="1:7" ht="15.75" customHeight="1">
      <c r="A40" s="83" t="s">
        <v>3606</v>
      </c>
      <c r="B40" s="83" t="s">
        <v>3089</v>
      </c>
      <c r="C40" s="83" t="s">
        <v>3675</v>
      </c>
      <c r="D40" s="83" t="s">
        <v>579</v>
      </c>
      <c r="E40" s="83" t="s">
        <v>3088</v>
      </c>
      <c r="F40" s="83">
        <v>96751979</v>
      </c>
      <c r="G40" s="83" t="s">
        <v>12</v>
      </c>
    </row>
    <row r="41" spans="1:7" ht="15.75" customHeight="1">
      <c r="A41" s="83" t="s">
        <v>3607</v>
      </c>
      <c r="B41" s="83" t="s">
        <v>2606</v>
      </c>
      <c r="C41" s="83" t="s">
        <v>2670</v>
      </c>
      <c r="D41" s="83" t="s">
        <v>56</v>
      </c>
      <c r="E41" s="83" t="s">
        <v>2605</v>
      </c>
      <c r="F41" s="83">
        <v>88268666</v>
      </c>
      <c r="G41" s="83" t="s">
        <v>12</v>
      </c>
    </row>
    <row r="42" spans="1:7" ht="15.75" customHeight="1">
      <c r="A42" s="83" t="s">
        <v>3608</v>
      </c>
      <c r="B42" s="83" t="s">
        <v>3045</v>
      </c>
      <c r="C42" s="83" t="s">
        <v>2985</v>
      </c>
      <c r="D42" s="83" t="s">
        <v>2912</v>
      </c>
      <c r="E42" s="83" t="s">
        <v>3044</v>
      </c>
      <c r="F42" s="83">
        <v>92388625</v>
      </c>
      <c r="G42" s="83" t="s">
        <v>12</v>
      </c>
    </row>
    <row r="43" spans="1:7" ht="15.75" customHeight="1">
      <c r="A43" s="83" t="s">
        <v>3609</v>
      </c>
      <c r="B43" s="83" t="s">
        <v>3418</v>
      </c>
      <c r="C43" s="83" t="s">
        <v>4500</v>
      </c>
      <c r="D43" s="83" t="s">
        <v>486</v>
      </c>
      <c r="E43" s="83" t="s">
        <v>3417</v>
      </c>
      <c r="F43" s="83">
        <v>67281159</v>
      </c>
      <c r="G43" s="83" t="s">
        <v>12</v>
      </c>
    </row>
    <row r="44" spans="1:7" ht="15.75" customHeight="1">
      <c r="A44" s="83" t="s">
        <v>3610</v>
      </c>
      <c r="B44" s="83" t="s">
        <v>2569</v>
      </c>
      <c r="C44" s="83" t="s">
        <v>3682</v>
      </c>
      <c r="D44" s="83" t="s">
        <v>947</v>
      </c>
      <c r="E44" s="83" t="s">
        <v>3611</v>
      </c>
      <c r="F44" s="83">
        <v>96702035</v>
      </c>
      <c r="G44" s="83" t="s">
        <v>12</v>
      </c>
    </row>
    <row r="45" spans="1:7" ht="15.75" customHeight="1">
      <c r="A45" s="83" t="s">
        <v>3612</v>
      </c>
      <c r="B45" s="83" t="s">
        <v>3248</v>
      </c>
      <c r="C45" s="83" t="s">
        <v>3685</v>
      </c>
      <c r="D45" s="83" t="s">
        <v>579</v>
      </c>
      <c r="E45" s="83" t="s">
        <v>3247</v>
      </c>
      <c r="F45" s="83">
        <v>97808788</v>
      </c>
      <c r="G45" s="83" t="s">
        <v>12</v>
      </c>
    </row>
    <row r="46" spans="1:7" ht="15.75" customHeight="1">
      <c r="A46" s="83" t="s">
        <v>3613</v>
      </c>
      <c r="B46" s="83" t="s">
        <v>2600</v>
      </c>
      <c r="C46" s="83" t="s">
        <v>3098</v>
      </c>
      <c r="D46" s="83" t="s">
        <v>2598</v>
      </c>
      <c r="E46" s="83" t="s">
        <v>2599</v>
      </c>
      <c r="F46" s="83">
        <v>98344706</v>
      </c>
      <c r="G46" s="83" t="s">
        <v>12</v>
      </c>
    </row>
    <row r="47" spans="1:7" ht="15.75" customHeight="1">
      <c r="A47" s="83" t="s">
        <v>3614</v>
      </c>
      <c r="B47" s="87" t="s">
        <v>3356</v>
      </c>
      <c r="C47" s="87" t="s">
        <v>3689</v>
      </c>
      <c r="D47" s="83" t="s">
        <v>579</v>
      </c>
      <c r="E47" s="83" t="s">
        <v>3361</v>
      </c>
      <c r="F47" s="83">
        <v>98543914</v>
      </c>
      <c r="G47" s="83" t="s">
        <v>12</v>
      </c>
    </row>
    <row r="48" spans="1:7" ht="15.75" customHeight="1">
      <c r="A48" s="83" t="s">
        <v>3615</v>
      </c>
      <c r="B48" s="83" t="s">
        <v>3392</v>
      </c>
      <c r="C48" s="83" t="s">
        <v>1865</v>
      </c>
      <c r="D48" s="83" t="s">
        <v>439</v>
      </c>
      <c r="E48" s="83" t="s">
        <v>3391</v>
      </c>
      <c r="F48" s="83">
        <v>96744887</v>
      </c>
      <c r="G48" s="83" t="s">
        <v>12</v>
      </c>
    </row>
    <row r="49" spans="1:7" ht="15.75" customHeight="1">
      <c r="A49" s="83" t="s">
        <v>3616</v>
      </c>
      <c r="B49" s="83" t="s">
        <v>3392</v>
      </c>
      <c r="C49" s="83" t="s">
        <v>4501</v>
      </c>
      <c r="D49" s="83" t="s">
        <v>439</v>
      </c>
      <c r="E49" s="83" t="s">
        <v>3391</v>
      </c>
      <c r="F49" s="83">
        <v>96744887</v>
      </c>
      <c r="G49" s="83" t="s">
        <v>12</v>
      </c>
    </row>
    <row r="50" spans="1:7" ht="15.75" customHeight="1">
      <c r="A50" s="83" t="s">
        <v>3617</v>
      </c>
      <c r="B50" s="83" t="s">
        <v>2594</v>
      </c>
      <c r="C50" s="83" t="s">
        <v>3693</v>
      </c>
      <c r="D50" s="83" t="s">
        <v>3412</v>
      </c>
      <c r="E50" s="83" t="s">
        <v>3413</v>
      </c>
      <c r="F50" s="83">
        <v>90256529</v>
      </c>
      <c r="G50" s="83" t="s">
        <v>12</v>
      </c>
    </row>
    <row r="51" spans="1:7" ht="15.75" customHeight="1">
      <c r="A51" s="83" t="s">
        <v>3618</v>
      </c>
      <c r="B51" s="83" t="s">
        <v>3423</v>
      </c>
      <c r="C51" s="83" t="s">
        <v>3197</v>
      </c>
      <c r="D51" s="83" t="s">
        <v>3421</v>
      </c>
      <c r="E51" s="83" t="s">
        <v>3422</v>
      </c>
      <c r="F51" s="83">
        <v>91200856</v>
      </c>
      <c r="G51" s="83" t="s">
        <v>12</v>
      </c>
    </row>
    <row r="52" spans="1:7" ht="15.75" customHeight="1">
      <c r="A52" s="83" t="s">
        <v>3619</v>
      </c>
      <c r="B52" s="87" t="s">
        <v>2600</v>
      </c>
      <c r="C52" s="87" t="s">
        <v>3098</v>
      </c>
      <c r="D52" s="83" t="s">
        <v>3456</v>
      </c>
      <c r="E52" s="83" t="s">
        <v>3457</v>
      </c>
      <c r="F52" s="83">
        <v>87000928</v>
      </c>
      <c r="G52" s="83" t="s">
        <v>12</v>
      </c>
    </row>
    <row r="53" spans="1:7" ht="15.75" customHeight="1">
      <c r="A53" s="83" t="s">
        <v>3620</v>
      </c>
      <c r="B53" s="83" t="s">
        <v>3462</v>
      </c>
      <c r="C53" s="83" t="s">
        <v>3336</v>
      </c>
      <c r="D53" s="83" t="s">
        <v>3460</v>
      </c>
      <c r="E53" s="83" t="s">
        <v>3461</v>
      </c>
      <c r="F53" s="83">
        <v>65925011</v>
      </c>
      <c r="G53" s="83" t="s">
        <v>12</v>
      </c>
    </row>
    <row r="54" spans="1:7" ht="15.75" customHeight="1">
      <c r="A54" s="83" t="s">
        <v>3621</v>
      </c>
      <c r="B54" s="87" t="s">
        <v>3467</v>
      </c>
      <c r="C54" s="87" t="s">
        <v>2974</v>
      </c>
      <c r="D54" s="83" t="s">
        <v>3465</v>
      </c>
      <c r="E54" s="83" t="s">
        <v>3466</v>
      </c>
      <c r="F54" s="83">
        <v>82334527</v>
      </c>
      <c r="G54" s="83" t="s">
        <v>12</v>
      </c>
    </row>
    <row r="55" spans="1:7" ht="15.75" customHeight="1">
      <c r="A55" s="84" t="s">
        <v>3622</v>
      </c>
      <c r="B55" s="85" t="s">
        <v>3366</v>
      </c>
      <c r="C55" s="85" t="s">
        <v>3215</v>
      </c>
      <c r="D55" s="85" t="s">
        <v>409</v>
      </c>
      <c r="E55" s="85" t="s">
        <v>3364</v>
      </c>
      <c r="F55" s="85"/>
      <c r="G55" s="85" t="s">
        <v>3365</v>
      </c>
    </row>
    <row r="56" spans="1:7" ht="15.75" hidden="1" customHeight="1">
      <c r="A56" s="83" t="s">
        <v>3623</v>
      </c>
      <c r="B56" s="83" t="s">
        <v>2623</v>
      </c>
      <c r="C56" s="83" t="s">
        <v>3702</v>
      </c>
      <c r="D56" s="83" t="s">
        <v>69</v>
      </c>
      <c r="E56" s="83" t="s">
        <v>2620</v>
      </c>
      <c r="F56" s="83">
        <v>66818328411</v>
      </c>
      <c r="G56" s="83" t="s">
        <v>132</v>
      </c>
    </row>
    <row r="57" spans="1:7" ht="15.75" hidden="1" customHeight="1">
      <c r="A57" s="83" t="s">
        <v>3624</v>
      </c>
      <c r="B57" s="83" t="s">
        <v>3078</v>
      </c>
      <c r="C57" s="87" t="s">
        <v>3707</v>
      </c>
      <c r="D57" s="83" t="s">
        <v>3075</v>
      </c>
      <c r="E57" s="83" t="s">
        <v>3076</v>
      </c>
      <c r="F57" s="83">
        <v>66818253849</v>
      </c>
      <c r="G57" s="83" t="s">
        <v>132</v>
      </c>
    </row>
    <row r="58" spans="1:7" ht="15.75" hidden="1" customHeight="1">
      <c r="A58" s="83" t="s">
        <v>3625</v>
      </c>
      <c r="B58" s="83" t="s">
        <v>3371</v>
      </c>
      <c r="C58" s="87" t="s">
        <v>3710</v>
      </c>
      <c r="D58" s="83" t="s">
        <v>510</v>
      </c>
      <c r="E58" s="83" t="s">
        <v>3369</v>
      </c>
      <c r="F58" s="83">
        <v>66989829551</v>
      </c>
      <c r="G58" s="83" t="s">
        <v>132</v>
      </c>
    </row>
    <row r="59" spans="1:7" ht="15.75" hidden="1" customHeight="1">
      <c r="A59" s="83" t="s">
        <v>3626</v>
      </c>
      <c r="B59" s="83" t="s">
        <v>3377</v>
      </c>
      <c r="C59" s="87" t="s">
        <v>3713</v>
      </c>
      <c r="D59" s="83" t="s">
        <v>2526</v>
      </c>
      <c r="E59" s="83" t="s">
        <v>3375</v>
      </c>
      <c r="F59" s="83">
        <v>6626357160</v>
      </c>
      <c r="G59" s="83" t="s">
        <v>132</v>
      </c>
    </row>
    <row r="60" spans="1:7" ht="15.75" hidden="1" customHeight="1">
      <c r="A60" s="83" t="s">
        <v>3627</v>
      </c>
      <c r="B60" s="83" t="s">
        <v>3377</v>
      </c>
      <c r="C60" s="87" t="s">
        <v>4502</v>
      </c>
      <c r="D60" s="83" t="s">
        <v>3380</v>
      </c>
      <c r="E60" s="83" t="s">
        <v>3381</v>
      </c>
      <c r="F60" s="83">
        <v>66922704455</v>
      </c>
      <c r="G60" s="83" t="s">
        <v>132</v>
      </c>
    </row>
    <row r="61" spans="1:7" ht="15.75" hidden="1" customHeight="1">
      <c r="A61" s="83" t="s">
        <v>3628</v>
      </c>
      <c r="B61" s="83" t="s">
        <v>3027</v>
      </c>
      <c r="C61" s="83" t="s">
        <v>2875</v>
      </c>
      <c r="D61" s="83" t="s">
        <v>3025</v>
      </c>
      <c r="E61" s="83" t="s">
        <v>3026</v>
      </c>
      <c r="F61" s="83">
        <v>972628070</v>
      </c>
      <c r="G61" s="83" t="s">
        <v>1306</v>
      </c>
    </row>
    <row r="62" spans="1:7" ht="20.25" hidden="1" customHeight="1">
      <c r="A62" s="84" t="s">
        <v>3629</v>
      </c>
      <c r="B62" s="85" t="s">
        <v>3630</v>
      </c>
      <c r="C62" s="85" t="s">
        <v>2944</v>
      </c>
      <c r="D62" s="85" t="s">
        <v>1647</v>
      </c>
      <c r="E62" s="85" t="s">
        <v>3322</v>
      </c>
      <c r="F62" s="85">
        <v>61893168699</v>
      </c>
      <c r="G62" s="85" t="s">
        <v>65</v>
      </c>
    </row>
    <row r="63" spans="1:7" ht="15.75" hidden="1" customHeight="1">
      <c r="A63" s="83" t="s">
        <v>3631</v>
      </c>
      <c r="B63" s="83" t="s">
        <v>3632</v>
      </c>
      <c r="C63" s="83" t="s">
        <v>2957</v>
      </c>
      <c r="D63" s="83" t="s">
        <v>579</v>
      </c>
      <c r="E63" s="83" t="s">
        <v>3253</v>
      </c>
      <c r="F63" s="83">
        <v>6738732802</v>
      </c>
      <c r="G63" s="83" t="s">
        <v>903</v>
      </c>
    </row>
    <row r="64" spans="1:7" ht="15.75" hidden="1" customHeight="1">
      <c r="A64" s="83" t="s">
        <v>3633</v>
      </c>
      <c r="B64" s="83" t="s">
        <v>3634</v>
      </c>
      <c r="C64" s="83" t="s">
        <v>2969</v>
      </c>
      <c r="D64" s="83" t="s">
        <v>1258</v>
      </c>
      <c r="E64" s="83" t="s">
        <v>3211</v>
      </c>
      <c r="F64" s="83">
        <v>639173217147</v>
      </c>
      <c r="G64" s="83" t="s">
        <v>3212</v>
      </c>
    </row>
    <row r="65" spans="1:7" ht="15.75" hidden="1" customHeight="1">
      <c r="A65" s="83" t="s">
        <v>3635</v>
      </c>
      <c r="B65" s="83" t="s">
        <v>2668</v>
      </c>
      <c r="C65" s="83" t="s">
        <v>3722</v>
      </c>
      <c r="D65" s="83" t="s">
        <v>2639</v>
      </c>
      <c r="E65" s="83" t="s">
        <v>2666</v>
      </c>
      <c r="F65" s="83">
        <v>911145083543</v>
      </c>
      <c r="G65" s="83" t="s">
        <v>2667</v>
      </c>
    </row>
    <row r="66" spans="1:7" ht="15.75" hidden="1" customHeight="1">
      <c r="A66" s="83" t="s">
        <v>3636</v>
      </c>
      <c r="B66" s="83" t="s">
        <v>3637</v>
      </c>
      <c r="C66" s="83" t="s">
        <v>2700</v>
      </c>
      <c r="D66" s="83" t="s">
        <v>579</v>
      </c>
      <c r="E66" s="83" t="s">
        <v>3243</v>
      </c>
      <c r="F66" s="83">
        <v>85292311920</v>
      </c>
      <c r="G66" s="83" t="s">
        <v>3244</v>
      </c>
    </row>
    <row r="67" spans="1:7" ht="15.75" hidden="1" customHeight="1">
      <c r="A67" s="83" t="s">
        <v>3638</v>
      </c>
      <c r="B67" s="83" t="s">
        <v>3188</v>
      </c>
      <c r="C67" s="83" t="s">
        <v>4503</v>
      </c>
      <c r="D67" s="83" t="s">
        <v>2981</v>
      </c>
      <c r="E67" s="83" t="s">
        <v>3187</v>
      </c>
      <c r="F67" s="83">
        <v>919842701616</v>
      </c>
      <c r="G67" s="83" t="s">
        <v>857</v>
      </c>
    </row>
    <row r="68" spans="1:7" ht="15.75" hidden="1" customHeight="1">
      <c r="A68" s="83" t="s">
        <v>3639</v>
      </c>
      <c r="B68" s="83" t="s">
        <v>2897</v>
      </c>
      <c r="C68" s="83" t="s">
        <v>3285</v>
      </c>
      <c r="D68" s="83" t="s">
        <v>409</v>
      </c>
      <c r="E68" s="83" t="s">
        <v>2991</v>
      </c>
      <c r="F68" s="83">
        <v>628118778388</v>
      </c>
      <c r="G68" s="83" t="s">
        <v>89</v>
      </c>
    </row>
    <row r="69" spans="1:7" ht="15.75" hidden="1" customHeight="1">
      <c r="A69" s="83" t="s">
        <v>3640</v>
      </c>
      <c r="B69" s="83" t="s">
        <v>2966</v>
      </c>
      <c r="C69" s="83" t="s">
        <v>3271</v>
      </c>
      <c r="D69" s="83" t="s">
        <v>486</v>
      </c>
      <c r="E69" s="83" t="s">
        <v>2965</v>
      </c>
      <c r="F69" s="83">
        <v>60123170710</v>
      </c>
      <c r="G69" s="83" t="s">
        <v>27</v>
      </c>
    </row>
    <row r="70" spans="1:7" ht="15.75" hidden="1" customHeight="1">
      <c r="A70" s="83" t="s">
        <v>3641</v>
      </c>
      <c r="B70" s="83" t="s">
        <v>2926</v>
      </c>
      <c r="C70" s="87" t="s">
        <v>3291</v>
      </c>
      <c r="D70" s="83" t="s">
        <v>2480</v>
      </c>
      <c r="E70" s="83" t="s">
        <v>2925</v>
      </c>
      <c r="F70" s="83">
        <v>60175373333</v>
      </c>
      <c r="G70" s="83" t="s">
        <v>27</v>
      </c>
    </row>
    <row r="71" spans="1:7" ht="15.75" hidden="1" customHeight="1">
      <c r="A71" s="83" t="s">
        <v>3642</v>
      </c>
      <c r="B71" s="83" t="s">
        <v>2664</v>
      </c>
      <c r="C71" s="83" t="s">
        <v>3275</v>
      </c>
      <c r="D71" s="83" t="s">
        <v>39</v>
      </c>
      <c r="E71" s="83" t="s">
        <v>2662</v>
      </c>
      <c r="F71" s="83">
        <v>60122066093</v>
      </c>
      <c r="G71" s="83" t="s">
        <v>27</v>
      </c>
    </row>
    <row r="72" spans="1:7" ht="15.75" hidden="1" customHeight="1">
      <c r="A72" s="83" t="s">
        <v>3643</v>
      </c>
      <c r="B72" s="83" t="s">
        <v>2682</v>
      </c>
      <c r="C72" s="83" t="s">
        <v>2894</v>
      </c>
      <c r="D72" s="83" t="s">
        <v>579</v>
      </c>
      <c r="E72" s="83" t="s">
        <v>1078</v>
      </c>
      <c r="F72" s="83">
        <v>60138801198</v>
      </c>
      <c r="G72" s="83" t="s">
        <v>27</v>
      </c>
    </row>
    <row r="73" spans="1:7" ht="15.75" hidden="1" customHeight="1">
      <c r="A73" s="83" t="s">
        <v>3644</v>
      </c>
      <c r="B73" s="83" t="s">
        <v>2728</v>
      </c>
      <c r="C73" s="83" t="s">
        <v>2899</v>
      </c>
      <c r="D73" s="83" t="s">
        <v>3645</v>
      </c>
      <c r="E73" s="83" t="s">
        <v>2727</v>
      </c>
      <c r="F73" s="83">
        <v>60176917138</v>
      </c>
      <c r="G73" s="83" t="s">
        <v>27</v>
      </c>
    </row>
    <row r="74" spans="1:7" ht="15.75" hidden="1" customHeight="1">
      <c r="A74" s="83" t="s">
        <v>3646</v>
      </c>
      <c r="B74" s="83" t="s">
        <v>2687</v>
      </c>
      <c r="C74" s="83" t="s">
        <v>2770</v>
      </c>
      <c r="D74" s="83" t="s">
        <v>409</v>
      </c>
      <c r="E74" s="83" t="s">
        <v>2686</v>
      </c>
      <c r="F74" s="83">
        <v>60176710183</v>
      </c>
      <c r="G74" s="83" t="s">
        <v>27</v>
      </c>
    </row>
    <row r="75" spans="1:7" ht="15.75" hidden="1" customHeight="1">
      <c r="A75" s="83" t="s">
        <v>3647</v>
      </c>
      <c r="B75" s="83" t="s">
        <v>2687</v>
      </c>
      <c r="C75" s="83" t="s">
        <v>3107</v>
      </c>
      <c r="D75" s="83" t="s">
        <v>409</v>
      </c>
      <c r="E75" s="83" t="s">
        <v>2686</v>
      </c>
      <c r="F75" s="83">
        <v>60149907996</v>
      </c>
      <c r="G75" s="83" t="s">
        <v>27</v>
      </c>
    </row>
    <row r="76" spans="1:7" ht="15.75" hidden="1" customHeight="1">
      <c r="A76" s="83" t="s">
        <v>3648</v>
      </c>
      <c r="B76" s="83" t="s">
        <v>2941</v>
      </c>
      <c r="C76" s="83" t="s">
        <v>770</v>
      </c>
      <c r="D76" s="83" t="s">
        <v>2939</v>
      </c>
      <c r="E76" s="83" t="s">
        <v>2940</v>
      </c>
      <c r="F76" s="83">
        <v>60173614672</v>
      </c>
      <c r="G76" s="83" t="s">
        <v>27</v>
      </c>
    </row>
    <row r="77" spans="1:7" ht="15.75" hidden="1" customHeight="1">
      <c r="A77" s="83" t="s">
        <v>3649</v>
      </c>
      <c r="B77" s="83" t="s">
        <v>2884</v>
      </c>
      <c r="C77" s="83" t="s">
        <v>3264</v>
      </c>
      <c r="D77" s="83" t="s">
        <v>579</v>
      </c>
      <c r="E77" s="83" t="s">
        <v>2883</v>
      </c>
      <c r="F77" s="83">
        <v>60123600382</v>
      </c>
      <c r="G77" s="83" t="s">
        <v>27</v>
      </c>
    </row>
    <row r="78" spans="1:7" ht="15.75" hidden="1" customHeight="1">
      <c r="A78" s="83" t="s">
        <v>3650</v>
      </c>
      <c r="B78" s="83" t="s">
        <v>2707</v>
      </c>
      <c r="C78" s="83" t="s">
        <v>3138</v>
      </c>
      <c r="D78" s="83" t="s">
        <v>2705</v>
      </c>
      <c r="E78" s="83" t="s">
        <v>2706</v>
      </c>
      <c r="F78" s="83">
        <v>60162663221</v>
      </c>
      <c r="G78" s="83" t="s">
        <v>27</v>
      </c>
    </row>
    <row r="79" spans="1:7" ht="15.75" hidden="1" customHeight="1">
      <c r="A79" s="83" t="s">
        <v>3651</v>
      </c>
      <c r="B79" s="83" t="s">
        <v>3154</v>
      </c>
      <c r="C79" s="83" t="s">
        <v>3268</v>
      </c>
      <c r="D79" s="83" t="s">
        <v>3652</v>
      </c>
      <c r="E79" s="83" t="s">
        <v>3153</v>
      </c>
      <c r="F79" s="83">
        <v>60163559551</v>
      </c>
      <c r="G79" s="83" t="s">
        <v>27</v>
      </c>
    </row>
    <row r="80" spans="1:7" ht="15.75" hidden="1" customHeight="1">
      <c r="A80" s="83" t="s">
        <v>3653</v>
      </c>
      <c r="B80" s="83" t="s">
        <v>3654</v>
      </c>
      <c r="C80" s="83" t="s">
        <v>3280</v>
      </c>
      <c r="D80" s="83" t="s">
        <v>3655</v>
      </c>
      <c r="E80" s="83" t="s">
        <v>3328</v>
      </c>
      <c r="F80" s="83">
        <v>60122188810</v>
      </c>
      <c r="G80" s="83" t="s">
        <v>27</v>
      </c>
    </row>
    <row r="81" spans="1:7" ht="15.75" hidden="1" customHeight="1">
      <c r="A81" s="83" t="s">
        <v>3656</v>
      </c>
      <c r="B81" s="83" t="s">
        <v>2888</v>
      </c>
      <c r="C81" s="83" t="s">
        <v>2904</v>
      </c>
      <c r="D81" s="83" t="s">
        <v>409</v>
      </c>
      <c r="E81" s="83" t="s">
        <v>2886</v>
      </c>
      <c r="F81" s="83"/>
      <c r="G81" s="83" t="s">
        <v>2887</v>
      </c>
    </row>
    <row r="82" spans="1:7" ht="15.75" hidden="1" customHeight="1">
      <c r="A82" s="83" t="s">
        <v>3657</v>
      </c>
      <c r="B82" s="83" t="s">
        <v>2732</v>
      </c>
      <c r="C82" s="83" t="s">
        <v>4504</v>
      </c>
      <c r="D82" s="83" t="s">
        <v>486</v>
      </c>
      <c r="E82" s="83" t="s">
        <v>2731</v>
      </c>
      <c r="F82" s="83">
        <v>95581888</v>
      </c>
      <c r="G82" s="83" t="s">
        <v>1001</v>
      </c>
    </row>
    <row r="83" spans="1:7" ht="15.75" hidden="1" customHeight="1">
      <c r="A83" s="83" t="s">
        <v>3658</v>
      </c>
      <c r="B83" s="83" t="s">
        <v>2934</v>
      </c>
      <c r="C83" s="83" t="s">
        <v>3132</v>
      </c>
      <c r="D83" s="83" t="s">
        <v>2931</v>
      </c>
      <c r="E83" s="83" t="s">
        <v>2932</v>
      </c>
      <c r="F83" s="83">
        <v>64220218997</v>
      </c>
      <c r="G83" s="83" t="s">
        <v>2933</v>
      </c>
    </row>
    <row r="84" spans="1:7" ht="15.75" hidden="1" customHeight="1">
      <c r="A84" s="83" t="s">
        <v>3659</v>
      </c>
      <c r="B84" s="83" t="s">
        <v>2695</v>
      </c>
      <c r="C84" s="83" t="s">
        <v>3120</v>
      </c>
      <c r="D84" s="83" t="s">
        <v>3660</v>
      </c>
      <c r="E84" s="83" t="s">
        <v>2694</v>
      </c>
      <c r="F84" s="83">
        <v>6328318882</v>
      </c>
      <c r="G84" s="83" t="s">
        <v>945</v>
      </c>
    </row>
    <row r="85" spans="1:7" ht="15.75" hidden="1" customHeight="1">
      <c r="A85" s="83" t="s">
        <v>3661</v>
      </c>
      <c r="B85" s="83" t="s">
        <v>2920</v>
      </c>
      <c r="C85" s="83" t="s">
        <v>2760</v>
      </c>
      <c r="D85" s="83" t="s">
        <v>579</v>
      </c>
      <c r="E85" s="83" t="s">
        <v>2919</v>
      </c>
      <c r="F85" s="83">
        <v>639188022586</v>
      </c>
      <c r="G85" s="83" t="s">
        <v>945</v>
      </c>
    </row>
    <row r="86" spans="1:7" ht="15.75" hidden="1" customHeight="1">
      <c r="A86" s="83" t="s">
        <v>3662</v>
      </c>
      <c r="B86" s="83" t="s">
        <v>3663</v>
      </c>
      <c r="C86" s="83" t="s">
        <v>2908</v>
      </c>
      <c r="D86" s="83" t="s">
        <v>2526</v>
      </c>
      <c r="E86" s="83" t="s">
        <v>3232</v>
      </c>
      <c r="F86" s="83">
        <v>639188306262</v>
      </c>
      <c r="G86" s="83" t="s">
        <v>945</v>
      </c>
    </row>
    <row r="87" spans="1:7" ht="15.75" hidden="1" customHeight="1">
      <c r="A87" s="83" t="s">
        <v>3664</v>
      </c>
      <c r="B87" s="83" t="s">
        <v>3665</v>
      </c>
      <c r="C87" s="83" t="s">
        <v>1865</v>
      </c>
      <c r="D87" s="83" t="s">
        <v>409</v>
      </c>
      <c r="E87" s="83" t="s">
        <v>3319</v>
      </c>
      <c r="F87" s="83">
        <v>902198050</v>
      </c>
      <c r="G87" s="83" t="s">
        <v>945</v>
      </c>
    </row>
    <row r="88" spans="1:7" ht="15.75" customHeight="1">
      <c r="A88" s="83" t="s">
        <v>3666</v>
      </c>
      <c r="B88" s="83" t="s">
        <v>829</v>
      </c>
      <c r="C88" s="83" t="s">
        <v>3296</v>
      </c>
      <c r="D88" s="83" t="s">
        <v>409</v>
      </c>
      <c r="E88" s="83" t="s">
        <v>3203</v>
      </c>
      <c r="F88" s="83">
        <v>85873701</v>
      </c>
      <c r="G88" s="83" t="s">
        <v>1127</v>
      </c>
    </row>
    <row r="89" spans="1:7" ht="15.75" customHeight="1">
      <c r="A89" s="83" t="s">
        <v>3668</v>
      </c>
      <c r="B89" s="83" t="s">
        <v>3302</v>
      </c>
      <c r="C89" s="83" t="s">
        <v>2890</v>
      </c>
      <c r="D89" s="83" t="s">
        <v>579</v>
      </c>
      <c r="E89" s="83" t="s">
        <v>3301</v>
      </c>
      <c r="F89" s="83">
        <v>98206982</v>
      </c>
      <c r="G89" s="83" t="s">
        <v>1127</v>
      </c>
    </row>
    <row r="90" spans="1:7" ht="15.75" customHeight="1">
      <c r="A90" s="83" t="s">
        <v>3669</v>
      </c>
      <c r="B90" s="83" t="s">
        <v>3343</v>
      </c>
      <c r="C90" s="83" t="s">
        <v>3111</v>
      </c>
      <c r="D90" s="83" t="s">
        <v>3341</v>
      </c>
      <c r="E90" s="83" t="s">
        <v>3670</v>
      </c>
      <c r="F90" s="83">
        <v>91793970</v>
      </c>
      <c r="G90" s="83" t="s">
        <v>1127</v>
      </c>
    </row>
    <row r="91" spans="1:7" ht="15.75" customHeight="1">
      <c r="A91" s="83" t="s">
        <v>3671</v>
      </c>
      <c r="B91" s="83" t="s">
        <v>2718</v>
      </c>
      <c r="C91" s="83" t="s">
        <v>3115</v>
      </c>
      <c r="D91" s="83" t="s">
        <v>2716</v>
      </c>
      <c r="E91" s="83" t="s">
        <v>2717</v>
      </c>
      <c r="F91" s="83">
        <v>90091908</v>
      </c>
      <c r="G91" s="83" t="s">
        <v>12</v>
      </c>
    </row>
    <row r="92" spans="1:7" ht="15.75" customHeight="1">
      <c r="A92" s="83" t="s">
        <v>3672</v>
      </c>
      <c r="B92" s="83" t="s">
        <v>3673</v>
      </c>
      <c r="C92" s="83" t="s">
        <v>2911</v>
      </c>
      <c r="D92" s="83" t="s">
        <v>579</v>
      </c>
      <c r="E92" s="83"/>
      <c r="F92" s="83">
        <v>98478158</v>
      </c>
      <c r="G92" s="83" t="s">
        <v>12</v>
      </c>
    </row>
    <row r="93" spans="1:7" ht="15.75" customHeight="1">
      <c r="A93" s="83" t="s">
        <v>3674</v>
      </c>
      <c r="B93" s="83" t="s">
        <v>3316</v>
      </c>
      <c r="C93" s="83" t="s">
        <v>3268</v>
      </c>
      <c r="D93" s="83" t="s">
        <v>409</v>
      </c>
      <c r="E93" s="83" t="s">
        <v>3315</v>
      </c>
      <c r="F93" s="83">
        <v>93890208</v>
      </c>
      <c r="G93" s="83" t="s">
        <v>12</v>
      </c>
    </row>
    <row r="94" spans="1:7" ht="15.75" customHeight="1">
      <c r="A94" s="83" t="s">
        <v>3676</v>
      </c>
      <c r="B94" s="87" t="s">
        <v>3677</v>
      </c>
      <c r="C94" s="87" t="s">
        <v>3782</v>
      </c>
      <c r="D94" s="83" t="s">
        <v>439</v>
      </c>
      <c r="E94" s="83" t="s">
        <v>2672</v>
      </c>
      <c r="F94" s="83">
        <v>91858204</v>
      </c>
      <c r="G94" s="83" t="s">
        <v>12</v>
      </c>
    </row>
    <row r="95" spans="1:7" ht="15.75" customHeight="1">
      <c r="A95" s="83" t="s">
        <v>3678</v>
      </c>
      <c r="B95" s="83" t="s">
        <v>2987</v>
      </c>
      <c r="C95" s="83" t="s">
        <v>3785</v>
      </c>
      <c r="D95" s="83" t="s">
        <v>717</v>
      </c>
      <c r="E95" s="83" t="s">
        <v>2986</v>
      </c>
      <c r="F95" s="83">
        <v>98355134</v>
      </c>
      <c r="G95" s="83" t="s">
        <v>12</v>
      </c>
    </row>
    <row r="96" spans="1:7" ht="15.75" customHeight="1">
      <c r="A96" s="83" t="s">
        <v>3679</v>
      </c>
      <c r="B96" s="83" t="s">
        <v>3680</v>
      </c>
      <c r="C96" s="83" t="s">
        <v>4505</v>
      </c>
      <c r="D96" s="83" t="s">
        <v>409</v>
      </c>
      <c r="E96" s="83" t="s">
        <v>3182</v>
      </c>
      <c r="F96" s="83">
        <v>96782935</v>
      </c>
      <c r="G96" s="83" t="s">
        <v>12</v>
      </c>
    </row>
    <row r="97" spans="1:7" ht="15.75" customHeight="1">
      <c r="A97" s="83" t="s">
        <v>3681</v>
      </c>
      <c r="B97" s="83" t="s">
        <v>2879</v>
      </c>
      <c r="C97" s="83" t="s">
        <v>2792</v>
      </c>
      <c r="D97" s="83" t="s">
        <v>3683</v>
      </c>
      <c r="E97" s="83" t="s">
        <v>2878</v>
      </c>
      <c r="F97" s="83"/>
      <c r="G97" s="83" t="s">
        <v>12</v>
      </c>
    </row>
    <row r="98" spans="1:7" ht="15.75" customHeight="1">
      <c r="A98" s="83" t="s">
        <v>3684</v>
      </c>
      <c r="B98" s="83" t="s">
        <v>2996</v>
      </c>
      <c r="C98" s="83" t="s">
        <v>2780</v>
      </c>
      <c r="D98" s="83" t="s">
        <v>2994</v>
      </c>
      <c r="E98" s="83" t="s">
        <v>2995</v>
      </c>
      <c r="F98" s="83">
        <v>96182012</v>
      </c>
      <c r="G98" s="83" t="s">
        <v>12</v>
      </c>
    </row>
    <row r="99" spans="1:7" ht="15.75" customHeight="1">
      <c r="A99" s="83" t="s">
        <v>3686</v>
      </c>
      <c r="B99" s="83" t="s">
        <v>3100</v>
      </c>
      <c r="C99" s="83" t="s">
        <v>2788</v>
      </c>
      <c r="D99" s="83" t="s">
        <v>717</v>
      </c>
      <c r="E99" s="83" t="s">
        <v>3099</v>
      </c>
      <c r="F99" s="83">
        <v>98198489</v>
      </c>
      <c r="G99" s="83" t="s">
        <v>12</v>
      </c>
    </row>
    <row r="100" spans="1:7" ht="15.75" customHeight="1">
      <c r="A100" s="83" t="s">
        <v>3687</v>
      </c>
      <c r="B100" s="83" t="s">
        <v>3688</v>
      </c>
      <c r="C100" s="83" t="s">
        <v>2795</v>
      </c>
      <c r="D100" s="83" t="s">
        <v>3157</v>
      </c>
      <c r="E100" s="83" t="s">
        <v>3158</v>
      </c>
      <c r="F100" s="83">
        <v>98355091</v>
      </c>
      <c r="G100" s="83" t="s">
        <v>12</v>
      </c>
    </row>
    <row r="101" spans="1:7" ht="15.75" customHeight="1">
      <c r="A101" s="83" t="s">
        <v>3690</v>
      </c>
      <c r="B101" s="83" t="s">
        <v>3166</v>
      </c>
      <c r="C101" s="83" t="s">
        <v>2799</v>
      </c>
      <c r="D101" s="83" t="s">
        <v>486</v>
      </c>
      <c r="E101" s="83" t="s">
        <v>3165</v>
      </c>
      <c r="F101" s="83">
        <v>92385663</v>
      </c>
      <c r="G101" s="83" t="s">
        <v>12</v>
      </c>
    </row>
    <row r="102" spans="1:7" ht="15.75" customHeight="1">
      <c r="A102" s="83" t="s">
        <v>3691</v>
      </c>
      <c r="B102" s="83" t="s">
        <v>3312</v>
      </c>
      <c r="C102" s="83" t="s">
        <v>2819</v>
      </c>
      <c r="D102" s="83" t="s">
        <v>3005</v>
      </c>
      <c r="E102" s="83" t="s">
        <v>3311</v>
      </c>
      <c r="F102" s="83"/>
      <c r="G102" s="83" t="s">
        <v>12</v>
      </c>
    </row>
    <row r="103" spans="1:7" ht="15.75" customHeight="1">
      <c r="A103" s="83" t="s">
        <v>3692</v>
      </c>
      <c r="B103" s="87" t="s">
        <v>3200</v>
      </c>
      <c r="C103" s="87" t="s">
        <v>2833</v>
      </c>
      <c r="D103" s="83" t="s">
        <v>468</v>
      </c>
      <c r="E103" s="83" t="s">
        <v>3193</v>
      </c>
      <c r="F103" s="83">
        <v>92340257</v>
      </c>
      <c r="G103" s="83" t="s">
        <v>12</v>
      </c>
    </row>
    <row r="104" spans="1:7" ht="15.75" customHeight="1">
      <c r="A104" s="83" t="s">
        <v>3694</v>
      </c>
      <c r="B104" s="87" t="s">
        <v>3200</v>
      </c>
      <c r="C104" s="87" t="s">
        <v>2841</v>
      </c>
      <c r="D104" s="83" t="s">
        <v>3695</v>
      </c>
      <c r="E104" s="83" t="s">
        <v>3199</v>
      </c>
      <c r="F104" s="83">
        <v>96892360</v>
      </c>
      <c r="G104" s="83" t="s">
        <v>12</v>
      </c>
    </row>
    <row r="105" spans="1:7" ht="15.75" customHeight="1">
      <c r="A105" s="83" t="s">
        <v>3696</v>
      </c>
      <c r="B105" s="83" t="s">
        <v>3100</v>
      </c>
      <c r="C105" s="83" t="s">
        <v>2850</v>
      </c>
      <c r="D105" s="83" t="s">
        <v>717</v>
      </c>
      <c r="E105" s="83" t="s">
        <v>3099</v>
      </c>
      <c r="F105" s="83">
        <v>98198489</v>
      </c>
      <c r="G105" s="83" t="s">
        <v>12</v>
      </c>
    </row>
    <row r="106" spans="1:7" ht="15.75" customHeight="1">
      <c r="A106" s="83" t="s">
        <v>3697</v>
      </c>
      <c r="B106" s="83" t="s">
        <v>3338</v>
      </c>
      <c r="C106" s="83" t="s">
        <v>4506</v>
      </c>
      <c r="D106" s="83" t="s">
        <v>409</v>
      </c>
      <c r="E106" s="83" t="s">
        <v>3337</v>
      </c>
      <c r="F106" s="83">
        <v>98198281</v>
      </c>
      <c r="G106" s="83" t="s">
        <v>12</v>
      </c>
    </row>
    <row r="107" spans="1:7" ht="15.75" customHeight="1">
      <c r="A107" s="83" t="s">
        <v>3698</v>
      </c>
      <c r="B107" s="83" t="s">
        <v>2976</v>
      </c>
      <c r="C107" s="83" t="s">
        <v>2860</v>
      </c>
      <c r="D107" s="83" t="s">
        <v>39</v>
      </c>
      <c r="E107" s="83" t="s">
        <v>2975</v>
      </c>
      <c r="F107" s="83">
        <v>92373060</v>
      </c>
      <c r="G107" s="83" t="s">
        <v>12</v>
      </c>
    </row>
    <row r="108" spans="1:7" ht="15.75" customHeight="1">
      <c r="A108" s="83" t="s">
        <v>3699</v>
      </c>
      <c r="B108" s="83" t="s">
        <v>3095</v>
      </c>
      <c r="C108" s="83" t="s">
        <v>4507</v>
      </c>
      <c r="D108" s="83" t="s">
        <v>409</v>
      </c>
      <c r="E108" s="83" t="s">
        <v>3216</v>
      </c>
      <c r="F108" s="83">
        <v>91162104</v>
      </c>
      <c r="G108" s="83" t="s">
        <v>12</v>
      </c>
    </row>
    <row r="109" spans="1:7" ht="15.75" customHeight="1">
      <c r="A109" s="83" t="s">
        <v>3700</v>
      </c>
      <c r="B109" s="83" t="s">
        <v>3701</v>
      </c>
      <c r="C109" s="83" t="s">
        <v>2875</v>
      </c>
      <c r="D109" s="83" t="s">
        <v>3703</v>
      </c>
      <c r="E109" s="83" t="s">
        <v>3704</v>
      </c>
      <c r="F109" s="83">
        <v>97545823</v>
      </c>
      <c r="G109" s="83" t="s">
        <v>12</v>
      </c>
    </row>
    <row r="110" spans="1:7" ht="15.75" customHeight="1">
      <c r="A110" s="83" t="s">
        <v>3705</v>
      </c>
      <c r="B110" s="83" t="s">
        <v>3706</v>
      </c>
      <c r="C110" s="83" t="s">
        <v>4508</v>
      </c>
      <c r="D110" s="83" t="s">
        <v>3708</v>
      </c>
      <c r="E110" s="83" t="s">
        <v>3223</v>
      </c>
      <c r="F110" s="83">
        <v>82288838</v>
      </c>
      <c r="G110" s="83" t="s">
        <v>12</v>
      </c>
    </row>
    <row r="111" spans="1:7" ht="15.75" customHeight="1">
      <c r="A111" s="83" t="s">
        <v>3709</v>
      </c>
      <c r="B111" s="83" t="s">
        <v>3307</v>
      </c>
      <c r="C111" s="83" t="s">
        <v>3257</v>
      </c>
      <c r="D111" s="83" t="s">
        <v>141</v>
      </c>
      <c r="E111" s="83" t="s">
        <v>3306</v>
      </c>
      <c r="F111" s="83">
        <v>93216808</v>
      </c>
      <c r="G111" s="83" t="s">
        <v>12</v>
      </c>
    </row>
    <row r="112" spans="1:7" ht="15.75" customHeight="1">
      <c r="A112" s="83" t="s">
        <v>3711</v>
      </c>
      <c r="B112" s="83" t="s">
        <v>3712</v>
      </c>
      <c r="C112" s="83" t="s">
        <v>212</v>
      </c>
      <c r="D112" s="83" t="s">
        <v>439</v>
      </c>
      <c r="E112" s="83" t="s">
        <v>3227</v>
      </c>
      <c r="F112" s="83">
        <v>62707277</v>
      </c>
      <c r="G112" s="83" t="s">
        <v>12</v>
      </c>
    </row>
    <row r="113" spans="1:7" ht="15.75" customHeight="1">
      <c r="A113" s="83" t="s">
        <v>3714</v>
      </c>
      <c r="B113" s="83" t="s">
        <v>3715</v>
      </c>
      <c r="C113" s="83" t="s">
        <v>212</v>
      </c>
      <c r="D113" s="83" t="s">
        <v>1647</v>
      </c>
      <c r="E113" s="83" t="s">
        <v>2657</v>
      </c>
      <c r="F113" s="83">
        <v>96182011</v>
      </c>
      <c r="G113" s="83" t="s">
        <v>12</v>
      </c>
    </row>
    <row r="114" spans="1:7" ht="15.75" customHeight="1">
      <c r="A114" s="83" t="s">
        <v>3716</v>
      </c>
      <c r="B114" s="83" t="s">
        <v>2713</v>
      </c>
      <c r="C114" s="83" t="s">
        <v>212</v>
      </c>
      <c r="D114" s="83" t="s">
        <v>2711</v>
      </c>
      <c r="E114" s="83" t="s">
        <v>2712</v>
      </c>
      <c r="F114" s="83">
        <v>97898141</v>
      </c>
      <c r="G114" s="83" t="s">
        <v>12</v>
      </c>
    </row>
    <row r="115" spans="1:7" ht="15.75" customHeight="1">
      <c r="A115" s="83" t="s">
        <v>3717</v>
      </c>
      <c r="B115" s="83" t="s">
        <v>2947</v>
      </c>
      <c r="C115" s="83" t="s">
        <v>212</v>
      </c>
      <c r="D115" s="83" t="s">
        <v>2945</v>
      </c>
      <c r="E115" s="83" t="s">
        <v>2946</v>
      </c>
      <c r="F115" s="83">
        <v>98770775</v>
      </c>
      <c r="G115" s="83" t="s">
        <v>953</v>
      </c>
    </row>
    <row r="116" spans="1:7" ht="15.75" customHeight="1">
      <c r="A116" s="83" t="s">
        <v>3718</v>
      </c>
      <c r="B116" s="83" t="s">
        <v>2960</v>
      </c>
      <c r="C116" s="83" t="s">
        <v>212</v>
      </c>
      <c r="D116" s="83" t="s">
        <v>2958</v>
      </c>
      <c r="E116" s="83" t="s">
        <v>2959</v>
      </c>
      <c r="F116" s="83">
        <v>90270003</v>
      </c>
      <c r="G116" s="83" t="s">
        <v>12</v>
      </c>
    </row>
    <row r="117" spans="1:7" ht="15.75" customHeight="1">
      <c r="A117" s="83" t="s">
        <v>3719</v>
      </c>
      <c r="B117" s="83" t="s">
        <v>2970</v>
      </c>
      <c r="C117" s="83" t="s">
        <v>212</v>
      </c>
      <c r="D117" s="83" t="s">
        <v>579</v>
      </c>
      <c r="E117" s="83" t="s">
        <v>1122</v>
      </c>
      <c r="F117" s="83">
        <v>62961215</v>
      </c>
      <c r="G117" s="83" t="s">
        <v>12</v>
      </c>
    </row>
    <row r="118" spans="1:7" ht="15.75" customHeight="1">
      <c r="A118" s="83" t="s">
        <v>3720</v>
      </c>
      <c r="B118" s="83" t="s">
        <v>3721</v>
      </c>
      <c r="C118" s="83" t="s">
        <v>212</v>
      </c>
      <c r="D118" s="83" t="s">
        <v>3723</v>
      </c>
      <c r="E118" s="83" t="s">
        <v>3332</v>
      </c>
      <c r="F118" s="83"/>
      <c r="G118" s="83" t="s">
        <v>12</v>
      </c>
    </row>
    <row r="119" spans="1:7" ht="15.75" customHeight="1">
      <c r="A119" s="83" t="s">
        <v>3724</v>
      </c>
      <c r="B119" s="83" t="s">
        <v>2702</v>
      </c>
      <c r="C119" s="83" t="s">
        <v>212</v>
      </c>
      <c r="D119" s="83" t="s">
        <v>439</v>
      </c>
      <c r="E119" s="83" t="s">
        <v>2701</v>
      </c>
      <c r="F119" s="83">
        <v>97622696</v>
      </c>
      <c r="G119" s="83" t="s">
        <v>12</v>
      </c>
    </row>
    <row r="120" spans="1:7" ht="15.75" hidden="1" customHeight="1">
      <c r="A120" s="83" t="s">
        <v>3725</v>
      </c>
      <c r="B120" s="83" t="s">
        <v>2588</v>
      </c>
      <c r="C120" s="83" t="s">
        <v>212</v>
      </c>
      <c r="D120" s="83" t="s">
        <v>439</v>
      </c>
      <c r="E120" s="83" t="s">
        <v>2677</v>
      </c>
      <c r="F120" s="83">
        <v>628113653282</v>
      </c>
      <c r="G120" s="83" t="s">
        <v>3726</v>
      </c>
    </row>
    <row r="121" spans="1:7" ht="15.75" hidden="1" customHeight="1">
      <c r="A121" s="83" t="s">
        <v>3727</v>
      </c>
      <c r="B121" s="83" t="s">
        <v>3728</v>
      </c>
      <c r="C121" s="83" t="s">
        <v>212</v>
      </c>
      <c r="D121" s="83" t="s">
        <v>579</v>
      </c>
      <c r="E121" s="83" t="s">
        <v>2722</v>
      </c>
      <c r="F121" s="83">
        <v>62811324039</v>
      </c>
      <c r="G121" s="83" t="s">
        <v>3726</v>
      </c>
    </row>
    <row r="122" spans="1:7" ht="15.75" hidden="1" customHeight="1">
      <c r="A122" s="83" t="s">
        <v>3729</v>
      </c>
      <c r="B122" s="83" t="s">
        <v>2954</v>
      </c>
      <c r="C122" s="83" t="s">
        <v>212</v>
      </c>
      <c r="D122" s="83" t="s">
        <v>2952</v>
      </c>
      <c r="E122" s="83" t="s">
        <v>2953</v>
      </c>
      <c r="F122" s="83">
        <v>66626049897</v>
      </c>
      <c r="G122" s="83" t="s">
        <v>132</v>
      </c>
    </row>
    <row r="123" spans="1:7" ht="15.75" hidden="1" customHeight="1">
      <c r="A123" s="83" t="s">
        <v>3730</v>
      </c>
      <c r="B123" s="83" t="s">
        <v>2983</v>
      </c>
      <c r="C123" s="83" t="s">
        <v>212</v>
      </c>
      <c r="D123" s="83" t="s">
        <v>2981</v>
      </c>
      <c r="E123" s="83" t="s">
        <v>2982</v>
      </c>
      <c r="F123" s="83">
        <v>851415035</v>
      </c>
      <c r="G123" s="83" t="s">
        <v>132</v>
      </c>
    </row>
    <row r="124" spans="1:7" ht="15.75" hidden="1" customHeight="1">
      <c r="A124" s="83" t="s">
        <v>3731</v>
      </c>
      <c r="B124" s="83" t="s">
        <v>2749</v>
      </c>
      <c r="C124" s="83" t="s">
        <v>212</v>
      </c>
      <c r="D124" s="83" t="s">
        <v>579</v>
      </c>
      <c r="E124" s="83" t="s">
        <v>2747</v>
      </c>
      <c r="F124" s="83"/>
      <c r="G124" s="83" t="s">
        <v>2748</v>
      </c>
    </row>
    <row r="125" spans="1:7" ht="15.75" hidden="1" customHeight="1">
      <c r="A125" s="83" t="s">
        <v>3732</v>
      </c>
      <c r="B125" s="83" t="s">
        <v>3733</v>
      </c>
      <c r="C125" s="83" t="s">
        <v>212</v>
      </c>
      <c r="D125" s="83" t="s">
        <v>3734</v>
      </c>
      <c r="E125" s="83" t="s">
        <v>3171</v>
      </c>
      <c r="F125" s="83">
        <v>60124216223</v>
      </c>
      <c r="G125" s="83" t="s">
        <v>27</v>
      </c>
    </row>
    <row r="126" spans="1:7" ht="15.75" hidden="1" customHeight="1">
      <c r="A126" s="83" t="s">
        <v>3735</v>
      </c>
      <c r="B126" s="83" t="s">
        <v>3041</v>
      </c>
      <c r="C126" s="83" t="s">
        <v>212</v>
      </c>
      <c r="D126" s="83" t="s">
        <v>3042</v>
      </c>
      <c r="E126" s="83" t="s">
        <v>3043</v>
      </c>
      <c r="F126" s="83">
        <v>138320820</v>
      </c>
      <c r="G126" s="83" t="s">
        <v>27</v>
      </c>
    </row>
    <row r="127" spans="1:7" ht="15.75" hidden="1" customHeight="1">
      <c r="A127" s="83" t="s">
        <v>3736</v>
      </c>
      <c r="B127" s="83" t="s">
        <v>2753</v>
      </c>
      <c r="C127" s="83" t="s">
        <v>212</v>
      </c>
      <c r="D127" s="83" t="s">
        <v>2751</v>
      </c>
      <c r="E127" s="83" t="s">
        <v>2752</v>
      </c>
      <c r="F127" s="83">
        <v>60122811836</v>
      </c>
      <c r="G127" s="83" t="s">
        <v>27</v>
      </c>
    </row>
    <row r="128" spans="1:7" ht="15.75" hidden="1" customHeight="1">
      <c r="A128" s="83" t="s">
        <v>3737</v>
      </c>
      <c r="B128" s="83" t="s">
        <v>2739</v>
      </c>
      <c r="C128" s="83" t="s">
        <v>212</v>
      </c>
      <c r="D128" s="83" t="s">
        <v>2737</v>
      </c>
      <c r="E128" s="83" t="s">
        <v>2738</v>
      </c>
      <c r="F128" s="83"/>
      <c r="G128" s="83" t="s">
        <v>27</v>
      </c>
    </row>
    <row r="129" spans="1:7" ht="15.75" hidden="1" customHeight="1">
      <c r="A129" s="83" t="s">
        <v>3738</v>
      </c>
      <c r="B129" s="83" t="s">
        <v>3050</v>
      </c>
      <c r="C129" s="83" t="s">
        <v>212</v>
      </c>
      <c r="D129" s="83" t="s">
        <v>3048</v>
      </c>
      <c r="E129" s="83" t="s">
        <v>3049</v>
      </c>
      <c r="F129" s="83">
        <v>9178236868</v>
      </c>
      <c r="G129" s="83" t="s">
        <v>2871</v>
      </c>
    </row>
    <row r="130" spans="1:7" ht="15.75" customHeight="1">
      <c r="A130" s="83" t="s">
        <v>3739</v>
      </c>
      <c r="B130" s="83" t="s">
        <v>2745</v>
      </c>
      <c r="C130" s="83" t="s">
        <v>212</v>
      </c>
      <c r="D130" s="83" t="s">
        <v>2743</v>
      </c>
      <c r="E130" s="83" t="s">
        <v>2744</v>
      </c>
      <c r="F130" s="83"/>
      <c r="G130" s="83" t="s">
        <v>12</v>
      </c>
    </row>
    <row r="131" spans="1:7" ht="15.75" hidden="1" customHeight="1">
      <c r="A131" s="83" t="s">
        <v>3740</v>
      </c>
      <c r="B131" s="83" t="s">
        <v>2757</v>
      </c>
      <c r="C131" s="83" t="s">
        <v>212</v>
      </c>
      <c r="D131" s="83" t="s">
        <v>2755</v>
      </c>
      <c r="E131" s="83" t="s">
        <v>2756</v>
      </c>
      <c r="F131" s="83">
        <v>84161072</v>
      </c>
      <c r="G131" s="83" t="s">
        <v>89</v>
      </c>
    </row>
    <row r="132" spans="1:7" ht="15.75" hidden="1" customHeight="1">
      <c r="A132" s="83" t="s">
        <v>3741</v>
      </c>
      <c r="B132" s="83" t="s">
        <v>3742</v>
      </c>
      <c r="C132" s="83" t="s">
        <v>212</v>
      </c>
      <c r="D132" s="83"/>
      <c r="E132" s="83" t="s">
        <v>2776</v>
      </c>
      <c r="F132" s="83"/>
      <c r="G132" s="83" t="s">
        <v>89</v>
      </c>
    </row>
    <row r="133" spans="1:7" ht="15.75" hidden="1" customHeight="1">
      <c r="A133" s="83" t="s">
        <v>3743</v>
      </c>
      <c r="B133" s="83" t="s">
        <v>2892</v>
      </c>
      <c r="C133" s="83" t="s">
        <v>212</v>
      </c>
      <c r="D133" s="83" t="s">
        <v>69</v>
      </c>
      <c r="E133" s="83" t="s">
        <v>2922</v>
      </c>
      <c r="F133" s="83">
        <v>81802121051</v>
      </c>
      <c r="G133" s="83" t="s">
        <v>89</v>
      </c>
    </row>
    <row r="134" spans="1:7" ht="15.75" hidden="1" customHeight="1">
      <c r="A134" s="83" t="s">
        <v>3744</v>
      </c>
      <c r="B134" s="83" t="s">
        <v>3745</v>
      </c>
      <c r="C134" s="83" t="s">
        <v>212</v>
      </c>
      <c r="D134" s="83" t="s">
        <v>2400</v>
      </c>
      <c r="E134" s="83" t="s">
        <v>3129</v>
      </c>
      <c r="F134" s="83">
        <v>2131996133</v>
      </c>
      <c r="G134" s="83" t="s">
        <v>89</v>
      </c>
    </row>
    <row r="135" spans="1:7" ht="15.75" hidden="1" customHeight="1">
      <c r="A135" s="83" t="s">
        <v>3746</v>
      </c>
      <c r="B135" s="83" t="s">
        <v>3146</v>
      </c>
      <c r="C135" s="83" t="s">
        <v>212</v>
      </c>
      <c r="D135" s="83" t="s">
        <v>3144</v>
      </c>
      <c r="E135" s="83" t="s">
        <v>3145</v>
      </c>
      <c r="F135" s="83">
        <v>60122277376</v>
      </c>
      <c r="G135" s="83" t="s">
        <v>27</v>
      </c>
    </row>
    <row r="136" spans="1:7" ht="15.75" customHeight="1">
      <c r="A136" s="83" t="s">
        <v>3747</v>
      </c>
      <c r="B136" s="83" t="s">
        <v>3748</v>
      </c>
      <c r="C136" s="83" t="s">
        <v>212</v>
      </c>
      <c r="D136" s="83" t="s">
        <v>409</v>
      </c>
      <c r="E136" s="83" t="s">
        <v>3286</v>
      </c>
      <c r="F136" s="83">
        <v>81905859</v>
      </c>
      <c r="G136" s="83" t="s">
        <v>12</v>
      </c>
    </row>
    <row r="137" spans="1:7" ht="15.75" customHeight="1">
      <c r="A137" s="83" t="s">
        <v>3749</v>
      </c>
      <c r="B137" s="87" t="s">
        <v>3273</v>
      </c>
      <c r="C137" s="87" t="s">
        <v>212</v>
      </c>
      <c r="D137" s="83" t="s">
        <v>409</v>
      </c>
      <c r="E137" s="83" t="s">
        <v>3272</v>
      </c>
      <c r="F137" s="83">
        <v>94771070</v>
      </c>
      <c r="G137" s="83" t="s">
        <v>12</v>
      </c>
    </row>
    <row r="138" spans="1:7" ht="15.75" customHeight="1">
      <c r="A138" s="83" t="s">
        <v>3750</v>
      </c>
      <c r="B138" s="83" t="s">
        <v>3751</v>
      </c>
      <c r="C138" s="83" t="s">
        <v>212</v>
      </c>
      <c r="D138" s="83" t="s">
        <v>2958</v>
      </c>
      <c r="E138" s="83" t="s">
        <v>3292</v>
      </c>
      <c r="F138" s="83">
        <v>62520810</v>
      </c>
      <c r="G138" s="83" t="s">
        <v>12</v>
      </c>
    </row>
    <row r="139" spans="1:7" ht="15.75" customHeight="1">
      <c r="A139" s="83" t="s">
        <v>3752</v>
      </c>
      <c r="B139" s="87" t="s">
        <v>3753</v>
      </c>
      <c r="C139" s="87" t="s">
        <v>212</v>
      </c>
      <c r="D139" s="83" t="s">
        <v>3276</v>
      </c>
      <c r="E139" s="83" t="s">
        <v>3277</v>
      </c>
      <c r="F139" s="83"/>
      <c r="G139" s="83" t="s">
        <v>12</v>
      </c>
    </row>
    <row r="140" spans="1:7" ht="15.75" customHeight="1">
      <c r="A140" s="83" t="s">
        <v>3754</v>
      </c>
      <c r="B140" s="83" t="s">
        <v>2896</v>
      </c>
      <c r="C140" s="87" t="s">
        <v>212</v>
      </c>
      <c r="D140" s="83" t="s">
        <v>439</v>
      </c>
      <c r="E140" s="83" t="s">
        <v>2895</v>
      </c>
      <c r="F140" s="83">
        <v>83537851</v>
      </c>
      <c r="G140" s="83" t="s">
        <v>12</v>
      </c>
    </row>
    <row r="141" spans="1:7" ht="15.75" customHeight="1">
      <c r="A141" s="83" t="s">
        <v>3755</v>
      </c>
      <c r="B141" s="87" t="s">
        <v>1653</v>
      </c>
      <c r="C141" s="87" t="s">
        <v>212</v>
      </c>
      <c r="D141" s="83" t="s">
        <v>2900</v>
      </c>
      <c r="E141" s="83" t="s">
        <v>2901</v>
      </c>
      <c r="F141" s="83">
        <v>98240751</v>
      </c>
      <c r="G141" s="83" t="s">
        <v>12</v>
      </c>
    </row>
    <row r="142" spans="1:7" ht="15.75" customHeight="1">
      <c r="A142" s="83" t="s">
        <v>3756</v>
      </c>
      <c r="B142" s="87" t="s">
        <v>3757</v>
      </c>
      <c r="C142" s="87" t="s">
        <v>212</v>
      </c>
      <c r="D142" s="83" t="s">
        <v>713</v>
      </c>
      <c r="E142" s="83" t="s">
        <v>2771</v>
      </c>
      <c r="F142" s="83">
        <v>97487077</v>
      </c>
      <c r="G142" s="83" t="s">
        <v>12</v>
      </c>
    </row>
    <row r="143" spans="1:7" ht="15.75" customHeight="1">
      <c r="A143" s="83" t="s">
        <v>3758</v>
      </c>
      <c r="B143" s="83" t="s">
        <v>3109</v>
      </c>
      <c r="C143" s="83" t="s">
        <v>212</v>
      </c>
      <c r="D143" s="83" t="s">
        <v>69</v>
      </c>
      <c r="E143" s="83" t="s">
        <v>3108</v>
      </c>
      <c r="F143" s="83">
        <v>93802407</v>
      </c>
      <c r="G143" s="83" t="s">
        <v>12</v>
      </c>
    </row>
    <row r="144" spans="1:7" ht="15.75" customHeight="1">
      <c r="A144" s="83" t="s">
        <v>3759</v>
      </c>
      <c r="B144" s="87" t="s">
        <v>3263</v>
      </c>
      <c r="C144" s="83" t="s">
        <v>212</v>
      </c>
      <c r="D144" s="83" t="s">
        <v>3261</v>
      </c>
      <c r="E144" s="83" t="s">
        <v>156</v>
      </c>
      <c r="F144" s="83">
        <v>91446336</v>
      </c>
      <c r="G144" s="83" t="s">
        <v>12</v>
      </c>
    </row>
    <row r="145" spans="1:7" ht="15.75" customHeight="1">
      <c r="A145" s="83" t="s">
        <v>3760</v>
      </c>
      <c r="B145" s="87" t="s">
        <v>3263</v>
      </c>
      <c r="C145" s="83" t="s">
        <v>212</v>
      </c>
      <c r="D145" s="83" t="s">
        <v>3265</v>
      </c>
      <c r="E145" s="83" t="s">
        <v>3266</v>
      </c>
      <c r="F145" s="83">
        <v>93635195</v>
      </c>
      <c r="G145" s="83" t="s">
        <v>12</v>
      </c>
    </row>
    <row r="146" spans="1:7" ht="15.75" customHeight="1">
      <c r="A146" s="83" t="s">
        <v>3761</v>
      </c>
      <c r="B146" s="87" t="s">
        <v>3140</v>
      </c>
      <c r="C146" s="87" t="s">
        <v>212</v>
      </c>
      <c r="D146" s="83" t="s">
        <v>1223</v>
      </c>
      <c r="E146" s="83" t="s">
        <v>3139</v>
      </c>
      <c r="F146" s="83">
        <v>97103364</v>
      </c>
      <c r="G146" s="83" t="s">
        <v>12</v>
      </c>
    </row>
    <row r="147" spans="1:7" ht="15.75" customHeight="1">
      <c r="A147" s="83" t="s">
        <v>3762</v>
      </c>
      <c r="B147" s="83" t="s">
        <v>3270</v>
      </c>
      <c r="C147" s="83" t="s">
        <v>212</v>
      </c>
      <c r="D147" s="83" t="s">
        <v>39</v>
      </c>
      <c r="E147" s="83" t="s">
        <v>3269</v>
      </c>
      <c r="F147" s="83">
        <v>81393620</v>
      </c>
      <c r="G147" s="83" t="s">
        <v>12</v>
      </c>
    </row>
    <row r="148" spans="1:7" ht="15.75" customHeight="1">
      <c r="A148" s="83" t="s">
        <v>3763</v>
      </c>
      <c r="B148" s="87" t="s">
        <v>3282</v>
      </c>
      <c r="C148" s="87" t="s">
        <v>212</v>
      </c>
      <c r="D148" s="83" t="s">
        <v>579</v>
      </c>
      <c r="E148" s="83" t="s">
        <v>3281</v>
      </c>
      <c r="F148" s="83">
        <v>96663617</v>
      </c>
      <c r="G148" s="83" t="s">
        <v>12</v>
      </c>
    </row>
    <row r="149" spans="1:7" ht="15.75" customHeight="1">
      <c r="A149" s="83" t="s">
        <v>3764</v>
      </c>
      <c r="B149" s="83" t="s">
        <v>2906</v>
      </c>
      <c r="C149" s="83" t="s">
        <v>212</v>
      </c>
      <c r="D149" s="83" t="s">
        <v>579</v>
      </c>
      <c r="E149" s="83" t="s">
        <v>2905</v>
      </c>
      <c r="F149" s="83">
        <v>96185050</v>
      </c>
      <c r="G149" s="83" t="s">
        <v>12</v>
      </c>
    </row>
    <row r="150" spans="1:7" ht="15.75" customHeight="1">
      <c r="A150" s="83" t="s">
        <v>3765</v>
      </c>
      <c r="B150" s="83" t="s">
        <v>3105</v>
      </c>
      <c r="C150" s="83" t="s">
        <v>212</v>
      </c>
      <c r="D150" s="83" t="s">
        <v>579</v>
      </c>
      <c r="E150" s="83" t="s">
        <v>3104</v>
      </c>
      <c r="F150" s="83">
        <v>62921866</v>
      </c>
      <c r="G150" s="83" t="s">
        <v>12</v>
      </c>
    </row>
    <row r="151" spans="1:7" ht="15.75" customHeight="1">
      <c r="A151" s="83" t="s">
        <v>3766</v>
      </c>
      <c r="B151" s="87" t="s">
        <v>3767</v>
      </c>
      <c r="C151" s="87" t="s">
        <v>212</v>
      </c>
      <c r="D151" s="83" t="s">
        <v>3133</v>
      </c>
      <c r="E151" s="83" t="s">
        <v>3134</v>
      </c>
      <c r="F151" s="83">
        <v>97108000</v>
      </c>
      <c r="G151" s="83" t="s">
        <v>12</v>
      </c>
    </row>
    <row r="152" spans="1:7" ht="15.75" customHeight="1">
      <c r="A152" s="83" t="s">
        <v>3768</v>
      </c>
      <c r="B152" s="83" t="s">
        <v>3123</v>
      </c>
      <c r="C152" s="83" t="s">
        <v>212</v>
      </c>
      <c r="D152" s="83" t="s">
        <v>3121</v>
      </c>
      <c r="E152" s="83" t="s">
        <v>3122</v>
      </c>
      <c r="F152" s="83">
        <v>66220431</v>
      </c>
      <c r="G152" s="83" t="s">
        <v>12</v>
      </c>
    </row>
    <row r="153" spans="1:7" ht="15.75" customHeight="1">
      <c r="A153" s="83" t="s">
        <v>3769</v>
      </c>
      <c r="B153" s="83" t="s">
        <v>2762</v>
      </c>
      <c r="C153" s="83" t="s">
        <v>212</v>
      </c>
      <c r="D153" s="83" t="s">
        <v>2121</v>
      </c>
      <c r="E153" s="83" t="s">
        <v>2761</v>
      </c>
      <c r="F153" s="83">
        <v>85331006</v>
      </c>
      <c r="G153" s="83" t="s">
        <v>12</v>
      </c>
    </row>
    <row r="154" spans="1:7" ht="15.75" customHeight="1">
      <c r="A154" s="83" t="s">
        <v>3770</v>
      </c>
      <c r="B154" s="83" t="s">
        <v>2910</v>
      </c>
      <c r="C154" s="83" t="s">
        <v>212</v>
      </c>
      <c r="D154" s="83" t="s">
        <v>1088</v>
      </c>
      <c r="E154" s="83" t="s">
        <v>2909</v>
      </c>
      <c r="F154" s="83">
        <v>69337230</v>
      </c>
      <c r="G154" s="83" t="s">
        <v>12</v>
      </c>
    </row>
    <row r="155" spans="1:7" ht="15.75" customHeight="1">
      <c r="A155" s="83" t="s">
        <v>3771</v>
      </c>
      <c r="B155" s="83" t="s">
        <v>3772</v>
      </c>
      <c r="C155" s="83" t="s">
        <v>212</v>
      </c>
      <c r="D155" s="83" t="s">
        <v>579</v>
      </c>
      <c r="E155" s="83" t="s">
        <v>2766</v>
      </c>
      <c r="F155" s="83">
        <v>81186543</v>
      </c>
      <c r="G155" s="83" t="s">
        <v>12</v>
      </c>
    </row>
    <row r="156" spans="1:7" ht="15.75" customHeight="1">
      <c r="A156" s="83" t="s">
        <v>3773</v>
      </c>
      <c r="B156" s="83" t="s">
        <v>3298</v>
      </c>
      <c r="C156" s="83" t="s">
        <v>212</v>
      </c>
      <c r="D156" s="83" t="s">
        <v>81</v>
      </c>
      <c r="E156" s="83" t="s">
        <v>3297</v>
      </c>
      <c r="F156" s="83">
        <v>97326238</v>
      </c>
      <c r="G156" s="83" t="s">
        <v>12</v>
      </c>
    </row>
    <row r="157" spans="1:7" ht="15.75" customHeight="1">
      <c r="A157" s="83" t="s">
        <v>3774</v>
      </c>
      <c r="B157" s="83" t="s">
        <v>2892</v>
      </c>
      <c r="C157" s="83" t="s">
        <v>212</v>
      </c>
      <c r="D157" s="83" t="s">
        <v>409</v>
      </c>
      <c r="E157" s="83" t="s">
        <v>2891</v>
      </c>
      <c r="F157" s="83"/>
      <c r="G157" s="83" t="s">
        <v>12</v>
      </c>
    </row>
    <row r="158" spans="1:7" ht="15.75" customHeight="1">
      <c r="A158" s="83" t="s">
        <v>3775</v>
      </c>
      <c r="B158" s="87" t="s">
        <v>3776</v>
      </c>
      <c r="C158" s="87" t="s">
        <v>212</v>
      </c>
      <c r="D158" s="83" t="s">
        <v>3112</v>
      </c>
      <c r="E158" s="83" t="s">
        <v>3113</v>
      </c>
      <c r="F158" s="83">
        <v>98556557</v>
      </c>
      <c r="G158" s="83" t="s">
        <v>12</v>
      </c>
    </row>
    <row r="159" spans="1:7" ht="15.75" customHeight="1">
      <c r="A159" s="83" t="s">
        <v>3777</v>
      </c>
      <c r="B159" s="83" t="s">
        <v>3117</v>
      </c>
      <c r="C159" s="83" t="s">
        <v>212</v>
      </c>
      <c r="D159" s="83" t="s">
        <v>409</v>
      </c>
      <c r="E159" s="83" t="s">
        <v>3116</v>
      </c>
      <c r="F159" s="83">
        <v>97463357</v>
      </c>
      <c r="G159" s="83" t="s">
        <v>12</v>
      </c>
    </row>
    <row r="160" spans="1:7" ht="15.75" customHeight="1">
      <c r="A160" s="83" t="s">
        <v>3778</v>
      </c>
      <c r="B160" s="87" t="s">
        <v>2914</v>
      </c>
      <c r="C160" s="87" t="s">
        <v>212</v>
      </c>
      <c r="D160" s="83" t="s">
        <v>2912</v>
      </c>
      <c r="E160" s="83" t="s">
        <v>2913</v>
      </c>
      <c r="F160" s="83">
        <v>92388625</v>
      </c>
      <c r="G160" s="83" t="s">
        <v>12</v>
      </c>
    </row>
    <row r="161" spans="1:7" ht="15.75" customHeight="1">
      <c r="A161" s="23"/>
      <c r="B161" s="14" t="s">
        <v>3779</v>
      </c>
      <c r="C161" s="14" t="s">
        <v>212</v>
      </c>
      <c r="D161" s="10" t="s">
        <v>39</v>
      </c>
      <c r="E161" s="10" t="s">
        <v>3269</v>
      </c>
      <c r="F161" s="88" t="s">
        <v>3780</v>
      </c>
      <c r="G161" s="10" t="s">
        <v>12</v>
      </c>
    </row>
    <row r="162" spans="1:7" ht="15.75" customHeight="1">
      <c r="A162" s="23"/>
      <c r="B162" s="14" t="s">
        <v>3781</v>
      </c>
      <c r="C162" s="14" t="s">
        <v>212</v>
      </c>
      <c r="D162" s="10" t="s">
        <v>39</v>
      </c>
      <c r="E162" s="10" t="s">
        <v>3783</v>
      </c>
      <c r="F162" s="88"/>
      <c r="G162" s="10" t="s">
        <v>12</v>
      </c>
    </row>
    <row r="163" spans="1:7" ht="15.75" customHeight="1">
      <c r="A163" s="23"/>
      <c r="B163" s="10" t="s">
        <v>3784</v>
      </c>
      <c r="C163" s="10" t="s">
        <v>212</v>
      </c>
      <c r="D163" s="10" t="s">
        <v>579</v>
      </c>
      <c r="E163" s="10" t="s">
        <v>3786</v>
      </c>
      <c r="F163" s="88">
        <v>81441148</v>
      </c>
      <c r="G163" s="10" t="s">
        <v>12</v>
      </c>
    </row>
    <row r="164" spans="1:7" ht="15.75" hidden="1" customHeight="1">
      <c r="A164" s="23"/>
      <c r="B164" s="10" t="s">
        <v>3787</v>
      </c>
      <c r="C164" s="10" t="s">
        <v>212</v>
      </c>
      <c r="D164" s="10" t="s">
        <v>510</v>
      </c>
      <c r="E164" s="10" t="s">
        <v>3369</v>
      </c>
      <c r="F164" s="88" t="s">
        <v>3788</v>
      </c>
      <c r="G164" s="10" t="s">
        <v>132</v>
      </c>
    </row>
    <row r="165" spans="1:7" ht="15.75" hidden="1" customHeight="1">
      <c r="A165" s="83" t="s">
        <v>3789</v>
      </c>
      <c r="B165" s="83" t="s">
        <v>3790</v>
      </c>
      <c r="C165" s="83" t="s">
        <v>212</v>
      </c>
      <c r="D165" s="83" t="s">
        <v>1258</v>
      </c>
      <c r="E165" s="83" t="s">
        <v>2804</v>
      </c>
      <c r="F165" s="83">
        <v>1714165120</v>
      </c>
      <c r="G165" s="83" t="s">
        <v>3791</v>
      </c>
    </row>
    <row r="166" spans="1:7" ht="15.75" hidden="1" customHeight="1">
      <c r="A166" s="83" t="s">
        <v>3792</v>
      </c>
      <c r="B166" s="83" t="s">
        <v>2830</v>
      </c>
      <c r="C166" s="87" t="s">
        <v>212</v>
      </c>
      <c r="D166" s="83" t="s">
        <v>3793</v>
      </c>
      <c r="E166" s="83" t="s">
        <v>2829</v>
      </c>
      <c r="F166" s="83">
        <v>919884190000</v>
      </c>
      <c r="G166" s="83" t="s">
        <v>857</v>
      </c>
    </row>
    <row r="167" spans="1:7" ht="15.75" hidden="1" customHeight="1">
      <c r="A167" s="83" t="s">
        <v>3794</v>
      </c>
      <c r="B167" s="83" t="s">
        <v>3795</v>
      </c>
      <c r="C167" s="83" t="s">
        <v>212</v>
      </c>
      <c r="D167" s="83" t="s">
        <v>3005</v>
      </c>
      <c r="E167" s="83" t="s">
        <v>2838</v>
      </c>
      <c r="F167" s="83">
        <v>4442170305</v>
      </c>
      <c r="G167" s="83" t="s">
        <v>857</v>
      </c>
    </row>
    <row r="168" spans="1:7" ht="15.75" hidden="1" customHeight="1">
      <c r="A168" s="83" t="s">
        <v>3796</v>
      </c>
      <c r="B168" s="83" t="s">
        <v>3190</v>
      </c>
      <c r="C168" s="83" t="s">
        <v>212</v>
      </c>
      <c r="D168" s="83" t="s">
        <v>1302</v>
      </c>
      <c r="E168" s="83" t="s">
        <v>2829</v>
      </c>
      <c r="F168" s="83">
        <v>9198841900000</v>
      </c>
      <c r="G168" s="83" t="s">
        <v>857</v>
      </c>
    </row>
    <row r="169" spans="1:7" ht="15.75" hidden="1" customHeight="1">
      <c r="A169" s="83" t="s">
        <v>3797</v>
      </c>
      <c r="B169" s="83" t="s">
        <v>2785</v>
      </c>
      <c r="C169" s="83" t="s">
        <v>212</v>
      </c>
      <c r="D169" s="83" t="s">
        <v>409</v>
      </c>
      <c r="E169" s="83" t="s">
        <v>2784</v>
      </c>
      <c r="F169" s="83">
        <v>81808223310</v>
      </c>
      <c r="G169" s="83" t="s">
        <v>89</v>
      </c>
    </row>
    <row r="170" spans="1:7" ht="15.75" hidden="1" customHeight="1">
      <c r="A170" s="83" t="s">
        <v>3798</v>
      </c>
      <c r="B170" s="83" t="s">
        <v>2810</v>
      </c>
      <c r="C170" s="83" t="s">
        <v>212</v>
      </c>
      <c r="D170" s="83" t="s">
        <v>897</v>
      </c>
      <c r="E170" s="83" t="s">
        <v>2809</v>
      </c>
      <c r="F170" s="83">
        <v>6282123416538</v>
      </c>
      <c r="G170" s="83" t="s">
        <v>89</v>
      </c>
    </row>
    <row r="171" spans="1:7" ht="15.75" hidden="1" customHeight="1">
      <c r="A171" s="83" t="s">
        <v>3799</v>
      </c>
      <c r="B171" s="83" t="s">
        <v>3083</v>
      </c>
      <c r="C171" s="83" t="s">
        <v>212</v>
      </c>
      <c r="D171" s="83" t="s">
        <v>1147</v>
      </c>
      <c r="E171" s="83" t="s">
        <v>3082</v>
      </c>
      <c r="F171" s="83">
        <v>6281808802211</v>
      </c>
      <c r="G171" s="83" t="s">
        <v>89</v>
      </c>
    </row>
    <row r="172" spans="1:7" ht="15.75" hidden="1" customHeight="1">
      <c r="A172" s="83" t="s">
        <v>3800</v>
      </c>
      <c r="B172" s="83" t="s">
        <v>3801</v>
      </c>
      <c r="C172" s="83" t="s">
        <v>212</v>
      </c>
      <c r="D172" s="83" t="s">
        <v>579</v>
      </c>
      <c r="E172" s="83" t="s">
        <v>3177</v>
      </c>
      <c r="F172" s="83">
        <v>85100000253</v>
      </c>
      <c r="G172" s="83" t="s">
        <v>89</v>
      </c>
    </row>
    <row r="173" spans="1:7" ht="15.75" customHeight="1">
      <c r="A173" s="83" t="s">
        <v>3802</v>
      </c>
      <c r="B173" s="83" t="s">
        <v>3803</v>
      </c>
      <c r="C173" s="87" t="s">
        <v>212</v>
      </c>
      <c r="D173" s="83" t="s">
        <v>439</v>
      </c>
      <c r="E173" s="83" t="s">
        <v>2823</v>
      </c>
      <c r="F173" s="83">
        <v>94450500</v>
      </c>
      <c r="G173" s="83" t="s">
        <v>12</v>
      </c>
    </row>
    <row r="174" spans="1:7" ht="15.75" customHeight="1">
      <c r="A174" s="83" t="s">
        <v>3804</v>
      </c>
      <c r="B174" s="83" t="s">
        <v>3805</v>
      </c>
      <c r="C174" s="83" t="s">
        <v>212</v>
      </c>
      <c r="D174" s="83" t="s">
        <v>486</v>
      </c>
      <c r="E174" s="83" t="s">
        <v>3806</v>
      </c>
      <c r="F174" s="83">
        <v>91820798</v>
      </c>
      <c r="G174" s="83" t="s">
        <v>12</v>
      </c>
    </row>
    <row r="175" spans="1:7" ht="15.75" hidden="1" customHeight="1">
      <c r="A175" s="83" t="s">
        <v>3807</v>
      </c>
      <c r="B175" s="83" t="s">
        <v>3808</v>
      </c>
      <c r="C175" s="87" t="s">
        <v>212</v>
      </c>
      <c r="D175" s="83" t="s">
        <v>3809</v>
      </c>
      <c r="E175" s="83" t="s">
        <v>2814</v>
      </c>
      <c r="F175" s="83">
        <v>66992179476</v>
      </c>
      <c r="G175" s="83" t="s">
        <v>132</v>
      </c>
    </row>
    <row r="176" spans="1:7" ht="15.75" customHeight="1">
      <c r="A176" s="83" t="s">
        <v>3810</v>
      </c>
      <c r="B176" s="83" t="s">
        <v>3811</v>
      </c>
      <c r="C176" s="83" t="s">
        <v>212</v>
      </c>
      <c r="D176" s="83"/>
      <c r="E176" s="83" t="s">
        <v>3811</v>
      </c>
      <c r="F176" s="83">
        <v>81808223310</v>
      </c>
      <c r="G176" s="83" t="s">
        <v>12</v>
      </c>
    </row>
    <row r="177" spans="1:7" ht="15.75" customHeight="1">
      <c r="A177" s="83" t="s">
        <v>3812</v>
      </c>
      <c r="B177" s="83" t="s">
        <v>2790</v>
      </c>
      <c r="C177" s="83" t="s">
        <v>212</v>
      </c>
      <c r="D177" s="83" t="s">
        <v>439</v>
      </c>
      <c r="E177" s="83" t="s">
        <v>2789</v>
      </c>
      <c r="F177" s="83">
        <v>60361274876</v>
      </c>
      <c r="G177" s="83" t="s">
        <v>12</v>
      </c>
    </row>
    <row r="178" spans="1:7" ht="15.75" customHeight="1">
      <c r="A178" s="83" t="s">
        <v>3813</v>
      </c>
      <c r="B178" s="83" t="s">
        <v>2797</v>
      </c>
      <c r="C178" s="83" t="s">
        <v>212</v>
      </c>
      <c r="D178" s="83" t="s">
        <v>1258</v>
      </c>
      <c r="E178" s="83" t="s">
        <v>2796</v>
      </c>
      <c r="F178" s="83"/>
      <c r="G178" s="83" t="s">
        <v>12</v>
      </c>
    </row>
    <row r="179" spans="1:7" ht="15.75" customHeight="1">
      <c r="A179" s="83" t="s">
        <v>3814</v>
      </c>
      <c r="B179" s="83" t="s">
        <v>2802</v>
      </c>
      <c r="C179" s="83" t="s">
        <v>212</v>
      </c>
      <c r="D179" s="83" t="s">
        <v>3815</v>
      </c>
      <c r="E179" s="83" t="s">
        <v>2801</v>
      </c>
      <c r="F179" s="83">
        <v>2151402266</v>
      </c>
      <c r="G179" s="83" t="s">
        <v>12</v>
      </c>
    </row>
    <row r="180" spans="1:7" ht="15.75" customHeight="1">
      <c r="A180" s="83" t="s">
        <v>3816</v>
      </c>
      <c r="B180" s="83"/>
      <c r="C180" s="83" t="s">
        <v>212</v>
      </c>
      <c r="D180" s="83"/>
      <c r="E180" s="83" t="s">
        <v>2820</v>
      </c>
      <c r="F180" s="83">
        <v>168889371</v>
      </c>
      <c r="G180" s="83" t="s">
        <v>12</v>
      </c>
    </row>
    <row r="181" spans="1:7" ht="15.75" customHeight="1">
      <c r="A181" s="83" t="s">
        <v>3817</v>
      </c>
      <c r="B181" s="87" t="s">
        <v>2835</v>
      </c>
      <c r="C181" s="87" t="s">
        <v>212</v>
      </c>
      <c r="D181" s="83"/>
      <c r="E181" s="83" t="s">
        <v>2834</v>
      </c>
      <c r="F181" s="83"/>
      <c r="G181" s="83" t="s">
        <v>12</v>
      </c>
    </row>
    <row r="182" spans="1:7" ht="15.75" customHeight="1">
      <c r="A182" s="83" t="s">
        <v>3818</v>
      </c>
      <c r="B182" s="83" t="s">
        <v>2843</v>
      </c>
      <c r="C182" s="83" t="s">
        <v>212</v>
      </c>
      <c r="D182" s="83"/>
      <c r="E182" s="83" t="s">
        <v>2842</v>
      </c>
      <c r="F182" s="83">
        <v>97681249</v>
      </c>
      <c r="G182" s="83" t="s">
        <v>12</v>
      </c>
    </row>
    <row r="183" spans="1:7" ht="15.75" hidden="1" customHeight="1">
      <c r="A183" s="83" t="s">
        <v>3819</v>
      </c>
      <c r="B183" s="83" t="s">
        <v>3820</v>
      </c>
      <c r="C183" s="83" t="s">
        <v>212</v>
      </c>
      <c r="D183" s="83" t="s">
        <v>3821</v>
      </c>
      <c r="E183" s="83" t="s">
        <v>2847</v>
      </c>
      <c r="F183" s="83">
        <v>855978486609</v>
      </c>
      <c r="G183" s="83" t="s">
        <v>1235</v>
      </c>
    </row>
    <row r="184" spans="1:7" ht="15.75" hidden="1" customHeight="1">
      <c r="A184" s="83" t="s">
        <v>3822</v>
      </c>
      <c r="B184" s="83" t="s">
        <v>2872</v>
      </c>
      <c r="C184" s="83" t="s">
        <v>212</v>
      </c>
      <c r="D184" s="83" t="s">
        <v>1140</v>
      </c>
      <c r="E184" s="83" t="s">
        <v>2870</v>
      </c>
      <c r="F184" s="83"/>
      <c r="G184" s="83" t="s">
        <v>2871</v>
      </c>
    </row>
    <row r="185" spans="1:7" ht="15.75" hidden="1" customHeight="1">
      <c r="A185" s="83" t="s">
        <v>3823</v>
      </c>
      <c r="B185" s="83" t="s">
        <v>3034</v>
      </c>
      <c r="C185" s="83" t="s">
        <v>212</v>
      </c>
      <c r="D185" s="83" t="s">
        <v>409</v>
      </c>
      <c r="E185" s="83" t="s">
        <v>3033</v>
      </c>
      <c r="F185" s="83"/>
      <c r="G185" s="83" t="s">
        <v>2871</v>
      </c>
    </row>
    <row r="186" spans="1:7" ht="15.75" customHeight="1">
      <c r="A186" s="83" t="s">
        <v>3824</v>
      </c>
      <c r="B186" s="83" t="s">
        <v>2853</v>
      </c>
      <c r="C186" s="83" t="s">
        <v>212</v>
      </c>
      <c r="D186" s="83" t="s">
        <v>3825</v>
      </c>
      <c r="E186" s="83" t="s">
        <v>2852</v>
      </c>
      <c r="F186" s="83">
        <v>97676821</v>
      </c>
      <c r="G186" s="83" t="s">
        <v>12</v>
      </c>
    </row>
    <row r="187" spans="1:7" ht="15.75" hidden="1" customHeight="1">
      <c r="A187" s="83" t="s">
        <v>3826</v>
      </c>
      <c r="B187" s="83" t="s">
        <v>2868</v>
      </c>
      <c r="C187" s="83" t="s">
        <v>212</v>
      </c>
      <c r="D187" s="83" t="s">
        <v>1088</v>
      </c>
      <c r="E187" s="83" t="s">
        <v>2867</v>
      </c>
      <c r="F187" s="83">
        <v>905588153</v>
      </c>
      <c r="G187" s="83" t="s">
        <v>1306</v>
      </c>
    </row>
    <row r="188" spans="1:7" ht="15.75" customHeight="1">
      <c r="A188" s="83" t="s">
        <v>3827</v>
      </c>
      <c r="B188" s="83" t="s">
        <v>2858</v>
      </c>
      <c r="C188" s="83" t="s">
        <v>212</v>
      </c>
      <c r="D188" s="83"/>
      <c r="E188" s="83" t="s">
        <v>2857</v>
      </c>
      <c r="F188" s="83">
        <v>91166870</v>
      </c>
      <c r="G188" s="83" t="s">
        <v>12</v>
      </c>
    </row>
    <row r="189" spans="1:7" ht="15.75" customHeight="1">
      <c r="A189" s="83" t="s">
        <v>3828</v>
      </c>
      <c r="B189" s="83" t="s">
        <v>2862</v>
      </c>
      <c r="C189" s="83" t="s">
        <v>212</v>
      </c>
      <c r="D189" s="83"/>
      <c r="E189" s="83" t="s">
        <v>2861</v>
      </c>
      <c r="F189" s="83">
        <v>962338202</v>
      </c>
      <c r="G189" s="83" t="s">
        <v>12</v>
      </c>
    </row>
    <row r="190" spans="1:7" ht="15.75" customHeight="1">
      <c r="A190" s="83" t="s">
        <v>3829</v>
      </c>
      <c r="B190" s="83" t="s">
        <v>2865</v>
      </c>
      <c r="C190" s="83" t="s">
        <v>212</v>
      </c>
      <c r="D190" s="83" t="s">
        <v>717</v>
      </c>
      <c r="E190" s="83" t="s">
        <v>2864</v>
      </c>
      <c r="F190" s="83"/>
      <c r="G190" s="83" t="s">
        <v>12</v>
      </c>
    </row>
    <row r="191" spans="1:7" ht="15.75" customHeight="1">
      <c r="A191" s="83" t="s">
        <v>3830</v>
      </c>
      <c r="B191" s="83" t="s">
        <v>2713</v>
      </c>
      <c r="C191" s="83" t="s">
        <v>212</v>
      </c>
      <c r="D191" s="83"/>
      <c r="E191" s="83" t="s">
        <v>2712</v>
      </c>
      <c r="F191" s="83">
        <v>97898141</v>
      </c>
      <c r="G191" s="83" t="s">
        <v>12</v>
      </c>
    </row>
    <row r="192" spans="1:7" ht="15.75" customHeight="1">
      <c r="A192" s="83" t="s">
        <v>3831</v>
      </c>
      <c r="B192" s="83" t="s">
        <v>3031</v>
      </c>
      <c r="C192" s="83" t="s">
        <v>212</v>
      </c>
      <c r="D192" s="83" t="s">
        <v>717</v>
      </c>
      <c r="E192" s="83" t="s">
        <v>3030</v>
      </c>
      <c r="F192" s="83">
        <v>96775421</v>
      </c>
      <c r="G192" s="83" t="s">
        <v>12</v>
      </c>
    </row>
    <row r="193" spans="1:7" ht="15.75" customHeight="1">
      <c r="A193" s="83" t="s">
        <v>3832</v>
      </c>
      <c r="B193" s="83" t="s">
        <v>3259</v>
      </c>
      <c r="C193" s="83" t="s">
        <v>212</v>
      </c>
      <c r="D193" s="83" t="s">
        <v>409</v>
      </c>
      <c r="E193" s="83" t="s">
        <v>3258</v>
      </c>
      <c r="F193" s="83">
        <v>93826901</v>
      </c>
      <c r="G193" s="83" t="s">
        <v>12</v>
      </c>
    </row>
    <row r="194" spans="1:7" ht="15.75" customHeight="1">
      <c r="A194" s="84"/>
      <c r="B194" s="84"/>
      <c r="C194" s="84" t="s">
        <v>212</v>
      </c>
      <c r="D194" s="84"/>
      <c r="E194" s="84"/>
      <c r="F194" s="84"/>
      <c r="G194" s="84"/>
    </row>
    <row r="195" spans="1:7" ht="15.75" customHeight="1">
      <c r="A195" s="29"/>
      <c r="B195" s="29"/>
      <c r="C195" s="29" t="s">
        <v>212</v>
      </c>
      <c r="D195" s="29"/>
      <c r="E195" s="29"/>
      <c r="F195" s="29"/>
      <c r="G195" s="29"/>
    </row>
    <row r="196" spans="1:7" ht="15.75" customHeight="1">
      <c r="A196" s="29"/>
      <c r="B196" s="29"/>
      <c r="C196" s="29" t="s">
        <v>212</v>
      </c>
      <c r="D196" s="29"/>
      <c r="E196" s="29"/>
      <c r="F196" s="29"/>
      <c r="G196" s="29"/>
    </row>
    <row r="197" spans="1:7" ht="15.75" customHeight="1">
      <c r="A197" s="29"/>
      <c r="B197" s="29"/>
      <c r="C197" s="29" t="s">
        <v>212</v>
      </c>
      <c r="D197" s="29"/>
      <c r="E197" s="29"/>
      <c r="F197" s="29"/>
      <c r="G197" s="29"/>
    </row>
    <row r="198" spans="1:7" ht="15.75" customHeight="1">
      <c r="A198" s="29"/>
      <c r="B198" s="29"/>
      <c r="C198" s="29" t="s">
        <v>212</v>
      </c>
      <c r="D198" s="29"/>
      <c r="E198" s="29"/>
      <c r="F198" s="29"/>
      <c r="G198" s="29"/>
    </row>
    <row r="199" spans="1:7" ht="15.75" customHeight="1">
      <c r="A199" s="29"/>
      <c r="B199" s="29"/>
      <c r="C199" s="29" t="s">
        <v>212</v>
      </c>
      <c r="D199" s="29"/>
      <c r="E199" s="29"/>
      <c r="F199" s="29"/>
      <c r="G199" s="29"/>
    </row>
    <row r="200" spans="1:7" ht="15.75" customHeight="1">
      <c r="A200" s="29"/>
      <c r="B200" s="29"/>
      <c r="C200" s="29" t="s">
        <v>212</v>
      </c>
      <c r="D200" s="29"/>
      <c r="E200" s="29"/>
      <c r="F200" s="29"/>
      <c r="G200" s="29"/>
    </row>
    <row r="201" spans="1:7" ht="15.75" customHeight="1">
      <c r="A201" s="29"/>
      <c r="B201" s="29"/>
      <c r="C201" s="29" t="s">
        <v>212</v>
      </c>
      <c r="D201" s="29"/>
      <c r="E201" s="29"/>
      <c r="F201" s="29"/>
      <c r="G201" s="29"/>
    </row>
    <row r="202" spans="1:7" ht="15.75" customHeight="1">
      <c r="A202" s="29"/>
      <c r="B202" s="29"/>
      <c r="C202" s="29" t="s">
        <v>212</v>
      </c>
      <c r="D202" s="29"/>
      <c r="E202" s="29"/>
      <c r="F202" s="29"/>
      <c r="G202" s="29"/>
    </row>
    <row r="203" spans="1:7" ht="15.75" customHeight="1">
      <c r="A203" s="29"/>
      <c r="B203" s="29"/>
      <c r="C203" s="29" t="s">
        <v>212</v>
      </c>
      <c r="D203" s="29"/>
      <c r="E203" s="29"/>
      <c r="F203" s="29"/>
      <c r="G203" s="29"/>
    </row>
    <row r="204" spans="1:7" ht="15.75" customHeight="1">
      <c r="A204" s="29"/>
      <c r="B204" s="29"/>
      <c r="C204" s="29" t="s">
        <v>212</v>
      </c>
      <c r="D204" s="29"/>
      <c r="E204" s="29"/>
      <c r="F204" s="29"/>
      <c r="G204" s="29"/>
    </row>
    <row r="205" spans="1:7" ht="15.75" customHeight="1">
      <c r="A205" s="29"/>
      <c r="B205" s="29"/>
      <c r="C205" s="29" t="s">
        <v>212</v>
      </c>
      <c r="D205" s="29"/>
      <c r="E205" s="29"/>
      <c r="F205" s="29"/>
      <c r="G205" s="29"/>
    </row>
    <row r="206" spans="1:7" ht="15.75" customHeight="1">
      <c r="A206" s="29"/>
      <c r="B206" s="29"/>
      <c r="C206" s="29" t="s">
        <v>212</v>
      </c>
      <c r="D206" s="29"/>
      <c r="E206" s="29"/>
      <c r="F206" s="29"/>
      <c r="G206" s="29"/>
    </row>
    <row r="207" spans="1:7" ht="15.75" customHeight="1">
      <c r="A207" s="29"/>
      <c r="B207" s="29"/>
      <c r="C207" s="29" t="s">
        <v>212</v>
      </c>
      <c r="D207" s="29"/>
      <c r="E207" s="29"/>
      <c r="F207" s="29"/>
      <c r="G207" s="29"/>
    </row>
    <row r="208" spans="1:7" ht="15.75" customHeight="1">
      <c r="A208" s="29"/>
      <c r="B208" s="29"/>
      <c r="C208" s="29" t="s">
        <v>212</v>
      </c>
      <c r="D208" s="29"/>
      <c r="E208" s="29"/>
      <c r="F208" s="29"/>
      <c r="G208" s="29"/>
    </row>
    <row r="209" spans="1:7" ht="15.75" customHeight="1">
      <c r="A209" s="29"/>
      <c r="B209" s="29"/>
      <c r="C209" s="29" t="s">
        <v>212</v>
      </c>
      <c r="D209" s="29"/>
      <c r="E209" s="29"/>
      <c r="F209" s="29"/>
      <c r="G209" s="29"/>
    </row>
    <row r="210" spans="1:7" ht="15.75" customHeight="1">
      <c r="A210" s="29"/>
      <c r="B210" s="29"/>
      <c r="C210" s="29" t="s">
        <v>212</v>
      </c>
      <c r="D210" s="29"/>
      <c r="E210" s="29"/>
      <c r="F210" s="29"/>
      <c r="G210" s="29"/>
    </row>
    <row r="211" spans="1:7" ht="15.75" customHeight="1">
      <c r="A211" s="29"/>
      <c r="B211" s="29"/>
      <c r="C211" s="29" t="s">
        <v>212</v>
      </c>
      <c r="D211" s="29"/>
      <c r="E211" s="29"/>
      <c r="F211" s="29"/>
      <c r="G211" s="29"/>
    </row>
    <row r="212" spans="1:7" ht="15.75" customHeight="1">
      <c r="A212" s="29"/>
      <c r="B212" s="29"/>
      <c r="C212" s="29" t="s">
        <v>212</v>
      </c>
      <c r="D212" s="29"/>
      <c r="E212" s="29"/>
      <c r="F212" s="29"/>
      <c r="G212" s="29"/>
    </row>
    <row r="213" spans="1:7" ht="15.75" customHeight="1">
      <c r="A213" s="29"/>
      <c r="B213" s="29"/>
      <c r="C213" s="29" t="s">
        <v>212</v>
      </c>
      <c r="D213" s="29"/>
      <c r="E213" s="29"/>
      <c r="F213" s="29"/>
      <c r="G213" s="29"/>
    </row>
    <row r="214" spans="1:7" ht="15.75" customHeight="1">
      <c r="A214" s="29"/>
      <c r="B214" s="29"/>
      <c r="C214" s="29" t="s">
        <v>212</v>
      </c>
      <c r="D214" s="29"/>
      <c r="E214" s="29"/>
      <c r="F214" s="29"/>
      <c r="G214" s="29"/>
    </row>
    <row r="215" spans="1:7" ht="15.75" customHeight="1">
      <c r="A215" s="29"/>
      <c r="B215" s="29"/>
      <c r="C215" s="29" t="s">
        <v>212</v>
      </c>
      <c r="D215" s="29"/>
      <c r="E215" s="29"/>
      <c r="F215" s="29"/>
      <c r="G215" s="29"/>
    </row>
    <row r="216" spans="1:7" ht="15.75" customHeight="1">
      <c r="A216" s="29"/>
      <c r="B216" s="29"/>
      <c r="C216" s="29" t="s">
        <v>212</v>
      </c>
      <c r="D216" s="29"/>
      <c r="E216" s="29"/>
      <c r="F216" s="29"/>
      <c r="G216" s="29"/>
    </row>
    <row r="217" spans="1:7" ht="15.75" customHeight="1">
      <c r="A217" s="29"/>
      <c r="B217" s="29"/>
      <c r="C217" s="29" t="s">
        <v>212</v>
      </c>
      <c r="D217" s="29"/>
      <c r="E217" s="29"/>
      <c r="F217" s="29"/>
      <c r="G217" s="29"/>
    </row>
    <row r="218" spans="1:7" ht="15.75" customHeight="1">
      <c r="A218" s="29"/>
      <c r="B218" s="29"/>
      <c r="C218" s="29" t="s">
        <v>212</v>
      </c>
      <c r="D218" s="29"/>
      <c r="E218" s="29"/>
      <c r="F218" s="29"/>
      <c r="G218" s="29"/>
    </row>
    <row r="219" spans="1:7" ht="15.75" customHeight="1">
      <c r="A219" s="29"/>
      <c r="B219" s="29"/>
      <c r="C219" s="29" t="s">
        <v>212</v>
      </c>
      <c r="D219" s="29"/>
      <c r="E219" s="29"/>
      <c r="F219" s="29"/>
      <c r="G219" s="29"/>
    </row>
    <row r="220" spans="1:7" ht="15.75" customHeight="1">
      <c r="A220" s="29"/>
      <c r="B220" s="29"/>
      <c r="C220" s="29" t="s">
        <v>212</v>
      </c>
      <c r="D220" s="29"/>
      <c r="E220" s="29"/>
      <c r="F220" s="29"/>
      <c r="G220" s="29"/>
    </row>
    <row r="221" spans="1:7" ht="15.75" customHeight="1">
      <c r="A221" s="29"/>
      <c r="B221" s="29"/>
      <c r="C221" s="29" t="s">
        <v>212</v>
      </c>
      <c r="D221" s="29"/>
      <c r="E221" s="29"/>
      <c r="F221" s="29"/>
      <c r="G221" s="29"/>
    </row>
    <row r="222" spans="1:7" ht="15.75" customHeight="1">
      <c r="A222" s="29"/>
      <c r="B222" s="29"/>
      <c r="C222" s="29" t="s">
        <v>212</v>
      </c>
      <c r="D222" s="29"/>
      <c r="E222" s="29"/>
      <c r="F222" s="29"/>
      <c r="G222" s="29"/>
    </row>
    <row r="223" spans="1:7" ht="15.75" customHeight="1">
      <c r="A223" s="29"/>
      <c r="B223" s="29"/>
      <c r="C223" s="29" t="s">
        <v>212</v>
      </c>
      <c r="D223" s="29"/>
      <c r="E223" s="29"/>
      <c r="F223" s="29"/>
      <c r="G223" s="29"/>
    </row>
    <row r="224" spans="1:7" ht="15.75" customHeight="1">
      <c r="A224" s="29"/>
      <c r="B224" s="29"/>
      <c r="C224" s="29" t="s">
        <v>212</v>
      </c>
      <c r="D224" s="29"/>
      <c r="E224" s="29"/>
      <c r="F224" s="29"/>
      <c r="G224" s="29"/>
    </row>
    <row r="225" spans="1:7" ht="15.75" customHeight="1">
      <c r="A225" s="29"/>
      <c r="B225" s="29"/>
      <c r="C225" s="29" t="s">
        <v>212</v>
      </c>
      <c r="D225" s="29"/>
      <c r="E225" s="29"/>
      <c r="F225" s="29"/>
      <c r="G225" s="29"/>
    </row>
    <row r="226" spans="1:7" ht="15.75" customHeight="1">
      <c r="A226" s="29"/>
      <c r="B226" s="29"/>
      <c r="C226" s="29" t="s">
        <v>212</v>
      </c>
      <c r="D226" s="29"/>
      <c r="E226" s="29"/>
      <c r="F226" s="29"/>
      <c r="G226" s="29"/>
    </row>
    <row r="227" spans="1:7" ht="15.75" customHeight="1">
      <c r="A227" s="29"/>
      <c r="B227" s="29"/>
      <c r="C227" s="29" t="s">
        <v>212</v>
      </c>
      <c r="D227" s="29"/>
      <c r="E227" s="29"/>
      <c r="F227" s="29"/>
      <c r="G227" s="29"/>
    </row>
    <row r="228" spans="1:7" ht="15.75" customHeight="1">
      <c r="A228" s="29"/>
      <c r="B228" s="29"/>
      <c r="C228" s="29" t="s">
        <v>212</v>
      </c>
      <c r="D228" s="29"/>
      <c r="E228" s="29"/>
      <c r="F228" s="29"/>
      <c r="G228" s="29"/>
    </row>
    <row r="229" spans="1:7" ht="15.75" customHeight="1">
      <c r="A229" s="29"/>
      <c r="B229" s="29"/>
      <c r="C229" s="29" t="s">
        <v>212</v>
      </c>
      <c r="D229" s="29"/>
      <c r="E229" s="29"/>
      <c r="F229" s="29"/>
      <c r="G229" s="29"/>
    </row>
    <row r="230" spans="1:7" ht="15.75" customHeight="1">
      <c r="A230" s="29"/>
      <c r="B230" s="29"/>
      <c r="C230" s="29" t="s">
        <v>212</v>
      </c>
      <c r="D230" s="29"/>
      <c r="E230" s="29"/>
      <c r="F230" s="29"/>
      <c r="G230" s="29"/>
    </row>
    <row r="231" spans="1:7" ht="15.75" customHeight="1">
      <c r="A231" s="29"/>
      <c r="B231" s="29"/>
      <c r="C231" s="29" t="s">
        <v>212</v>
      </c>
      <c r="D231" s="29"/>
      <c r="E231" s="29"/>
      <c r="F231" s="29"/>
      <c r="G231" s="29"/>
    </row>
    <row r="232" spans="1:7" ht="15.75" customHeight="1">
      <c r="A232" s="29"/>
      <c r="B232" s="29"/>
      <c r="C232" s="29" t="s">
        <v>212</v>
      </c>
      <c r="D232" s="29"/>
      <c r="E232" s="29"/>
      <c r="F232" s="29"/>
      <c r="G232" s="29"/>
    </row>
    <row r="233" spans="1:7" ht="15.75" customHeight="1">
      <c r="A233" s="29"/>
      <c r="B233" s="29"/>
      <c r="C233" s="29" t="s">
        <v>212</v>
      </c>
      <c r="D233" s="29"/>
      <c r="E233" s="29"/>
      <c r="F233" s="29"/>
      <c r="G233" s="29"/>
    </row>
    <row r="234" spans="1:7" ht="15.75" customHeight="1">
      <c r="A234" s="29"/>
      <c r="B234" s="29"/>
      <c r="C234" s="29" t="s">
        <v>212</v>
      </c>
      <c r="D234" s="29"/>
      <c r="E234" s="29"/>
      <c r="F234" s="29"/>
      <c r="G234" s="29"/>
    </row>
    <row r="235" spans="1:7" ht="15.75" customHeight="1">
      <c r="A235" s="29"/>
      <c r="B235" s="29"/>
      <c r="C235" s="29" t="s">
        <v>212</v>
      </c>
      <c r="D235" s="29"/>
      <c r="E235" s="29"/>
      <c r="F235" s="29"/>
      <c r="G235" s="29"/>
    </row>
    <row r="236" spans="1:7" ht="15.75" customHeight="1">
      <c r="A236" s="29"/>
      <c r="B236" s="29"/>
      <c r="C236" s="29" t="s">
        <v>212</v>
      </c>
      <c r="D236" s="29"/>
      <c r="E236" s="29"/>
      <c r="F236" s="29"/>
      <c r="G236" s="29"/>
    </row>
    <row r="237" spans="1:7" ht="15.75" customHeight="1">
      <c r="A237" s="29"/>
      <c r="B237" s="29"/>
      <c r="C237" s="29" t="s">
        <v>212</v>
      </c>
      <c r="D237" s="29"/>
      <c r="E237" s="29"/>
      <c r="F237" s="29"/>
      <c r="G237" s="29"/>
    </row>
    <row r="238" spans="1:7" ht="15.75" customHeight="1">
      <c r="A238" s="29"/>
      <c r="B238" s="29"/>
      <c r="C238" s="29" t="s">
        <v>212</v>
      </c>
      <c r="D238" s="29"/>
      <c r="E238" s="29"/>
      <c r="F238" s="29"/>
      <c r="G238" s="29"/>
    </row>
    <row r="239" spans="1:7" ht="15.75" customHeight="1">
      <c r="A239" s="29"/>
      <c r="B239" s="29"/>
      <c r="C239" s="29" t="s">
        <v>212</v>
      </c>
      <c r="D239" s="29"/>
      <c r="E239" s="29"/>
      <c r="F239" s="29"/>
      <c r="G239" s="29"/>
    </row>
    <row r="240" spans="1:7" ht="15.75" customHeight="1">
      <c r="A240" s="29"/>
      <c r="B240" s="29"/>
      <c r="C240" s="29" t="s">
        <v>212</v>
      </c>
      <c r="D240" s="29"/>
      <c r="E240" s="29"/>
      <c r="F240" s="29"/>
      <c r="G240" s="29"/>
    </row>
    <row r="241" spans="1:7" ht="15.75" customHeight="1">
      <c r="A241" s="29"/>
      <c r="B241" s="29"/>
      <c r="C241" s="29" t="s">
        <v>212</v>
      </c>
      <c r="D241" s="29"/>
      <c r="E241" s="29"/>
      <c r="F241" s="29"/>
      <c r="G241" s="29"/>
    </row>
    <row r="242" spans="1:7" ht="15.75" customHeight="1">
      <c r="A242" s="29"/>
      <c r="B242" s="29"/>
      <c r="C242" s="29" t="s">
        <v>212</v>
      </c>
      <c r="D242" s="29"/>
      <c r="E242" s="29"/>
      <c r="F242" s="29"/>
      <c r="G242" s="29"/>
    </row>
    <row r="243" spans="1:7" ht="15.75" customHeight="1">
      <c r="A243" s="29"/>
      <c r="B243" s="29"/>
      <c r="C243" s="29" t="s">
        <v>212</v>
      </c>
      <c r="D243" s="29"/>
      <c r="E243" s="29"/>
      <c r="F243" s="29"/>
      <c r="G243" s="29"/>
    </row>
    <row r="244" spans="1:7" ht="15.75" customHeight="1">
      <c r="A244" s="29"/>
      <c r="B244" s="29"/>
      <c r="C244" s="29" t="s">
        <v>212</v>
      </c>
      <c r="D244" s="29"/>
      <c r="E244" s="29"/>
      <c r="F244" s="29"/>
      <c r="G244" s="29"/>
    </row>
    <row r="245" spans="1:7" ht="15.75" customHeight="1">
      <c r="A245" s="29"/>
      <c r="B245" s="29"/>
      <c r="C245" s="29" t="s">
        <v>212</v>
      </c>
      <c r="D245" s="29"/>
      <c r="E245" s="29"/>
      <c r="F245" s="29"/>
      <c r="G245" s="29"/>
    </row>
    <row r="246" spans="1:7" ht="15.75" customHeight="1">
      <c r="A246" s="29"/>
      <c r="B246" s="29"/>
      <c r="C246" s="29" t="s">
        <v>212</v>
      </c>
      <c r="D246" s="29"/>
      <c r="E246" s="29"/>
      <c r="F246" s="29"/>
      <c r="G246" s="29"/>
    </row>
    <row r="247" spans="1:7" ht="15.75" customHeight="1">
      <c r="A247" s="29"/>
      <c r="B247" s="29"/>
      <c r="C247" s="29" t="s">
        <v>212</v>
      </c>
      <c r="D247" s="29"/>
      <c r="E247" s="29"/>
      <c r="F247" s="29"/>
      <c r="G247" s="29"/>
    </row>
    <row r="248" spans="1:7" ht="15.75" customHeight="1">
      <c r="A248" s="29"/>
      <c r="B248" s="29"/>
      <c r="C248" s="29" t="s">
        <v>212</v>
      </c>
      <c r="D248" s="29"/>
      <c r="E248" s="29"/>
      <c r="F248" s="29"/>
      <c r="G248" s="29"/>
    </row>
    <row r="249" spans="1:7" ht="15.75" customHeight="1">
      <c r="A249" s="29"/>
      <c r="B249" s="29"/>
      <c r="C249" s="29" t="s">
        <v>212</v>
      </c>
      <c r="D249" s="29"/>
      <c r="E249" s="29"/>
      <c r="F249" s="29"/>
      <c r="G249" s="29"/>
    </row>
    <row r="250" spans="1:7" ht="15.75" customHeight="1">
      <c r="A250" s="29"/>
      <c r="B250" s="29"/>
      <c r="C250" s="29" t="s">
        <v>212</v>
      </c>
      <c r="D250" s="29"/>
      <c r="E250" s="29"/>
      <c r="F250" s="29"/>
      <c r="G250" s="29"/>
    </row>
    <row r="251" spans="1:7" ht="15.75" customHeight="1">
      <c r="A251" s="29"/>
      <c r="B251" s="29"/>
      <c r="C251" s="29" t="s">
        <v>212</v>
      </c>
      <c r="D251" s="29"/>
      <c r="E251" s="29"/>
      <c r="F251" s="29"/>
      <c r="G251" s="29"/>
    </row>
    <row r="252" spans="1:7" ht="15.75" customHeight="1">
      <c r="A252" s="29"/>
      <c r="B252" s="29"/>
      <c r="C252" s="29" t="s">
        <v>212</v>
      </c>
      <c r="D252" s="29"/>
      <c r="E252" s="29"/>
      <c r="F252" s="29"/>
      <c r="G252" s="29"/>
    </row>
    <row r="253" spans="1:7" ht="15.75" customHeight="1">
      <c r="A253" s="29"/>
      <c r="B253" s="29"/>
      <c r="C253" s="29" t="s">
        <v>212</v>
      </c>
      <c r="D253" s="29"/>
      <c r="E253" s="29"/>
      <c r="F253" s="29"/>
      <c r="G253" s="29"/>
    </row>
    <row r="254" spans="1:7" ht="15.75" customHeight="1">
      <c r="A254" s="29"/>
      <c r="B254" s="29"/>
      <c r="C254" s="29" t="s">
        <v>212</v>
      </c>
      <c r="D254" s="29"/>
      <c r="E254" s="29"/>
      <c r="F254" s="29"/>
      <c r="G254" s="29"/>
    </row>
    <row r="255" spans="1:7" ht="15.75" customHeight="1">
      <c r="A255" s="29"/>
      <c r="B255" s="29"/>
      <c r="C255" s="29" t="s">
        <v>212</v>
      </c>
      <c r="D255" s="29"/>
      <c r="E255" s="29"/>
      <c r="F255" s="29"/>
      <c r="G255" s="29"/>
    </row>
    <row r="256" spans="1:7" ht="15.75" customHeight="1">
      <c r="A256" s="29"/>
      <c r="B256" s="29"/>
      <c r="C256" s="29" t="s">
        <v>212</v>
      </c>
      <c r="D256" s="29"/>
      <c r="E256" s="29"/>
      <c r="F256" s="29"/>
      <c r="G256" s="29"/>
    </row>
    <row r="257" spans="1:7" ht="15.75" customHeight="1">
      <c r="A257" s="29"/>
      <c r="B257" s="29"/>
      <c r="C257" s="29" t="s">
        <v>212</v>
      </c>
      <c r="D257" s="29"/>
      <c r="E257" s="29"/>
      <c r="F257" s="29"/>
      <c r="G257" s="29"/>
    </row>
    <row r="258" spans="1:7" ht="15.75" customHeight="1">
      <c r="A258" s="29"/>
      <c r="B258" s="29"/>
      <c r="C258" s="29" t="s">
        <v>212</v>
      </c>
      <c r="D258" s="29"/>
      <c r="E258" s="29"/>
      <c r="F258" s="29"/>
      <c r="G258" s="29"/>
    </row>
    <row r="259" spans="1:7" ht="15.75" customHeight="1">
      <c r="A259" s="29"/>
      <c r="B259" s="29"/>
      <c r="C259" s="29" t="s">
        <v>212</v>
      </c>
      <c r="D259" s="29"/>
      <c r="E259" s="29"/>
      <c r="F259" s="29"/>
      <c r="G259" s="29"/>
    </row>
    <row r="260" spans="1:7" ht="15.75" customHeight="1">
      <c r="A260" s="29"/>
      <c r="B260" s="29"/>
      <c r="C260" s="29" t="s">
        <v>212</v>
      </c>
      <c r="D260" s="29"/>
      <c r="E260" s="29"/>
      <c r="F260" s="29"/>
      <c r="G260" s="29"/>
    </row>
    <row r="261" spans="1:7" ht="15.75" customHeight="1">
      <c r="A261" s="29"/>
      <c r="B261" s="29"/>
      <c r="C261" s="29" t="s">
        <v>212</v>
      </c>
      <c r="D261" s="29"/>
      <c r="E261" s="29"/>
      <c r="F261" s="29"/>
      <c r="G261" s="29"/>
    </row>
    <row r="262" spans="1:7" ht="15.75" customHeight="1">
      <c r="A262" s="29"/>
      <c r="B262" s="29"/>
      <c r="C262" s="29" t="s">
        <v>212</v>
      </c>
      <c r="D262" s="29"/>
      <c r="E262" s="29"/>
      <c r="F262" s="29"/>
      <c r="G262" s="29"/>
    </row>
    <row r="263" spans="1:7" ht="15.75" customHeight="1">
      <c r="A263" s="29"/>
      <c r="B263" s="29"/>
      <c r="C263" s="29" t="s">
        <v>212</v>
      </c>
      <c r="D263" s="29"/>
      <c r="E263" s="29"/>
      <c r="F263" s="29"/>
      <c r="G263" s="29"/>
    </row>
    <row r="264" spans="1:7" ht="15.75" customHeight="1">
      <c r="A264" s="29"/>
      <c r="B264" s="29"/>
      <c r="C264" s="29" t="s">
        <v>212</v>
      </c>
      <c r="D264" s="29"/>
      <c r="E264" s="29"/>
      <c r="F264" s="29"/>
      <c r="G264" s="29"/>
    </row>
    <row r="265" spans="1:7" ht="15.75" customHeight="1">
      <c r="A265" s="29"/>
      <c r="B265" s="29"/>
      <c r="C265" s="29" t="s">
        <v>212</v>
      </c>
      <c r="D265" s="29"/>
      <c r="E265" s="29"/>
      <c r="F265" s="29"/>
      <c r="G265" s="29"/>
    </row>
    <row r="266" spans="1:7" ht="15.75" customHeight="1">
      <c r="A266" s="29"/>
      <c r="B266" s="29"/>
      <c r="C266" s="29" t="s">
        <v>212</v>
      </c>
      <c r="D266" s="29"/>
      <c r="E266" s="29"/>
      <c r="F266" s="29"/>
      <c r="G266" s="29"/>
    </row>
    <row r="267" spans="1:7" ht="15.75" customHeight="1">
      <c r="A267" s="29"/>
      <c r="B267" s="29"/>
      <c r="C267" s="29" t="s">
        <v>212</v>
      </c>
      <c r="D267" s="29"/>
      <c r="E267" s="29"/>
      <c r="F267" s="29"/>
      <c r="G267" s="29"/>
    </row>
    <row r="268" spans="1:7" ht="15.75" customHeight="1">
      <c r="A268" s="29"/>
      <c r="B268" s="29"/>
      <c r="C268" s="29" t="s">
        <v>212</v>
      </c>
      <c r="D268" s="29"/>
      <c r="E268" s="29"/>
      <c r="F268" s="29"/>
      <c r="G268" s="29"/>
    </row>
    <row r="269" spans="1:7" ht="15.75" customHeight="1">
      <c r="A269" s="29"/>
      <c r="B269" s="29"/>
      <c r="C269" s="29" t="s">
        <v>212</v>
      </c>
      <c r="D269" s="29"/>
      <c r="E269" s="29"/>
      <c r="F269" s="29"/>
      <c r="G269" s="29"/>
    </row>
    <row r="270" spans="1:7" ht="15.75" customHeight="1">
      <c r="A270" s="29"/>
      <c r="B270" s="29"/>
      <c r="C270" s="29" t="s">
        <v>212</v>
      </c>
      <c r="D270" s="29"/>
      <c r="E270" s="29"/>
      <c r="F270" s="29"/>
      <c r="G270" s="29"/>
    </row>
    <row r="271" spans="1:7" ht="15.75" customHeight="1">
      <c r="A271" s="29"/>
      <c r="B271" s="29"/>
      <c r="C271" s="29" t="s">
        <v>212</v>
      </c>
      <c r="D271" s="29"/>
      <c r="E271" s="29"/>
      <c r="F271" s="29"/>
      <c r="G271" s="29"/>
    </row>
    <row r="272" spans="1:7" ht="15.75" customHeight="1">
      <c r="A272" s="29"/>
      <c r="B272" s="29"/>
      <c r="C272" s="29" t="s">
        <v>212</v>
      </c>
      <c r="D272" s="29"/>
      <c r="E272" s="29"/>
      <c r="F272" s="29"/>
      <c r="G272" s="29"/>
    </row>
    <row r="273" spans="1:7" ht="15.75" customHeight="1">
      <c r="A273" s="29"/>
      <c r="B273" s="29"/>
      <c r="C273" s="29" t="s">
        <v>212</v>
      </c>
      <c r="D273" s="29"/>
      <c r="E273" s="29"/>
      <c r="F273" s="29"/>
      <c r="G273" s="29"/>
    </row>
    <row r="274" spans="1:7" ht="15.75" customHeight="1">
      <c r="A274" s="29"/>
      <c r="B274" s="29"/>
      <c r="C274" s="29" t="s">
        <v>212</v>
      </c>
      <c r="D274" s="29"/>
      <c r="E274" s="29"/>
      <c r="F274" s="29"/>
      <c r="G274" s="29"/>
    </row>
    <row r="275" spans="1:7" ht="15.75" customHeight="1">
      <c r="A275" s="29"/>
      <c r="B275" s="29"/>
      <c r="C275" s="29" t="s">
        <v>212</v>
      </c>
      <c r="D275" s="29"/>
      <c r="E275" s="29"/>
      <c r="F275" s="29"/>
      <c r="G275" s="29"/>
    </row>
    <row r="276" spans="1:7" ht="15.75" customHeight="1">
      <c r="A276" s="29"/>
      <c r="B276" s="29"/>
      <c r="C276" s="29" t="s">
        <v>212</v>
      </c>
      <c r="D276" s="29"/>
      <c r="E276" s="29"/>
      <c r="F276" s="29"/>
      <c r="G276" s="29"/>
    </row>
    <row r="277" spans="1:7" ht="15.75" customHeight="1">
      <c r="A277" s="29"/>
      <c r="B277" s="29"/>
      <c r="C277" s="29" t="s">
        <v>212</v>
      </c>
      <c r="D277" s="29"/>
      <c r="E277" s="29"/>
      <c r="F277" s="29"/>
      <c r="G277" s="29"/>
    </row>
    <row r="278" spans="1:7" ht="15.75" customHeight="1">
      <c r="A278" s="29"/>
      <c r="B278" s="29"/>
      <c r="C278" s="29" t="s">
        <v>212</v>
      </c>
      <c r="D278" s="29"/>
      <c r="E278" s="29"/>
      <c r="F278" s="29"/>
      <c r="G278" s="29"/>
    </row>
    <row r="279" spans="1:7" ht="15.75" customHeight="1">
      <c r="A279" s="29"/>
      <c r="B279" s="29"/>
      <c r="C279" s="29" t="s">
        <v>212</v>
      </c>
      <c r="D279" s="29"/>
      <c r="E279" s="29"/>
      <c r="F279" s="29"/>
      <c r="G279" s="29"/>
    </row>
    <row r="280" spans="1:7" ht="15.75" customHeight="1">
      <c r="A280" s="29"/>
      <c r="B280" s="29"/>
      <c r="C280" s="29" t="s">
        <v>212</v>
      </c>
      <c r="D280" s="29"/>
      <c r="E280" s="29"/>
      <c r="F280" s="29"/>
      <c r="G280" s="29"/>
    </row>
    <row r="281" spans="1:7" ht="15.75" customHeight="1">
      <c r="A281" s="29"/>
      <c r="B281" s="29"/>
      <c r="C281" s="29" t="s">
        <v>212</v>
      </c>
      <c r="D281" s="29"/>
      <c r="E281" s="29"/>
      <c r="F281" s="29"/>
      <c r="G281" s="29"/>
    </row>
    <row r="282" spans="1:7" ht="15.75" customHeight="1">
      <c r="A282" s="29"/>
      <c r="B282" s="29"/>
      <c r="C282" s="29" t="s">
        <v>212</v>
      </c>
      <c r="D282" s="29"/>
      <c r="E282" s="29"/>
      <c r="F282" s="29"/>
      <c r="G282" s="29"/>
    </row>
    <row r="283" spans="1:7" ht="15.75" customHeight="1">
      <c r="A283" s="29"/>
      <c r="B283" s="29"/>
      <c r="C283" s="29" t="s">
        <v>212</v>
      </c>
      <c r="D283" s="29"/>
      <c r="E283" s="29"/>
      <c r="F283" s="29"/>
      <c r="G283" s="29"/>
    </row>
    <row r="284" spans="1:7" ht="15.75" customHeight="1">
      <c r="A284" s="29"/>
      <c r="B284" s="29"/>
      <c r="C284" s="29" t="s">
        <v>212</v>
      </c>
      <c r="D284" s="29"/>
      <c r="E284" s="29"/>
      <c r="F284" s="29"/>
      <c r="G284" s="29"/>
    </row>
    <row r="285" spans="1:7" ht="15.75" customHeight="1">
      <c r="A285" s="29"/>
      <c r="B285" s="29"/>
      <c r="C285" s="29" t="s">
        <v>212</v>
      </c>
      <c r="D285" s="29"/>
      <c r="E285" s="29"/>
      <c r="F285" s="29"/>
      <c r="G285" s="29"/>
    </row>
    <row r="286" spans="1:7" ht="15.75" customHeight="1">
      <c r="A286" s="29"/>
      <c r="B286" s="29"/>
      <c r="C286" s="29" t="s">
        <v>212</v>
      </c>
      <c r="D286" s="29"/>
      <c r="E286" s="29"/>
      <c r="F286" s="29"/>
      <c r="G286" s="29"/>
    </row>
    <row r="287" spans="1:7" ht="15.75" customHeight="1">
      <c r="A287" s="29"/>
      <c r="B287" s="29"/>
      <c r="C287" s="29" t="s">
        <v>212</v>
      </c>
      <c r="D287" s="29"/>
      <c r="E287" s="29"/>
      <c r="F287" s="29"/>
      <c r="G287" s="29"/>
    </row>
    <row r="288" spans="1:7" ht="15.75" customHeight="1">
      <c r="A288" s="29"/>
      <c r="B288" s="29"/>
      <c r="C288" s="29" t="s">
        <v>212</v>
      </c>
      <c r="D288" s="29"/>
      <c r="E288" s="29"/>
      <c r="F288" s="29"/>
      <c r="G288" s="29"/>
    </row>
    <row r="289" spans="1:7" ht="15.75" customHeight="1">
      <c r="A289" s="29"/>
      <c r="B289" s="29"/>
      <c r="C289" s="29" t="s">
        <v>212</v>
      </c>
      <c r="D289" s="29"/>
      <c r="E289" s="29"/>
      <c r="F289" s="29"/>
      <c r="G289" s="29"/>
    </row>
    <row r="290" spans="1:7" ht="15.75" customHeight="1">
      <c r="A290" s="29"/>
      <c r="B290" s="29"/>
      <c r="C290" s="29" t="s">
        <v>212</v>
      </c>
      <c r="D290" s="29"/>
      <c r="E290" s="29"/>
      <c r="F290" s="29"/>
      <c r="G290" s="29"/>
    </row>
    <row r="291" spans="1:7" ht="15.75" customHeight="1">
      <c r="A291" s="29"/>
      <c r="B291" s="29"/>
      <c r="C291" s="29" t="s">
        <v>212</v>
      </c>
      <c r="D291" s="29"/>
      <c r="E291" s="29"/>
      <c r="F291" s="29"/>
      <c r="G291" s="29"/>
    </row>
    <row r="292" spans="1:7" ht="15.75" customHeight="1">
      <c r="A292" s="29"/>
      <c r="B292" s="29"/>
      <c r="C292" s="29" t="s">
        <v>212</v>
      </c>
      <c r="D292" s="29"/>
      <c r="E292" s="29"/>
      <c r="F292" s="29"/>
      <c r="G292" s="29"/>
    </row>
    <row r="293" spans="1:7" ht="15.75" customHeight="1">
      <c r="A293" s="29"/>
      <c r="B293" s="29"/>
      <c r="C293" s="29" t="s">
        <v>212</v>
      </c>
      <c r="D293" s="29"/>
      <c r="E293" s="29"/>
      <c r="F293" s="29"/>
      <c r="G293" s="29"/>
    </row>
    <row r="294" spans="1:7" ht="15.75" customHeight="1">
      <c r="A294" s="29"/>
      <c r="B294" s="29"/>
      <c r="C294" s="29" t="s">
        <v>212</v>
      </c>
      <c r="D294" s="29"/>
      <c r="E294" s="29"/>
      <c r="F294" s="29"/>
      <c r="G294" s="29"/>
    </row>
    <row r="295" spans="1:7" ht="15.75" customHeight="1">
      <c r="A295" s="29"/>
      <c r="B295" s="29"/>
      <c r="C295" s="29" t="s">
        <v>212</v>
      </c>
      <c r="D295" s="29"/>
      <c r="E295" s="29"/>
      <c r="F295" s="29"/>
      <c r="G295" s="29"/>
    </row>
    <row r="296" spans="1:7" ht="15.75" customHeight="1">
      <c r="A296" s="29"/>
      <c r="B296" s="29"/>
      <c r="C296" s="29" t="s">
        <v>212</v>
      </c>
      <c r="D296" s="29"/>
      <c r="E296" s="29"/>
      <c r="F296" s="29"/>
      <c r="G296" s="29"/>
    </row>
    <row r="297" spans="1:7" ht="15.75" customHeight="1">
      <c r="A297" s="29"/>
      <c r="B297" s="29"/>
      <c r="C297" s="29" t="s">
        <v>212</v>
      </c>
      <c r="D297" s="29"/>
      <c r="E297" s="29"/>
      <c r="F297" s="29"/>
      <c r="G297" s="29"/>
    </row>
    <row r="298" spans="1:7" ht="15.75" customHeight="1">
      <c r="A298" s="29"/>
      <c r="B298" s="29"/>
      <c r="C298" s="29" t="s">
        <v>212</v>
      </c>
      <c r="D298" s="29"/>
      <c r="E298" s="29"/>
      <c r="F298" s="29"/>
      <c r="G298" s="29"/>
    </row>
    <row r="299" spans="1:7" ht="15.75" customHeight="1">
      <c r="A299" s="29"/>
      <c r="B299" s="29"/>
      <c r="C299" s="29" t="s">
        <v>212</v>
      </c>
      <c r="D299" s="29"/>
      <c r="E299" s="29"/>
      <c r="F299" s="29"/>
      <c r="G299" s="29"/>
    </row>
    <row r="300" spans="1:7" ht="15.75" customHeight="1">
      <c r="A300" s="29"/>
      <c r="B300" s="29"/>
      <c r="C300" s="29" t="s">
        <v>212</v>
      </c>
      <c r="D300" s="29"/>
      <c r="E300" s="29"/>
      <c r="F300" s="29"/>
      <c r="G300" s="29"/>
    </row>
    <row r="301" spans="1:7" ht="15.75" customHeight="1">
      <c r="A301" s="29"/>
      <c r="B301" s="29"/>
      <c r="C301" s="29" t="s">
        <v>212</v>
      </c>
      <c r="D301" s="29"/>
      <c r="E301" s="29"/>
      <c r="F301" s="29"/>
      <c r="G301" s="29"/>
    </row>
    <row r="302" spans="1:7" ht="15.75" customHeight="1">
      <c r="A302" s="29"/>
      <c r="B302" s="29"/>
      <c r="C302" s="29" t="s">
        <v>212</v>
      </c>
      <c r="D302" s="29"/>
      <c r="E302" s="29"/>
      <c r="F302" s="29"/>
      <c r="G302" s="29"/>
    </row>
    <row r="303" spans="1:7" ht="15.75" customHeight="1">
      <c r="A303" s="29"/>
      <c r="B303" s="29"/>
      <c r="C303" s="29" t="s">
        <v>212</v>
      </c>
      <c r="D303" s="29"/>
      <c r="E303" s="29"/>
      <c r="F303" s="29"/>
      <c r="G303" s="29"/>
    </row>
    <row r="304" spans="1:7" ht="15.75" customHeight="1">
      <c r="A304" s="29"/>
      <c r="B304" s="29"/>
      <c r="C304" s="29" t="s">
        <v>212</v>
      </c>
      <c r="D304" s="29"/>
      <c r="E304" s="29"/>
      <c r="F304" s="29"/>
      <c r="G304" s="29"/>
    </row>
    <row r="305" spans="1:7" ht="15.75" customHeight="1">
      <c r="A305" s="29"/>
      <c r="B305" s="29"/>
      <c r="C305" s="29" t="s">
        <v>212</v>
      </c>
      <c r="D305" s="29"/>
      <c r="E305" s="29"/>
      <c r="F305" s="29"/>
      <c r="G305" s="29"/>
    </row>
    <row r="306" spans="1:7" ht="15.75" customHeight="1">
      <c r="A306" s="29"/>
      <c r="B306" s="29"/>
      <c r="C306" s="29" t="s">
        <v>212</v>
      </c>
      <c r="D306" s="29"/>
      <c r="E306" s="29"/>
      <c r="F306" s="29"/>
      <c r="G306" s="29"/>
    </row>
    <row r="307" spans="1:7" ht="15.75" customHeight="1">
      <c r="A307" s="29"/>
      <c r="B307" s="29"/>
      <c r="C307" s="29" t="s">
        <v>212</v>
      </c>
      <c r="D307" s="29"/>
      <c r="E307" s="29"/>
      <c r="F307" s="29"/>
      <c r="G307" s="29"/>
    </row>
    <row r="308" spans="1:7" ht="15.75" customHeight="1">
      <c r="A308" s="29"/>
      <c r="B308" s="29"/>
      <c r="C308" s="29" t="s">
        <v>212</v>
      </c>
      <c r="D308" s="29"/>
      <c r="E308" s="29"/>
      <c r="F308" s="29"/>
      <c r="G308" s="29"/>
    </row>
    <row r="309" spans="1:7" ht="15.75" customHeight="1">
      <c r="A309" s="29"/>
      <c r="B309" s="29"/>
      <c r="C309" s="29" t="s">
        <v>212</v>
      </c>
      <c r="D309" s="29"/>
      <c r="E309" s="29"/>
      <c r="F309" s="29"/>
      <c r="G309" s="29"/>
    </row>
    <row r="310" spans="1:7" ht="15.75" customHeight="1">
      <c r="A310" s="29"/>
      <c r="B310" s="29"/>
      <c r="C310" s="29" t="s">
        <v>212</v>
      </c>
      <c r="D310" s="29"/>
      <c r="E310" s="29"/>
      <c r="F310" s="29"/>
      <c r="G310" s="29"/>
    </row>
    <row r="311" spans="1:7" ht="15.75" customHeight="1">
      <c r="A311" s="29"/>
      <c r="B311" s="29"/>
      <c r="C311" s="29" t="s">
        <v>212</v>
      </c>
      <c r="D311" s="29"/>
      <c r="E311" s="29"/>
      <c r="F311" s="29"/>
      <c r="G311" s="29"/>
    </row>
    <row r="312" spans="1:7" ht="15.75" customHeight="1">
      <c r="A312" s="29"/>
      <c r="B312" s="29"/>
      <c r="C312" s="29" t="s">
        <v>212</v>
      </c>
      <c r="D312" s="29"/>
      <c r="E312" s="29"/>
      <c r="F312" s="29"/>
      <c r="G312" s="29"/>
    </row>
    <row r="313" spans="1:7" ht="15.75" customHeight="1">
      <c r="A313" s="29"/>
      <c r="B313" s="29"/>
      <c r="C313" s="29" t="s">
        <v>212</v>
      </c>
      <c r="D313" s="29"/>
      <c r="E313" s="29"/>
      <c r="F313" s="29"/>
      <c r="G313" s="29"/>
    </row>
    <row r="314" spans="1:7" ht="15.75" customHeight="1">
      <c r="A314" s="29"/>
      <c r="B314" s="29"/>
      <c r="C314" s="29" t="s">
        <v>212</v>
      </c>
      <c r="D314" s="29"/>
      <c r="E314" s="29"/>
      <c r="F314" s="29"/>
      <c r="G314" s="29"/>
    </row>
    <row r="315" spans="1:7" ht="15.75" customHeight="1">
      <c r="A315" s="29"/>
      <c r="B315" s="29"/>
      <c r="C315" s="29" t="s">
        <v>212</v>
      </c>
      <c r="D315" s="29"/>
      <c r="E315" s="29"/>
      <c r="F315" s="29"/>
      <c r="G315" s="29"/>
    </row>
    <row r="316" spans="1:7" ht="15.75" customHeight="1">
      <c r="A316" s="29"/>
      <c r="B316" s="29"/>
      <c r="C316" s="29" t="s">
        <v>212</v>
      </c>
      <c r="D316" s="29"/>
      <c r="E316" s="29"/>
      <c r="F316" s="29"/>
      <c r="G316" s="29"/>
    </row>
    <row r="317" spans="1:7" ht="15.75" customHeight="1">
      <c r="A317" s="29"/>
      <c r="B317" s="29"/>
      <c r="C317" s="29" t="s">
        <v>212</v>
      </c>
      <c r="D317" s="29"/>
      <c r="E317" s="29"/>
      <c r="F317" s="29"/>
      <c r="G317" s="29"/>
    </row>
    <row r="318" spans="1:7" ht="15.75" customHeight="1">
      <c r="A318" s="29"/>
      <c r="B318" s="29"/>
      <c r="C318" s="29" t="s">
        <v>212</v>
      </c>
      <c r="D318" s="29"/>
      <c r="E318" s="29"/>
      <c r="F318" s="29"/>
      <c r="G318" s="29"/>
    </row>
    <row r="319" spans="1:7" ht="15.75" customHeight="1">
      <c r="A319" s="29"/>
      <c r="B319" s="29"/>
      <c r="C319" s="29" t="s">
        <v>212</v>
      </c>
      <c r="D319" s="29"/>
      <c r="E319" s="29"/>
      <c r="F319" s="29"/>
      <c r="G319" s="29"/>
    </row>
    <row r="320" spans="1:7" ht="15.75" customHeight="1">
      <c r="A320" s="29"/>
      <c r="B320" s="29"/>
      <c r="C320" s="29" t="s">
        <v>212</v>
      </c>
      <c r="D320" s="29"/>
      <c r="E320" s="29"/>
      <c r="F320" s="29"/>
      <c r="G320" s="29"/>
    </row>
    <row r="321" spans="1:7" ht="15.75" customHeight="1">
      <c r="A321" s="29"/>
      <c r="B321" s="29"/>
      <c r="C321" s="29" t="s">
        <v>212</v>
      </c>
      <c r="D321" s="29"/>
      <c r="E321" s="29"/>
      <c r="F321" s="29"/>
      <c r="G321" s="29"/>
    </row>
    <row r="322" spans="1:7" ht="15.75" customHeight="1">
      <c r="A322" s="29"/>
      <c r="B322" s="29"/>
      <c r="C322" s="29" t="s">
        <v>212</v>
      </c>
      <c r="D322" s="29"/>
      <c r="E322" s="29"/>
      <c r="F322" s="29"/>
      <c r="G322" s="29"/>
    </row>
    <row r="323" spans="1:7" ht="15.75" customHeight="1">
      <c r="A323" s="29"/>
      <c r="B323" s="29"/>
      <c r="C323" s="29" t="s">
        <v>212</v>
      </c>
      <c r="D323" s="29"/>
      <c r="E323" s="29"/>
      <c r="F323" s="29"/>
      <c r="G323" s="29"/>
    </row>
    <row r="324" spans="1:7" ht="15.75" customHeight="1">
      <c r="A324" s="29"/>
      <c r="B324" s="29"/>
      <c r="C324" s="29" t="s">
        <v>212</v>
      </c>
      <c r="D324" s="29"/>
      <c r="E324" s="29"/>
      <c r="F324" s="29"/>
      <c r="G324" s="29"/>
    </row>
    <row r="325" spans="1:7" ht="15.75" customHeight="1">
      <c r="A325" s="29"/>
      <c r="B325" s="29"/>
      <c r="C325" s="29" t="s">
        <v>212</v>
      </c>
      <c r="D325" s="29"/>
      <c r="E325" s="29"/>
      <c r="F325" s="29"/>
      <c r="G325" s="29"/>
    </row>
    <row r="326" spans="1:7" ht="15.75" customHeight="1">
      <c r="A326" s="29"/>
      <c r="B326" s="29"/>
      <c r="C326" s="29" t="s">
        <v>212</v>
      </c>
      <c r="D326" s="29"/>
      <c r="E326" s="29"/>
      <c r="F326" s="29"/>
      <c r="G326" s="29"/>
    </row>
    <row r="327" spans="1:7" ht="15.75" customHeight="1">
      <c r="A327" s="29"/>
      <c r="B327" s="29"/>
      <c r="C327" s="29" t="s">
        <v>212</v>
      </c>
      <c r="D327" s="29"/>
      <c r="E327" s="29"/>
      <c r="F327" s="29"/>
      <c r="G327" s="29"/>
    </row>
    <row r="328" spans="1:7" ht="15.75" customHeight="1">
      <c r="A328" s="29"/>
      <c r="B328" s="29"/>
      <c r="C328" s="29" t="s">
        <v>212</v>
      </c>
      <c r="D328" s="29"/>
      <c r="E328" s="29"/>
      <c r="F328" s="29"/>
      <c r="G328" s="29"/>
    </row>
    <row r="329" spans="1:7" ht="15.75" customHeight="1">
      <c r="A329" s="29"/>
      <c r="B329" s="29"/>
      <c r="C329" s="29" t="s">
        <v>212</v>
      </c>
      <c r="D329" s="29"/>
      <c r="E329" s="29"/>
      <c r="F329" s="29"/>
      <c r="G329" s="29"/>
    </row>
    <row r="330" spans="1:7" ht="15.75" customHeight="1">
      <c r="A330" s="29"/>
      <c r="B330" s="29"/>
      <c r="C330" s="29" t="s">
        <v>212</v>
      </c>
      <c r="D330" s="29"/>
      <c r="E330" s="29"/>
      <c r="F330" s="29"/>
      <c r="G330" s="29"/>
    </row>
    <row r="331" spans="1:7" ht="15.75" customHeight="1">
      <c r="A331" s="29"/>
      <c r="B331" s="29"/>
      <c r="C331" s="29" t="s">
        <v>212</v>
      </c>
      <c r="D331" s="29"/>
      <c r="E331" s="29"/>
      <c r="F331" s="29"/>
      <c r="G331" s="29"/>
    </row>
    <row r="332" spans="1:7" ht="15.75" customHeight="1">
      <c r="A332" s="29"/>
      <c r="B332" s="29"/>
      <c r="C332" s="29" t="s">
        <v>212</v>
      </c>
      <c r="D332" s="29"/>
      <c r="E332" s="29"/>
      <c r="F332" s="29"/>
      <c r="G332" s="29"/>
    </row>
    <row r="333" spans="1:7" ht="15.75" customHeight="1">
      <c r="A333" s="29"/>
      <c r="B333" s="29"/>
      <c r="C333" s="29" t="s">
        <v>212</v>
      </c>
      <c r="D333" s="29"/>
      <c r="E333" s="29"/>
      <c r="F333" s="29"/>
      <c r="G333" s="29"/>
    </row>
    <row r="334" spans="1:7" ht="15.75" customHeight="1">
      <c r="A334" s="29"/>
      <c r="B334" s="29"/>
      <c r="C334" s="29" t="s">
        <v>212</v>
      </c>
      <c r="D334" s="29"/>
      <c r="E334" s="29"/>
      <c r="F334" s="29"/>
      <c r="G334" s="29"/>
    </row>
    <row r="335" spans="1:7" ht="15.75" customHeight="1">
      <c r="A335" s="29"/>
      <c r="B335" s="29"/>
      <c r="C335" s="29" t="s">
        <v>212</v>
      </c>
      <c r="D335" s="29"/>
      <c r="E335" s="29"/>
      <c r="F335" s="29"/>
      <c r="G335" s="29"/>
    </row>
    <row r="336" spans="1:7" ht="15.75" customHeight="1">
      <c r="A336" s="29"/>
      <c r="B336" s="29"/>
      <c r="C336" s="29" t="s">
        <v>212</v>
      </c>
      <c r="D336" s="29"/>
      <c r="E336" s="29"/>
      <c r="F336" s="29"/>
      <c r="G336" s="29"/>
    </row>
    <row r="337" spans="1:7" ht="15.75" customHeight="1">
      <c r="A337" s="29"/>
      <c r="B337" s="29"/>
      <c r="C337" s="29" t="s">
        <v>212</v>
      </c>
      <c r="D337" s="29"/>
      <c r="E337" s="29"/>
      <c r="F337" s="29"/>
      <c r="G337" s="29"/>
    </row>
    <row r="338" spans="1:7" ht="15.75" customHeight="1">
      <c r="A338" s="29"/>
      <c r="B338" s="29"/>
      <c r="C338" s="29" t="s">
        <v>212</v>
      </c>
      <c r="D338" s="29"/>
      <c r="E338" s="29"/>
      <c r="F338" s="29"/>
      <c r="G338" s="29"/>
    </row>
    <row r="339" spans="1:7" ht="15.75" customHeight="1">
      <c r="A339" s="29"/>
      <c r="B339" s="29"/>
      <c r="C339" s="29" t="s">
        <v>212</v>
      </c>
      <c r="D339" s="29"/>
      <c r="E339" s="29"/>
      <c r="F339" s="29"/>
      <c r="G339" s="29"/>
    </row>
    <row r="340" spans="1:7" ht="15.75" customHeight="1">
      <c r="A340" s="29"/>
      <c r="B340" s="29"/>
      <c r="C340" s="29" t="s">
        <v>212</v>
      </c>
      <c r="D340" s="29"/>
      <c r="E340" s="29"/>
      <c r="F340" s="29"/>
      <c r="G340" s="29"/>
    </row>
    <row r="341" spans="1:7" ht="15.75" customHeight="1">
      <c r="A341" s="29"/>
      <c r="B341" s="29"/>
      <c r="C341" s="29" t="s">
        <v>212</v>
      </c>
      <c r="D341" s="29"/>
      <c r="E341" s="29"/>
      <c r="F341" s="29"/>
      <c r="G341" s="29"/>
    </row>
    <row r="342" spans="1:7" ht="15.75" customHeight="1">
      <c r="A342" s="29"/>
      <c r="B342" s="29"/>
      <c r="C342" s="29" t="s">
        <v>212</v>
      </c>
      <c r="D342" s="29"/>
      <c r="E342" s="29"/>
      <c r="F342" s="29"/>
      <c r="G342" s="29"/>
    </row>
    <row r="343" spans="1:7" ht="15.75" customHeight="1">
      <c r="A343" s="29"/>
      <c r="B343" s="29"/>
      <c r="C343" s="29" t="s">
        <v>212</v>
      </c>
      <c r="D343" s="29"/>
      <c r="E343" s="29"/>
      <c r="F343" s="29"/>
      <c r="G343" s="29"/>
    </row>
    <row r="344" spans="1:7" ht="15.75" customHeight="1">
      <c r="A344" s="29"/>
      <c r="B344" s="29"/>
      <c r="C344" s="29" t="s">
        <v>212</v>
      </c>
      <c r="D344" s="29"/>
      <c r="E344" s="29"/>
      <c r="F344" s="29"/>
      <c r="G344" s="29"/>
    </row>
    <row r="345" spans="1:7" ht="15.75" customHeight="1">
      <c r="A345" s="29"/>
      <c r="B345" s="29"/>
      <c r="C345" s="29" t="s">
        <v>212</v>
      </c>
      <c r="D345" s="29"/>
      <c r="E345" s="29"/>
      <c r="F345" s="29"/>
      <c r="G345" s="29"/>
    </row>
    <row r="346" spans="1:7" ht="15.75" customHeight="1">
      <c r="A346" s="29"/>
      <c r="B346" s="29"/>
      <c r="C346" s="29" t="s">
        <v>212</v>
      </c>
      <c r="D346" s="29"/>
      <c r="E346" s="29"/>
      <c r="F346" s="29"/>
      <c r="G346" s="29"/>
    </row>
    <row r="347" spans="1:7" ht="15.75" customHeight="1">
      <c r="A347" s="29"/>
      <c r="B347" s="29"/>
      <c r="C347" s="29" t="s">
        <v>212</v>
      </c>
      <c r="D347" s="29"/>
      <c r="E347" s="29"/>
      <c r="F347" s="29"/>
      <c r="G347" s="29"/>
    </row>
    <row r="348" spans="1:7" ht="15.75" customHeight="1">
      <c r="A348" s="29"/>
      <c r="B348" s="29"/>
      <c r="C348" s="29" t="s">
        <v>212</v>
      </c>
      <c r="D348" s="29"/>
      <c r="E348" s="29"/>
      <c r="F348" s="29"/>
      <c r="G348" s="29"/>
    </row>
    <row r="349" spans="1:7" ht="15.75" customHeight="1">
      <c r="A349" s="29"/>
      <c r="B349" s="29"/>
      <c r="C349" s="29" t="s">
        <v>212</v>
      </c>
      <c r="D349" s="29"/>
      <c r="E349" s="29"/>
      <c r="F349" s="29"/>
      <c r="G349" s="29"/>
    </row>
    <row r="350" spans="1:7" ht="15.75" customHeight="1">
      <c r="A350" s="29"/>
      <c r="B350" s="29"/>
      <c r="C350" s="29" t="s">
        <v>212</v>
      </c>
      <c r="D350" s="29"/>
      <c r="E350" s="29"/>
      <c r="F350" s="29"/>
      <c r="G350" s="29"/>
    </row>
    <row r="351" spans="1:7" ht="15.75" customHeight="1">
      <c r="A351" s="29"/>
      <c r="B351" s="29"/>
      <c r="C351" s="29" t="s">
        <v>212</v>
      </c>
      <c r="D351" s="29"/>
      <c r="E351" s="29"/>
      <c r="F351" s="29"/>
      <c r="G351" s="29"/>
    </row>
    <row r="352" spans="1:7" ht="15.75" customHeight="1">
      <c r="A352" s="29"/>
      <c r="B352" s="29"/>
      <c r="C352" s="29" t="s">
        <v>212</v>
      </c>
      <c r="D352" s="29"/>
      <c r="E352" s="29"/>
      <c r="F352" s="29"/>
      <c r="G352" s="29"/>
    </row>
    <row r="353" spans="1:7" ht="15.75" customHeight="1">
      <c r="A353" s="29"/>
      <c r="B353" s="29"/>
      <c r="C353" s="29" t="s">
        <v>212</v>
      </c>
      <c r="D353" s="29"/>
      <c r="E353" s="29"/>
      <c r="F353" s="29"/>
      <c r="G353" s="29"/>
    </row>
    <row r="354" spans="1:7" ht="15.75" customHeight="1">
      <c r="A354" s="29"/>
      <c r="B354" s="29"/>
      <c r="C354" s="29" t="s">
        <v>212</v>
      </c>
      <c r="D354" s="29"/>
      <c r="E354" s="29"/>
      <c r="F354" s="29"/>
      <c r="G354" s="29"/>
    </row>
    <row r="355" spans="1:7" ht="15.75" customHeight="1">
      <c r="A355" s="29"/>
      <c r="B355" s="29"/>
      <c r="C355" s="29" t="s">
        <v>212</v>
      </c>
      <c r="D355" s="29"/>
      <c r="E355" s="29"/>
      <c r="F355" s="29"/>
      <c r="G355" s="29"/>
    </row>
    <row r="356" spans="1:7" ht="15.75" customHeight="1">
      <c r="A356" s="29"/>
      <c r="B356" s="29"/>
      <c r="C356" s="29" t="s">
        <v>212</v>
      </c>
      <c r="D356" s="29"/>
      <c r="E356" s="29"/>
      <c r="F356" s="29"/>
      <c r="G356" s="29"/>
    </row>
    <row r="357" spans="1:7" ht="15.75" customHeight="1">
      <c r="A357" s="29"/>
      <c r="B357" s="29"/>
      <c r="C357" s="29" t="s">
        <v>212</v>
      </c>
      <c r="D357" s="29"/>
      <c r="E357" s="29"/>
      <c r="F357" s="29"/>
      <c r="G357" s="29"/>
    </row>
    <row r="358" spans="1:7" ht="15.75" customHeight="1">
      <c r="A358" s="29"/>
      <c r="B358" s="29"/>
      <c r="C358" s="29" t="s">
        <v>212</v>
      </c>
      <c r="D358" s="29"/>
      <c r="E358" s="29"/>
      <c r="F358" s="29"/>
      <c r="G358" s="29"/>
    </row>
    <row r="359" spans="1:7" ht="15.75" customHeight="1">
      <c r="A359" s="29"/>
      <c r="B359" s="29"/>
      <c r="C359" s="29" t="s">
        <v>212</v>
      </c>
      <c r="D359" s="29"/>
      <c r="E359" s="29"/>
      <c r="F359" s="29"/>
      <c r="G359" s="29"/>
    </row>
    <row r="360" spans="1:7" ht="15.75" customHeight="1">
      <c r="A360" s="29"/>
      <c r="B360" s="29"/>
      <c r="C360" s="29" t="s">
        <v>212</v>
      </c>
      <c r="D360" s="29"/>
      <c r="E360" s="29"/>
      <c r="F360" s="29"/>
      <c r="G360" s="29"/>
    </row>
    <row r="361" spans="1:7" ht="15.75" customHeight="1">
      <c r="A361" s="29"/>
      <c r="B361" s="29"/>
      <c r="C361" s="29" t="s">
        <v>212</v>
      </c>
      <c r="D361" s="29"/>
      <c r="E361" s="29"/>
      <c r="F361" s="29"/>
      <c r="G361" s="29"/>
    </row>
    <row r="362" spans="1:7" ht="15.75" customHeight="1">
      <c r="A362" s="29"/>
      <c r="B362" s="29"/>
      <c r="C362" s="29" t="s">
        <v>212</v>
      </c>
      <c r="D362" s="29"/>
      <c r="E362" s="29"/>
      <c r="F362" s="29"/>
      <c r="G362" s="29"/>
    </row>
    <row r="363" spans="1:7" ht="15.75" customHeight="1">
      <c r="A363" s="29"/>
      <c r="B363" s="29"/>
      <c r="C363" s="29" t="s">
        <v>212</v>
      </c>
      <c r="D363" s="29"/>
      <c r="E363" s="29"/>
      <c r="F363" s="29"/>
      <c r="G363" s="29"/>
    </row>
    <row r="364" spans="1:7" ht="15.75" customHeight="1">
      <c r="A364" s="29"/>
      <c r="B364" s="29"/>
      <c r="C364" s="29" t="s">
        <v>212</v>
      </c>
      <c r="D364" s="29"/>
      <c r="E364" s="29"/>
      <c r="F364" s="29"/>
      <c r="G364" s="29"/>
    </row>
    <row r="365" spans="1:7" ht="15.75" customHeight="1">
      <c r="A365" s="29"/>
      <c r="B365" s="29"/>
      <c r="C365" s="29" t="s">
        <v>212</v>
      </c>
      <c r="D365" s="29"/>
      <c r="E365" s="29"/>
      <c r="F365" s="29"/>
      <c r="G365" s="29"/>
    </row>
    <row r="366" spans="1:7" ht="15.75" customHeight="1">
      <c r="A366" s="29"/>
      <c r="B366" s="29"/>
      <c r="C366" s="29" t="s">
        <v>212</v>
      </c>
      <c r="D366" s="29"/>
      <c r="E366" s="29"/>
      <c r="F366" s="29"/>
      <c r="G366" s="29"/>
    </row>
    <row r="367" spans="1:7" ht="15.75" customHeight="1">
      <c r="A367" s="29"/>
      <c r="B367" s="29"/>
      <c r="C367" s="29" t="s">
        <v>212</v>
      </c>
      <c r="D367" s="29"/>
      <c r="E367" s="29"/>
      <c r="F367" s="29"/>
      <c r="G367" s="29"/>
    </row>
    <row r="368" spans="1:7" ht="15.75" customHeight="1">
      <c r="A368" s="29"/>
      <c r="B368" s="29"/>
      <c r="C368" s="29" t="s">
        <v>212</v>
      </c>
      <c r="D368" s="29"/>
      <c r="E368" s="29"/>
      <c r="F368" s="29"/>
      <c r="G368" s="29"/>
    </row>
    <row r="369" spans="1:7" ht="15.75" customHeight="1">
      <c r="A369" s="29"/>
      <c r="B369" s="29"/>
      <c r="C369" s="29" t="s">
        <v>212</v>
      </c>
      <c r="D369" s="29"/>
      <c r="E369" s="29"/>
      <c r="F369" s="29"/>
      <c r="G369" s="29"/>
    </row>
    <row r="370" spans="1:7" ht="15.75" customHeight="1">
      <c r="A370" s="29"/>
      <c r="B370" s="29"/>
      <c r="C370" s="29" t="s">
        <v>212</v>
      </c>
      <c r="D370" s="29"/>
      <c r="E370" s="29"/>
      <c r="F370" s="29"/>
      <c r="G370" s="29"/>
    </row>
    <row r="371" spans="1:7" ht="15.75" customHeight="1">
      <c r="A371" s="29"/>
      <c r="B371" s="29"/>
      <c r="C371" s="29" t="s">
        <v>212</v>
      </c>
      <c r="D371" s="29"/>
      <c r="E371" s="29"/>
      <c r="F371" s="29"/>
      <c r="G371" s="29"/>
    </row>
    <row r="372" spans="1:7" ht="15.75" customHeight="1">
      <c r="A372" s="29"/>
      <c r="B372" s="29"/>
      <c r="C372" s="29" t="s">
        <v>212</v>
      </c>
      <c r="D372" s="29"/>
      <c r="E372" s="29"/>
      <c r="F372" s="29"/>
      <c r="G372" s="29"/>
    </row>
    <row r="373" spans="1:7" ht="15.75" customHeight="1">
      <c r="A373" s="29"/>
      <c r="B373" s="29"/>
      <c r="C373" s="29" t="s">
        <v>212</v>
      </c>
      <c r="D373" s="29"/>
      <c r="E373" s="29"/>
      <c r="F373" s="29"/>
      <c r="G373" s="29"/>
    </row>
    <row r="374" spans="1:7" ht="15.75" customHeight="1">
      <c r="A374" s="29"/>
      <c r="B374" s="29"/>
      <c r="C374" s="29" t="s">
        <v>212</v>
      </c>
      <c r="D374" s="29"/>
      <c r="E374" s="29"/>
      <c r="F374" s="29"/>
      <c r="G374" s="29"/>
    </row>
    <row r="375" spans="1:7" ht="15.75" customHeight="1">
      <c r="A375" s="29"/>
      <c r="B375" s="29"/>
      <c r="C375" s="29" t="s">
        <v>212</v>
      </c>
      <c r="D375" s="29"/>
      <c r="E375" s="29"/>
      <c r="F375" s="29"/>
      <c r="G375" s="29"/>
    </row>
    <row r="376" spans="1:7" ht="15.75" customHeight="1">
      <c r="A376" s="29"/>
      <c r="B376" s="29"/>
      <c r="C376" s="29" t="s">
        <v>212</v>
      </c>
      <c r="D376" s="29"/>
      <c r="E376" s="29"/>
      <c r="F376" s="29"/>
      <c r="G376" s="29"/>
    </row>
    <row r="377" spans="1:7" ht="15.75" customHeight="1">
      <c r="A377" s="29"/>
      <c r="B377" s="29"/>
      <c r="C377" s="29" t="s">
        <v>212</v>
      </c>
      <c r="D377" s="29"/>
      <c r="E377" s="29"/>
      <c r="F377" s="29"/>
      <c r="G377" s="29"/>
    </row>
    <row r="378" spans="1:7" ht="15.75" customHeight="1">
      <c r="A378" s="29"/>
      <c r="B378" s="29"/>
      <c r="C378" s="29" t="s">
        <v>212</v>
      </c>
      <c r="D378" s="29"/>
      <c r="E378" s="29"/>
      <c r="F378" s="29"/>
      <c r="G378" s="29"/>
    </row>
    <row r="379" spans="1:7" ht="15.75" customHeight="1">
      <c r="A379" s="29"/>
      <c r="B379" s="29"/>
      <c r="C379" s="29" t="s">
        <v>212</v>
      </c>
      <c r="D379" s="29"/>
      <c r="E379" s="29"/>
      <c r="F379" s="29"/>
      <c r="G379" s="29"/>
    </row>
    <row r="380" spans="1:7" ht="15.75" customHeight="1">
      <c r="A380" s="29"/>
      <c r="B380" s="29"/>
      <c r="C380" s="29" t="s">
        <v>212</v>
      </c>
      <c r="D380" s="29"/>
      <c r="E380" s="29"/>
      <c r="F380" s="29"/>
      <c r="G380" s="29"/>
    </row>
    <row r="381" spans="1:7" ht="15.75" customHeight="1">
      <c r="A381" s="29"/>
      <c r="B381" s="29"/>
      <c r="C381" s="29" t="s">
        <v>212</v>
      </c>
      <c r="D381" s="29"/>
      <c r="E381" s="29"/>
      <c r="F381" s="29"/>
      <c r="G381" s="29"/>
    </row>
    <row r="382" spans="1:7" ht="15.75" customHeight="1">
      <c r="A382" s="29"/>
      <c r="B382" s="29"/>
      <c r="C382" s="29" t="s">
        <v>212</v>
      </c>
      <c r="D382" s="29"/>
      <c r="E382" s="29"/>
      <c r="F382" s="29"/>
      <c r="G382" s="29"/>
    </row>
    <row r="383" spans="1:7" ht="15.75" customHeight="1">
      <c r="A383" s="29"/>
      <c r="B383" s="29"/>
      <c r="C383" s="29" t="s">
        <v>212</v>
      </c>
      <c r="D383" s="29"/>
      <c r="E383" s="29"/>
      <c r="F383" s="29"/>
      <c r="G383" s="29"/>
    </row>
    <row r="384" spans="1:7" ht="15.75" customHeight="1">
      <c r="A384" s="29"/>
      <c r="B384" s="29"/>
      <c r="C384" s="29" t="s">
        <v>212</v>
      </c>
      <c r="D384" s="29"/>
      <c r="E384" s="29"/>
      <c r="F384" s="29"/>
      <c r="G384" s="29"/>
    </row>
    <row r="385" spans="1:7" ht="15.75" customHeight="1">
      <c r="A385" s="29"/>
      <c r="B385" s="29"/>
      <c r="C385" s="29" t="s">
        <v>212</v>
      </c>
      <c r="D385" s="29"/>
      <c r="E385" s="29"/>
      <c r="F385" s="29"/>
      <c r="G385" s="29"/>
    </row>
    <row r="386" spans="1:7" ht="15.75" customHeight="1">
      <c r="A386" s="29"/>
      <c r="B386" s="29"/>
      <c r="C386" s="29" t="s">
        <v>212</v>
      </c>
      <c r="D386" s="29"/>
      <c r="E386" s="29"/>
      <c r="F386" s="29"/>
      <c r="G386" s="29"/>
    </row>
    <row r="387" spans="1:7" ht="15.75" customHeight="1">
      <c r="A387" s="29"/>
      <c r="B387" s="29"/>
      <c r="C387" s="29" t="s">
        <v>212</v>
      </c>
      <c r="D387" s="29"/>
      <c r="E387" s="29"/>
      <c r="F387" s="29"/>
      <c r="G387" s="29"/>
    </row>
    <row r="388" spans="1:7" ht="15.75" customHeight="1">
      <c r="A388" s="29"/>
      <c r="B388" s="29"/>
      <c r="C388" s="29" t="s">
        <v>212</v>
      </c>
      <c r="D388" s="29"/>
      <c r="E388" s="29"/>
      <c r="F388" s="29"/>
      <c r="G388" s="29"/>
    </row>
    <row r="389" spans="1:7" ht="15.75" customHeight="1">
      <c r="A389" s="29"/>
      <c r="B389" s="29"/>
      <c r="C389" s="29" t="s">
        <v>212</v>
      </c>
      <c r="D389" s="29"/>
      <c r="E389" s="29"/>
      <c r="F389" s="29"/>
      <c r="G389" s="29"/>
    </row>
    <row r="390" spans="1:7" ht="15.75" customHeight="1">
      <c r="A390" s="29"/>
      <c r="B390" s="29"/>
      <c r="C390" s="29" t="s">
        <v>212</v>
      </c>
      <c r="D390" s="29"/>
      <c r="E390" s="29"/>
      <c r="F390" s="29"/>
      <c r="G390" s="29"/>
    </row>
    <row r="391" spans="1:7" ht="15.75" customHeight="1">
      <c r="A391" s="29"/>
      <c r="B391" s="29"/>
      <c r="C391" s="29" t="s">
        <v>212</v>
      </c>
      <c r="D391" s="29"/>
      <c r="E391" s="29"/>
      <c r="F391" s="29"/>
      <c r="G391" s="29"/>
    </row>
    <row r="392" spans="1:7" ht="15.75" customHeight="1">
      <c r="A392" s="29"/>
      <c r="B392" s="29"/>
      <c r="C392" s="29" t="s">
        <v>212</v>
      </c>
      <c r="D392" s="29"/>
      <c r="E392" s="29"/>
      <c r="F392" s="29"/>
      <c r="G392" s="29"/>
    </row>
    <row r="393" spans="1:7" ht="15.75" customHeight="1">
      <c r="A393" s="29"/>
      <c r="B393" s="29"/>
      <c r="C393" s="29" t="s">
        <v>212</v>
      </c>
      <c r="D393" s="29"/>
      <c r="E393" s="29"/>
      <c r="F393" s="29"/>
      <c r="G393" s="29"/>
    </row>
    <row r="394" spans="1:7" ht="15.75" customHeight="1">
      <c r="C394" t="s">
        <v>212</v>
      </c>
    </row>
    <row r="395" spans="1:7" ht="15.75" customHeight="1">
      <c r="C395" t="s">
        <v>212</v>
      </c>
    </row>
    <row r="396" spans="1:7" ht="15.75" customHeight="1">
      <c r="C396" t="s">
        <v>212</v>
      </c>
    </row>
    <row r="397" spans="1:7" ht="15.75" customHeight="1">
      <c r="C397" t="s">
        <v>212</v>
      </c>
    </row>
    <row r="398" spans="1:7" ht="15.75" customHeight="1">
      <c r="C398" t="s">
        <v>212</v>
      </c>
    </row>
    <row r="399" spans="1:7" ht="15.75" customHeight="1">
      <c r="C399" t="s">
        <v>212</v>
      </c>
    </row>
    <row r="400" spans="1:7" ht="15.75" customHeight="1">
      <c r="C400" t="s">
        <v>212</v>
      </c>
    </row>
    <row r="401" spans="3:3" ht="15.75" customHeight="1">
      <c r="C401" t="s">
        <v>212</v>
      </c>
    </row>
    <row r="402" spans="3:3" ht="15.75" customHeight="1">
      <c r="C402" t="s">
        <v>212</v>
      </c>
    </row>
    <row r="403" spans="3:3" ht="15.75" customHeight="1">
      <c r="C403" t="s">
        <v>212</v>
      </c>
    </row>
    <row r="404" spans="3:3" ht="15.75" customHeight="1">
      <c r="C404" t="s">
        <v>212</v>
      </c>
    </row>
    <row r="405" spans="3:3" ht="15.75" customHeight="1">
      <c r="C405" t="s">
        <v>212</v>
      </c>
    </row>
    <row r="406" spans="3:3" ht="15.75" customHeight="1">
      <c r="C406" t="s">
        <v>212</v>
      </c>
    </row>
    <row r="407" spans="3:3" ht="15.75" customHeight="1">
      <c r="C407" t="s">
        <v>212</v>
      </c>
    </row>
    <row r="408" spans="3:3" ht="15.75" customHeight="1">
      <c r="C408" t="s">
        <v>212</v>
      </c>
    </row>
    <row r="409" spans="3:3" ht="15.75" customHeight="1">
      <c r="C409" t="s">
        <v>212</v>
      </c>
    </row>
    <row r="410" spans="3:3" ht="15.75" customHeight="1">
      <c r="C410" t="s">
        <v>212</v>
      </c>
    </row>
    <row r="411" spans="3:3" ht="15.75" customHeight="1">
      <c r="C411" t="s">
        <v>212</v>
      </c>
    </row>
    <row r="412" spans="3:3" ht="15.75" customHeight="1">
      <c r="C412" t="s">
        <v>212</v>
      </c>
    </row>
    <row r="413" spans="3:3" ht="15.75" customHeight="1">
      <c r="C413" t="s">
        <v>212</v>
      </c>
    </row>
    <row r="414" spans="3:3" ht="15.75" customHeight="1">
      <c r="C414" t="s">
        <v>212</v>
      </c>
    </row>
    <row r="415" spans="3:3" ht="15.75" customHeight="1">
      <c r="C415" t="s">
        <v>212</v>
      </c>
    </row>
    <row r="416" spans="3:3" ht="15.75" customHeight="1">
      <c r="C416" t="s">
        <v>212</v>
      </c>
    </row>
    <row r="417" spans="3:3" ht="15.75" customHeight="1">
      <c r="C417" t="s">
        <v>212</v>
      </c>
    </row>
    <row r="418" spans="3:3" ht="15.75" customHeight="1">
      <c r="C418" t="s">
        <v>212</v>
      </c>
    </row>
    <row r="419" spans="3:3" ht="15.75" customHeight="1">
      <c r="C419" t="s">
        <v>212</v>
      </c>
    </row>
    <row r="420" spans="3:3" ht="15.75" customHeight="1">
      <c r="C420" t="s">
        <v>212</v>
      </c>
    </row>
    <row r="421" spans="3:3" ht="15.75" customHeight="1">
      <c r="C421" t="s">
        <v>212</v>
      </c>
    </row>
    <row r="422" spans="3:3" ht="15.75" customHeight="1">
      <c r="C422" t="s">
        <v>212</v>
      </c>
    </row>
    <row r="423" spans="3:3" ht="15.75" customHeight="1">
      <c r="C423" t="s">
        <v>212</v>
      </c>
    </row>
    <row r="424" spans="3:3" ht="15.75" customHeight="1">
      <c r="C424" t="s">
        <v>212</v>
      </c>
    </row>
    <row r="425" spans="3:3" ht="15.75" customHeight="1">
      <c r="C425" t="s">
        <v>212</v>
      </c>
    </row>
    <row r="426" spans="3:3" ht="15.75" customHeight="1">
      <c r="C426" t="s">
        <v>212</v>
      </c>
    </row>
    <row r="427" spans="3:3" ht="15.75" customHeight="1">
      <c r="C427" t="s">
        <v>212</v>
      </c>
    </row>
    <row r="428" spans="3:3" ht="15.75" customHeight="1">
      <c r="C428" t="s">
        <v>212</v>
      </c>
    </row>
    <row r="429" spans="3:3" ht="15.75" customHeight="1">
      <c r="C429" t="s">
        <v>212</v>
      </c>
    </row>
    <row r="430" spans="3:3" ht="15.75" customHeight="1">
      <c r="C430" t="s">
        <v>212</v>
      </c>
    </row>
    <row r="431" spans="3:3" ht="15.75" customHeight="1">
      <c r="C431" t="s">
        <v>212</v>
      </c>
    </row>
    <row r="432" spans="3:3" ht="15.75" customHeight="1">
      <c r="C432" t="s">
        <v>212</v>
      </c>
    </row>
    <row r="433" spans="3:3" ht="15.75" customHeight="1">
      <c r="C433" t="s">
        <v>212</v>
      </c>
    </row>
    <row r="434" spans="3:3" ht="15.75" customHeight="1">
      <c r="C434" t="s">
        <v>212</v>
      </c>
    </row>
    <row r="435" spans="3:3" ht="15.75" customHeight="1">
      <c r="C435" t="s">
        <v>212</v>
      </c>
    </row>
    <row r="436" spans="3:3" ht="15.75" customHeight="1">
      <c r="C436" t="s">
        <v>212</v>
      </c>
    </row>
    <row r="437" spans="3:3" ht="15.75" customHeight="1">
      <c r="C437" t="s">
        <v>212</v>
      </c>
    </row>
    <row r="438" spans="3:3" ht="15.75" customHeight="1">
      <c r="C438" t="s">
        <v>212</v>
      </c>
    </row>
    <row r="439" spans="3:3" ht="15.75" customHeight="1">
      <c r="C439" t="s">
        <v>212</v>
      </c>
    </row>
    <row r="440" spans="3:3" ht="15.75" customHeight="1">
      <c r="C440" t="s">
        <v>212</v>
      </c>
    </row>
    <row r="441" spans="3:3" ht="15.75" customHeight="1">
      <c r="C441" t="s">
        <v>212</v>
      </c>
    </row>
    <row r="442" spans="3:3" ht="15.75" customHeight="1">
      <c r="C442" t="s">
        <v>212</v>
      </c>
    </row>
    <row r="443" spans="3:3" ht="15.75" customHeight="1">
      <c r="C443" t="s">
        <v>212</v>
      </c>
    </row>
    <row r="444" spans="3:3" ht="15.75" customHeight="1">
      <c r="C444" t="s">
        <v>212</v>
      </c>
    </row>
    <row r="445" spans="3:3" ht="15.75" customHeight="1">
      <c r="C445" t="s">
        <v>212</v>
      </c>
    </row>
    <row r="446" spans="3:3" ht="15.75" customHeight="1">
      <c r="C446" t="s">
        <v>212</v>
      </c>
    </row>
    <row r="447" spans="3:3" ht="15.75" customHeight="1">
      <c r="C447" t="s">
        <v>212</v>
      </c>
    </row>
    <row r="448" spans="3:3" ht="15.75" customHeight="1">
      <c r="C448" t="s">
        <v>212</v>
      </c>
    </row>
    <row r="449" spans="3:3" ht="15.75" customHeight="1">
      <c r="C449" t="s">
        <v>212</v>
      </c>
    </row>
    <row r="450" spans="3:3" ht="15.75" customHeight="1">
      <c r="C450" t="s">
        <v>212</v>
      </c>
    </row>
    <row r="451" spans="3:3" ht="15.75" customHeight="1">
      <c r="C451" t="s">
        <v>212</v>
      </c>
    </row>
    <row r="452" spans="3:3" ht="15.75" customHeight="1">
      <c r="C452" t="s">
        <v>212</v>
      </c>
    </row>
    <row r="453" spans="3:3" ht="15.75" customHeight="1">
      <c r="C453" t="s">
        <v>212</v>
      </c>
    </row>
    <row r="454" spans="3:3" ht="15.75" customHeight="1">
      <c r="C454" t="s">
        <v>212</v>
      </c>
    </row>
    <row r="455" spans="3:3" ht="15.75" customHeight="1">
      <c r="C455" t="s">
        <v>212</v>
      </c>
    </row>
    <row r="456" spans="3:3" ht="15.75" customHeight="1">
      <c r="C456" t="s">
        <v>212</v>
      </c>
    </row>
    <row r="457" spans="3:3" ht="15.75" customHeight="1">
      <c r="C457" t="s">
        <v>212</v>
      </c>
    </row>
    <row r="458" spans="3:3" ht="15.75" customHeight="1">
      <c r="C458" t="s">
        <v>212</v>
      </c>
    </row>
    <row r="459" spans="3:3" ht="15.75" customHeight="1">
      <c r="C459" t="s">
        <v>212</v>
      </c>
    </row>
    <row r="460" spans="3:3" ht="15.75" customHeight="1">
      <c r="C460" t="s">
        <v>212</v>
      </c>
    </row>
    <row r="461" spans="3:3" ht="15.75" customHeight="1">
      <c r="C461" t="s">
        <v>212</v>
      </c>
    </row>
    <row r="462" spans="3:3" ht="15.75" customHeight="1">
      <c r="C462" t="s">
        <v>212</v>
      </c>
    </row>
    <row r="463" spans="3:3" ht="15.75" customHeight="1">
      <c r="C463" t="s">
        <v>212</v>
      </c>
    </row>
    <row r="464" spans="3:3" ht="15.75" customHeight="1">
      <c r="C464" t="s">
        <v>212</v>
      </c>
    </row>
    <row r="465" spans="3:3" ht="15.75" customHeight="1">
      <c r="C465" t="s">
        <v>212</v>
      </c>
    </row>
    <row r="466" spans="3:3" ht="15.75" customHeight="1">
      <c r="C466" t="s">
        <v>212</v>
      </c>
    </row>
    <row r="467" spans="3:3" ht="15.75" customHeight="1">
      <c r="C467" t="s">
        <v>212</v>
      </c>
    </row>
    <row r="468" spans="3:3" ht="15.75" customHeight="1">
      <c r="C468" t="s">
        <v>212</v>
      </c>
    </row>
    <row r="469" spans="3:3" ht="15.75" customHeight="1">
      <c r="C469" t="s">
        <v>212</v>
      </c>
    </row>
    <row r="470" spans="3:3" ht="15.75" customHeight="1">
      <c r="C470" t="s">
        <v>212</v>
      </c>
    </row>
    <row r="471" spans="3:3" ht="15.75" customHeight="1">
      <c r="C471" t="s">
        <v>212</v>
      </c>
    </row>
    <row r="472" spans="3:3" ht="15.75" customHeight="1">
      <c r="C472" t="s">
        <v>212</v>
      </c>
    </row>
    <row r="473" spans="3:3" ht="15.75" customHeight="1">
      <c r="C473" t="s">
        <v>212</v>
      </c>
    </row>
    <row r="474" spans="3:3" ht="15.75" customHeight="1">
      <c r="C474" t="s">
        <v>212</v>
      </c>
    </row>
    <row r="475" spans="3:3" ht="15.75" customHeight="1">
      <c r="C475" t="s">
        <v>212</v>
      </c>
    </row>
    <row r="476" spans="3:3" ht="15.75" customHeight="1">
      <c r="C476" t="s">
        <v>212</v>
      </c>
    </row>
    <row r="477" spans="3:3" ht="15.75" customHeight="1">
      <c r="C477" t="s">
        <v>212</v>
      </c>
    </row>
    <row r="478" spans="3:3" ht="15.75" customHeight="1">
      <c r="C478" t="s">
        <v>212</v>
      </c>
    </row>
    <row r="479" spans="3:3" ht="15.75" customHeight="1">
      <c r="C479" t="s">
        <v>212</v>
      </c>
    </row>
    <row r="480" spans="3:3" ht="15.75" customHeight="1">
      <c r="C480" t="s">
        <v>212</v>
      </c>
    </row>
    <row r="481" spans="3:3" ht="15.75" customHeight="1">
      <c r="C481" t="s">
        <v>212</v>
      </c>
    </row>
    <row r="482" spans="3:3" ht="15.75" customHeight="1">
      <c r="C482" t="s">
        <v>212</v>
      </c>
    </row>
    <row r="483" spans="3:3" ht="15.75" customHeight="1">
      <c r="C483" t="s">
        <v>212</v>
      </c>
    </row>
    <row r="484" spans="3:3" ht="15.75" customHeight="1">
      <c r="C484" t="s">
        <v>212</v>
      </c>
    </row>
    <row r="485" spans="3:3" ht="15.75" customHeight="1">
      <c r="C485" t="s">
        <v>212</v>
      </c>
    </row>
    <row r="486" spans="3:3" ht="15.75" customHeight="1">
      <c r="C486" t="s">
        <v>212</v>
      </c>
    </row>
    <row r="487" spans="3:3" ht="15.75" customHeight="1">
      <c r="C487" t="s">
        <v>212</v>
      </c>
    </row>
    <row r="488" spans="3:3" ht="15.75" customHeight="1">
      <c r="C488" t="s">
        <v>212</v>
      </c>
    </row>
    <row r="489" spans="3:3" ht="15.75" customHeight="1">
      <c r="C489" t="s">
        <v>212</v>
      </c>
    </row>
    <row r="490" spans="3:3" ht="15.75" customHeight="1">
      <c r="C490" t="s">
        <v>212</v>
      </c>
    </row>
    <row r="491" spans="3:3" ht="15.75" customHeight="1">
      <c r="C491" t="s">
        <v>212</v>
      </c>
    </row>
    <row r="492" spans="3:3" ht="15.75" customHeight="1">
      <c r="C492" t="s">
        <v>212</v>
      </c>
    </row>
    <row r="493" spans="3:3" ht="15.75" customHeight="1">
      <c r="C493" t="s">
        <v>212</v>
      </c>
    </row>
    <row r="494" spans="3:3" ht="15.75" customHeight="1">
      <c r="C494" t="s">
        <v>212</v>
      </c>
    </row>
    <row r="495" spans="3:3" ht="15.75" customHeight="1">
      <c r="C495" t="s">
        <v>212</v>
      </c>
    </row>
    <row r="496" spans="3:3" ht="15.75" customHeight="1">
      <c r="C496" t="s">
        <v>212</v>
      </c>
    </row>
    <row r="497" spans="3:3" ht="15.75" customHeight="1">
      <c r="C497" t="s">
        <v>212</v>
      </c>
    </row>
    <row r="498" spans="3:3" ht="15.75" customHeight="1">
      <c r="C498" t="s">
        <v>212</v>
      </c>
    </row>
    <row r="499" spans="3:3" ht="15.75" customHeight="1">
      <c r="C499" t="s">
        <v>212</v>
      </c>
    </row>
    <row r="500" spans="3:3" ht="15.75" customHeight="1">
      <c r="C500" t="s">
        <v>212</v>
      </c>
    </row>
    <row r="501" spans="3:3" ht="15.75" customHeight="1">
      <c r="C501" t="s">
        <v>212</v>
      </c>
    </row>
    <row r="502" spans="3:3" ht="15.75" customHeight="1">
      <c r="C502" t="s">
        <v>212</v>
      </c>
    </row>
    <row r="503" spans="3:3" ht="15.75" customHeight="1">
      <c r="C503" t="s">
        <v>212</v>
      </c>
    </row>
    <row r="504" spans="3:3" ht="15.75" customHeight="1">
      <c r="C504" t="s">
        <v>212</v>
      </c>
    </row>
    <row r="505" spans="3:3" ht="15.75" customHeight="1">
      <c r="C505" t="s">
        <v>212</v>
      </c>
    </row>
    <row r="506" spans="3:3" ht="15.75" customHeight="1">
      <c r="C506" t="s">
        <v>212</v>
      </c>
    </row>
    <row r="507" spans="3:3" ht="15.75" customHeight="1">
      <c r="C507" t="s">
        <v>212</v>
      </c>
    </row>
    <row r="508" spans="3:3" ht="15.75" customHeight="1">
      <c r="C508" t="s">
        <v>212</v>
      </c>
    </row>
    <row r="509" spans="3:3" ht="15.75" customHeight="1">
      <c r="C509" t="s">
        <v>212</v>
      </c>
    </row>
    <row r="510" spans="3:3" ht="15.75" customHeight="1">
      <c r="C510" t="s">
        <v>212</v>
      </c>
    </row>
    <row r="511" spans="3:3" ht="15.75" customHeight="1">
      <c r="C511" t="s">
        <v>212</v>
      </c>
    </row>
    <row r="512" spans="3:3" ht="15.75" customHeight="1">
      <c r="C512" t="s">
        <v>212</v>
      </c>
    </row>
    <row r="513" spans="3:3" ht="15.75" customHeight="1">
      <c r="C513" t="s">
        <v>212</v>
      </c>
    </row>
    <row r="514" spans="3:3" ht="15.75" customHeight="1">
      <c r="C514" t="s">
        <v>212</v>
      </c>
    </row>
    <row r="515" spans="3:3" ht="15.75" customHeight="1">
      <c r="C515" t="s">
        <v>212</v>
      </c>
    </row>
    <row r="516" spans="3:3" ht="15.75" customHeight="1">
      <c r="C516" t="s">
        <v>212</v>
      </c>
    </row>
    <row r="517" spans="3:3" ht="15.75" customHeight="1">
      <c r="C517" t="s">
        <v>212</v>
      </c>
    </row>
    <row r="518" spans="3:3" ht="15.75" customHeight="1">
      <c r="C518" t="s">
        <v>212</v>
      </c>
    </row>
    <row r="519" spans="3:3" ht="15.75" customHeight="1">
      <c r="C519" t="s">
        <v>212</v>
      </c>
    </row>
    <row r="520" spans="3:3" ht="15.75" customHeight="1">
      <c r="C520" t="s">
        <v>212</v>
      </c>
    </row>
    <row r="521" spans="3:3" ht="15.75" customHeight="1">
      <c r="C521" t="s">
        <v>212</v>
      </c>
    </row>
    <row r="522" spans="3:3" ht="15.75" customHeight="1">
      <c r="C522" t="s">
        <v>212</v>
      </c>
    </row>
    <row r="523" spans="3:3" ht="15.75" customHeight="1">
      <c r="C523" t="s">
        <v>212</v>
      </c>
    </row>
    <row r="524" spans="3:3" ht="15.75" customHeight="1">
      <c r="C524" t="s">
        <v>212</v>
      </c>
    </row>
    <row r="525" spans="3:3" ht="15.75" customHeight="1">
      <c r="C525" t="s">
        <v>212</v>
      </c>
    </row>
    <row r="526" spans="3:3" ht="15.75" customHeight="1">
      <c r="C526" t="s">
        <v>212</v>
      </c>
    </row>
    <row r="527" spans="3:3" ht="15.75" customHeight="1">
      <c r="C527" t="s">
        <v>212</v>
      </c>
    </row>
    <row r="528" spans="3:3" ht="15.75" customHeight="1">
      <c r="C528" t="s">
        <v>212</v>
      </c>
    </row>
    <row r="529" spans="3:3" ht="15.75" customHeight="1">
      <c r="C529" t="s">
        <v>212</v>
      </c>
    </row>
    <row r="530" spans="3:3" ht="15.75" customHeight="1">
      <c r="C530" t="s">
        <v>212</v>
      </c>
    </row>
    <row r="531" spans="3:3" ht="15.75" customHeight="1">
      <c r="C531" t="s">
        <v>212</v>
      </c>
    </row>
    <row r="532" spans="3:3" ht="15.75" customHeight="1">
      <c r="C532" t="s">
        <v>212</v>
      </c>
    </row>
    <row r="533" spans="3:3" ht="15.75" customHeight="1">
      <c r="C533" t="s">
        <v>212</v>
      </c>
    </row>
    <row r="534" spans="3:3" ht="15.75" customHeight="1">
      <c r="C534" t="s">
        <v>212</v>
      </c>
    </row>
    <row r="535" spans="3:3" ht="15.75" customHeight="1">
      <c r="C535" t="s">
        <v>212</v>
      </c>
    </row>
    <row r="536" spans="3:3" ht="15.75" customHeight="1">
      <c r="C536" t="s">
        <v>212</v>
      </c>
    </row>
    <row r="537" spans="3:3" ht="15.75" customHeight="1">
      <c r="C537" t="s">
        <v>212</v>
      </c>
    </row>
    <row r="538" spans="3:3" ht="15.75" customHeight="1">
      <c r="C538" t="s">
        <v>212</v>
      </c>
    </row>
    <row r="539" spans="3:3" ht="15.75" customHeight="1">
      <c r="C539" t="s">
        <v>212</v>
      </c>
    </row>
    <row r="540" spans="3:3" ht="15.75" customHeight="1">
      <c r="C540" t="s">
        <v>212</v>
      </c>
    </row>
    <row r="541" spans="3:3" ht="15.75" customHeight="1">
      <c r="C541" t="s">
        <v>212</v>
      </c>
    </row>
    <row r="542" spans="3:3" ht="15.75" customHeight="1">
      <c r="C542" t="s">
        <v>212</v>
      </c>
    </row>
    <row r="543" spans="3:3" ht="15.75" customHeight="1">
      <c r="C543" t="s">
        <v>212</v>
      </c>
    </row>
    <row r="544" spans="3:3" ht="15.75" customHeight="1">
      <c r="C544" t="s">
        <v>212</v>
      </c>
    </row>
    <row r="545" spans="3:3" ht="15.75" customHeight="1">
      <c r="C545" t="s">
        <v>212</v>
      </c>
    </row>
    <row r="546" spans="3:3" ht="15.75" customHeight="1">
      <c r="C546" t="s">
        <v>212</v>
      </c>
    </row>
    <row r="547" spans="3:3" ht="15.75" customHeight="1">
      <c r="C547" t="s">
        <v>212</v>
      </c>
    </row>
    <row r="548" spans="3:3" ht="15.75" customHeight="1">
      <c r="C548" t="s">
        <v>212</v>
      </c>
    </row>
    <row r="549" spans="3:3" ht="15.75" customHeight="1">
      <c r="C549" t="s">
        <v>212</v>
      </c>
    </row>
    <row r="550" spans="3:3" ht="15.75" customHeight="1">
      <c r="C550" t="s">
        <v>212</v>
      </c>
    </row>
    <row r="551" spans="3:3" ht="15.75" customHeight="1">
      <c r="C551" t="s">
        <v>212</v>
      </c>
    </row>
    <row r="552" spans="3:3" ht="15.75" customHeight="1">
      <c r="C552" t="s">
        <v>212</v>
      </c>
    </row>
    <row r="553" spans="3:3" ht="15.75" customHeight="1">
      <c r="C553" t="s">
        <v>212</v>
      </c>
    </row>
    <row r="554" spans="3:3" ht="15.75" customHeight="1">
      <c r="C554" t="s">
        <v>212</v>
      </c>
    </row>
    <row r="555" spans="3:3" ht="15.75" customHeight="1">
      <c r="C555" t="s">
        <v>212</v>
      </c>
    </row>
    <row r="556" spans="3:3" ht="15.75" customHeight="1">
      <c r="C556" t="s">
        <v>212</v>
      </c>
    </row>
    <row r="557" spans="3:3" ht="15.75" customHeight="1">
      <c r="C557" t="s">
        <v>212</v>
      </c>
    </row>
    <row r="558" spans="3:3" ht="15.75" customHeight="1">
      <c r="C558" t="s">
        <v>212</v>
      </c>
    </row>
    <row r="559" spans="3:3" ht="15.75" customHeight="1">
      <c r="C559" t="s">
        <v>212</v>
      </c>
    </row>
    <row r="560" spans="3:3" ht="15.75" customHeight="1">
      <c r="C560" t="s">
        <v>212</v>
      </c>
    </row>
    <row r="561" spans="3:3" ht="15.75" customHeight="1">
      <c r="C561" t="s">
        <v>212</v>
      </c>
    </row>
    <row r="562" spans="3:3" ht="15.75" customHeight="1">
      <c r="C562" t="s">
        <v>212</v>
      </c>
    </row>
    <row r="563" spans="3:3" ht="15.75" customHeight="1">
      <c r="C563" t="s">
        <v>212</v>
      </c>
    </row>
    <row r="564" spans="3:3" ht="15.75" customHeight="1">
      <c r="C564" t="s">
        <v>212</v>
      </c>
    </row>
    <row r="565" spans="3:3" ht="15.75" customHeight="1">
      <c r="C565" t="s">
        <v>212</v>
      </c>
    </row>
    <row r="566" spans="3:3" ht="15.75" customHeight="1">
      <c r="C566" t="s">
        <v>212</v>
      </c>
    </row>
    <row r="567" spans="3:3" ht="15.75" customHeight="1">
      <c r="C567" t="s">
        <v>212</v>
      </c>
    </row>
    <row r="568" spans="3:3" ht="15.75" customHeight="1">
      <c r="C568" t="s">
        <v>212</v>
      </c>
    </row>
    <row r="569" spans="3:3" ht="15.75" customHeight="1">
      <c r="C569" t="s">
        <v>212</v>
      </c>
    </row>
    <row r="570" spans="3:3" ht="15.75" customHeight="1">
      <c r="C570" t="s">
        <v>212</v>
      </c>
    </row>
    <row r="571" spans="3:3" ht="15.75" customHeight="1">
      <c r="C571" t="s">
        <v>212</v>
      </c>
    </row>
    <row r="572" spans="3:3" ht="15.75" customHeight="1">
      <c r="C572" t="s">
        <v>212</v>
      </c>
    </row>
    <row r="573" spans="3:3" ht="15.75" customHeight="1">
      <c r="C573" t="s">
        <v>212</v>
      </c>
    </row>
    <row r="574" spans="3:3" ht="15.75" customHeight="1">
      <c r="C574" t="s">
        <v>212</v>
      </c>
    </row>
    <row r="575" spans="3:3" ht="15.75" customHeight="1">
      <c r="C575" t="s">
        <v>212</v>
      </c>
    </row>
    <row r="576" spans="3:3" ht="15.75" customHeight="1">
      <c r="C576" t="s">
        <v>212</v>
      </c>
    </row>
    <row r="577" spans="3:3" ht="15.75" customHeight="1">
      <c r="C577" t="s">
        <v>212</v>
      </c>
    </row>
    <row r="578" spans="3:3" ht="15.75" customHeight="1">
      <c r="C578" t="s">
        <v>212</v>
      </c>
    </row>
    <row r="579" spans="3:3" ht="15.75" customHeight="1">
      <c r="C579" t="s">
        <v>212</v>
      </c>
    </row>
    <row r="580" spans="3:3" ht="15.75" customHeight="1">
      <c r="C580" t="s">
        <v>212</v>
      </c>
    </row>
    <row r="581" spans="3:3" ht="15.75" customHeight="1">
      <c r="C581" t="s">
        <v>212</v>
      </c>
    </row>
    <row r="582" spans="3:3" ht="15.75" customHeight="1">
      <c r="C582" t="s">
        <v>212</v>
      </c>
    </row>
    <row r="583" spans="3:3" ht="15.75" customHeight="1">
      <c r="C583" t="s">
        <v>212</v>
      </c>
    </row>
    <row r="584" spans="3:3" ht="15.75" customHeight="1">
      <c r="C584" t="s">
        <v>212</v>
      </c>
    </row>
    <row r="585" spans="3:3" ht="15.75" customHeight="1">
      <c r="C585" t="s">
        <v>212</v>
      </c>
    </row>
    <row r="586" spans="3:3" ht="15.75" customHeight="1">
      <c r="C586" t="s">
        <v>212</v>
      </c>
    </row>
    <row r="587" spans="3:3" ht="15.75" customHeight="1">
      <c r="C587" t="s">
        <v>212</v>
      </c>
    </row>
    <row r="588" spans="3:3" ht="15.75" customHeight="1">
      <c r="C588" t="s">
        <v>212</v>
      </c>
    </row>
    <row r="589" spans="3:3" ht="15.75" customHeight="1">
      <c r="C589" t="s">
        <v>212</v>
      </c>
    </row>
    <row r="590" spans="3:3" ht="15.75" customHeight="1">
      <c r="C590" t="s">
        <v>212</v>
      </c>
    </row>
    <row r="591" spans="3:3" ht="15.75" customHeight="1">
      <c r="C591" t="s">
        <v>212</v>
      </c>
    </row>
    <row r="592" spans="3:3" ht="15.75" customHeight="1">
      <c r="C592" t="s">
        <v>212</v>
      </c>
    </row>
    <row r="593" spans="3:3" ht="15.75" customHeight="1">
      <c r="C593" t="s">
        <v>212</v>
      </c>
    </row>
    <row r="594" spans="3:3" ht="15.75" customHeight="1">
      <c r="C594" t="s">
        <v>212</v>
      </c>
    </row>
    <row r="595" spans="3:3" ht="15.75" customHeight="1">
      <c r="C595" t="s">
        <v>212</v>
      </c>
    </row>
    <row r="596" spans="3:3" ht="15.75" customHeight="1">
      <c r="C596" t="s">
        <v>212</v>
      </c>
    </row>
    <row r="597" spans="3:3" ht="15.75" customHeight="1">
      <c r="C597" t="s">
        <v>212</v>
      </c>
    </row>
    <row r="598" spans="3:3" ht="15.75" customHeight="1">
      <c r="C598" t="s">
        <v>212</v>
      </c>
    </row>
    <row r="599" spans="3:3" ht="15.75" customHeight="1">
      <c r="C599" t="s">
        <v>212</v>
      </c>
    </row>
    <row r="600" spans="3:3" ht="15.75" customHeight="1">
      <c r="C600" t="s">
        <v>212</v>
      </c>
    </row>
    <row r="601" spans="3:3" ht="15.75" customHeight="1">
      <c r="C601" t="s">
        <v>212</v>
      </c>
    </row>
    <row r="602" spans="3:3" ht="15.75" customHeight="1">
      <c r="C602" t="s">
        <v>212</v>
      </c>
    </row>
    <row r="603" spans="3:3" ht="15.75" customHeight="1">
      <c r="C603" t="s">
        <v>212</v>
      </c>
    </row>
    <row r="604" spans="3:3" ht="15.75" customHeight="1">
      <c r="C604" t="s">
        <v>212</v>
      </c>
    </row>
    <row r="605" spans="3:3" ht="15.75" customHeight="1">
      <c r="C605" t="s">
        <v>212</v>
      </c>
    </row>
    <row r="606" spans="3:3" ht="15.75" customHeight="1">
      <c r="C606" t="s">
        <v>212</v>
      </c>
    </row>
    <row r="607" spans="3:3" ht="15.75" customHeight="1">
      <c r="C607" t="s">
        <v>212</v>
      </c>
    </row>
    <row r="608" spans="3:3" ht="15.75" customHeight="1">
      <c r="C608" t="s">
        <v>212</v>
      </c>
    </row>
    <row r="609" spans="3:3" ht="15.75" customHeight="1">
      <c r="C609" t="s">
        <v>212</v>
      </c>
    </row>
    <row r="610" spans="3:3" ht="15.75" customHeight="1">
      <c r="C610" t="s">
        <v>212</v>
      </c>
    </row>
    <row r="611" spans="3:3" ht="15.75" customHeight="1">
      <c r="C611" t="s">
        <v>212</v>
      </c>
    </row>
    <row r="612" spans="3:3" ht="15.75" customHeight="1">
      <c r="C612" t="s">
        <v>212</v>
      </c>
    </row>
    <row r="613" spans="3:3" ht="15.75" customHeight="1">
      <c r="C613" t="s">
        <v>212</v>
      </c>
    </row>
    <row r="614" spans="3:3" ht="15.75" customHeight="1">
      <c r="C614" t="s">
        <v>212</v>
      </c>
    </row>
    <row r="615" spans="3:3" ht="15.75" customHeight="1">
      <c r="C615" t="s">
        <v>212</v>
      </c>
    </row>
    <row r="616" spans="3:3" ht="15.75" customHeight="1">
      <c r="C616" t="s">
        <v>212</v>
      </c>
    </row>
    <row r="617" spans="3:3" ht="15.75" customHeight="1">
      <c r="C617" t="s">
        <v>212</v>
      </c>
    </row>
    <row r="618" spans="3:3" ht="15.75" customHeight="1">
      <c r="C618" t="s">
        <v>212</v>
      </c>
    </row>
    <row r="619" spans="3:3" ht="15.75" customHeight="1">
      <c r="C619" t="s">
        <v>212</v>
      </c>
    </row>
    <row r="620" spans="3:3" ht="15.75" customHeight="1">
      <c r="C620" t="s">
        <v>212</v>
      </c>
    </row>
    <row r="621" spans="3:3" ht="15.75" customHeight="1">
      <c r="C621" t="s">
        <v>212</v>
      </c>
    </row>
    <row r="622" spans="3:3" ht="15.75" customHeight="1">
      <c r="C622" t="s">
        <v>212</v>
      </c>
    </row>
    <row r="623" spans="3:3" ht="15.75" customHeight="1">
      <c r="C623" t="s">
        <v>212</v>
      </c>
    </row>
    <row r="624" spans="3:3" ht="15.75" customHeight="1">
      <c r="C624" t="s">
        <v>212</v>
      </c>
    </row>
    <row r="625" spans="3:3" ht="15.75" customHeight="1">
      <c r="C625" t="s">
        <v>212</v>
      </c>
    </row>
    <row r="626" spans="3:3" ht="15.75" customHeight="1">
      <c r="C626" t="s">
        <v>212</v>
      </c>
    </row>
    <row r="627" spans="3:3" ht="15.75" customHeight="1">
      <c r="C627" t="s">
        <v>212</v>
      </c>
    </row>
    <row r="628" spans="3:3" ht="15.75" customHeight="1">
      <c r="C628" t="s">
        <v>212</v>
      </c>
    </row>
    <row r="629" spans="3:3" ht="15.75" customHeight="1">
      <c r="C629" t="s">
        <v>212</v>
      </c>
    </row>
    <row r="630" spans="3:3" ht="15.75" customHeight="1">
      <c r="C630" t="s">
        <v>212</v>
      </c>
    </row>
    <row r="631" spans="3:3" ht="15.75" customHeight="1">
      <c r="C631" t="s">
        <v>212</v>
      </c>
    </row>
    <row r="632" spans="3:3" ht="15.75" customHeight="1">
      <c r="C632" t="s">
        <v>212</v>
      </c>
    </row>
    <row r="633" spans="3:3" ht="15.75" customHeight="1">
      <c r="C633" t="s">
        <v>212</v>
      </c>
    </row>
    <row r="634" spans="3:3" ht="15.75" customHeight="1">
      <c r="C634" t="s">
        <v>212</v>
      </c>
    </row>
    <row r="635" spans="3:3" ht="15.75" customHeight="1">
      <c r="C635" t="s">
        <v>212</v>
      </c>
    </row>
    <row r="636" spans="3:3" ht="15.75" customHeight="1">
      <c r="C636" t="s">
        <v>212</v>
      </c>
    </row>
    <row r="637" spans="3:3" ht="15.75" customHeight="1">
      <c r="C637" t="s">
        <v>212</v>
      </c>
    </row>
    <row r="638" spans="3:3" ht="15.75" customHeight="1">
      <c r="C638" t="s">
        <v>212</v>
      </c>
    </row>
    <row r="639" spans="3:3" ht="15.75" customHeight="1">
      <c r="C639" t="s">
        <v>212</v>
      </c>
    </row>
    <row r="640" spans="3:3" ht="15.75" customHeight="1">
      <c r="C640" t="s">
        <v>212</v>
      </c>
    </row>
    <row r="641" spans="3:3" ht="15.75" customHeight="1">
      <c r="C641" t="s">
        <v>212</v>
      </c>
    </row>
    <row r="642" spans="3:3" ht="15.75" customHeight="1">
      <c r="C642" t="s">
        <v>212</v>
      </c>
    </row>
    <row r="643" spans="3:3" ht="15.75" customHeight="1">
      <c r="C643" t="s">
        <v>212</v>
      </c>
    </row>
    <row r="644" spans="3:3" ht="15.75" customHeight="1">
      <c r="C644" t="s">
        <v>212</v>
      </c>
    </row>
    <row r="645" spans="3:3" ht="15.75" customHeight="1">
      <c r="C645" t="s">
        <v>212</v>
      </c>
    </row>
    <row r="646" spans="3:3" ht="15.75" customHeight="1">
      <c r="C646" t="s">
        <v>212</v>
      </c>
    </row>
    <row r="647" spans="3:3" ht="15.75" customHeight="1">
      <c r="C647" t="s">
        <v>212</v>
      </c>
    </row>
    <row r="648" spans="3:3" ht="15.75" customHeight="1">
      <c r="C648" t="s">
        <v>212</v>
      </c>
    </row>
    <row r="649" spans="3:3" ht="15.75" customHeight="1">
      <c r="C649" t="s">
        <v>212</v>
      </c>
    </row>
    <row r="650" spans="3:3" ht="15.75" customHeight="1">
      <c r="C650" t="s">
        <v>212</v>
      </c>
    </row>
    <row r="651" spans="3:3" ht="15.75" customHeight="1">
      <c r="C651" t="s">
        <v>212</v>
      </c>
    </row>
    <row r="652" spans="3:3" ht="15.75" customHeight="1">
      <c r="C652" t="s">
        <v>212</v>
      </c>
    </row>
    <row r="653" spans="3:3" ht="15.75" customHeight="1">
      <c r="C653" t="s">
        <v>212</v>
      </c>
    </row>
    <row r="654" spans="3:3" ht="15.75" customHeight="1">
      <c r="C654" t="s">
        <v>212</v>
      </c>
    </row>
    <row r="655" spans="3:3" ht="15.75" customHeight="1">
      <c r="C655" t="s">
        <v>212</v>
      </c>
    </row>
    <row r="656" spans="3:3" ht="15.75" customHeight="1">
      <c r="C656" t="s">
        <v>212</v>
      </c>
    </row>
    <row r="657" spans="3:3" ht="15.75" customHeight="1">
      <c r="C657" t="s">
        <v>212</v>
      </c>
    </row>
    <row r="658" spans="3:3" ht="15.75" customHeight="1">
      <c r="C658" t="s">
        <v>212</v>
      </c>
    </row>
    <row r="659" spans="3:3" ht="15.75" customHeight="1">
      <c r="C659" t="s">
        <v>212</v>
      </c>
    </row>
    <row r="660" spans="3:3" ht="15.75" customHeight="1">
      <c r="C660" t="s">
        <v>212</v>
      </c>
    </row>
    <row r="661" spans="3:3" ht="15.75" customHeight="1">
      <c r="C661" t="s">
        <v>212</v>
      </c>
    </row>
    <row r="662" spans="3:3" ht="15.75" customHeight="1">
      <c r="C662" t="s">
        <v>212</v>
      </c>
    </row>
    <row r="663" spans="3:3" ht="15.75" customHeight="1">
      <c r="C663" t="s">
        <v>212</v>
      </c>
    </row>
    <row r="664" spans="3:3" ht="15.75" customHeight="1">
      <c r="C664" t="s">
        <v>212</v>
      </c>
    </row>
    <row r="665" spans="3:3" ht="15.75" customHeight="1">
      <c r="C665" t="s">
        <v>212</v>
      </c>
    </row>
    <row r="666" spans="3:3" ht="15.75" customHeight="1">
      <c r="C666" t="s">
        <v>212</v>
      </c>
    </row>
    <row r="667" spans="3:3" ht="15.75" customHeight="1">
      <c r="C667" t="s">
        <v>212</v>
      </c>
    </row>
    <row r="668" spans="3:3" ht="15.75" customHeight="1">
      <c r="C668" t="s">
        <v>212</v>
      </c>
    </row>
    <row r="669" spans="3:3" ht="15.75" customHeight="1">
      <c r="C669" t="s">
        <v>212</v>
      </c>
    </row>
    <row r="670" spans="3:3" ht="15.75" customHeight="1">
      <c r="C670" t="s">
        <v>212</v>
      </c>
    </row>
    <row r="671" spans="3:3" ht="15.75" customHeight="1">
      <c r="C671" t="s">
        <v>212</v>
      </c>
    </row>
    <row r="672" spans="3:3" ht="15.75" customHeight="1">
      <c r="C672" t="s">
        <v>212</v>
      </c>
    </row>
    <row r="673" spans="3:3" ht="15.75" customHeight="1">
      <c r="C673" t="s">
        <v>212</v>
      </c>
    </row>
    <row r="674" spans="3:3" ht="15.75" customHeight="1">
      <c r="C674" t="s">
        <v>212</v>
      </c>
    </row>
    <row r="675" spans="3:3" ht="15.75" customHeight="1">
      <c r="C675" t="s">
        <v>212</v>
      </c>
    </row>
    <row r="676" spans="3:3" ht="15.75" customHeight="1">
      <c r="C676" t="s">
        <v>212</v>
      </c>
    </row>
    <row r="677" spans="3:3" ht="15.75" customHeight="1">
      <c r="C677" t="s">
        <v>212</v>
      </c>
    </row>
    <row r="678" spans="3:3" ht="15.75" customHeight="1">
      <c r="C678" t="s">
        <v>212</v>
      </c>
    </row>
    <row r="679" spans="3:3" ht="15.75" customHeight="1">
      <c r="C679" t="s">
        <v>212</v>
      </c>
    </row>
    <row r="680" spans="3:3" ht="15.75" customHeight="1">
      <c r="C680" t="s">
        <v>212</v>
      </c>
    </row>
    <row r="681" spans="3:3" ht="15.75" customHeight="1">
      <c r="C681" t="s">
        <v>212</v>
      </c>
    </row>
    <row r="682" spans="3:3" ht="15.75" customHeight="1">
      <c r="C682" t="s">
        <v>212</v>
      </c>
    </row>
    <row r="683" spans="3:3" ht="15.75" customHeight="1">
      <c r="C683" t="s">
        <v>212</v>
      </c>
    </row>
    <row r="684" spans="3:3" ht="15.75" customHeight="1">
      <c r="C684" t="s">
        <v>212</v>
      </c>
    </row>
    <row r="685" spans="3:3" ht="15.75" customHeight="1">
      <c r="C685" t="s">
        <v>212</v>
      </c>
    </row>
    <row r="686" spans="3:3" ht="15.75" customHeight="1">
      <c r="C686" t="s">
        <v>212</v>
      </c>
    </row>
    <row r="687" spans="3:3" ht="15.75" customHeight="1">
      <c r="C687" t="s">
        <v>212</v>
      </c>
    </row>
    <row r="688" spans="3:3" ht="15.75" customHeight="1">
      <c r="C688" t="s">
        <v>212</v>
      </c>
    </row>
    <row r="689" spans="3:3" ht="15.75" customHeight="1">
      <c r="C689" t="s">
        <v>212</v>
      </c>
    </row>
    <row r="690" spans="3:3" ht="15.75" customHeight="1">
      <c r="C690" t="s">
        <v>212</v>
      </c>
    </row>
    <row r="691" spans="3:3" ht="15.75" customHeight="1">
      <c r="C691" t="s">
        <v>212</v>
      </c>
    </row>
    <row r="692" spans="3:3" ht="15.75" customHeight="1">
      <c r="C692" t="s">
        <v>212</v>
      </c>
    </row>
    <row r="693" spans="3:3" ht="15.75" customHeight="1">
      <c r="C693" t="s">
        <v>212</v>
      </c>
    </row>
    <row r="694" spans="3:3" ht="15.75" customHeight="1">
      <c r="C694" t="s">
        <v>212</v>
      </c>
    </row>
    <row r="695" spans="3:3" ht="15.75" customHeight="1">
      <c r="C695" t="s">
        <v>212</v>
      </c>
    </row>
    <row r="696" spans="3:3" ht="15.75" customHeight="1">
      <c r="C696" t="s">
        <v>212</v>
      </c>
    </row>
    <row r="697" spans="3:3" ht="15.75" customHeight="1">
      <c r="C697" t="s">
        <v>212</v>
      </c>
    </row>
    <row r="698" spans="3:3" ht="15.75" customHeight="1">
      <c r="C698" t="s">
        <v>212</v>
      </c>
    </row>
    <row r="699" spans="3:3" ht="15.75" customHeight="1">
      <c r="C699" t="s">
        <v>212</v>
      </c>
    </row>
    <row r="700" spans="3:3" ht="15.75" customHeight="1">
      <c r="C700" t="s">
        <v>212</v>
      </c>
    </row>
    <row r="701" spans="3:3" ht="15.75" customHeight="1">
      <c r="C701" t="s">
        <v>212</v>
      </c>
    </row>
    <row r="702" spans="3:3" ht="15.75" customHeight="1">
      <c r="C702" t="s">
        <v>212</v>
      </c>
    </row>
    <row r="703" spans="3:3" ht="15.75" customHeight="1">
      <c r="C703" t="s">
        <v>212</v>
      </c>
    </row>
    <row r="704" spans="3:3" ht="15.75" customHeight="1">
      <c r="C704" t="s">
        <v>212</v>
      </c>
    </row>
    <row r="705" spans="3:3" ht="15.75" customHeight="1">
      <c r="C705" t="s">
        <v>212</v>
      </c>
    </row>
    <row r="706" spans="3:3" ht="15.75" customHeight="1">
      <c r="C706" t="s">
        <v>212</v>
      </c>
    </row>
    <row r="707" spans="3:3" ht="15.75" customHeight="1">
      <c r="C707" t="s">
        <v>212</v>
      </c>
    </row>
    <row r="708" spans="3:3" ht="15.75" customHeight="1">
      <c r="C708" t="s">
        <v>212</v>
      </c>
    </row>
    <row r="709" spans="3:3" ht="15.75" customHeight="1">
      <c r="C709" t="s">
        <v>212</v>
      </c>
    </row>
    <row r="710" spans="3:3" ht="15.75" customHeight="1">
      <c r="C710" t="s">
        <v>212</v>
      </c>
    </row>
    <row r="711" spans="3:3" ht="15.75" customHeight="1">
      <c r="C711" t="s">
        <v>212</v>
      </c>
    </row>
    <row r="712" spans="3:3" ht="15.75" customHeight="1">
      <c r="C712" t="s">
        <v>212</v>
      </c>
    </row>
    <row r="713" spans="3:3" ht="15.75" customHeight="1">
      <c r="C713" t="s">
        <v>212</v>
      </c>
    </row>
    <row r="714" spans="3:3" ht="15.75" customHeight="1">
      <c r="C714" t="s">
        <v>212</v>
      </c>
    </row>
    <row r="715" spans="3:3" ht="15.75" customHeight="1">
      <c r="C715" t="s">
        <v>212</v>
      </c>
    </row>
    <row r="716" spans="3:3" ht="15.75" customHeight="1">
      <c r="C716" t="s">
        <v>212</v>
      </c>
    </row>
    <row r="717" spans="3:3" ht="15.75" customHeight="1">
      <c r="C717" t="s">
        <v>212</v>
      </c>
    </row>
    <row r="718" spans="3:3" ht="15.75" customHeight="1">
      <c r="C718" t="s">
        <v>212</v>
      </c>
    </row>
    <row r="719" spans="3:3" ht="15.75" customHeight="1">
      <c r="C719" t="s">
        <v>212</v>
      </c>
    </row>
    <row r="720" spans="3:3" ht="15.75" customHeight="1">
      <c r="C720" t="s">
        <v>212</v>
      </c>
    </row>
    <row r="721" spans="3:3" ht="15.75" customHeight="1">
      <c r="C721" t="s">
        <v>212</v>
      </c>
    </row>
    <row r="722" spans="3:3" ht="15.75" customHeight="1">
      <c r="C722" t="s">
        <v>212</v>
      </c>
    </row>
    <row r="723" spans="3:3" ht="15.75" customHeight="1">
      <c r="C723" t="s">
        <v>212</v>
      </c>
    </row>
    <row r="724" spans="3:3" ht="15.75" customHeight="1">
      <c r="C724" t="s">
        <v>212</v>
      </c>
    </row>
    <row r="725" spans="3:3" ht="15.75" customHeight="1">
      <c r="C725" t="s">
        <v>212</v>
      </c>
    </row>
    <row r="726" spans="3:3" ht="15.75" customHeight="1">
      <c r="C726" t="s">
        <v>212</v>
      </c>
    </row>
    <row r="727" spans="3:3" ht="15.75" customHeight="1">
      <c r="C727" t="s">
        <v>212</v>
      </c>
    </row>
    <row r="728" spans="3:3" ht="15.75" customHeight="1">
      <c r="C728" t="s">
        <v>212</v>
      </c>
    </row>
    <row r="729" spans="3:3" ht="15.75" customHeight="1">
      <c r="C729" t="s">
        <v>212</v>
      </c>
    </row>
    <row r="730" spans="3:3" ht="15.75" customHeight="1">
      <c r="C730" t="s">
        <v>212</v>
      </c>
    </row>
    <row r="731" spans="3:3" ht="15.75" customHeight="1">
      <c r="C731" t="s">
        <v>212</v>
      </c>
    </row>
    <row r="732" spans="3:3" ht="15.75" customHeight="1">
      <c r="C732" t="s">
        <v>212</v>
      </c>
    </row>
    <row r="733" spans="3:3" ht="15.75" customHeight="1">
      <c r="C733" t="s">
        <v>212</v>
      </c>
    </row>
    <row r="734" spans="3:3" ht="15.75" customHeight="1">
      <c r="C734" t="s">
        <v>212</v>
      </c>
    </row>
    <row r="735" spans="3:3" ht="15.75" customHeight="1">
      <c r="C735" t="s">
        <v>212</v>
      </c>
    </row>
    <row r="736" spans="3:3" ht="15.75" customHeight="1">
      <c r="C736" t="s">
        <v>212</v>
      </c>
    </row>
    <row r="737" spans="3:3" ht="15.75" customHeight="1">
      <c r="C737" t="s">
        <v>212</v>
      </c>
    </row>
    <row r="738" spans="3:3" ht="15.75" customHeight="1">
      <c r="C738" t="s">
        <v>212</v>
      </c>
    </row>
    <row r="739" spans="3:3" ht="15.75" customHeight="1">
      <c r="C739" t="s">
        <v>212</v>
      </c>
    </row>
    <row r="740" spans="3:3" ht="15.75" customHeight="1">
      <c r="C740" t="s">
        <v>212</v>
      </c>
    </row>
    <row r="741" spans="3:3" ht="15.75" customHeight="1">
      <c r="C741" t="s">
        <v>212</v>
      </c>
    </row>
    <row r="742" spans="3:3" ht="15.75" customHeight="1">
      <c r="C742" t="s">
        <v>212</v>
      </c>
    </row>
    <row r="743" spans="3:3" ht="15.75" customHeight="1">
      <c r="C743" t="s">
        <v>212</v>
      </c>
    </row>
    <row r="744" spans="3:3" ht="15.75" customHeight="1">
      <c r="C744" t="s">
        <v>212</v>
      </c>
    </row>
    <row r="745" spans="3:3" ht="15.75" customHeight="1">
      <c r="C745" t="s">
        <v>212</v>
      </c>
    </row>
    <row r="746" spans="3:3" ht="15.75" customHeight="1">
      <c r="C746" t="s">
        <v>212</v>
      </c>
    </row>
    <row r="747" spans="3:3" ht="15.75" customHeight="1">
      <c r="C747" t="s">
        <v>212</v>
      </c>
    </row>
    <row r="748" spans="3:3" ht="15.75" customHeight="1">
      <c r="C748" t="s">
        <v>212</v>
      </c>
    </row>
    <row r="749" spans="3:3" ht="15.75" customHeight="1">
      <c r="C749" t="s">
        <v>212</v>
      </c>
    </row>
    <row r="750" spans="3:3" ht="15.75" customHeight="1">
      <c r="C750" t="s">
        <v>212</v>
      </c>
    </row>
    <row r="751" spans="3:3" ht="15.75" customHeight="1">
      <c r="C751" t="s">
        <v>212</v>
      </c>
    </row>
    <row r="752" spans="3:3" ht="15.75" customHeight="1">
      <c r="C752" t="s">
        <v>212</v>
      </c>
    </row>
    <row r="753" spans="3:3" ht="15.75" customHeight="1">
      <c r="C753" t="s">
        <v>212</v>
      </c>
    </row>
    <row r="754" spans="3:3" ht="15.75" customHeight="1">
      <c r="C754" t="s">
        <v>212</v>
      </c>
    </row>
    <row r="755" spans="3:3" ht="15.75" customHeight="1">
      <c r="C755" t="s">
        <v>212</v>
      </c>
    </row>
    <row r="756" spans="3:3" ht="15.75" customHeight="1">
      <c r="C756" t="s">
        <v>212</v>
      </c>
    </row>
    <row r="757" spans="3:3" ht="15.75" customHeight="1">
      <c r="C757" t="s">
        <v>212</v>
      </c>
    </row>
    <row r="758" spans="3:3" ht="15.75" customHeight="1">
      <c r="C758" t="s">
        <v>212</v>
      </c>
    </row>
    <row r="759" spans="3:3" ht="15.75" customHeight="1">
      <c r="C759" t="s">
        <v>212</v>
      </c>
    </row>
    <row r="760" spans="3:3" ht="15.75" customHeight="1">
      <c r="C760" t="s">
        <v>212</v>
      </c>
    </row>
    <row r="761" spans="3:3" ht="15.75" customHeight="1">
      <c r="C761" t="s">
        <v>212</v>
      </c>
    </row>
    <row r="762" spans="3:3" ht="15.75" customHeight="1">
      <c r="C762" t="s">
        <v>212</v>
      </c>
    </row>
    <row r="763" spans="3:3" ht="15.75" customHeight="1">
      <c r="C763" t="s">
        <v>212</v>
      </c>
    </row>
    <row r="764" spans="3:3" ht="15.75" customHeight="1">
      <c r="C764" t="s">
        <v>212</v>
      </c>
    </row>
    <row r="765" spans="3:3" ht="15.75" customHeight="1">
      <c r="C765" t="s">
        <v>212</v>
      </c>
    </row>
    <row r="766" spans="3:3" ht="15.75" customHeight="1">
      <c r="C766" t="s">
        <v>212</v>
      </c>
    </row>
    <row r="767" spans="3:3" ht="15.75" customHeight="1">
      <c r="C767" t="s">
        <v>212</v>
      </c>
    </row>
    <row r="768" spans="3:3" ht="15.75" customHeight="1">
      <c r="C768" t="s">
        <v>212</v>
      </c>
    </row>
    <row r="769" spans="3:3" ht="15.75" customHeight="1">
      <c r="C769" t="s">
        <v>212</v>
      </c>
    </row>
    <row r="770" spans="3:3" ht="15.75" customHeight="1">
      <c r="C770" t="s">
        <v>212</v>
      </c>
    </row>
    <row r="771" spans="3:3" ht="15.75" customHeight="1">
      <c r="C771" t="s">
        <v>212</v>
      </c>
    </row>
    <row r="772" spans="3:3" ht="15.75" customHeight="1">
      <c r="C772" t="s">
        <v>212</v>
      </c>
    </row>
    <row r="773" spans="3:3" ht="15.75" customHeight="1">
      <c r="C773" t="s">
        <v>212</v>
      </c>
    </row>
    <row r="774" spans="3:3" ht="15.75" customHeight="1">
      <c r="C774" t="s">
        <v>212</v>
      </c>
    </row>
    <row r="775" spans="3:3" ht="15.75" customHeight="1">
      <c r="C775" t="s">
        <v>212</v>
      </c>
    </row>
    <row r="776" spans="3:3" ht="15.75" customHeight="1">
      <c r="C776" t="s">
        <v>212</v>
      </c>
    </row>
    <row r="777" spans="3:3" ht="15.75" customHeight="1">
      <c r="C777" t="s">
        <v>212</v>
      </c>
    </row>
    <row r="778" spans="3:3" ht="15.75" customHeight="1">
      <c r="C778" t="s">
        <v>212</v>
      </c>
    </row>
    <row r="779" spans="3:3" ht="15.75" customHeight="1">
      <c r="C779" t="s">
        <v>212</v>
      </c>
    </row>
    <row r="780" spans="3:3" ht="15.75" customHeight="1">
      <c r="C780" t="s">
        <v>212</v>
      </c>
    </row>
    <row r="781" spans="3:3" ht="15.75" customHeight="1">
      <c r="C781" t="s">
        <v>212</v>
      </c>
    </row>
    <row r="782" spans="3:3" ht="15.75" customHeight="1">
      <c r="C782" t="s">
        <v>212</v>
      </c>
    </row>
    <row r="783" spans="3:3" ht="15.75" customHeight="1">
      <c r="C783" t="s">
        <v>212</v>
      </c>
    </row>
    <row r="784" spans="3:3" ht="15.75" customHeight="1">
      <c r="C784" t="s">
        <v>212</v>
      </c>
    </row>
    <row r="785" spans="3:3" ht="15.75" customHeight="1">
      <c r="C785" t="s">
        <v>212</v>
      </c>
    </row>
    <row r="786" spans="3:3" ht="15.75" customHeight="1">
      <c r="C786" t="s">
        <v>212</v>
      </c>
    </row>
    <row r="787" spans="3:3" ht="15.75" customHeight="1">
      <c r="C787" t="s">
        <v>212</v>
      </c>
    </row>
    <row r="788" spans="3:3" ht="15.75" customHeight="1">
      <c r="C788" t="s">
        <v>212</v>
      </c>
    </row>
    <row r="789" spans="3:3" ht="15.75" customHeight="1">
      <c r="C789" t="s">
        <v>212</v>
      </c>
    </row>
    <row r="790" spans="3:3" ht="15.75" customHeight="1">
      <c r="C790" t="s">
        <v>212</v>
      </c>
    </row>
    <row r="791" spans="3:3" ht="15.75" customHeight="1">
      <c r="C791" t="s">
        <v>212</v>
      </c>
    </row>
    <row r="792" spans="3:3" ht="15.75" customHeight="1">
      <c r="C792" t="s">
        <v>212</v>
      </c>
    </row>
    <row r="793" spans="3:3" ht="15.75" customHeight="1">
      <c r="C793" t="s">
        <v>212</v>
      </c>
    </row>
    <row r="794" spans="3:3" ht="15.75" customHeight="1">
      <c r="C794" t="s">
        <v>212</v>
      </c>
    </row>
    <row r="795" spans="3:3" ht="15.75" customHeight="1">
      <c r="C795" t="s">
        <v>212</v>
      </c>
    </row>
    <row r="796" spans="3:3" ht="15.75" customHeight="1">
      <c r="C796" t="s">
        <v>212</v>
      </c>
    </row>
    <row r="797" spans="3:3" ht="15.75" customHeight="1">
      <c r="C797" t="s">
        <v>212</v>
      </c>
    </row>
    <row r="798" spans="3:3" ht="15.75" customHeight="1">
      <c r="C798" t="s">
        <v>212</v>
      </c>
    </row>
    <row r="799" spans="3:3" ht="15.75" customHeight="1">
      <c r="C799" t="s">
        <v>212</v>
      </c>
    </row>
    <row r="800" spans="3:3" ht="15.75" customHeight="1">
      <c r="C800" t="s">
        <v>212</v>
      </c>
    </row>
    <row r="801" spans="3:3" ht="15.75" customHeight="1">
      <c r="C801" t="s">
        <v>212</v>
      </c>
    </row>
    <row r="802" spans="3:3" ht="15.75" customHeight="1">
      <c r="C802" t="s">
        <v>212</v>
      </c>
    </row>
    <row r="803" spans="3:3" ht="15.75" customHeight="1">
      <c r="C803" t="s">
        <v>212</v>
      </c>
    </row>
    <row r="804" spans="3:3" ht="15.75" customHeight="1">
      <c r="C804" t="s">
        <v>212</v>
      </c>
    </row>
    <row r="805" spans="3:3" ht="15.75" customHeight="1">
      <c r="C805" t="s">
        <v>212</v>
      </c>
    </row>
    <row r="806" spans="3:3" ht="15.75" customHeight="1">
      <c r="C806" t="s">
        <v>212</v>
      </c>
    </row>
    <row r="807" spans="3:3" ht="15.75" customHeight="1">
      <c r="C807" t="s">
        <v>212</v>
      </c>
    </row>
    <row r="808" spans="3:3" ht="15.75" customHeight="1">
      <c r="C808" t="s">
        <v>212</v>
      </c>
    </row>
    <row r="809" spans="3:3" ht="15.75" customHeight="1">
      <c r="C809" t="s">
        <v>212</v>
      </c>
    </row>
    <row r="810" spans="3:3" ht="15.75" customHeight="1">
      <c r="C810" t="s">
        <v>212</v>
      </c>
    </row>
    <row r="811" spans="3:3" ht="15.75" customHeight="1">
      <c r="C811" t="s">
        <v>212</v>
      </c>
    </row>
    <row r="812" spans="3:3" ht="15.75" customHeight="1">
      <c r="C812" t="s">
        <v>212</v>
      </c>
    </row>
    <row r="813" spans="3:3" ht="15.75" customHeight="1">
      <c r="C813" t="s">
        <v>212</v>
      </c>
    </row>
    <row r="814" spans="3:3" ht="15.75" customHeight="1">
      <c r="C814" t="s">
        <v>212</v>
      </c>
    </row>
    <row r="815" spans="3:3" ht="15.75" customHeight="1">
      <c r="C815" t="s">
        <v>212</v>
      </c>
    </row>
    <row r="816" spans="3:3" ht="15.75" customHeight="1">
      <c r="C816" t="s">
        <v>212</v>
      </c>
    </row>
    <row r="817" spans="3:3" ht="15.75" customHeight="1">
      <c r="C817" t="s">
        <v>212</v>
      </c>
    </row>
    <row r="818" spans="3:3" ht="15.75" customHeight="1">
      <c r="C818" t="s">
        <v>212</v>
      </c>
    </row>
    <row r="819" spans="3:3" ht="15.75" customHeight="1">
      <c r="C819" t="s">
        <v>212</v>
      </c>
    </row>
    <row r="820" spans="3:3" ht="15.75" customHeight="1">
      <c r="C820" t="s">
        <v>212</v>
      </c>
    </row>
    <row r="821" spans="3:3" ht="15.75" customHeight="1">
      <c r="C821" t="s">
        <v>212</v>
      </c>
    </row>
    <row r="822" spans="3:3" ht="15.75" customHeight="1">
      <c r="C822" t="s">
        <v>212</v>
      </c>
    </row>
    <row r="823" spans="3:3" ht="15.75" customHeight="1">
      <c r="C823" t="s">
        <v>212</v>
      </c>
    </row>
    <row r="824" spans="3:3" ht="15.75" customHeight="1">
      <c r="C824" t="s">
        <v>212</v>
      </c>
    </row>
    <row r="825" spans="3:3" ht="15.75" customHeight="1">
      <c r="C825" t="s">
        <v>212</v>
      </c>
    </row>
    <row r="826" spans="3:3" ht="15.75" customHeight="1">
      <c r="C826" t="s">
        <v>212</v>
      </c>
    </row>
    <row r="827" spans="3:3" ht="15.75" customHeight="1">
      <c r="C827" t="s">
        <v>212</v>
      </c>
    </row>
    <row r="828" spans="3:3" ht="15.75" customHeight="1">
      <c r="C828" t="s">
        <v>212</v>
      </c>
    </row>
    <row r="829" spans="3:3" ht="15.75" customHeight="1">
      <c r="C829" t="s">
        <v>212</v>
      </c>
    </row>
    <row r="830" spans="3:3" ht="15.75" customHeight="1">
      <c r="C830" t="s">
        <v>212</v>
      </c>
    </row>
    <row r="831" spans="3:3" ht="15.75" customHeight="1">
      <c r="C831" t="s">
        <v>212</v>
      </c>
    </row>
    <row r="832" spans="3:3" ht="15.75" customHeight="1">
      <c r="C832" t="s">
        <v>212</v>
      </c>
    </row>
    <row r="833" spans="3:3" ht="15.75" customHeight="1">
      <c r="C833" t="s">
        <v>212</v>
      </c>
    </row>
    <row r="834" spans="3:3" ht="15.75" customHeight="1">
      <c r="C834" t="s">
        <v>212</v>
      </c>
    </row>
    <row r="835" spans="3:3" ht="15.75" customHeight="1">
      <c r="C835" t="s">
        <v>212</v>
      </c>
    </row>
    <row r="836" spans="3:3" ht="15.75" customHeight="1">
      <c r="C836" t="s">
        <v>212</v>
      </c>
    </row>
    <row r="837" spans="3:3" ht="15.75" customHeight="1">
      <c r="C837" t="s">
        <v>212</v>
      </c>
    </row>
    <row r="838" spans="3:3" ht="15.75" customHeight="1">
      <c r="C838" t="s">
        <v>212</v>
      </c>
    </row>
    <row r="839" spans="3:3" ht="15.75" customHeight="1">
      <c r="C839" t="s">
        <v>212</v>
      </c>
    </row>
    <row r="840" spans="3:3" ht="15.75" customHeight="1">
      <c r="C840" t="s">
        <v>212</v>
      </c>
    </row>
    <row r="841" spans="3:3" ht="15.75" customHeight="1">
      <c r="C841" t="s">
        <v>212</v>
      </c>
    </row>
    <row r="842" spans="3:3" ht="15.75" customHeight="1">
      <c r="C842" t="s">
        <v>212</v>
      </c>
    </row>
    <row r="843" spans="3:3" ht="15.75" customHeight="1">
      <c r="C843" t="s">
        <v>212</v>
      </c>
    </row>
    <row r="844" spans="3:3" ht="15.75" customHeight="1">
      <c r="C844" t="s">
        <v>212</v>
      </c>
    </row>
    <row r="845" spans="3:3" ht="15.75" customHeight="1">
      <c r="C845" t="s">
        <v>212</v>
      </c>
    </row>
    <row r="846" spans="3:3" ht="15.75" customHeight="1">
      <c r="C846" t="s">
        <v>212</v>
      </c>
    </row>
    <row r="847" spans="3:3" ht="15.75" customHeight="1">
      <c r="C847" t="s">
        <v>212</v>
      </c>
    </row>
    <row r="848" spans="3:3" ht="15.75" customHeight="1">
      <c r="C848" t="s">
        <v>212</v>
      </c>
    </row>
    <row r="849" spans="3:3" ht="15.75" customHeight="1">
      <c r="C849" t="s">
        <v>212</v>
      </c>
    </row>
    <row r="850" spans="3:3" ht="15.75" customHeight="1">
      <c r="C850" t="s">
        <v>212</v>
      </c>
    </row>
    <row r="851" spans="3:3" ht="15.75" customHeight="1">
      <c r="C851" t="s">
        <v>212</v>
      </c>
    </row>
    <row r="852" spans="3:3" ht="15.75" customHeight="1">
      <c r="C852" t="s">
        <v>212</v>
      </c>
    </row>
    <row r="853" spans="3:3" ht="15.75" customHeight="1">
      <c r="C853" t="s">
        <v>212</v>
      </c>
    </row>
    <row r="854" spans="3:3" ht="15.75" customHeight="1">
      <c r="C854" t="s">
        <v>212</v>
      </c>
    </row>
    <row r="855" spans="3:3" ht="15.75" customHeight="1">
      <c r="C855" t="s">
        <v>212</v>
      </c>
    </row>
    <row r="856" spans="3:3" ht="15.75" customHeight="1">
      <c r="C856" t="s">
        <v>212</v>
      </c>
    </row>
    <row r="857" spans="3:3" ht="15.75" customHeight="1">
      <c r="C857" t="s">
        <v>212</v>
      </c>
    </row>
    <row r="858" spans="3:3" ht="15.75" customHeight="1">
      <c r="C858" t="s">
        <v>212</v>
      </c>
    </row>
    <row r="859" spans="3:3" ht="15.75" customHeight="1">
      <c r="C859" t="s">
        <v>212</v>
      </c>
    </row>
    <row r="860" spans="3:3" ht="15.75" customHeight="1">
      <c r="C860" t="s">
        <v>212</v>
      </c>
    </row>
    <row r="861" spans="3:3" ht="15.75" customHeight="1">
      <c r="C861" t="s">
        <v>212</v>
      </c>
    </row>
    <row r="862" spans="3:3" ht="15.75" customHeight="1">
      <c r="C862" t="s">
        <v>212</v>
      </c>
    </row>
    <row r="863" spans="3:3" ht="15.75" customHeight="1">
      <c r="C863" t="s">
        <v>212</v>
      </c>
    </row>
    <row r="864" spans="3:3" ht="15.75" customHeight="1">
      <c r="C864" t="s">
        <v>212</v>
      </c>
    </row>
    <row r="865" spans="3:3" ht="15.75" customHeight="1">
      <c r="C865" t="s">
        <v>212</v>
      </c>
    </row>
    <row r="866" spans="3:3" ht="15.75" customHeight="1">
      <c r="C866" t="s">
        <v>212</v>
      </c>
    </row>
    <row r="867" spans="3:3" ht="15.75" customHeight="1">
      <c r="C867" t="s">
        <v>212</v>
      </c>
    </row>
    <row r="868" spans="3:3" ht="15.75" customHeight="1">
      <c r="C868" t="s">
        <v>212</v>
      </c>
    </row>
    <row r="869" spans="3:3" ht="15.75" customHeight="1">
      <c r="C869" t="s">
        <v>212</v>
      </c>
    </row>
    <row r="870" spans="3:3" ht="15.75" customHeight="1">
      <c r="C870" t="s">
        <v>212</v>
      </c>
    </row>
    <row r="871" spans="3:3" ht="15.75" customHeight="1">
      <c r="C871" t="s">
        <v>212</v>
      </c>
    </row>
    <row r="872" spans="3:3" ht="15.75" customHeight="1">
      <c r="C872" t="s">
        <v>212</v>
      </c>
    </row>
    <row r="873" spans="3:3" ht="15.75" customHeight="1">
      <c r="C873" t="s">
        <v>212</v>
      </c>
    </row>
    <row r="874" spans="3:3" ht="15.75" customHeight="1">
      <c r="C874" t="s">
        <v>212</v>
      </c>
    </row>
    <row r="875" spans="3:3" ht="15.75" customHeight="1">
      <c r="C875" t="s">
        <v>212</v>
      </c>
    </row>
    <row r="876" spans="3:3" ht="15.75" customHeight="1">
      <c r="C876" t="s">
        <v>212</v>
      </c>
    </row>
    <row r="877" spans="3:3" ht="15.75" customHeight="1">
      <c r="C877" t="s">
        <v>212</v>
      </c>
    </row>
    <row r="878" spans="3:3" ht="15.75" customHeight="1">
      <c r="C878" t="s">
        <v>212</v>
      </c>
    </row>
    <row r="879" spans="3:3" ht="15.75" customHeight="1">
      <c r="C879" t="s">
        <v>212</v>
      </c>
    </row>
    <row r="880" spans="3:3" ht="15.75" customHeight="1">
      <c r="C880" t="s">
        <v>212</v>
      </c>
    </row>
    <row r="881" spans="3:3" ht="15.75" customHeight="1">
      <c r="C881" t="s">
        <v>212</v>
      </c>
    </row>
    <row r="882" spans="3:3" ht="15.75" customHeight="1">
      <c r="C882" t="s">
        <v>212</v>
      </c>
    </row>
    <row r="883" spans="3:3" ht="15.75" customHeight="1">
      <c r="C883" t="s">
        <v>212</v>
      </c>
    </row>
    <row r="884" spans="3:3" ht="15.75" customHeight="1">
      <c r="C884" t="s">
        <v>212</v>
      </c>
    </row>
    <row r="885" spans="3:3" ht="15.75" customHeight="1">
      <c r="C885" t="s">
        <v>212</v>
      </c>
    </row>
    <row r="886" spans="3:3" ht="15.75" customHeight="1">
      <c r="C886" t="s">
        <v>212</v>
      </c>
    </row>
    <row r="887" spans="3:3" ht="15.75" customHeight="1">
      <c r="C887" t="s">
        <v>212</v>
      </c>
    </row>
    <row r="888" spans="3:3" ht="15.75" customHeight="1">
      <c r="C888" t="s">
        <v>212</v>
      </c>
    </row>
    <row r="889" spans="3:3" ht="15.75" customHeight="1">
      <c r="C889" t="s">
        <v>212</v>
      </c>
    </row>
    <row r="890" spans="3:3" ht="15.75" customHeight="1">
      <c r="C890" t="s">
        <v>212</v>
      </c>
    </row>
    <row r="891" spans="3:3" ht="15.75" customHeight="1">
      <c r="C891" t="s">
        <v>212</v>
      </c>
    </row>
    <row r="892" spans="3:3" ht="15.75" customHeight="1">
      <c r="C892" t="s">
        <v>212</v>
      </c>
    </row>
    <row r="893" spans="3:3" ht="15.75" customHeight="1">
      <c r="C893" t="s">
        <v>212</v>
      </c>
    </row>
    <row r="894" spans="3:3" ht="15.75" customHeight="1">
      <c r="C894" t="s">
        <v>212</v>
      </c>
    </row>
    <row r="895" spans="3:3" ht="15.75" customHeight="1">
      <c r="C895" t="s">
        <v>212</v>
      </c>
    </row>
    <row r="896" spans="3:3" ht="15.75" customHeight="1">
      <c r="C896" t="s">
        <v>212</v>
      </c>
    </row>
    <row r="897" spans="3:3" ht="15.75" customHeight="1">
      <c r="C897" t="s">
        <v>212</v>
      </c>
    </row>
    <row r="898" spans="3:3" ht="15.75" customHeight="1">
      <c r="C898" t="s">
        <v>212</v>
      </c>
    </row>
    <row r="899" spans="3:3" ht="15.75" customHeight="1">
      <c r="C899" t="s">
        <v>212</v>
      </c>
    </row>
    <row r="900" spans="3:3" ht="15.75" customHeight="1">
      <c r="C900" t="s">
        <v>212</v>
      </c>
    </row>
    <row r="901" spans="3:3" ht="15.75" customHeight="1">
      <c r="C901" t="s">
        <v>212</v>
      </c>
    </row>
    <row r="902" spans="3:3" ht="15.75" customHeight="1">
      <c r="C902" t="s">
        <v>212</v>
      </c>
    </row>
    <row r="903" spans="3:3" ht="15.75" customHeight="1">
      <c r="C903" t="s">
        <v>212</v>
      </c>
    </row>
    <row r="904" spans="3:3" ht="15.75" customHeight="1">
      <c r="C904" t="s">
        <v>212</v>
      </c>
    </row>
    <row r="905" spans="3:3" ht="15.75" customHeight="1">
      <c r="C905" t="s">
        <v>212</v>
      </c>
    </row>
    <row r="906" spans="3:3" ht="15.75" customHeight="1">
      <c r="C906" t="s">
        <v>212</v>
      </c>
    </row>
    <row r="907" spans="3:3" ht="15.75" customHeight="1">
      <c r="C907" t="s">
        <v>212</v>
      </c>
    </row>
    <row r="908" spans="3:3" ht="15.75" customHeight="1">
      <c r="C908" t="s">
        <v>212</v>
      </c>
    </row>
    <row r="909" spans="3:3" ht="15.75" customHeight="1">
      <c r="C909" t="s">
        <v>212</v>
      </c>
    </row>
    <row r="910" spans="3:3" ht="15.75" customHeight="1">
      <c r="C910" t="s">
        <v>212</v>
      </c>
    </row>
    <row r="911" spans="3:3" ht="15.75" customHeight="1">
      <c r="C911" t="s">
        <v>212</v>
      </c>
    </row>
    <row r="912" spans="3:3" ht="15.75" customHeight="1">
      <c r="C912" t="s">
        <v>212</v>
      </c>
    </row>
    <row r="913" spans="3:3" ht="15.75" customHeight="1">
      <c r="C913" t="s">
        <v>212</v>
      </c>
    </row>
    <row r="914" spans="3:3" ht="15.75" customHeight="1">
      <c r="C914" t="s">
        <v>212</v>
      </c>
    </row>
    <row r="915" spans="3:3" ht="15.75" customHeight="1">
      <c r="C915" t="s">
        <v>212</v>
      </c>
    </row>
    <row r="916" spans="3:3" ht="15.75" customHeight="1">
      <c r="C916" t="s">
        <v>212</v>
      </c>
    </row>
    <row r="917" spans="3:3" ht="15.75" customHeight="1">
      <c r="C917" t="s">
        <v>212</v>
      </c>
    </row>
    <row r="918" spans="3:3" ht="15.75" customHeight="1">
      <c r="C918" t="s">
        <v>212</v>
      </c>
    </row>
    <row r="919" spans="3:3" ht="15.75" customHeight="1"/>
    <row r="920" spans="3:3" ht="15.75" customHeight="1"/>
    <row r="921" spans="3:3" ht="15.75" customHeight="1"/>
    <row r="922" spans="3:3" ht="15.75" customHeight="1"/>
    <row r="923" spans="3:3" ht="15.75" customHeight="1"/>
    <row r="924" spans="3:3" ht="15.75" customHeight="1"/>
    <row r="925" spans="3:3" ht="15.75" customHeight="1"/>
    <row r="926" spans="3:3" ht="15.75" customHeight="1"/>
    <row r="927" spans="3:3" ht="15.75" customHeight="1"/>
    <row r="928" spans="3:3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G1000" xr:uid="{00000000-0009-0000-0000-00000B000000}">
    <filterColumn colId="6">
      <filters blank="1">
        <filter val="Australia/Indonesia"/>
        <filter val="China and Singapore"/>
        <filter val="Sg"/>
        <filter val="Singapore"/>
        <filter val="Singapore/Australia"/>
      </filters>
    </filterColumn>
  </autoFilter>
  <customSheetViews>
    <customSheetView guid="{1B80988C-3B43-4BDD-9FAC-A6047227086C}" filter="1" showAutoFilter="1">
      <pageMargins left="0.7" right="0.7" top="0.75" bottom="0.75" header="0.3" footer="0.3"/>
      <autoFilter ref="A1:G193" xr:uid="{2DDCFC10-34C5-4BDD-B8AA-7D1F6160FDBE}">
        <filterColumn colId="6">
          <filters>
            <filter val="Cambodia"/>
            <filter val="Cebu"/>
            <filter val="China and Singapore"/>
            <filter val="Delhi"/>
            <filter val="Indonesia (Surabaya)"/>
            <filter val="Myanmar"/>
            <filter val="New Zealand"/>
            <filter val="Sg"/>
            <filter val="Singapore"/>
            <filter val="Vietnam"/>
          </filters>
        </filterColumn>
      </autoFilter>
      <extLst>
        <ext uri="GoogleSheetsCustomDataVersion1">
          <go:sheetsCustomData xmlns:go="http://customooxmlschemas.google.com/" filterViewId="473324059"/>
        </ext>
      </extLst>
    </customSheetView>
  </customSheetView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T1000"/>
  <sheetViews>
    <sheetView topLeftCell="D1" workbookViewId="0">
      <pane ySplit="1" topLeftCell="A2" activePane="bottomLeft" state="frozen"/>
      <selection pane="bottomLeft" activeCell="G1" sqref="G1"/>
    </sheetView>
  </sheetViews>
  <sheetFormatPr defaultColWidth="11.25" defaultRowHeight="15" customHeight="1"/>
  <cols>
    <col min="1" max="1" width="11.25" customWidth="1"/>
    <col min="2" max="2" width="14.25" customWidth="1"/>
    <col min="3" max="3" width="15.08203125" customWidth="1"/>
    <col min="4" max="4" width="13.25" customWidth="1"/>
    <col min="5" max="5" width="28.58203125" customWidth="1"/>
    <col min="6" max="6" width="11.25" customWidth="1"/>
    <col min="8" max="8" width="19.08203125" customWidth="1"/>
  </cols>
  <sheetData>
    <row r="1" spans="1:20" ht="42.75" customHeight="1">
      <c r="A1" s="44" t="s">
        <v>3833</v>
      </c>
      <c r="B1" s="44" t="s">
        <v>4409</v>
      </c>
      <c r="C1" s="44" t="s">
        <v>0</v>
      </c>
      <c r="D1" s="44" t="s">
        <v>3834</v>
      </c>
      <c r="E1" s="44" t="s">
        <v>4410</v>
      </c>
      <c r="F1" s="44" t="s">
        <v>4437</v>
      </c>
      <c r="G1" s="44" t="s">
        <v>2530</v>
      </c>
      <c r="H1" s="44" t="s">
        <v>4411</v>
      </c>
      <c r="I1" s="44" t="s">
        <v>2200</v>
      </c>
      <c r="J1" s="44" t="s">
        <v>2531</v>
      </c>
      <c r="K1" s="44" t="s">
        <v>2532</v>
      </c>
      <c r="L1" s="89"/>
      <c r="M1" s="89"/>
      <c r="N1" s="89"/>
      <c r="O1" s="89"/>
      <c r="P1" s="89"/>
      <c r="Q1" s="90"/>
      <c r="R1" s="90"/>
      <c r="S1" s="90"/>
      <c r="T1" s="91"/>
    </row>
    <row r="2" spans="1:20" ht="15.5">
      <c r="A2" s="23">
        <v>1</v>
      </c>
      <c r="B2" s="23" t="s">
        <v>3835</v>
      </c>
      <c r="C2" s="23" t="s">
        <v>3836</v>
      </c>
      <c r="D2" s="23" t="s">
        <v>3837</v>
      </c>
      <c r="E2" s="23" t="s">
        <v>3838</v>
      </c>
      <c r="F2" s="23" t="s">
        <v>3839</v>
      </c>
      <c r="G2" s="23" t="s">
        <v>12</v>
      </c>
      <c r="H2" s="23" t="s">
        <v>3840</v>
      </c>
      <c r="I2" s="23" t="s">
        <v>2773</v>
      </c>
      <c r="J2" s="23">
        <v>13</v>
      </c>
      <c r="K2" s="23" t="s">
        <v>3841</v>
      </c>
    </row>
    <row r="3" spans="1:20" ht="15.5">
      <c r="A3" s="23">
        <v>2</v>
      </c>
      <c r="B3" s="23" t="s">
        <v>3842</v>
      </c>
      <c r="C3" s="23" t="s">
        <v>468</v>
      </c>
      <c r="D3" s="23"/>
      <c r="E3" s="23" t="s">
        <v>3843</v>
      </c>
      <c r="F3" s="23" t="s">
        <v>3844</v>
      </c>
      <c r="G3" s="23" t="s">
        <v>12</v>
      </c>
      <c r="H3" s="23" t="s">
        <v>3845</v>
      </c>
      <c r="I3" s="23"/>
      <c r="J3" s="23"/>
      <c r="K3" s="23"/>
    </row>
    <row r="4" spans="1:20" ht="15.5">
      <c r="A4" s="23">
        <v>3</v>
      </c>
      <c r="B4" s="23" t="s">
        <v>3846</v>
      </c>
      <c r="C4" s="23" t="s">
        <v>468</v>
      </c>
      <c r="D4" s="23"/>
      <c r="E4" s="23" t="s">
        <v>3847</v>
      </c>
      <c r="F4" s="23" t="s">
        <v>3848</v>
      </c>
      <c r="G4" s="23" t="s">
        <v>12</v>
      </c>
      <c r="H4" s="23" t="s">
        <v>3849</v>
      </c>
      <c r="I4" s="23"/>
      <c r="J4" s="23"/>
      <c r="K4" s="23"/>
    </row>
    <row r="5" spans="1:20" ht="15.5">
      <c r="A5" s="23">
        <v>4</v>
      </c>
      <c r="B5" s="23" t="s">
        <v>3850</v>
      </c>
      <c r="C5" s="23" t="s">
        <v>39</v>
      </c>
      <c r="D5" s="23"/>
      <c r="E5" s="23" t="s">
        <v>3851</v>
      </c>
      <c r="F5" s="23" t="s">
        <v>3852</v>
      </c>
      <c r="G5" s="23" t="s">
        <v>12</v>
      </c>
      <c r="H5" s="23" t="s">
        <v>3849</v>
      </c>
      <c r="I5" s="23"/>
      <c r="J5" s="23"/>
      <c r="K5" s="23"/>
    </row>
    <row r="6" spans="1:20" ht="15.5">
      <c r="A6" s="23">
        <v>5</v>
      </c>
      <c r="B6" s="23" t="s">
        <v>3853</v>
      </c>
      <c r="C6" s="23" t="s">
        <v>3854</v>
      </c>
      <c r="D6" s="23"/>
      <c r="E6" s="23" t="s">
        <v>3855</v>
      </c>
      <c r="F6" s="23" t="s">
        <v>3856</v>
      </c>
      <c r="G6" s="23" t="s">
        <v>12</v>
      </c>
      <c r="H6" s="23" t="s">
        <v>3857</v>
      </c>
      <c r="I6" s="23" t="s">
        <v>2211</v>
      </c>
      <c r="J6" s="23">
        <v>27</v>
      </c>
      <c r="K6" s="23" t="s">
        <v>3858</v>
      </c>
    </row>
    <row r="7" spans="1:20" ht="15.5">
      <c r="A7" s="23">
        <v>6</v>
      </c>
      <c r="B7" s="23" t="s">
        <v>3859</v>
      </c>
      <c r="C7" s="23" t="s">
        <v>486</v>
      </c>
      <c r="D7" s="23"/>
      <c r="E7" s="23" t="s">
        <v>3860</v>
      </c>
      <c r="F7" s="23" t="s">
        <v>3861</v>
      </c>
      <c r="G7" s="23" t="s">
        <v>12</v>
      </c>
      <c r="H7" s="23" t="s">
        <v>3862</v>
      </c>
      <c r="I7" s="23"/>
      <c r="J7" s="23">
        <v>1</v>
      </c>
      <c r="K7" s="23" t="s">
        <v>3858</v>
      </c>
    </row>
    <row r="8" spans="1:20" ht="15.5">
      <c r="A8" s="23">
        <v>7</v>
      </c>
      <c r="B8" s="23" t="s">
        <v>3863</v>
      </c>
      <c r="C8" s="23" t="s">
        <v>486</v>
      </c>
      <c r="D8" s="23"/>
      <c r="E8" s="23" t="s">
        <v>3864</v>
      </c>
      <c r="F8" s="23" t="s">
        <v>3865</v>
      </c>
      <c r="G8" s="23" t="s">
        <v>12</v>
      </c>
      <c r="H8" s="23" t="s">
        <v>3866</v>
      </c>
      <c r="I8" s="23" t="s">
        <v>3348</v>
      </c>
      <c r="J8" s="23">
        <v>1</v>
      </c>
      <c r="K8" s="23" t="s">
        <v>3858</v>
      </c>
    </row>
    <row r="9" spans="1:20" ht="15.5">
      <c r="A9" s="23">
        <v>8</v>
      </c>
      <c r="B9" s="23" t="s">
        <v>3867</v>
      </c>
      <c r="C9" s="23" t="s">
        <v>3868</v>
      </c>
      <c r="D9" s="23"/>
      <c r="E9" s="23" t="s">
        <v>3869</v>
      </c>
      <c r="F9" s="23" t="s">
        <v>3870</v>
      </c>
      <c r="G9" s="23" t="s">
        <v>12</v>
      </c>
      <c r="H9" s="23" t="s">
        <v>3871</v>
      </c>
      <c r="I9" s="23"/>
      <c r="J9" s="23"/>
      <c r="K9" s="23"/>
    </row>
    <row r="10" spans="1:20" ht="15.5">
      <c r="A10" s="23">
        <v>9</v>
      </c>
      <c r="B10" s="23" t="s">
        <v>3872</v>
      </c>
      <c r="C10" s="23" t="s">
        <v>2480</v>
      </c>
      <c r="D10" s="23"/>
      <c r="E10" s="23" t="s">
        <v>3873</v>
      </c>
      <c r="F10" s="23" t="s">
        <v>3874</v>
      </c>
      <c r="G10" s="23" t="s">
        <v>12</v>
      </c>
      <c r="H10" s="23" t="s">
        <v>3875</v>
      </c>
      <c r="I10" s="23"/>
      <c r="J10" s="23"/>
      <c r="K10" s="23"/>
    </row>
    <row r="11" spans="1:20" ht="15.5">
      <c r="A11" s="23">
        <v>10</v>
      </c>
      <c r="B11" s="23" t="s">
        <v>3876</v>
      </c>
      <c r="C11" s="23" t="s">
        <v>3877</v>
      </c>
      <c r="D11" s="23"/>
      <c r="E11" s="23" t="s">
        <v>3878</v>
      </c>
      <c r="F11" s="23" t="s">
        <v>3879</v>
      </c>
      <c r="G11" s="23" t="s">
        <v>12</v>
      </c>
      <c r="H11" s="23" t="s">
        <v>3880</v>
      </c>
      <c r="I11" s="23"/>
      <c r="J11" s="23"/>
      <c r="K11" s="23"/>
    </row>
    <row r="12" spans="1:20" ht="15.5">
      <c r="A12" s="23">
        <v>11</v>
      </c>
      <c r="B12" s="23" t="s">
        <v>3881</v>
      </c>
      <c r="C12" s="23" t="s">
        <v>481</v>
      </c>
      <c r="D12" s="23"/>
      <c r="E12" s="23" t="s">
        <v>3882</v>
      </c>
      <c r="F12" s="23" t="s">
        <v>3883</v>
      </c>
      <c r="G12" s="23" t="s">
        <v>12</v>
      </c>
      <c r="H12" s="23" t="s">
        <v>3884</v>
      </c>
      <c r="I12" s="23"/>
      <c r="J12" s="23"/>
      <c r="K12" s="23"/>
    </row>
    <row r="13" spans="1:20" ht="15.5">
      <c r="A13" s="23">
        <v>12</v>
      </c>
      <c r="B13" s="23" t="s">
        <v>3885</v>
      </c>
      <c r="C13" s="23" t="s">
        <v>281</v>
      </c>
      <c r="D13" s="23"/>
      <c r="E13" s="23" t="s">
        <v>3886</v>
      </c>
      <c r="F13" s="23" t="s">
        <v>3887</v>
      </c>
      <c r="G13" s="23" t="s">
        <v>12</v>
      </c>
      <c r="H13" s="23" t="s">
        <v>3884</v>
      </c>
      <c r="I13" s="23"/>
      <c r="J13" s="23"/>
      <c r="K13" s="23"/>
    </row>
    <row r="14" spans="1:20" ht="15.5">
      <c r="A14" s="73">
        <v>13</v>
      </c>
      <c r="B14" s="73" t="s">
        <v>3888</v>
      </c>
      <c r="C14" s="73" t="s">
        <v>486</v>
      </c>
      <c r="D14" s="23"/>
      <c r="E14" s="73" t="s">
        <v>3889</v>
      </c>
      <c r="F14" s="92" t="s">
        <v>3890</v>
      </c>
      <c r="G14" s="73" t="s">
        <v>12</v>
      </c>
      <c r="H14" s="73" t="s">
        <v>3891</v>
      </c>
      <c r="I14" s="23"/>
      <c r="J14" s="23"/>
      <c r="K14" s="23"/>
    </row>
    <row r="15" spans="1:20" ht="15.5">
      <c r="A15" s="73">
        <v>14</v>
      </c>
      <c r="B15" s="73" t="s">
        <v>3892</v>
      </c>
      <c r="C15" s="73" t="s">
        <v>3893</v>
      </c>
      <c r="D15" s="23"/>
      <c r="E15" s="73" t="s">
        <v>3894</v>
      </c>
      <c r="F15" s="92" t="s">
        <v>3895</v>
      </c>
      <c r="G15" s="73" t="s">
        <v>12</v>
      </c>
      <c r="H15" s="73" t="s">
        <v>3896</v>
      </c>
      <c r="I15" s="23"/>
      <c r="J15" s="23"/>
      <c r="K15" s="23"/>
    </row>
    <row r="16" spans="1:20" ht="15.5">
      <c r="A16" s="73">
        <v>15</v>
      </c>
      <c r="B16" s="73" t="s">
        <v>3897</v>
      </c>
      <c r="C16" s="73" t="s">
        <v>486</v>
      </c>
      <c r="D16" s="23"/>
      <c r="E16" s="73" t="s">
        <v>3898</v>
      </c>
      <c r="F16" s="92" t="s">
        <v>3899</v>
      </c>
      <c r="G16" s="73" t="s">
        <v>12</v>
      </c>
      <c r="H16" s="73" t="s">
        <v>3900</v>
      </c>
      <c r="I16" s="23"/>
      <c r="J16" s="73">
        <v>1</v>
      </c>
      <c r="K16" s="73" t="s">
        <v>960</v>
      </c>
    </row>
    <row r="17" spans="1:11" ht="15.5">
      <c r="A17" s="73">
        <v>16</v>
      </c>
      <c r="B17" s="73" t="s">
        <v>3901</v>
      </c>
      <c r="C17" s="73" t="s">
        <v>486</v>
      </c>
      <c r="D17" s="23"/>
      <c r="E17" s="73" t="s">
        <v>3902</v>
      </c>
      <c r="F17" s="92" t="s">
        <v>3903</v>
      </c>
      <c r="G17" s="73" t="s">
        <v>12</v>
      </c>
      <c r="H17" s="73" t="s">
        <v>3904</v>
      </c>
      <c r="I17" s="23"/>
      <c r="J17" s="23"/>
      <c r="K17" s="23"/>
    </row>
    <row r="18" spans="1:11" ht="15.5">
      <c r="A18" s="73">
        <v>17</v>
      </c>
      <c r="B18" s="73" t="s">
        <v>3905</v>
      </c>
      <c r="C18" s="73" t="s">
        <v>409</v>
      </c>
      <c r="D18" s="23"/>
      <c r="E18" s="73" t="s">
        <v>3906</v>
      </c>
      <c r="F18" s="92" t="s">
        <v>3907</v>
      </c>
      <c r="G18" s="73" t="s">
        <v>12</v>
      </c>
      <c r="H18" s="73" t="s">
        <v>3908</v>
      </c>
      <c r="I18" s="23"/>
      <c r="J18" s="73">
        <v>6</v>
      </c>
      <c r="K18" s="73" t="s">
        <v>3909</v>
      </c>
    </row>
    <row r="19" spans="1:11" ht="15.5">
      <c r="A19" s="23">
        <v>18</v>
      </c>
      <c r="B19" s="23" t="s">
        <v>3910</v>
      </c>
      <c r="C19" s="23" t="s">
        <v>3911</v>
      </c>
      <c r="D19" s="23"/>
      <c r="E19" s="23" t="s">
        <v>3912</v>
      </c>
      <c r="F19" s="93">
        <v>63221762</v>
      </c>
      <c r="G19" s="73" t="s">
        <v>12</v>
      </c>
      <c r="H19" s="23" t="s">
        <v>3913</v>
      </c>
      <c r="I19" s="23"/>
      <c r="J19" s="23"/>
      <c r="K19" s="23"/>
    </row>
    <row r="20" spans="1:11" ht="15.5">
      <c r="A20" s="23">
        <v>19</v>
      </c>
      <c r="B20" s="23" t="s">
        <v>3914</v>
      </c>
      <c r="C20" s="23" t="s">
        <v>486</v>
      </c>
      <c r="D20" s="23"/>
      <c r="E20" s="23" t="s">
        <v>3915</v>
      </c>
      <c r="F20" s="23" t="s">
        <v>3916</v>
      </c>
      <c r="G20" s="23" t="s">
        <v>12</v>
      </c>
      <c r="H20" s="23" t="s">
        <v>3917</v>
      </c>
      <c r="I20" s="23"/>
      <c r="J20" s="23"/>
      <c r="K20" s="23"/>
    </row>
    <row r="21" spans="1:11" ht="15.75" customHeight="1">
      <c r="A21" s="23">
        <v>20</v>
      </c>
      <c r="B21" s="23" t="s">
        <v>3918</v>
      </c>
      <c r="C21" s="23" t="s">
        <v>3919</v>
      </c>
      <c r="D21" s="23"/>
      <c r="E21" s="23" t="s">
        <v>3920</v>
      </c>
      <c r="F21" s="23" t="s">
        <v>3921</v>
      </c>
      <c r="G21" s="23" t="s">
        <v>12</v>
      </c>
      <c r="H21" s="23" t="s">
        <v>3922</v>
      </c>
      <c r="I21" s="23"/>
      <c r="J21" s="23"/>
      <c r="K21" s="23"/>
    </row>
    <row r="22" spans="1:11" ht="15.75" customHeight="1">
      <c r="A22" s="23">
        <v>21</v>
      </c>
      <c r="B22" s="23" t="s">
        <v>3923</v>
      </c>
      <c r="C22" s="23" t="s">
        <v>3919</v>
      </c>
      <c r="D22" s="23"/>
      <c r="E22" s="23" t="s">
        <v>3924</v>
      </c>
      <c r="F22" s="23" t="s">
        <v>3925</v>
      </c>
      <c r="G22" s="23" t="s">
        <v>12</v>
      </c>
      <c r="H22" s="23" t="s">
        <v>3922</v>
      </c>
      <c r="I22" s="23"/>
      <c r="J22" s="23"/>
      <c r="K22" s="23"/>
    </row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000"/>
  <sheetViews>
    <sheetView workbookViewId="0">
      <selection activeCell="F1" sqref="F1"/>
    </sheetView>
  </sheetViews>
  <sheetFormatPr defaultColWidth="11.25" defaultRowHeight="15" customHeight="1"/>
  <cols>
    <col min="1" max="1" width="11.25" customWidth="1"/>
    <col min="2" max="2" width="12.9140625" customWidth="1"/>
    <col min="3" max="3" width="15.08203125" customWidth="1"/>
    <col min="4" max="4" width="11.25" customWidth="1"/>
    <col min="5" max="5" width="21.6640625" customWidth="1"/>
    <col min="6" max="6" width="11.25" customWidth="1"/>
    <col min="8" max="8" width="16.08203125" customWidth="1"/>
  </cols>
  <sheetData>
    <row r="1" spans="1:17" ht="42.75" customHeight="1">
      <c r="A1" s="44" t="s">
        <v>3833</v>
      </c>
      <c r="B1" s="44" t="s">
        <v>4409</v>
      </c>
      <c r="C1" s="44" t="s">
        <v>0</v>
      </c>
      <c r="D1" s="44" t="s">
        <v>3834</v>
      </c>
      <c r="E1" s="44" t="s">
        <v>4410</v>
      </c>
      <c r="F1" s="44" t="s">
        <v>4437</v>
      </c>
      <c r="G1" s="44" t="s">
        <v>2530</v>
      </c>
      <c r="H1" s="44" t="s">
        <v>4411</v>
      </c>
      <c r="I1" s="44" t="s">
        <v>2200</v>
      </c>
      <c r="J1" s="44" t="s">
        <v>2531</v>
      </c>
      <c r="K1" s="44" t="s">
        <v>2532</v>
      </c>
      <c r="L1" s="44"/>
      <c r="M1" s="44"/>
      <c r="N1" s="80"/>
      <c r="O1" s="80"/>
      <c r="P1" s="80"/>
      <c r="Q1" s="71"/>
    </row>
    <row r="2" spans="1:17" ht="15.5">
      <c r="A2" s="29">
        <v>1</v>
      </c>
      <c r="B2" s="29" t="s">
        <v>3926</v>
      </c>
      <c r="C2" s="29"/>
      <c r="D2" s="29"/>
      <c r="E2" s="29" t="s">
        <v>3927</v>
      </c>
      <c r="F2" s="29" t="s">
        <v>3928</v>
      </c>
      <c r="G2" s="29" t="s">
        <v>12</v>
      </c>
      <c r="H2" s="29" t="s">
        <v>3929</v>
      </c>
      <c r="I2" s="29"/>
      <c r="J2" s="29"/>
      <c r="K2" s="29"/>
      <c r="L2" s="23"/>
      <c r="M2" s="23"/>
      <c r="N2" s="23"/>
      <c r="O2" s="23"/>
      <c r="P2" s="23"/>
      <c r="Q2" s="23"/>
    </row>
    <row r="3" spans="1:17" ht="15.5">
      <c r="A3" s="29">
        <v>2</v>
      </c>
      <c r="B3" s="29" t="s">
        <v>3930</v>
      </c>
      <c r="C3" s="29" t="s">
        <v>39</v>
      </c>
      <c r="D3" s="29"/>
      <c r="E3" s="29" t="s">
        <v>3931</v>
      </c>
      <c r="F3" s="29" t="s">
        <v>3932</v>
      </c>
      <c r="G3" s="29" t="s">
        <v>12</v>
      </c>
      <c r="H3" s="29"/>
      <c r="I3" s="29"/>
      <c r="J3" s="29"/>
      <c r="K3" s="29"/>
      <c r="L3" s="23"/>
      <c r="M3" s="23"/>
      <c r="N3" s="23"/>
      <c r="O3" s="23"/>
      <c r="P3" s="23"/>
      <c r="Q3" s="23"/>
    </row>
    <row r="4" spans="1:17" ht="15.5">
      <c r="A4" s="29">
        <v>3</v>
      </c>
      <c r="B4" s="29" t="s">
        <v>3933</v>
      </c>
      <c r="C4" s="29" t="s">
        <v>3934</v>
      </c>
      <c r="D4" s="29"/>
      <c r="E4" s="29" t="s">
        <v>3935</v>
      </c>
      <c r="F4" s="29" t="s">
        <v>3936</v>
      </c>
      <c r="G4" s="29" t="s">
        <v>12</v>
      </c>
      <c r="H4" s="29" t="s">
        <v>3937</v>
      </c>
      <c r="I4" s="29"/>
      <c r="J4" s="29"/>
      <c r="K4" s="29"/>
      <c r="L4" s="23"/>
      <c r="M4" s="23"/>
      <c r="N4" s="23"/>
      <c r="O4" s="23"/>
      <c r="P4" s="23"/>
      <c r="Q4" s="23"/>
    </row>
    <row r="5" spans="1:17" ht="15.5">
      <c r="A5" s="29">
        <v>4</v>
      </c>
      <c r="B5" s="29" t="s">
        <v>3938</v>
      </c>
      <c r="C5" s="29" t="s">
        <v>141</v>
      </c>
      <c r="D5" s="29" t="s">
        <v>1088</v>
      </c>
      <c r="E5" s="29" t="s">
        <v>3939</v>
      </c>
      <c r="F5" s="29"/>
      <c r="G5" s="29" t="s">
        <v>12</v>
      </c>
      <c r="H5" s="29" t="s">
        <v>3940</v>
      </c>
      <c r="I5" s="29"/>
      <c r="J5" s="29"/>
      <c r="K5" s="29"/>
      <c r="L5" s="23"/>
      <c r="M5" s="23"/>
      <c r="N5" s="23"/>
      <c r="O5" s="23"/>
      <c r="P5" s="23"/>
      <c r="Q5" s="23"/>
    </row>
    <row r="6" spans="1:17" ht="15.5">
      <c r="A6" s="29">
        <v>5</v>
      </c>
      <c r="B6" s="29" t="s">
        <v>3941</v>
      </c>
      <c r="C6" s="29" t="s">
        <v>409</v>
      </c>
      <c r="D6" s="29"/>
      <c r="E6" s="29" t="s">
        <v>3942</v>
      </c>
      <c r="F6" s="29" t="s">
        <v>3943</v>
      </c>
      <c r="G6" s="29" t="s">
        <v>12</v>
      </c>
      <c r="H6" s="29" t="s">
        <v>3944</v>
      </c>
      <c r="I6" s="29"/>
      <c r="J6" s="29"/>
      <c r="K6" s="29"/>
      <c r="L6" s="23"/>
      <c r="M6" s="23"/>
      <c r="N6" s="23"/>
      <c r="O6" s="23"/>
      <c r="P6" s="23"/>
      <c r="Q6" s="23"/>
    </row>
    <row r="7" spans="1:17" ht="15.5">
      <c r="A7" s="29">
        <v>6</v>
      </c>
      <c r="B7" s="29" t="s">
        <v>1697</v>
      </c>
      <c r="C7" s="29" t="s">
        <v>579</v>
      </c>
      <c r="D7" s="29"/>
      <c r="E7" s="29"/>
      <c r="F7" s="29"/>
      <c r="G7" s="29" t="s">
        <v>12</v>
      </c>
      <c r="H7" s="29" t="s">
        <v>3945</v>
      </c>
      <c r="I7" s="29"/>
      <c r="J7" s="29"/>
      <c r="K7" s="29"/>
      <c r="L7" s="23"/>
      <c r="M7" s="23"/>
      <c r="N7" s="23"/>
      <c r="O7" s="23"/>
      <c r="P7" s="23"/>
      <c r="Q7" s="23"/>
    </row>
    <row r="8" spans="1:17" ht="15.5">
      <c r="A8" s="29">
        <v>7</v>
      </c>
      <c r="B8" s="29" t="s">
        <v>3946</v>
      </c>
      <c r="C8" s="29" t="s">
        <v>579</v>
      </c>
      <c r="D8" s="29"/>
      <c r="E8" s="29" t="s">
        <v>3947</v>
      </c>
      <c r="F8" s="29" t="s">
        <v>3948</v>
      </c>
      <c r="G8" s="29" t="s">
        <v>12</v>
      </c>
      <c r="H8" s="29" t="s">
        <v>3949</v>
      </c>
      <c r="I8" s="29"/>
      <c r="J8" s="29"/>
      <c r="K8" s="29"/>
      <c r="L8" s="23"/>
      <c r="M8" s="23"/>
      <c r="N8" s="23"/>
      <c r="O8" s="23"/>
      <c r="P8" s="23"/>
      <c r="Q8" s="23"/>
    </row>
    <row r="9" spans="1:17" ht="15.5">
      <c r="A9" s="29">
        <v>8</v>
      </c>
      <c r="B9" s="29" t="s">
        <v>3950</v>
      </c>
      <c r="C9" s="29" t="s">
        <v>486</v>
      </c>
      <c r="D9" s="29"/>
      <c r="E9" s="29" t="s">
        <v>3951</v>
      </c>
      <c r="F9" s="29">
        <v>97698112</v>
      </c>
      <c r="G9" s="29" t="s">
        <v>12</v>
      </c>
      <c r="H9" s="29" t="s">
        <v>3952</v>
      </c>
      <c r="I9" s="29"/>
      <c r="J9" s="29"/>
      <c r="K9" s="29"/>
      <c r="L9" s="23"/>
      <c r="M9" s="23"/>
      <c r="N9" s="23"/>
      <c r="O9" s="23"/>
      <c r="P9" s="23"/>
      <c r="Q9" s="23"/>
    </row>
    <row r="10" spans="1:17" ht="15.5">
      <c r="A10" s="29">
        <v>9</v>
      </c>
      <c r="B10" s="29" t="s">
        <v>3953</v>
      </c>
      <c r="C10" s="29" t="s">
        <v>3954</v>
      </c>
      <c r="D10" s="29" t="s">
        <v>1088</v>
      </c>
      <c r="E10" s="29" t="s">
        <v>3955</v>
      </c>
      <c r="F10" s="29" t="s">
        <v>3956</v>
      </c>
      <c r="G10" s="29" t="s">
        <v>12</v>
      </c>
      <c r="H10" s="29" t="s">
        <v>3957</v>
      </c>
      <c r="I10" s="29" t="s">
        <v>3958</v>
      </c>
      <c r="J10" s="29">
        <v>1</v>
      </c>
      <c r="K10" s="29" t="s">
        <v>3959</v>
      </c>
      <c r="L10" s="23"/>
      <c r="M10" s="23"/>
      <c r="N10" s="23"/>
      <c r="O10" s="23"/>
      <c r="P10" s="23"/>
      <c r="Q10" s="23"/>
    </row>
    <row r="11" spans="1:17" ht="15.5">
      <c r="A11" s="23"/>
      <c r="B11" s="23"/>
      <c r="C11" s="23"/>
      <c r="D11" s="23"/>
      <c r="E11" s="23"/>
      <c r="F11" s="94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 spans="1:17" ht="15.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</row>
    <row r="13" spans="1:17" ht="15.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spans="1:17" ht="15.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 spans="1:17" ht="15.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 ht="15.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spans="1:17" ht="15.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 ht="15.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spans="1:17" ht="15.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15.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spans="1:17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spans="1:17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spans="1:17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spans="1:17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 spans="1:1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</row>
    <row r="28" spans="1:17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spans="1:17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7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spans="1:17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spans="1:17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</row>
    <row r="33" spans="1:17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</row>
    <row r="34" spans="1:17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</row>
    <row r="35" spans="1:17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 spans="1:17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</row>
    <row r="37" spans="1:1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spans="1:17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  <row r="42" spans="1:17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17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17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spans="1:17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17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1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spans="1:17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</row>
    <row r="49" spans="1:17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</row>
    <row r="50" spans="1:17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</row>
    <row r="51" spans="1:17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</row>
    <row r="53" spans="1:17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spans="1:17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</row>
    <row r="55" spans="1:17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</row>
    <row r="56" spans="1:17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</row>
    <row r="57" spans="1:1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</row>
    <row r="58" spans="1:17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</row>
    <row r="59" spans="1:17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</row>
    <row r="60" spans="1:17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</row>
    <row r="61" spans="1:17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</row>
    <row r="62" spans="1:17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</row>
    <row r="63" spans="1:17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</row>
    <row r="64" spans="1:17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</row>
    <row r="65" spans="1:17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</row>
    <row r="66" spans="1:17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</row>
    <row r="67" spans="1:1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</row>
    <row r="68" spans="1:17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</row>
    <row r="69" spans="1:17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</row>
    <row r="70" spans="1:17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</row>
    <row r="71" spans="1:17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</row>
    <row r="73" spans="1:17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</row>
    <row r="74" spans="1:17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</row>
    <row r="75" spans="1:17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</row>
    <row r="76" spans="1:17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</row>
    <row r="77" spans="1:1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</row>
    <row r="78" spans="1:17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</row>
    <row r="79" spans="1:17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</row>
    <row r="80" spans="1:17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</row>
    <row r="81" spans="1:17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</row>
    <row r="82" spans="1:17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</row>
    <row r="83" spans="1:17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</row>
    <row r="84" spans="1:17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</row>
    <row r="85" spans="1:17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</row>
    <row r="86" spans="1:17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</row>
    <row r="87" spans="1:1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</row>
    <row r="88" spans="1:17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</row>
    <row r="89" spans="1:17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</row>
    <row r="90" spans="1:17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</row>
    <row r="91" spans="1:17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</row>
    <row r="92" spans="1:17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</row>
    <row r="93" spans="1:17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</row>
    <row r="94" spans="1:17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</row>
    <row r="95" spans="1:17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</row>
    <row r="96" spans="1:17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</row>
    <row r="97" spans="1:1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</row>
    <row r="98" spans="1:17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</row>
    <row r="99" spans="1:17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</row>
    <row r="100" spans="1:17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</row>
    <row r="101" spans="1:17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</row>
    <row r="102" spans="1:17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</row>
    <row r="103" spans="1:17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</row>
    <row r="104" spans="1:17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</row>
    <row r="105" spans="1:17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</row>
    <row r="106" spans="1:17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</row>
    <row r="107" spans="1:1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</row>
    <row r="108" spans="1:17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</row>
    <row r="109" spans="1:17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</row>
    <row r="110" spans="1:17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</row>
    <row r="111" spans="1:17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</row>
    <row r="112" spans="1:17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</row>
    <row r="113" spans="1:17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</row>
    <row r="114" spans="1:17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</row>
    <row r="115" spans="1:17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</row>
    <row r="116" spans="1:17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</row>
    <row r="117" spans="1: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</row>
    <row r="118" spans="1:17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</row>
    <row r="119" spans="1:17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</row>
    <row r="120" spans="1:17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</row>
    <row r="121" spans="1:17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</row>
    <row r="122" spans="1:17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</row>
    <row r="123" spans="1:17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</row>
    <row r="124" spans="1:17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</row>
    <row r="125" spans="1:17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</row>
    <row r="126" spans="1:17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</row>
    <row r="127" spans="1:1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</row>
    <row r="128" spans="1:17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</row>
    <row r="129" spans="1:17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</row>
    <row r="130" spans="1:17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</row>
    <row r="131" spans="1:17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</row>
    <row r="132" spans="1:17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</row>
    <row r="133" spans="1:17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</row>
    <row r="134" spans="1:17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</row>
    <row r="135" spans="1:17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</row>
    <row r="136" spans="1:17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</row>
    <row r="137" spans="1:1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</row>
    <row r="138" spans="1:17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</row>
    <row r="139" spans="1:17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</row>
    <row r="140" spans="1:17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</row>
    <row r="141" spans="1:17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</row>
    <row r="142" spans="1:17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</row>
    <row r="143" spans="1:17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</row>
    <row r="144" spans="1:17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</row>
    <row r="145" spans="1:17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</row>
    <row r="146" spans="1:17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</row>
    <row r="147" spans="1:1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</row>
    <row r="148" spans="1:17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</row>
    <row r="149" spans="1:17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</row>
    <row r="150" spans="1:17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</row>
    <row r="151" spans="1:17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</row>
    <row r="152" spans="1:17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</row>
    <row r="153" spans="1:17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</row>
    <row r="154" spans="1:17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</row>
    <row r="155" spans="1:17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</row>
    <row r="156" spans="1:17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</row>
    <row r="157" spans="1:1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</row>
    <row r="158" spans="1:17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</row>
    <row r="159" spans="1:17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</row>
    <row r="160" spans="1:17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</row>
    <row r="161" spans="1:17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</row>
    <row r="162" spans="1:17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</row>
    <row r="163" spans="1:17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</row>
    <row r="164" spans="1:17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</row>
    <row r="165" spans="1:17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</row>
    <row r="166" spans="1:17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</row>
    <row r="167" spans="1:1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</row>
    <row r="168" spans="1:17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</row>
    <row r="169" spans="1:17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</row>
    <row r="170" spans="1:17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</row>
    <row r="171" spans="1:17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</row>
    <row r="172" spans="1:17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</row>
    <row r="173" spans="1:17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</row>
    <row r="174" spans="1:17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</row>
    <row r="175" spans="1:17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</row>
    <row r="176" spans="1:17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</row>
    <row r="177" spans="1:1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</row>
    <row r="178" spans="1:17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</row>
    <row r="179" spans="1:17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</row>
    <row r="180" spans="1:17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</row>
    <row r="181" spans="1:17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</row>
    <row r="182" spans="1:17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</row>
    <row r="183" spans="1:17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</row>
    <row r="184" spans="1:17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</row>
    <row r="185" spans="1:17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</row>
    <row r="186" spans="1:17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</row>
    <row r="187" spans="1:1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</row>
    <row r="188" spans="1:17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</row>
    <row r="189" spans="1:17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</row>
    <row r="190" spans="1:17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</row>
    <row r="191" spans="1:17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</row>
    <row r="192" spans="1:17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</row>
    <row r="193" spans="1:17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</row>
    <row r="194" spans="1:17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</row>
    <row r="195" spans="1:17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</row>
    <row r="196" spans="1:17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</row>
    <row r="197" spans="1:1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</row>
    <row r="198" spans="1:17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</row>
    <row r="199" spans="1:17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</row>
    <row r="200" spans="1:17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</row>
    <row r="201" spans="1:17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</row>
    <row r="202" spans="1:17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</row>
    <row r="203" spans="1:17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</row>
    <row r="204" spans="1:17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</row>
    <row r="205" spans="1:17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</row>
    <row r="206" spans="1:17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</row>
    <row r="207" spans="1:1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</row>
    <row r="208" spans="1:17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</row>
    <row r="209" spans="1:17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</row>
    <row r="210" spans="1:17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</row>
    <row r="211" spans="1:17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</row>
    <row r="212" spans="1:17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</row>
    <row r="213" spans="1:17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</row>
    <row r="214" spans="1:17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</row>
    <row r="215" spans="1:17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</row>
    <row r="216" spans="1:17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</row>
    <row r="217" spans="1: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</row>
    <row r="218" spans="1:17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</row>
    <row r="219" spans="1:17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</row>
    <row r="220" spans="1:17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</row>
    <row r="221" spans="1:17" ht="15.75" customHeight="1"/>
    <row r="222" spans="1:17" ht="15.75" customHeight="1"/>
    <row r="223" spans="1:17" ht="15.75" customHeight="1"/>
    <row r="224" spans="1:1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1000"/>
  <sheetViews>
    <sheetView topLeftCell="C1" workbookViewId="0">
      <pane ySplit="1" topLeftCell="A2" activePane="bottomLeft" state="frozen"/>
      <selection pane="bottomLeft" activeCell="K1" sqref="K1"/>
    </sheetView>
  </sheetViews>
  <sheetFormatPr defaultColWidth="11.25" defaultRowHeight="15" customHeight="1"/>
  <cols>
    <col min="1" max="1" width="6.58203125" customWidth="1"/>
    <col min="2" max="2" width="25.58203125" customWidth="1"/>
    <col min="3" max="3" width="21.4140625" customWidth="1"/>
    <col min="4" max="4" width="12.4140625" customWidth="1"/>
    <col min="5" max="5" width="25.6640625" customWidth="1"/>
    <col min="6" max="6" width="11.25" style="125" bestFit="1" customWidth="1"/>
    <col min="7" max="7" width="8.25" customWidth="1"/>
    <col min="8" max="8" width="30.6640625" customWidth="1"/>
  </cols>
  <sheetData>
    <row r="1" spans="1:11" ht="42.75" customHeight="1">
      <c r="A1" s="95" t="s">
        <v>3833</v>
      </c>
      <c r="B1" s="95" t="s">
        <v>4409</v>
      </c>
      <c r="C1" s="95" t="s">
        <v>0</v>
      </c>
      <c r="D1" s="95" t="s">
        <v>3834</v>
      </c>
      <c r="E1" s="95" t="s">
        <v>4410</v>
      </c>
      <c r="F1" s="138" t="s">
        <v>4437</v>
      </c>
      <c r="G1" s="95" t="s">
        <v>2530</v>
      </c>
      <c r="H1" s="95" t="s">
        <v>4411</v>
      </c>
      <c r="I1" s="95" t="s">
        <v>2200</v>
      </c>
      <c r="J1" s="95" t="s">
        <v>2531</v>
      </c>
      <c r="K1" s="95" t="s">
        <v>2532</v>
      </c>
    </row>
    <row r="2" spans="1:11" ht="15.5">
      <c r="A2" s="96">
        <v>1</v>
      </c>
      <c r="B2" s="97" t="s">
        <v>3960</v>
      </c>
      <c r="C2" s="97" t="s">
        <v>3961</v>
      </c>
      <c r="D2" s="97"/>
      <c r="E2" s="97" t="s">
        <v>3962</v>
      </c>
      <c r="F2" s="139">
        <v>98380345</v>
      </c>
      <c r="G2" s="97" t="s">
        <v>12</v>
      </c>
      <c r="H2" s="97" t="s">
        <v>3963</v>
      </c>
      <c r="I2" s="97" t="s">
        <v>2583</v>
      </c>
      <c r="J2" s="97">
        <v>8</v>
      </c>
      <c r="K2" s="97" t="s">
        <v>3964</v>
      </c>
    </row>
    <row r="3" spans="1:11" ht="15.5">
      <c r="A3" s="96">
        <v>2</v>
      </c>
      <c r="B3" s="97" t="s">
        <v>3965</v>
      </c>
      <c r="C3" s="97" t="s">
        <v>3966</v>
      </c>
      <c r="D3" s="97" t="s">
        <v>3967</v>
      </c>
      <c r="E3" s="97" t="s">
        <v>3968</v>
      </c>
      <c r="F3" s="139" t="s">
        <v>3969</v>
      </c>
      <c r="G3" s="97" t="s">
        <v>12</v>
      </c>
      <c r="H3" s="97" t="s">
        <v>3970</v>
      </c>
      <c r="I3" s="97"/>
      <c r="J3" s="97"/>
      <c r="K3" s="97"/>
    </row>
    <row r="4" spans="1:11" ht="15.5">
      <c r="A4" s="96">
        <v>3</v>
      </c>
      <c r="B4" s="97" t="s">
        <v>3971</v>
      </c>
      <c r="C4" s="97" t="s">
        <v>3836</v>
      </c>
      <c r="D4" s="97" t="s">
        <v>3972</v>
      </c>
      <c r="E4" s="97" t="s">
        <v>3973</v>
      </c>
      <c r="F4" s="139" t="s">
        <v>3974</v>
      </c>
      <c r="G4" s="97" t="s">
        <v>12</v>
      </c>
      <c r="H4" s="97" t="s">
        <v>3970</v>
      </c>
      <c r="I4" s="97"/>
      <c r="J4" s="97"/>
      <c r="K4" s="97"/>
    </row>
    <row r="5" spans="1:11" ht="15.5">
      <c r="A5" s="96">
        <v>4</v>
      </c>
      <c r="B5" s="97" t="s">
        <v>3975</v>
      </c>
      <c r="C5" s="97" t="s">
        <v>579</v>
      </c>
      <c r="D5" s="97"/>
      <c r="E5" s="97" t="s">
        <v>3976</v>
      </c>
      <c r="F5" s="139" t="s">
        <v>3977</v>
      </c>
      <c r="G5" s="97" t="s">
        <v>12</v>
      </c>
      <c r="H5" s="97" t="s">
        <v>3978</v>
      </c>
      <c r="I5" s="97"/>
      <c r="J5" s="97"/>
      <c r="K5" s="97"/>
    </row>
    <row r="6" spans="1:11" ht="15.5">
      <c r="A6" s="96">
        <v>5</v>
      </c>
      <c r="B6" s="97" t="s">
        <v>3979</v>
      </c>
      <c r="C6" s="97" t="s">
        <v>39</v>
      </c>
      <c r="D6" s="97"/>
      <c r="E6" s="97" t="s">
        <v>3980</v>
      </c>
      <c r="F6" s="139" t="s">
        <v>3981</v>
      </c>
      <c r="G6" s="97" t="s">
        <v>12</v>
      </c>
      <c r="H6" s="97" t="s">
        <v>3982</v>
      </c>
      <c r="I6" s="97"/>
      <c r="J6" s="97"/>
      <c r="K6" s="97"/>
    </row>
    <row r="7" spans="1:11" ht="15.5">
      <c r="A7" s="96">
        <v>6</v>
      </c>
      <c r="B7" s="97" t="s">
        <v>3983</v>
      </c>
      <c r="C7" s="97" t="s">
        <v>698</v>
      </c>
      <c r="D7" s="97" t="s">
        <v>3984</v>
      </c>
      <c r="E7" s="97" t="s">
        <v>3985</v>
      </c>
      <c r="F7" s="139" t="s">
        <v>3986</v>
      </c>
      <c r="G7" s="97" t="s">
        <v>12</v>
      </c>
      <c r="H7" s="97" t="s">
        <v>3987</v>
      </c>
      <c r="I7" s="97"/>
      <c r="J7" s="97"/>
      <c r="K7" s="97"/>
    </row>
    <row r="8" spans="1:11" ht="15.5">
      <c r="A8" s="96">
        <v>7</v>
      </c>
      <c r="B8" s="97" t="s">
        <v>3988</v>
      </c>
      <c r="C8" s="97" t="s">
        <v>486</v>
      </c>
      <c r="D8" s="97"/>
      <c r="E8" s="97" t="s">
        <v>3989</v>
      </c>
      <c r="F8" s="139" t="s">
        <v>3990</v>
      </c>
      <c r="G8" s="97" t="s">
        <v>12</v>
      </c>
      <c r="H8" s="97" t="s">
        <v>3712</v>
      </c>
      <c r="I8" s="97"/>
      <c r="J8" s="97">
        <v>5</v>
      </c>
      <c r="K8" s="97"/>
    </row>
    <row r="9" spans="1:11" ht="15.5">
      <c r="A9" s="96">
        <v>8</v>
      </c>
      <c r="B9" s="97" t="s">
        <v>3713</v>
      </c>
      <c r="C9" s="97" t="s">
        <v>3991</v>
      </c>
      <c r="D9" s="97"/>
      <c r="E9" s="97" t="s">
        <v>3992</v>
      </c>
      <c r="F9" s="139" t="s">
        <v>3993</v>
      </c>
      <c r="G9" s="97" t="s">
        <v>12</v>
      </c>
      <c r="H9" s="97" t="s">
        <v>3712</v>
      </c>
      <c r="I9" s="97"/>
      <c r="J9" s="97">
        <v>5</v>
      </c>
      <c r="K9" s="97"/>
    </row>
    <row r="10" spans="1:11" ht="15.5">
      <c r="A10" s="29">
        <v>9</v>
      </c>
      <c r="B10" s="23" t="s">
        <v>3994</v>
      </c>
      <c r="C10" s="23" t="s">
        <v>3995</v>
      </c>
      <c r="D10" s="23"/>
      <c r="E10" s="23" t="s">
        <v>3996</v>
      </c>
      <c r="F10" s="124" t="s">
        <v>3997</v>
      </c>
      <c r="G10" s="97" t="s">
        <v>12</v>
      </c>
      <c r="H10" s="23" t="s">
        <v>3998</v>
      </c>
      <c r="I10" s="23"/>
      <c r="J10" s="23">
        <v>15</v>
      </c>
      <c r="K10" s="23"/>
    </row>
    <row r="11" spans="1:11" ht="15.5">
      <c r="A11" s="29">
        <v>10</v>
      </c>
      <c r="B11" s="23" t="s">
        <v>3999</v>
      </c>
      <c r="C11" s="23" t="s">
        <v>69</v>
      </c>
      <c r="D11" s="23"/>
      <c r="E11" s="23" t="s">
        <v>4000</v>
      </c>
      <c r="F11" s="124" t="s">
        <v>4001</v>
      </c>
      <c r="G11" s="23" t="s">
        <v>12</v>
      </c>
      <c r="H11" s="23" t="s">
        <v>4002</v>
      </c>
      <c r="I11" s="23" t="s">
        <v>4003</v>
      </c>
      <c r="J11" s="23">
        <v>1</v>
      </c>
      <c r="K11" s="23" t="s">
        <v>3909</v>
      </c>
    </row>
    <row r="12" spans="1:11" ht="15.5">
      <c r="A12" s="29">
        <v>11</v>
      </c>
      <c r="B12" s="23" t="s">
        <v>4004</v>
      </c>
      <c r="C12" s="23" t="s">
        <v>4005</v>
      </c>
      <c r="D12" s="23"/>
      <c r="E12" s="23" t="s">
        <v>4006</v>
      </c>
      <c r="F12" s="124" t="s">
        <v>4007</v>
      </c>
      <c r="G12" s="23" t="s">
        <v>12</v>
      </c>
      <c r="H12" s="23" t="s">
        <v>4008</v>
      </c>
      <c r="I12" s="23" t="s">
        <v>2773</v>
      </c>
      <c r="J12" s="23" t="s">
        <v>3288</v>
      </c>
      <c r="K12" s="23" t="s">
        <v>3909</v>
      </c>
    </row>
    <row r="13" spans="1:11" ht="15.5">
      <c r="A13" s="29">
        <v>12</v>
      </c>
      <c r="B13" s="23" t="s">
        <v>4009</v>
      </c>
      <c r="C13" s="23" t="s">
        <v>39</v>
      </c>
      <c r="D13" s="23"/>
      <c r="E13" s="23" t="s">
        <v>4010</v>
      </c>
      <c r="F13" s="124" t="s">
        <v>4011</v>
      </c>
      <c r="G13" s="23" t="s">
        <v>12</v>
      </c>
      <c r="H13" s="23" t="s">
        <v>4012</v>
      </c>
      <c r="I13" s="23" t="s">
        <v>2211</v>
      </c>
      <c r="J13" s="23">
        <v>4</v>
      </c>
      <c r="K13" s="23" t="s">
        <v>3909</v>
      </c>
    </row>
    <row r="14" spans="1:11" ht="15.5">
      <c r="A14" s="29">
        <v>13</v>
      </c>
      <c r="B14" s="23" t="s">
        <v>4013</v>
      </c>
      <c r="C14" s="23" t="s">
        <v>698</v>
      </c>
      <c r="D14" s="23"/>
      <c r="E14" s="23" t="s">
        <v>4014</v>
      </c>
      <c r="F14" s="124" t="s">
        <v>4015</v>
      </c>
      <c r="G14" s="23" t="s">
        <v>12</v>
      </c>
      <c r="H14" s="23" t="s">
        <v>4012</v>
      </c>
      <c r="I14" s="23" t="s">
        <v>2211</v>
      </c>
      <c r="J14" s="23">
        <v>4</v>
      </c>
      <c r="K14" s="23" t="s">
        <v>3909</v>
      </c>
    </row>
    <row r="15" spans="1:11" ht="15.5">
      <c r="A15" s="29">
        <v>14</v>
      </c>
      <c r="B15" s="23" t="s">
        <v>4016</v>
      </c>
      <c r="C15" s="23" t="s">
        <v>4017</v>
      </c>
      <c r="D15" s="23"/>
      <c r="E15" s="23" t="s">
        <v>4018</v>
      </c>
      <c r="F15" s="124" t="s">
        <v>4019</v>
      </c>
      <c r="G15" s="23" t="s">
        <v>12</v>
      </c>
      <c r="H15" s="23" t="s">
        <v>4020</v>
      </c>
      <c r="I15" s="23" t="s">
        <v>4021</v>
      </c>
      <c r="J15" s="23" t="s">
        <v>3288</v>
      </c>
      <c r="K15" s="23" t="s">
        <v>2831</v>
      </c>
    </row>
    <row r="16" spans="1:11" ht="15.5">
      <c r="A16" s="29">
        <v>15</v>
      </c>
      <c r="B16" s="23" t="s">
        <v>4022</v>
      </c>
      <c r="C16" s="23" t="s">
        <v>4023</v>
      </c>
      <c r="D16" s="23"/>
      <c r="E16" s="23" t="s">
        <v>4024</v>
      </c>
      <c r="F16" s="124" t="s">
        <v>4025</v>
      </c>
      <c r="G16" s="23" t="s">
        <v>12</v>
      </c>
      <c r="H16" s="23" t="s">
        <v>4020</v>
      </c>
      <c r="I16" s="23" t="s">
        <v>4021</v>
      </c>
      <c r="J16" s="23" t="s">
        <v>3288</v>
      </c>
      <c r="K16" s="23" t="s">
        <v>2831</v>
      </c>
    </row>
    <row r="17" spans="1:11" ht="15.5">
      <c r="A17" s="29">
        <v>16</v>
      </c>
      <c r="B17" s="23" t="s">
        <v>4026</v>
      </c>
      <c r="C17" s="23" t="s">
        <v>1647</v>
      </c>
      <c r="D17" s="23"/>
      <c r="E17" s="23" t="s">
        <v>4027</v>
      </c>
      <c r="F17" s="124" t="s">
        <v>4028</v>
      </c>
      <c r="G17" s="23" t="s">
        <v>12</v>
      </c>
      <c r="H17" s="23" t="s">
        <v>4029</v>
      </c>
      <c r="I17" s="23"/>
      <c r="J17" s="23"/>
      <c r="K17" s="23"/>
    </row>
    <row r="18" spans="1:11" ht="15.5">
      <c r="A18" s="29">
        <v>17</v>
      </c>
      <c r="B18" s="23" t="s">
        <v>4030</v>
      </c>
      <c r="C18" s="23" t="s">
        <v>4031</v>
      </c>
      <c r="D18" s="23"/>
      <c r="E18" s="23" t="s">
        <v>4032</v>
      </c>
      <c r="F18" s="124" t="s">
        <v>4033</v>
      </c>
      <c r="G18" s="23" t="s">
        <v>12</v>
      </c>
      <c r="H18" s="23" t="s">
        <v>3982</v>
      </c>
      <c r="I18" s="23"/>
      <c r="J18" s="23"/>
      <c r="K18" s="23"/>
    </row>
    <row r="19" spans="1:11" ht="15.5">
      <c r="A19" s="29">
        <v>18</v>
      </c>
      <c r="B19" s="23" t="s">
        <v>4034</v>
      </c>
      <c r="C19" s="23" t="s">
        <v>4035</v>
      </c>
      <c r="D19" s="23"/>
      <c r="E19" s="23" t="s">
        <v>4036</v>
      </c>
      <c r="F19" s="124" t="s">
        <v>4037</v>
      </c>
      <c r="G19" s="23" t="s">
        <v>12</v>
      </c>
      <c r="H19" s="23" t="s">
        <v>4038</v>
      </c>
      <c r="I19" s="23"/>
      <c r="J19" s="23"/>
      <c r="K19" s="23"/>
    </row>
    <row r="20" spans="1:11" ht="15.5">
      <c r="A20" s="29">
        <v>19</v>
      </c>
      <c r="B20" s="23" t="s">
        <v>4039</v>
      </c>
      <c r="C20" s="23" t="s">
        <v>4040</v>
      </c>
      <c r="D20" s="23"/>
      <c r="E20" s="23" t="s">
        <v>4041</v>
      </c>
      <c r="F20" s="124" t="s">
        <v>4042</v>
      </c>
      <c r="G20" s="23" t="s">
        <v>12</v>
      </c>
      <c r="H20" s="23" t="s">
        <v>4043</v>
      </c>
      <c r="I20" s="23"/>
      <c r="J20" s="23"/>
      <c r="K20" s="23"/>
    </row>
    <row r="21" spans="1:11" ht="15.75" customHeight="1">
      <c r="A21" s="29">
        <v>20</v>
      </c>
      <c r="B21" s="23" t="s">
        <v>4044</v>
      </c>
      <c r="C21" s="23" t="s">
        <v>4045</v>
      </c>
      <c r="D21" s="23"/>
      <c r="E21" s="23" t="s">
        <v>4046</v>
      </c>
      <c r="F21" s="124" t="s">
        <v>4047</v>
      </c>
      <c r="G21" s="23" t="s">
        <v>12</v>
      </c>
      <c r="H21" s="23" t="s">
        <v>4048</v>
      </c>
      <c r="I21" s="23"/>
      <c r="J21" s="23"/>
      <c r="K21" s="23"/>
    </row>
    <row r="22" spans="1:11" ht="15.75" customHeight="1">
      <c r="A22" s="29">
        <v>22</v>
      </c>
      <c r="B22" s="23" t="s">
        <v>4049</v>
      </c>
      <c r="C22" s="23" t="s">
        <v>2526</v>
      </c>
      <c r="D22" s="23"/>
      <c r="E22" s="23" t="s">
        <v>4050</v>
      </c>
      <c r="F22" s="124">
        <v>97814781</v>
      </c>
      <c r="G22" s="23" t="s">
        <v>12</v>
      </c>
      <c r="H22" s="23" t="s">
        <v>4051</v>
      </c>
      <c r="I22" s="23" t="s">
        <v>4052</v>
      </c>
      <c r="J22" s="98">
        <v>43163</v>
      </c>
      <c r="K22" s="23" t="s">
        <v>3909</v>
      </c>
    </row>
    <row r="23" spans="1:11" ht="15.75" customHeight="1">
      <c r="A23" s="29">
        <v>23</v>
      </c>
      <c r="B23" s="23" t="s">
        <v>4053</v>
      </c>
      <c r="C23" s="23" t="s">
        <v>409</v>
      </c>
      <c r="D23" s="23"/>
      <c r="E23" s="23" t="s">
        <v>4054</v>
      </c>
      <c r="F23" s="124">
        <v>96166608</v>
      </c>
      <c r="G23" s="23" t="s">
        <v>4055</v>
      </c>
      <c r="H23" s="23" t="s">
        <v>4056</v>
      </c>
      <c r="I23" s="23"/>
      <c r="J23" s="23"/>
      <c r="K23" s="23"/>
    </row>
    <row r="24" spans="1:11" ht="15.75" customHeight="1">
      <c r="A24" s="29">
        <v>24</v>
      </c>
      <c r="B24" s="23" t="s">
        <v>4057</v>
      </c>
      <c r="C24" s="23" t="s">
        <v>439</v>
      </c>
      <c r="D24" s="23"/>
      <c r="E24" s="23" t="s">
        <v>4058</v>
      </c>
      <c r="F24" s="124">
        <v>90112508</v>
      </c>
      <c r="G24" s="23" t="s">
        <v>12</v>
      </c>
      <c r="H24" s="23" t="s">
        <v>4059</v>
      </c>
      <c r="I24" s="23"/>
      <c r="J24" s="23"/>
      <c r="K24" s="23"/>
    </row>
    <row r="25" spans="1:11" ht="15.75" customHeight="1">
      <c r="A25" s="29">
        <v>25</v>
      </c>
      <c r="B25" s="23" t="s">
        <v>4060</v>
      </c>
      <c r="C25" s="23" t="s">
        <v>468</v>
      </c>
      <c r="D25" s="23"/>
      <c r="E25" s="23" t="s">
        <v>4061</v>
      </c>
      <c r="F25" s="124">
        <v>96969132</v>
      </c>
      <c r="G25" s="23" t="s">
        <v>12</v>
      </c>
      <c r="H25" s="23" t="s">
        <v>4062</v>
      </c>
      <c r="I25" s="23"/>
      <c r="J25" s="23"/>
      <c r="K25" s="23"/>
    </row>
    <row r="26" spans="1:11" ht="15.75" customHeight="1">
      <c r="A26" s="29">
        <v>26</v>
      </c>
      <c r="B26" s="23" t="s">
        <v>4063</v>
      </c>
      <c r="C26" s="23" t="s">
        <v>1223</v>
      </c>
      <c r="D26" s="23"/>
      <c r="E26" s="23" t="s">
        <v>4064</v>
      </c>
      <c r="F26" s="124">
        <v>97810323</v>
      </c>
      <c r="G26" s="23" t="s">
        <v>12</v>
      </c>
      <c r="H26" s="23" t="s">
        <v>4065</v>
      </c>
      <c r="I26" s="23" t="s">
        <v>4066</v>
      </c>
      <c r="J26" s="23"/>
      <c r="K26" s="23"/>
    </row>
    <row r="27" spans="1:11" ht="15.75" customHeight="1">
      <c r="A27" s="29">
        <v>27</v>
      </c>
      <c r="B27" s="23" t="s">
        <v>4067</v>
      </c>
      <c r="C27" s="23" t="s">
        <v>69</v>
      </c>
      <c r="D27" s="23"/>
      <c r="E27" s="23" t="s">
        <v>4068</v>
      </c>
      <c r="F27" s="124">
        <v>62801007</v>
      </c>
      <c r="G27" s="23" t="s">
        <v>12</v>
      </c>
      <c r="H27" s="99" t="s">
        <v>4069</v>
      </c>
      <c r="I27" s="23" t="s">
        <v>4070</v>
      </c>
      <c r="J27" s="23"/>
      <c r="K27" s="23"/>
    </row>
    <row r="28" spans="1:11" ht="15.75" customHeight="1">
      <c r="A28" s="29">
        <v>28</v>
      </c>
      <c r="B28" s="23" t="s">
        <v>4039</v>
      </c>
      <c r="C28" s="23" t="s">
        <v>4040</v>
      </c>
      <c r="D28" s="23"/>
      <c r="E28" s="23" t="s">
        <v>4041</v>
      </c>
      <c r="F28" s="124">
        <v>90115163</v>
      </c>
      <c r="G28" s="23" t="s">
        <v>12</v>
      </c>
      <c r="H28" s="23" t="s">
        <v>4043</v>
      </c>
      <c r="I28" s="23"/>
      <c r="J28" s="23"/>
      <c r="K28" s="23"/>
    </row>
    <row r="29" spans="1:11" ht="15.75" customHeight="1">
      <c r="A29" s="29">
        <v>30</v>
      </c>
      <c r="B29" s="23" t="s">
        <v>3979</v>
      </c>
      <c r="C29" s="23" t="s">
        <v>39</v>
      </c>
      <c r="D29" s="23"/>
      <c r="E29" s="23" t="s">
        <v>3980</v>
      </c>
      <c r="F29" s="124">
        <v>62208832</v>
      </c>
      <c r="G29" s="23" t="s">
        <v>12</v>
      </c>
      <c r="H29" s="23" t="s">
        <v>3982</v>
      </c>
      <c r="I29" s="23"/>
      <c r="J29" s="23"/>
      <c r="K29" s="23"/>
    </row>
    <row r="30" spans="1:11" ht="15.75" customHeight="1">
      <c r="A30" s="29">
        <v>31</v>
      </c>
      <c r="B30" s="23" t="s">
        <v>4071</v>
      </c>
      <c r="C30" s="23" t="s">
        <v>4072</v>
      </c>
      <c r="D30" s="23"/>
      <c r="E30" s="23" t="s">
        <v>4073</v>
      </c>
      <c r="F30" s="124">
        <v>68263142</v>
      </c>
      <c r="G30" s="23" t="s">
        <v>12</v>
      </c>
      <c r="H30" s="23" t="s">
        <v>4074</v>
      </c>
      <c r="I30" s="23"/>
      <c r="J30" s="23"/>
      <c r="K30" s="23"/>
    </row>
    <row r="31" spans="1:11" ht="15.75" customHeight="1">
      <c r="A31" s="29">
        <v>32</v>
      </c>
      <c r="B31" s="23" t="s">
        <v>4075</v>
      </c>
      <c r="C31" s="23" t="s">
        <v>4076</v>
      </c>
      <c r="D31" s="23"/>
      <c r="E31" s="23" t="s">
        <v>4077</v>
      </c>
      <c r="F31" s="124">
        <v>65127555</v>
      </c>
      <c r="G31" s="23" t="s">
        <v>12</v>
      </c>
      <c r="H31" s="23" t="s">
        <v>4078</v>
      </c>
      <c r="I31" s="23"/>
      <c r="J31" s="23"/>
      <c r="K31" s="23"/>
    </row>
    <row r="32" spans="1:11" ht="15.75" customHeight="1">
      <c r="A32" s="29">
        <v>33</v>
      </c>
      <c r="B32" s="23" t="s">
        <v>4079</v>
      </c>
      <c r="C32" s="23" t="s">
        <v>409</v>
      </c>
      <c r="D32" s="23"/>
      <c r="E32" s="23" t="s">
        <v>4080</v>
      </c>
      <c r="F32" s="124">
        <v>96730915</v>
      </c>
      <c r="G32" s="23" t="s">
        <v>12</v>
      </c>
      <c r="H32" s="23" t="s">
        <v>4081</v>
      </c>
      <c r="I32" s="23" t="s">
        <v>4082</v>
      </c>
      <c r="J32" s="23"/>
      <c r="K32" s="23"/>
    </row>
    <row r="33" spans="1:11" ht="15.75" customHeight="1">
      <c r="A33" s="29">
        <v>34</v>
      </c>
      <c r="B33" s="23" t="s">
        <v>4083</v>
      </c>
      <c r="C33" s="23" t="s">
        <v>409</v>
      </c>
      <c r="D33" s="23"/>
      <c r="E33" s="23" t="s">
        <v>4084</v>
      </c>
      <c r="F33" s="124">
        <v>86146616</v>
      </c>
      <c r="G33" s="23" t="s">
        <v>12</v>
      </c>
      <c r="H33" s="23" t="s">
        <v>4085</v>
      </c>
      <c r="I33" s="23" t="s">
        <v>2541</v>
      </c>
      <c r="J33" s="23" t="s">
        <v>4086</v>
      </c>
      <c r="K33" s="23" t="s">
        <v>3909</v>
      </c>
    </row>
    <row r="34" spans="1:11" ht="15.75" customHeight="1">
      <c r="A34" s="29">
        <v>35</v>
      </c>
      <c r="B34" s="23" t="s">
        <v>4087</v>
      </c>
      <c r="C34" s="23" t="s">
        <v>409</v>
      </c>
      <c r="D34" s="23"/>
      <c r="E34" s="23" t="s">
        <v>4088</v>
      </c>
      <c r="F34" s="124">
        <v>62891456</v>
      </c>
      <c r="G34" s="23" t="s">
        <v>12</v>
      </c>
      <c r="H34" s="23" t="s">
        <v>4089</v>
      </c>
      <c r="I34" s="23" t="s">
        <v>2583</v>
      </c>
      <c r="J34" s="23">
        <v>1</v>
      </c>
      <c r="K34" s="23" t="s">
        <v>3909</v>
      </c>
    </row>
    <row r="35" spans="1:11" ht="15.75" customHeight="1">
      <c r="A35" s="29"/>
      <c r="B35" s="23"/>
      <c r="C35" s="23"/>
      <c r="D35" s="23"/>
      <c r="E35" s="23"/>
      <c r="F35" s="124"/>
      <c r="G35" s="23"/>
      <c r="H35" s="23"/>
      <c r="I35" s="23"/>
      <c r="J35" s="23"/>
      <c r="K35" s="23"/>
    </row>
    <row r="36" spans="1:11" ht="15.75" customHeight="1">
      <c r="A36" s="29"/>
      <c r="B36" s="23"/>
      <c r="C36" s="23"/>
      <c r="D36" s="23"/>
      <c r="E36" s="23"/>
      <c r="F36" s="124"/>
      <c r="G36" s="23"/>
      <c r="H36" s="23"/>
      <c r="I36" s="23"/>
      <c r="J36" s="23"/>
      <c r="K36" s="23"/>
    </row>
    <row r="37" spans="1:11" ht="15.75" customHeight="1">
      <c r="A37" s="29"/>
      <c r="B37" s="23"/>
      <c r="C37" s="23"/>
      <c r="D37" s="23"/>
      <c r="E37" s="23"/>
      <c r="F37" s="124"/>
      <c r="G37" s="23"/>
      <c r="H37" s="23"/>
      <c r="I37" s="23"/>
      <c r="J37" s="23"/>
      <c r="K37" s="23"/>
    </row>
    <row r="38" spans="1:11" ht="15.75" customHeight="1">
      <c r="A38" s="29"/>
      <c r="B38" s="23"/>
      <c r="C38" s="23"/>
      <c r="D38" s="23"/>
      <c r="E38" s="23"/>
      <c r="F38" s="124"/>
      <c r="G38" s="23"/>
      <c r="H38" s="23"/>
      <c r="I38" s="23"/>
      <c r="J38" s="23"/>
      <c r="K38" s="23"/>
    </row>
    <row r="39" spans="1:11" ht="15.75" customHeight="1">
      <c r="A39" s="29"/>
      <c r="B39" s="23"/>
      <c r="C39" s="23"/>
      <c r="D39" s="23"/>
      <c r="E39" s="23"/>
      <c r="F39" s="124"/>
      <c r="G39" s="23"/>
      <c r="H39" s="23"/>
      <c r="I39" s="23"/>
      <c r="J39" s="23"/>
      <c r="K39" s="23"/>
    </row>
    <row r="40" spans="1:11" ht="15.75" customHeight="1">
      <c r="A40" s="29"/>
      <c r="B40" s="23"/>
      <c r="C40" s="23"/>
      <c r="D40" s="23"/>
      <c r="E40" s="23"/>
      <c r="F40" s="124"/>
      <c r="G40" s="23"/>
      <c r="H40" s="23"/>
      <c r="I40" s="23"/>
      <c r="J40" s="23"/>
      <c r="K40" s="23"/>
    </row>
    <row r="41" spans="1:11" ht="15.75" customHeight="1">
      <c r="A41" s="29"/>
      <c r="B41" s="23"/>
      <c r="C41" s="23"/>
      <c r="D41" s="23"/>
      <c r="E41" s="23"/>
      <c r="F41" s="124"/>
      <c r="G41" s="23"/>
      <c r="H41" s="23"/>
      <c r="I41" s="23"/>
      <c r="J41" s="23"/>
      <c r="K41" s="23"/>
    </row>
    <row r="42" spans="1:11" ht="15.75" customHeight="1">
      <c r="A42" s="29"/>
      <c r="B42" s="23"/>
      <c r="C42" s="23"/>
      <c r="D42" s="23"/>
      <c r="E42" s="23"/>
      <c r="F42" s="124"/>
      <c r="G42" s="23"/>
      <c r="H42" s="23"/>
      <c r="I42" s="23"/>
      <c r="J42" s="23"/>
      <c r="K42" s="23"/>
    </row>
    <row r="43" spans="1:11" ht="15.75" customHeight="1">
      <c r="A43" s="29"/>
      <c r="B43" s="23"/>
      <c r="C43" s="23"/>
      <c r="D43" s="23"/>
      <c r="E43" s="23"/>
      <c r="F43" s="124"/>
      <c r="G43" s="23"/>
      <c r="H43" s="23"/>
      <c r="I43" s="23"/>
      <c r="J43" s="23"/>
      <c r="K43" s="23"/>
    </row>
    <row r="44" spans="1:11" ht="15.75" customHeight="1">
      <c r="A44" s="29"/>
      <c r="B44" s="23"/>
      <c r="C44" s="23"/>
      <c r="D44" s="23"/>
      <c r="E44" s="23"/>
      <c r="F44" s="124"/>
      <c r="G44" s="23"/>
      <c r="H44" s="23"/>
      <c r="I44" s="23"/>
      <c r="J44" s="23"/>
      <c r="K44" s="23"/>
    </row>
    <row r="45" spans="1:11" ht="15.75" customHeight="1">
      <c r="A45" s="29"/>
      <c r="B45" s="23"/>
      <c r="C45" s="23"/>
      <c r="D45" s="23"/>
      <c r="E45" s="23"/>
      <c r="F45" s="124"/>
      <c r="G45" s="23"/>
      <c r="H45" s="23"/>
      <c r="I45" s="23"/>
      <c r="J45" s="23"/>
      <c r="K45" s="23"/>
    </row>
    <row r="46" spans="1:11" ht="15.75" customHeight="1">
      <c r="A46" s="29"/>
      <c r="B46" s="23"/>
      <c r="C46" s="23"/>
      <c r="D46" s="23"/>
      <c r="E46" s="23"/>
      <c r="F46" s="124"/>
      <c r="G46" s="23"/>
      <c r="H46" s="23"/>
      <c r="I46" s="23"/>
      <c r="J46" s="23"/>
      <c r="K46" s="23"/>
    </row>
    <row r="47" spans="1:11" ht="15.75" customHeight="1">
      <c r="A47" s="29"/>
      <c r="B47" s="23"/>
      <c r="C47" s="23"/>
      <c r="D47" s="23"/>
      <c r="E47" s="23"/>
      <c r="F47" s="124"/>
      <c r="G47" s="23"/>
      <c r="H47" s="23"/>
      <c r="I47" s="23"/>
      <c r="J47" s="23"/>
      <c r="K47" s="23"/>
    </row>
    <row r="48" spans="1:11" ht="15.75" customHeight="1">
      <c r="A48" s="29"/>
      <c r="B48" s="23"/>
      <c r="C48" s="23"/>
      <c r="D48" s="23"/>
      <c r="E48" s="23"/>
      <c r="F48" s="124"/>
      <c r="G48" s="23"/>
      <c r="H48" s="23"/>
      <c r="I48" s="23"/>
      <c r="J48" s="23"/>
      <c r="K48" s="23"/>
    </row>
    <row r="49" spans="1:11" ht="15.75" customHeight="1">
      <c r="A49" s="29"/>
      <c r="B49" s="23"/>
      <c r="C49" s="23"/>
      <c r="D49" s="23"/>
      <c r="E49" s="23"/>
      <c r="F49" s="124"/>
      <c r="G49" s="23"/>
      <c r="H49" s="23"/>
      <c r="I49" s="23"/>
      <c r="J49" s="23"/>
      <c r="K49" s="23"/>
    </row>
    <row r="50" spans="1:11" ht="15.75" customHeight="1">
      <c r="A50" s="29"/>
      <c r="B50" s="23"/>
      <c r="C50" s="23"/>
      <c r="D50" s="23"/>
      <c r="E50" s="23"/>
      <c r="F50" s="124"/>
      <c r="G50" s="23"/>
      <c r="H50" s="23"/>
      <c r="I50" s="23"/>
      <c r="J50" s="23"/>
      <c r="K50" s="23"/>
    </row>
    <row r="51" spans="1:11" ht="15.75" customHeight="1">
      <c r="A51" s="29"/>
      <c r="B51" s="23"/>
      <c r="C51" s="23"/>
      <c r="D51" s="23"/>
      <c r="E51" s="23"/>
      <c r="F51" s="124"/>
      <c r="G51" s="23"/>
      <c r="H51" s="23"/>
      <c r="I51" s="23"/>
      <c r="J51" s="23"/>
      <c r="K51" s="23"/>
    </row>
    <row r="52" spans="1:11" ht="15.75" customHeight="1">
      <c r="A52" s="29"/>
      <c r="B52" s="23"/>
      <c r="C52" s="23"/>
      <c r="D52" s="23"/>
      <c r="E52" s="23"/>
      <c r="F52" s="124"/>
      <c r="G52" s="23"/>
      <c r="H52" s="23"/>
      <c r="I52" s="23"/>
      <c r="J52" s="23"/>
      <c r="K52" s="23"/>
    </row>
    <row r="53" spans="1:11" ht="15.75" customHeight="1">
      <c r="A53" s="29"/>
      <c r="B53" s="23"/>
      <c r="C53" s="23"/>
      <c r="D53" s="23"/>
      <c r="E53" s="23"/>
      <c r="F53" s="124"/>
      <c r="G53" s="23"/>
      <c r="H53" s="23"/>
      <c r="I53" s="23"/>
      <c r="J53" s="23"/>
      <c r="K53" s="23"/>
    </row>
    <row r="54" spans="1:11" ht="15.75" customHeight="1">
      <c r="A54" s="29"/>
      <c r="B54" s="23"/>
      <c r="C54" s="23"/>
      <c r="D54" s="23"/>
      <c r="E54" s="23"/>
      <c r="F54" s="124"/>
      <c r="G54" s="23"/>
      <c r="H54" s="23"/>
      <c r="I54" s="23"/>
      <c r="J54" s="23"/>
      <c r="K54" s="23"/>
    </row>
    <row r="55" spans="1:11" ht="15.75" customHeight="1">
      <c r="A55" s="29"/>
      <c r="B55" s="23"/>
      <c r="C55" s="23"/>
      <c r="D55" s="23"/>
      <c r="E55" s="23"/>
      <c r="F55" s="124"/>
      <c r="G55" s="23"/>
      <c r="H55" s="23"/>
      <c r="I55" s="23"/>
      <c r="J55" s="23"/>
      <c r="K55" s="23"/>
    </row>
    <row r="56" spans="1:11" ht="15.75" customHeight="1">
      <c r="A56" s="29"/>
      <c r="B56" s="23"/>
      <c r="C56" s="23"/>
      <c r="D56" s="23"/>
      <c r="E56" s="23"/>
      <c r="F56" s="124"/>
      <c r="G56" s="23"/>
      <c r="H56" s="23"/>
      <c r="I56" s="23"/>
      <c r="J56" s="23"/>
      <c r="K56" s="23"/>
    </row>
    <row r="57" spans="1:11" ht="15.75" customHeight="1">
      <c r="A57" s="29"/>
      <c r="B57" s="23"/>
      <c r="C57" s="23"/>
      <c r="D57" s="23"/>
      <c r="E57" s="23"/>
      <c r="F57" s="124"/>
      <c r="G57" s="23"/>
      <c r="H57" s="23"/>
      <c r="I57" s="23"/>
      <c r="J57" s="23"/>
      <c r="K57" s="23"/>
    </row>
    <row r="58" spans="1:11" ht="15.75" customHeight="1">
      <c r="A58" s="29"/>
      <c r="B58" s="23"/>
      <c r="C58" s="23"/>
      <c r="D58" s="23"/>
      <c r="E58" s="23"/>
      <c r="F58" s="124"/>
      <c r="G58" s="23"/>
      <c r="H58" s="23"/>
      <c r="I58" s="23"/>
      <c r="J58" s="23"/>
      <c r="K58" s="23"/>
    </row>
    <row r="59" spans="1:11" ht="15.75" customHeight="1">
      <c r="A59" s="29"/>
      <c r="B59" s="23"/>
      <c r="C59" s="23"/>
      <c r="D59" s="23"/>
      <c r="E59" s="23"/>
      <c r="F59" s="124"/>
      <c r="G59" s="23"/>
      <c r="H59" s="23"/>
      <c r="I59" s="23"/>
      <c r="J59" s="23"/>
      <c r="K59" s="23"/>
    </row>
    <row r="60" spans="1:11" ht="15.75" customHeight="1">
      <c r="A60" s="29"/>
      <c r="B60" s="23"/>
      <c r="C60" s="23"/>
      <c r="D60" s="23"/>
      <c r="E60" s="23"/>
      <c r="F60" s="124"/>
      <c r="G60" s="23"/>
      <c r="H60" s="23"/>
      <c r="I60" s="23"/>
      <c r="J60" s="23"/>
      <c r="K60" s="23"/>
    </row>
    <row r="61" spans="1:11" ht="15.75" customHeight="1">
      <c r="A61" s="29"/>
      <c r="B61" s="23"/>
      <c r="C61" s="23"/>
      <c r="D61" s="23"/>
      <c r="E61" s="23"/>
      <c r="F61" s="124"/>
      <c r="G61" s="23"/>
      <c r="H61" s="23"/>
      <c r="I61" s="23"/>
      <c r="J61" s="23"/>
      <c r="K61" s="23"/>
    </row>
    <row r="62" spans="1:11" ht="15.75" customHeight="1">
      <c r="A62" s="29"/>
      <c r="B62" s="23"/>
      <c r="C62" s="23"/>
      <c r="D62" s="23"/>
      <c r="E62" s="23"/>
      <c r="F62" s="124"/>
      <c r="G62" s="23"/>
      <c r="H62" s="23"/>
      <c r="I62" s="23"/>
      <c r="J62" s="23"/>
      <c r="K62" s="23"/>
    </row>
    <row r="63" spans="1:11" ht="15.75" customHeight="1">
      <c r="A63" s="29"/>
      <c r="B63" s="23"/>
      <c r="C63" s="23"/>
      <c r="D63" s="23"/>
      <c r="E63" s="23"/>
      <c r="F63" s="124"/>
      <c r="G63" s="23"/>
      <c r="H63" s="23"/>
      <c r="I63" s="23"/>
      <c r="J63" s="23"/>
      <c r="K63" s="23"/>
    </row>
    <row r="64" spans="1:11" ht="15.75" customHeight="1">
      <c r="A64" s="29"/>
      <c r="B64" s="23"/>
      <c r="C64" s="23"/>
      <c r="D64" s="23"/>
      <c r="E64" s="23"/>
      <c r="F64" s="124"/>
      <c r="G64" s="23"/>
      <c r="H64" s="23"/>
      <c r="I64" s="23"/>
      <c r="J64" s="23"/>
      <c r="K64" s="23"/>
    </row>
    <row r="65" spans="1:11" ht="15.75" customHeight="1">
      <c r="A65" s="29"/>
      <c r="B65" s="23"/>
      <c r="C65" s="23"/>
      <c r="D65" s="23"/>
      <c r="E65" s="23"/>
      <c r="F65" s="124"/>
      <c r="G65" s="23"/>
      <c r="H65" s="23"/>
      <c r="I65" s="23"/>
      <c r="J65" s="23"/>
      <c r="K65" s="23"/>
    </row>
    <row r="66" spans="1:11" ht="15.75" customHeight="1">
      <c r="A66" s="29"/>
      <c r="B66" s="23"/>
      <c r="C66" s="23"/>
      <c r="D66" s="23"/>
      <c r="E66" s="23"/>
      <c r="F66" s="124"/>
      <c r="G66" s="23"/>
      <c r="H66" s="23"/>
      <c r="I66" s="23"/>
      <c r="J66" s="23"/>
      <c r="K66" s="23"/>
    </row>
    <row r="67" spans="1:11" ht="15.75" customHeight="1">
      <c r="A67" s="29"/>
      <c r="B67" s="23"/>
      <c r="C67" s="23"/>
      <c r="D67" s="23"/>
      <c r="E67" s="23"/>
      <c r="F67" s="124"/>
      <c r="G67" s="23"/>
      <c r="H67" s="23"/>
      <c r="I67" s="23"/>
      <c r="J67" s="23"/>
      <c r="K67" s="23"/>
    </row>
    <row r="68" spans="1:11" ht="15.75" customHeight="1">
      <c r="A68" s="29"/>
      <c r="B68" s="23"/>
      <c r="C68" s="23"/>
      <c r="D68" s="23"/>
      <c r="E68" s="23"/>
      <c r="F68" s="124"/>
      <c r="G68" s="23"/>
      <c r="H68" s="23"/>
      <c r="I68" s="23"/>
      <c r="J68" s="23"/>
      <c r="K68" s="23"/>
    </row>
    <row r="69" spans="1:11" ht="15.75" customHeight="1">
      <c r="A69" s="29"/>
      <c r="B69" s="23"/>
      <c r="C69" s="23"/>
      <c r="D69" s="23"/>
      <c r="E69" s="23"/>
      <c r="F69" s="124"/>
      <c r="G69" s="23"/>
      <c r="H69" s="23"/>
      <c r="I69" s="23"/>
      <c r="J69" s="23"/>
      <c r="K69" s="23"/>
    </row>
    <row r="70" spans="1:11" ht="15.75" customHeight="1">
      <c r="A70" s="29"/>
      <c r="B70" s="23"/>
      <c r="C70" s="23"/>
      <c r="D70" s="23"/>
      <c r="E70" s="23"/>
      <c r="F70" s="124"/>
      <c r="G70" s="23"/>
      <c r="H70" s="23"/>
      <c r="I70" s="23"/>
      <c r="J70" s="23"/>
      <c r="K70" s="23"/>
    </row>
    <row r="71" spans="1:11" ht="15.75" customHeight="1">
      <c r="A71" s="29"/>
      <c r="B71" s="23"/>
      <c r="C71" s="23"/>
      <c r="D71" s="23"/>
      <c r="E71" s="23"/>
      <c r="F71" s="124"/>
      <c r="G71" s="23"/>
      <c r="H71" s="23"/>
      <c r="I71" s="23"/>
      <c r="J71" s="23"/>
      <c r="K71" s="23"/>
    </row>
    <row r="72" spans="1:11" ht="15.75" customHeight="1">
      <c r="A72" s="29"/>
      <c r="B72" s="23"/>
      <c r="C72" s="23"/>
      <c r="D72" s="23"/>
      <c r="E72" s="23"/>
      <c r="F72" s="124"/>
      <c r="G72" s="23"/>
      <c r="H72" s="23"/>
      <c r="I72" s="23"/>
      <c r="J72" s="23"/>
      <c r="K72" s="23"/>
    </row>
    <row r="73" spans="1:11" ht="15.75" customHeight="1">
      <c r="A73" s="29"/>
      <c r="B73" s="23"/>
      <c r="C73" s="23"/>
      <c r="D73" s="23"/>
      <c r="E73" s="23"/>
      <c r="F73" s="124"/>
      <c r="G73" s="23"/>
      <c r="H73" s="23"/>
      <c r="I73" s="23"/>
      <c r="J73" s="23"/>
      <c r="K73" s="23"/>
    </row>
    <row r="74" spans="1:11" ht="15.75" customHeight="1">
      <c r="A74" s="29"/>
      <c r="B74" s="23"/>
      <c r="C74" s="23"/>
      <c r="D74" s="23"/>
      <c r="E74" s="23"/>
      <c r="F74" s="124"/>
      <c r="G74" s="23"/>
      <c r="H74" s="23"/>
      <c r="I74" s="23"/>
      <c r="J74" s="23"/>
      <c r="K74" s="23"/>
    </row>
    <row r="75" spans="1:11" ht="15.75" customHeight="1">
      <c r="A75" s="29"/>
      <c r="B75" s="23"/>
      <c r="C75" s="23"/>
      <c r="D75" s="23"/>
      <c r="E75" s="23"/>
      <c r="F75" s="124"/>
      <c r="G75" s="23"/>
      <c r="H75" s="23"/>
      <c r="I75" s="23"/>
      <c r="J75" s="23"/>
      <c r="K75" s="23"/>
    </row>
    <row r="76" spans="1:11" ht="15.75" customHeight="1">
      <c r="A76" s="29"/>
      <c r="B76" s="23"/>
      <c r="C76" s="23"/>
      <c r="D76" s="23"/>
      <c r="E76" s="23"/>
      <c r="F76" s="124"/>
      <c r="G76" s="23"/>
      <c r="H76" s="23"/>
      <c r="I76" s="23"/>
      <c r="J76" s="23"/>
      <c r="K76" s="23"/>
    </row>
    <row r="77" spans="1:11" ht="15.75" customHeight="1">
      <c r="A77" s="29"/>
      <c r="B77" s="23"/>
      <c r="C77" s="23"/>
      <c r="D77" s="23"/>
      <c r="E77" s="23"/>
      <c r="F77" s="124"/>
      <c r="G77" s="23"/>
      <c r="H77" s="23"/>
      <c r="I77" s="23"/>
      <c r="J77" s="23"/>
      <c r="K77" s="23"/>
    </row>
    <row r="78" spans="1:11" ht="15.75" customHeight="1">
      <c r="A78" s="29"/>
      <c r="B78" s="23"/>
      <c r="C78" s="23"/>
      <c r="D78" s="23"/>
      <c r="E78" s="23"/>
      <c r="F78" s="124"/>
      <c r="G78" s="23"/>
      <c r="H78" s="23"/>
      <c r="I78" s="23"/>
      <c r="J78" s="23"/>
      <c r="K78" s="23"/>
    </row>
    <row r="79" spans="1:11" ht="15.75" customHeight="1">
      <c r="A79" s="29"/>
      <c r="B79" s="23"/>
      <c r="C79" s="23"/>
      <c r="D79" s="23"/>
      <c r="E79" s="23"/>
      <c r="F79" s="124"/>
      <c r="G79" s="23"/>
      <c r="H79" s="23"/>
      <c r="I79" s="23"/>
      <c r="J79" s="23"/>
      <c r="K79" s="23"/>
    </row>
    <row r="80" spans="1:11" ht="15.75" customHeight="1">
      <c r="A80" s="29"/>
      <c r="B80" s="23"/>
      <c r="C80" s="23"/>
      <c r="D80" s="23"/>
      <c r="E80" s="23"/>
      <c r="F80" s="124"/>
      <c r="G80" s="23"/>
      <c r="H80" s="23"/>
      <c r="I80" s="23"/>
      <c r="J80" s="23"/>
      <c r="K80" s="23"/>
    </row>
    <row r="81" spans="1:11" ht="15.75" customHeight="1">
      <c r="A81" s="29"/>
      <c r="B81" s="23"/>
      <c r="C81" s="23"/>
      <c r="D81" s="23"/>
      <c r="E81" s="23"/>
      <c r="F81" s="124"/>
      <c r="G81" s="23"/>
      <c r="H81" s="23"/>
      <c r="I81" s="23"/>
      <c r="J81" s="23"/>
      <c r="K81" s="23"/>
    </row>
    <row r="82" spans="1:11" ht="15.75" customHeight="1">
      <c r="A82" s="29"/>
      <c r="B82" s="23"/>
      <c r="C82" s="23"/>
      <c r="D82" s="23"/>
      <c r="E82" s="23"/>
      <c r="F82" s="124"/>
      <c r="G82" s="23"/>
      <c r="H82" s="23"/>
      <c r="I82" s="23"/>
      <c r="J82" s="23"/>
      <c r="K82" s="23"/>
    </row>
    <row r="83" spans="1:11" ht="15.75" customHeight="1">
      <c r="A83" s="29"/>
      <c r="B83" s="23"/>
      <c r="C83" s="23"/>
      <c r="D83" s="23"/>
      <c r="E83" s="23"/>
      <c r="F83" s="124"/>
      <c r="G83" s="23"/>
      <c r="H83" s="23"/>
      <c r="I83" s="23"/>
      <c r="J83" s="23"/>
      <c r="K83" s="23"/>
    </row>
    <row r="84" spans="1:11" ht="15.75" customHeight="1">
      <c r="A84" s="29"/>
      <c r="B84" s="23"/>
      <c r="C84" s="23"/>
      <c r="D84" s="23"/>
      <c r="E84" s="23"/>
      <c r="F84" s="124"/>
      <c r="G84" s="23"/>
      <c r="H84" s="23"/>
      <c r="I84" s="23"/>
      <c r="J84" s="23"/>
      <c r="K84" s="23"/>
    </row>
    <row r="85" spans="1:11" ht="15.75" customHeight="1">
      <c r="A85" s="29"/>
      <c r="B85" s="23"/>
      <c r="C85" s="23"/>
      <c r="D85" s="23"/>
      <c r="E85" s="23"/>
      <c r="F85" s="124"/>
      <c r="G85" s="23"/>
      <c r="H85" s="23"/>
      <c r="I85" s="23"/>
      <c r="J85" s="23"/>
      <c r="K85" s="23"/>
    </row>
    <row r="86" spans="1:11" ht="15.75" customHeight="1">
      <c r="A86" s="29"/>
      <c r="B86" s="23"/>
      <c r="C86" s="23"/>
      <c r="D86" s="23"/>
      <c r="E86" s="23"/>
      <c r="F86" s="124"/>
      <c r="G86" s="23"/>
      <c r="H86" s="23"/>
      <c r="I86" s="23"/>
      <c r="J86" s="23"/>
      <c r="K86" s="23"/>
    </row>
    <row r="87" spans="1:11" ht="15.75" customHeight="1">
      <c r="A87" s="29"/>
      <c r="B87" s="23"/>
      <c r="C87" s="23"/>
      <c r="D87" s="23"/>
      <c r="E87" s="23"/>
      <c r="F87" s="124"/>
      <c r="G87" s="23"/>
      <c r="H87" s="23"/>
      <c r="I87" s="23"/>
      <c r="J87" s="23"/>
      <c r="K87" s="23"/>
    </row>
    <row r="88" spans="1:11" ht="15.75" customHeight="1">
      <c r="A88" s="29"/>
      <c r="B88" s="23"/>
      <c r="C88" s="23"/>
      <c r="D88" s="23"/>
      <c r="E88" s="23"/>
      <c r="F88" s="124"/>
      <c r="G88" s="23"/>
      <c r="H88" s="23"/>
      <c r="I88" s="23"/>
      <c r="J88" s="23"/>
      <c r="K88" s="23"/>
    </row>
    <row r="89" spans="1:11" ht="15.75" customHeight="1">
      <c r="A89" s="29"/>
      <c r="B89" s="23"/>
      <c r="C89" s="23"/>
      <c r="D89" s="23"/>
      <c r="E89" s="23"/>
      <c r="F89" s="124"/>
      <c r="G89" s="23"/>
      <c r="H89" s="23"/>
      <c r="I89" s="23"/>
      <c r="J89" s="23"/>
      <c r="K89" s="23"/>
    </row>
    <row r="90" spans="1:11" ht="15.75" customHeight="1">
      <c r="A90" s="29"/>
      <c r="B90" s="23"/>
      <c r="C90" s="23"/>
      <c r="D90" s="23"/>
      <c r="E90" s="23"/>
      <c r="F90" s="124"/>
      <c r="G90" s="23"/>
      <c r="H90" s="23"/>
      <c r="I90" s="23"/>
      <c r="J90" s="23"/>
      <c r="K90" s="23"/>
    </row>
    <row r="91" spans="1:11" ht="15.75" customHeight="1">
      <c r="A91" s="29"/>
      <c r="B91" s="23"/>
      <c r="C91" s="23"/>
      <c r="D91" s="23"/>
      <c r="E91" s="23"/>
      <c r="F91" s="124"/>
      <c r="G91" s="23"/>
      <c r="H91" s="23"/>
      <c r="I91" s="23"/>
      <c r="J91" s="23"/>
      <c r="K91" s="23"/>
    </row>
    <row r="92" spans="1:11" ht="15.75" customHeight="1">
      <c r="A92" s="29"/>
      <c r="B92" s="23"/>
      <c r="C92" s="23"/>
      <c r="D92" s="23"/>
      <c r="E92" s="23"/>
      <c r="F92" s="124"/>
      <c r="G92" s="23"/>
      <c r="H92" s="23"/>
      <c r="I92" s="23"/>
      <c r="J92" s="23"/>
      <c r="K92" s="23"/>
    </row>
    <row r="93" spans="1:11" ht="15.75" customHeight="1">
      <c r="A93" s="29"/>
      <c r="B93" s="23"/>
      <c r="C93" s="23"/>
      <c r="D93" s="23"/>
      <c r="E93" s="23"/>
      <c r="F93" s="124"/>
      <c r="G93" s="23"/>
      <c r="H93" s="23"/>
      <c r="I93" s="23"/>
      <c r="J93" s="23"/>
      <c r="K93" s="23"/>
    </row>
    <row r="94" spans="1:11" ht="15.75" customHeight="1">
      <c r="A94" s="29"/>
      <c r="B94" s="23"/>
      <c r="C94" s="23"/>
      <c r="D94" s="23"/>
      <c r="E94" s="23"/>
      <c r="F94" s="124"/>
      <c r="G94" s="23"/>
      <c r="H94" s="23"/>
      <c r="I94" s="23"/>
      <c r="J94" s="23"/>
      <c r="K94" s="23"/>
    </row>
    <row r="95" spans="1:11" ht="15.75" customHeight="1">
      <c r="A95" s="29"/>
      <c r="B95" s="23"/>
      <c r="C95" s="23"/>
      <c r="D95" s="23"/>
      <c r="E95" s="23"/>
      <c r="F95" s="124"/>
      <c r="G95" s="23"/>
      <c r="H95" s="23"/>
      <c r="I95" s="23"/>
      <c r="J95" s="23"/>
      <c r="K95" s="23"/>
    </row>
    <row r="96" spans="1:11" ht="15.75" customHeight="1">
      <c r="A96" s="29"/>
      <c r="B96" s="23"/>
      <c r="C96" s="23"/>
      <c r="D96" s="23"/>
      <c r="E96" s="23"/>
      <c r="F96" s="124"/>
      <c r="G96" s="23"/>
      <c r="H96" s="23"/>
      <c r="I96" s="23"/>
      <c r="J96" s="23"/>
      <c r="K96" s="23"/>
    </row>
    <row r="97" spans="1:11" ht="15.75" customHeight="1">
      <c r="A97" s="29"/>
      <c r="B97" s="23"/>
      <c r="C97" s="23"/>
      <c r="D97" s="23"/>
      <c r="E97" s="23"/>
      <c r="F97" s="124"/>
      <c r="G97" s="23"/>
      <c r="H97" s="23"/>
      <c r="I97" s="23"/>
      <c r="J97" s="23"/>
      <c r="K97" s="23"/>
    </row>
    <row r="98" spans="1:11" ht="15.75" customHeight="1">
      <c r="A98" s="29"/>
      <c r="B98" s="23"/>
      <c r="C98" s="23"/>
      <c r="D98" s="23"/>
      <c r="E98" s="23"/>
      <c r="F98" s="124"/>
      <c r="G98" s="23"/>
      <c r="H98" s="23"/>
      <c r="I98" s="23"/>
      <c r="J98" s="23"/>
      <c r="K98" s="23"/>
    </row>
    <row r="99" spans="1:11" ht="15.75" customHeight="1">
      <c r="A99" s="29"/>
      <c r="B99" s="23"/>
      <c r="C99" s="23"/>
      <c r="D99" s="23"/>
      <c r="E99" s="23"/>
      <c r="F99" s="124"/>
      <c r="G99" s="23"/>
      <c r="H99" s="23"/>
      <c r="I99" s="23"/>
      <c r="J99" s="23"/>
      <c r="K99" s="23"/>
    </row>
    <row r="100" spans="1:11" ht="15.75" customHeight="1">
      <c r="A100" s="29"/>
      <c r="B100" s="23"/>
      <c r="C100" s="23"/>
      <c r="D100" s="23"/>
      <c r="E100" s="23"/>
      <c r="F100" s="124"/>
      <c r="G100" s="23"/>
      <c r="H100" s="23"/>
      <c r="I100" s="23"/>
      <c r="J100" s="23"/>
      <c r="K100" s="23"/>
    </row>
    <row r="101" spans="1:11" ht="15.75" customHeight="1">
      <c r="A101" s="29"/>
      <c r="B101" s="23"/>
      <c r="C101" s="23"/>
      <c r="D101" s="23"/>
      <c r="E101" s="23"/>
      <c r="F101" s="124"/>
      <c r="G101" s="23"/>
      <c r="H101" s="23"/>
      <c r="I101" s="23"/>
      <c r="J101" s="23"/>
      <c r="K101" s="23"/>
    </row>
    <row r="102" spans="1:11" ht="15.75" customHeight="1">
      <c r="A102" s="29"/>
      <c r="B102" s="23"/>
      <c r="C102" s="23"/>
      <c r="D102" s="23"/>
      <c r="E102" s="23"/>
      <c r="F102" s="124"/>
      <c r="G102" s="23"/>
      <c r="H102" s="23"/>
      <c r="I102" s="23"/>
      <c r="J102" s="23"/>
      <c r="K102" s="23"/>
    </row>
    <row r="103" spans="1:11" ht="15.75" customHeight="1">
      <c r="A103" s="29"/>
      <c r="B103" s="23"/>
      <c r="C103" s="23"/>
      <c r="D103" s="23"/>
      <c r="E103" s="23"/>
      <c r="F103" s="124"/>
      <c r="G103" s="23"/>
      <c r="H103" s="23"/>
      <c r="I103" s="23"/>
      <c r="J103" s="23"/>
      <c r="K103" s="23"/>
    </row>
    <row r="104" spans="1:11" ht="15.75" customHeight="1">
      <c r="A104" s="29"/>
      <c r="B104" s="23"/>
      <c r="C104" s="23"/>
      <c r="D104" s="23"/>
      <c r="E104" s="23"/>
      <c r="F104" s="124"/>
      <c r="G104" s="23"/>
      <c r="H104" s="23"/>
      <c r="I104" s="23"/>
      <c r="J104" s="23"/>
      <c r="K104" s="23"/>
    </row>
    <row r="105" spans="1:11" ht="15.75" customHeight="1">
      <c r="A105" s="29"/>
      <c r="B105" s="23"/>
      <c r="C105" s="23"/>
      <c r="D105" s="23"/>
      <c r="E105" s="23"/>
      <c r="F105" s="124"/>
      <c r="G105" s="23"/>
      <c r="H105" s="23"/>
      <c r="I105" s="23"/>
      <c r="J105" s="23"/>
      <c r="K105" s="23"/>
    </row>
    <row r="106" spans="1:11" ht="15.75" customHeight="1">
      <c r="A106" s="29"/>
      <c r="B106" s="23"/>
      <c r="C106" s="23"/>
      <c r="D106" s="23"/>
      <c r="E106" s="23"/>
      <c r="F106" s="124"/>
      <c r="G106" s="23"/>
      <c r="H106" s="23"/>
      <c r="I106" s="23"/>
      <c r="J106" s="23"/>
      <c r="K106" s="23"/>
    </row>
    <row r="107" spans="1:11" ht="15.75" customHeight="1">
      <c r="A107" s="29"/>
      <c r="B107" s="23"/>
      <c r="C107" s="23"/>
      <c r="D107" s="23"/>
      <c r="E107" s="23"/>
      <c r="F107" s="124"/>
      <c r="G107" s="23"/>
      <c r="H107" s="23"/>
      <c r="I107" s="23"/>
      <c r="J107" s="23"/>
      <c r="K107" s="23"/>
    </row>
    <row r="108" spans="1:11" ht="15.75" customHeight="1">
      <c r="A108" s="29"/>
      <c r="B108" s="23"/>
      <c r="C108" s="23"/>
      <c r="D108" s="23"/>
      <c r="E108" s="23"/>
      <c r="F108" s="124"/>
      <c r="G108" s="23"/>
      <c r="H108" s="23"/>
      <c r="I108" s="23"/>
      <c r="J108" s="23"/>
      <c r="K108" s="23"/>
    </row>
    <row r="109" spans="1:11" ht="15.75" customHeight="1">
      <c r="A109" s="29"/>
      <c r="B109" s="23"/>
      <c r="C109" s="23"/>
      <c r="D109" s="23"/>
      <c r="E109" s="23"/>
      <c r="F109" s="124"/>
      <c r="G109" s="23"/>
      <c r="H109" s="23"/>
      <c r="I109" s="23"/>
      <c r="J109" s="23"/>
      <c r="K109" s="23"/>
    </row>
    <row r="110" spans="1:11" ht="15.75" customHeight="1">
      <c r="A110" s="29"/>
      <c r="B110" s="23"/>
      <c r="C110" s="23"/>
      <c r="D110" s="23"/>
      <c r="E110" s="23"/>
      <c r="F110" s="124"/>
      <c r="G110" s="23"/>
      <c r="H110" s="23"/>
      <c r="I110" s="23"/>
      <c r="J110" s="23"/>
      <c r="K110" s="23"/>
    </row>
    <row r="111" spans="1:11" ht="15.75" customHeight="1">
      <c r="A111" s="29"/>
      <c r="B111" s="23"/>
      <c r="C111" s="23"/>
      <c r="D111" s="23"/>
      <c r="E111" s="23"/>
      <c r="F111" s="124"/>
      <c r="G111" s="23"/>
      <c r="H111" s="23"/>
      <c r="I111" s="23"/>
      <c r="J111" s="23"/>
      <c r="K111" s="23"/>
    </row>
    <row r="112" spans="1:11" ht="15.75" customHeight="1">
      <c r="A112" s="29"/>
      <c r="B112" s="23"/>
      <c r="C112" s="23"/>
      <c r="D112" s="23"/>
      <c r="E112" s="23"/>
      <c r="F112" s="124"/>
      <c r="G112" s="23"/>
      <c r="H112" s="23"/>
      <c r="I112" s="23"/>
      <c r="J112" s="23"/>
      <c r="K112" s="23"/>
    </row>
    <row r="113" spans="1:11" ht="15.75" customHeight="1">
      <c r="A113" s="29"/>
      <c r="B113" s="23"/>
      <c r="C113" s="23"/>
      <c r="D113" s="23"/>
      <c r="E113" s="23"/>
      <c r="F113" s="124"/>
      <c r="G113" s="23"/>
      <c r="H113" s="23"/>
      <c r="I113" s="23"/>
      <c r="J113" s="23"/>
      <c r="K113" s="23"/>
    </row>
    <row r="114" spans="1:11" ht="15.75" customHeight="1">
      <c r="A114" s="29"/>
      <c r="B114" s="23"/>
      <c r="C114" s="23"/>
      <c r="D114" s="23"/>
      <c r="E114" s="23"/>
      <c r="F114" s="124"/>
      <c r="G114" s="23"/>
      <c r="H114" s="23"/>
      <c r="I114" s="23"/>
      <c r="J114" s="23"/>
      <c r="K114" s="23"/>
    </row>
    <row r="115" spans="1:11" ht="15.75" customHeight="1">
      <c r="A115" s="29"/>
      <c r="B115" s="23"/>
      <c r="C115" s="23"/>
      <c r="D115" s="23"/>
      <c r="E115" s="23"/>
      <c r="F115" s="124"/>
      <c r="G115" s="23"/>
      <c r="H115" s="23"/>
      <c r="I115" s="23"/>
      <c r="J115" s="23"/>
      <c r="K115" s="23"/>
    </row>
    <row r="116" spans="1:11" ht="15.75" customHeight="1">
      <c r="A116" s="29"/>
      <c r="B116" s="23"/>
      <c r="C116" s="23"/>
      <c r="D116" s="23"/>
      <c r="E116" s="23"/>
      <c r="F116" s="124"/>
      <c r="G116" s="23"/>
      <c r="H116" s="23"/>
      <c r="I116" s="23"/>
      <c r="J116" s="23"/>
      <c r="K116" s="23"/>
    </row>
    <row r="117" spans="1:11" ht="15.75" customHeight="1">
      <c r="A117" s="29"/>
      <c r="B117" s="23"/>
      <c r="C117" s="23"/>
      <c r="D117" s="23"/>
      <c r="E117" s="23"/>
      <c r="F117" s="124"/>
      <c r="G117" s="23"/>
      <c r="H117" s="23"/>
      <c r="I117" s="23"/>
      <c r="J117" s="23"/>
      <c r="K117" s="23"/>
    </row>
    <row r="118" spans="1:11" ht="15.75" customHeight="1">
      <c r="A118" s="29"/>
      <c r="B118" s="23"/>
      <c r="C118" s="23"/>
      <c r="D118" s="23"/>
      <c r="E118" s="23"/>
      <c r="F118" s="124"/>
      <c r="G118" s="23"/>
      <c r="H118" s="23"/>
      <c r="I118" s="23"/>
      <c r="J118" s="23"/>
      <c r="K118" s="23"/>
    </row>
    <row r="119" spans="1:11" ht="15.75" customHeight="1">
      <c r="A119" s="29"/>
      <c r="B119" s="23"/>
      <c r="C119" s="23"/>
      <c r="D119" s="23"/>
      <c r="E119" s="23"/>
      <c r="F119" s="124"/>
      <c r="G119" s="23"/>
      <c r="H119" s="23"/>
      <c r="I119" s="23"/>
      <c r="J119" s="23"/>
      <c r="K119" s="23"/>
    </row>
    <row r="120" spans="1:11" ht="15.75" customHeight="1">
      <c r="A120" s="29"/>
      <c r="B120" s="23"/>
      <c r="C120" s="23"/>
      <c r="D120" s="23"/>
      <c r="E120" s="23"/>
      <c r="F120" s="124"/>
      <c r="G120" s="23"/>
      <c r="H120" s="23"/>
      <c r="I120" s="23"/>
      <c r="J120" s="23"/>
      <c r="K120" s="23"/>
    </row>
    <row r="121" spans="1:11" ht="15.75" customHeight="1">
      <c r="A121" s="29"/>
      <c r="B121" s="23"/>
      <c r="C121" s="23"/>
      <c r="D121" s="23"/>
      <c r="E121" s="23"/>
      <c r="F121" s="124"/>
      <c r="G121" s="23"/>
      <c r="H121" s="23"/>
      <c r="I121" s="23"/>
      <c r="J121" s="23"/>
      <c r="K121" s="23"/>
    </row>
    <row r="122" spans="1:11" ht="15.75" customHeight="1">
      <c r="A122" s="29"/>
      <c r="B122" s="23"/>
      <c r="C122" s="23"/>
      <c r="D122" s="23"/>
      <c r="E122" s="23"/>
      <c r="F122" s="124"/>
      <c r="G122" s="23"/>
      <c r="H122" s="23"/>
      <c r="I122" s="23"/>
      <c r="J122" s="23"/>
      <c r="K122" s="23"/>
    </row>
    <row r="123" spans="1:11" ht="15.75" customHeight="1">
      <c r="A123" s="29"/>
      <c r="B123" s="23"/>
      <c r="C123" s="23"/>
      <c r="D123" s="23"/>
      <c r="E123" s="23"/>
      <c r="F123" s="124"/>
      <c r="G123" s="23"/>
      <c r="H123" s="23"/>
      <c r="I123" s="23"/>
      <c r="J123" s="23"/>
      <c r="K123" s="23"/>
    </row>
    <row r="124" spans="1:11" ht="15.75" customHeight="1">
      <c r="A124" s="29"/>
      <c r="B124" s="23"/>
      <c r="C124" s="23"/>
      <c r="D124" s="23"/>
      <c r="E124" s="23"/>
      <c r="F124" s="124"/>
      <c r="G124" s="23"/>
      <c r="H124" s="23"/>
      <c r="I124" s="23"/>
      <c r="J124" s="23"/>
      <c r="K124" s="23"/>
    </row>
    <row r="125" spans="1:11" ht="15.75" customHeight="1">
      <c r="A125" s="29"/>
      <c r="B125" s="23"/>
      <c r="C125" s="23"/>
      <c r="D125" s="23"/>
      <c r="E125" s="23"/>
      <c r="F125" s="124"/>
      <c r="G125" s="23"/>
      <c r="H125" s="23"/>
      <c r="I125" s="23"/>
      <c r="J125" s="23"/>
      <c r="K125" s="23"/>
    </row>
    <row r="126" spans="1:11" ht="15.75" customHeight="1">
      <c r="A126" s="29"/>
      <c r="B126" s="23"/>
      <c r="C126" s="23"/>
      <c r="D126" s="23"/>
      <c r="E126" s="23"/>
      <c r="F126" s="124"/>
      <c r="G126" s="23"/>
      <c r="H126" s="23"/>
      <c r="I126" s="23"/>
      <c r="J126" s="23"/>
      <c r="K126" s="23"/>
    </row>
    <row r="127" spans="1:11" ht="15.75" customHeight="1">
      <c r="A127" s="29"/>
      <c r="B127" s="23"/>
      <c r="C127" s="23"/>
      <c r="D127" s="23"/>
      <c r="E127" s="23"/>
      <c r="F127" s="124"/>
      <c r="G127" s="23"/>
      <c r="H127" s="23"/>
      <c r="I127" s="23"/>
      <c r="J127" s="23"/>
      <c r="K127" s="23"/>
    </row>
    <row r="128" spans="1:11" ht="15.75" customHeight="1">
      <c r="A128" s="29"/>
      <c r="B128" s="23"/>
      <c r="C128" s="23"/>
      <c r="D128" s="23"/>
      <c r="E128" s="23"/>
      <c r="F128" s="124"/>
      <c r="G128" s="23"/>
      <c r="H128" s="23"/>
      <c r="I128" s="23"/>
      <c r="J128" s="23"/>
      <c r="K128" s="23"/>
    </row>
    <row r="129" spans="1:11" ht="15.75" customHeight="1">
      <c r="A129" s="29"/>
      <c r="B129" s="23"/>
      <c r="C129" s="23"/>
      <c r="D129" s="23"/>
      <c r="E129" s="23"/>
      <c r="F129" s="124"/>
      <c r="G129" s="23"/>
      <c r="H129" s="23"/>
      <c r="I129" s="23"/>
      <c r="J129" s="23"/>
      <c r="K129" s="23"/>
    </row>
    <row r="130" spans="1:11" ht="15.75" customHeight="1">
      <c r="A130" s="29"/>
      <c r="B130" s="23"/>
      <c r="C130" s="23"/>
      <c r="D130" s="23"/>
      <c r="E130" s="23"/>
      <c r="F130" s="124"/>
      <c r="G130" s="23"/>
      <c r="H130" s="23"/>
      <c r="I130" s="23"/>
      <c r="J130" s="23"/>
      <c r="K130" s="23"/>
    </row>
    <row r="131" spans="1:11" ht="15.75" customHeight="1">
      <c r="A131" s="29"/>
      <c r="B131" s="23"/>
      <c r="C131" s="23"/>
      <c r="D131" s="23"/>
      <c r="E131" s="23"/>
      <c r="F131" s="124"/>
      <c r="G131" s="23"/>
      <c r="H131" s="23"/>
      <c r="I131" s="23"/>
      <c r="J131" s="23"/>
      <c r="K131" s="23"/>
    </row>
    <row r="132" spans="1:11" ht="15.75" customHeight="1">
      <c r="A132" s="29"/>
      <c r="B132" s="23"/>
      <c r="C132" s="23"/>
      <c r="D132" s="23"/>
      <c r="E132" s="23"/>
      <c r="F132" s="124"/>
      <c r="G132" s="23"/>
      <c r="H132" s="23"/>
      <c r="I132" s="23"/>
      <c r="J132" s="23"/>
      <c r="K132" s="23"/>
    </row>
    <row r="133" spans="1:11" ht="15.75" customHeight="1">
      <c r="A133" s="29"/>
      <c r="B133" s="23"/>
      <c r="C133" s="23"/>
      <c r="D133" s="23"/>
      <c r="E133" s="23"/>
      <c r="F133" s="124"/>
      <c r="G133" s="23"/>
      <c r="H133" s="23"/>
      <c r="I133" s="23"/>
      <c r="J133" s="23"/>
      <c r="K133" s="23"/>
    </row>
    <row r="134" spans="1:11" ht="15.75" customHeight="1">
      <c r="A134" s="29"/>
      <c r="B134" s="23"/>
      <c r="C134" s="23"/>
      <c r="D134" s="23"/>
      <c r="E134" s="23"/>
      <c r="F134" s="124"/>
      <c r="G134" s="23"/>
      <c r="H134" s="23"/>
      <c r="I134" s="23"/>
      <c r="J134" s="23"/>
      <c r="K134" s="23"/>
    </row>
    <row r="135" spans="1:11" ht="15.75" customHeight="1">
      <c r="A135" s="29"/>
      <c r="B135" s="23"/>
      <c r="C135" s="23"/>
      <c r="D135" s="23"/>
      <c r="E135" s="23"/>
      <c r="F135" s="124"/>
      <c r="G135" s="23"/>
      <c r="H135" s="23"/>
      <c r="I135" s="23"/>
      <c r="J135" s="23"/>
      <c r="K135" s="23"/>
    </row>
    <row r="136" spans="1:11" ht="15.75" customHeight="1">
      <c r="A136" s="29"/>
      <c r="B136" s="23"/>
      <c r="C136" s="23"/>
      <c r="D136" s="23"/>
      <c r="E136" s="23"/>
      <c r="F136" s="124"/>
      <c r="G136" s="23"/>
      <c r="H136" s="23"/>
      <c r="I136" s="23"/>
      <c r="J136" s="23"/>
      <c r="K136" s="23"/>
    </row>
    <row r="137" spans="1:11" ht="15.75" customHeight="1">
      <c r="A137" s="29"/>
      <c r="B137" s="23"/>
      <c r="C137" s="23"/>
      <c r="D137" s="23"/>
      <c r="E137" s="23"/>
      <c r="F137" s="124"/>
      <c r="G137" s="23"/>
      <c r="H137" s="23"/>
      <c r="I137" s="23"/>
      <c r="J137" s="23"/>
      <c r="K137" s="23"/>
    </row>
    <row r="138" spans="1:11" ht="15.75" customHeight="1">
      <c r="A138" s="29"/>
      <c r="B138" s="23"/>
      <c r="C138" s="23"/>
      <c r="D138" s="23"/>
      <c r="E138" s="23"/>
      <c r="F138" s="124"/>
      <c r="G138" s="23"/>
      <c r="H138" s="23"/>
      <c r="I138" s="23"/>
      <c r="J138" s="23"/>
      <c r="K138" s="23"/>
    </row>
    <row r="139" spans="1:11" ht="15.75" customHeight="1">
      <c r="A139" s="29"/>
      <c r="B139" s="23"/>
      <c r="C139" s="23"/>
      <c r="D139" s="23"/>
      <c r="E139" s="23"/>
      <c r="F139" s="124"/>
      <c r="G139" s="23"/>
      <c r="H139" s="23"/>
      <c r="I139" s="23"/>
      <c r="J139" s="23"/>
      <c r="K139" s="23"/>
    </row>
    <row r="140" spans="1:11" ht="15.75" customHeight="1">
      <c r="A140" s="29"/>
      <c r="B140" s="23"/>
      <c r="C140" s="23"/>
      <c r="D140" s="23"/>
      <c r="E140" s="23"/>
      <c r="F140" s="124"/>
      <c r="G140" s="23"/>
      <c r="H140" s="23"/>
      <c r="I140" s="23"/>
      <c r="J140" s="23"/>
      <c r="K140" s="23"/>
    </row>
    <row r="141" spans="1:11" ht="15.75" customHeight="1">
      <c r="A141" s="29"/>
      <c r="B141" s="23"/>
      <c r="C141" s="23"/>
      <c r="D141" s="23"/>
      <c r="E141" s="23"/>
      <c r="F141" s="124"/>
      <c r="G141" s="23"/>
      <c r="H141" s="23"/>
      <c r="I141" s="23"/>
      <c r="J141" s="23"/>
      <c r="K141" s="23"/>
    </row>
    <row r="142" spans="1:11" ht="15.75" customHeight="1">
      <c r="A142" s="29"/>
      <c r="B142" s="23"/>
      <c r="C142" s="23"/>
      <c r="D142" s="23"/>
      <c r="E142" s="23"/>
      <c r="F142" s="124"/>
      <c r="G142" s="23"/>
      <c r="H142" s="23"/>
      <c r="I142" s="23"/>
      <c r="J142" s="23"/>
      <c r="K142" s="23"/>
    </row>
    <row r="143" spans="1:11" ht="15.75" customHeight="1">
      <c r="A143" s="29"/>
      <c r="B143" s="23"/>
      <c r="C143" s="23"/>
      <c r="D143" s="23"/>
      <c r="E143" s="23"/>
      <c r="F143" s="124"/>
      <c r="G143" s="23"/>
      <c r="H143" s="23"/>
      <c r="I143" s="23"/>
      <c r="J143" s="23"/>
      <c r="K143" s="23"/>
    </row>
    <row r="144" spans="1:11" ht="15.75" customHeight="1">
      <c r="A144" s="29"/>
      <c r="B144" s="23"/>
      <c r="C144" s="23"/>
      <c r="D144" s="23"/>
      <c r="E144" s="23"/>
      <c r="F144" s="124"/>
      <c r="G144" s="23"/>
      <c r="H144" s="23"/>
      <c r="I144" s="23"/>
      <c r="J144" s="23"/>
      <c r="K144" s="23"/>
    </row>
    <row r="145" spans="1:11" ht="15.75" customHeight="1">
      <c r="A145" s="29"/>
      <c r="B145" s="23"/>
      <c r="C145" s="23"/>
      <c r="D145" s="23"/>
      <c r="E145" s="23"/>
      <c r="F145" s="124"/>
      <c r="G145" s="23"/>
      <c r="H145" s="23"/>
      <c r="I145" s="23"/>
      <c r="J145" s="23"/>
      <c r="K145" s="23"/>
    </row>
    <row r="146" spans="1:11" ht="15.75" customHeight="1">
      <c r="A146" s="29"/>
      <c r="B146" s="23"/>
      <c r="C146" s="23"/>
      <c r="D146" s="23"/>
      <c r="E146" s="23"/>
      <c r="F146" s="124"/>
      <c r="G146" s="23"/>
      <c r="H146" s="23"/>
      <c r="I146" s="23"/>
      <c r="J146" s="23"/>
      <c r="K146" s="23"/>
    </row>
    <row r="147" spans="1:11" ht="15.75" customHeight="1">
      <c r="A147" s="29"/>
      <c r="B147" s="23"/>
      <c r="C147" s="23"/>
      <c r="D147" s="23"/>
      <c r="E147" s="23"/>
      <c r="F147" s="124"/>
      <c r="G147" s="23"/>
      <c r="H147" s="23"/>
      <c r="I147" s="23"/>
      <c r="J147" s="23"/>
      <c r="K147" s="23"/>
    </row>
    <row r="148" spans="1:11" ht="15.75" customHeight="1">
      <c r="A148" s="29"/>
      <c r="B148" s="23"/>
      <c r="C148" s="23"/>
      <c r="D148" s="23"/>
      <c r="E148" s="23"/>
      <c r="F148" s="124"/>
      <c r="G148" s="23"/>
      <c r="H148" s="23"/>
      <c r="I148" s="23"/>
      <c r="J148" s="23"/>
      <c r="K148" s="23"/>
    </row>
    <row r="149" spans="1:11" ht="15.75" customHeight="1">
      <c r="A149" s="29"/>
      <c r="B149" s="23"/>
      <c r="C149" s="23"/>
      <c r="D149" s="23"/>
      <c r="E149" s="23"/>
      <c r="F149" s="124"/>
      <c r="G149" s="23"/>
      <c r="H149" s="23"/>
      <c r="I149" s="23"/>
      <c r="J149" s="23"/>
      <c r="K149" s="23"/>
    </row>
    <row r="150" spans="1:11" ht="15.75" customHeight="1">
      <c r="A150" s="29"/>
      <c r="B150" s="23"/>
      <c r="C150" s="23"/>
      <c r="D150" s="23"/>
      <c r="E150" s="23"/>
      <c r="F150" s="124"/>
      <c r="G150" s="23"/>
      <c r="H150" s="23"/>
      <c r="I150" s="23"/>
      <c r="J150" s="23"/>
      <c r="K150" s="23"/>
    </row>
    <row r="151" spans="1:11" ht="15.75" customHeight="1">
      <c r="A151" s="29"/>
      <c r="B151" s="23"/>
      <c r="C151" s="23"/>
      <c r="D151" s="23"/>
      <c r="E151" s="23"/>
      <c r="F151" s="124"/>
      <c r="G151" s="23"/>
      <c r="H151" s="23"/>
      <c r="I151" s="23"/>
      <c r="J151" s="23"/>
      <c r="K151" s="23"/>
    </row>
    <row r="152" spans="1:11" ht="15.75" customHeight="1">
      <c r="A152" s="29"/>
      <c r="B152" s="23"/>
      <c r="C152" s="23"/>
      <c r="D152" s="23"/>
      <c r="E152" s="23"/>
      <c r="F152" s="124"/>
      <c r="G152" s="23"/>
      <c r="H152" s="23"/>
      <c r="I152" s="23"/>
      <c r="J152" s="23"/>
      <c r="K152" s="23"/>
    </row>
    <row r="153" spans="1:11" ht="15.75" customHeight="1">
      <c r="A153" s="29"/>
      <c r="B153" s="23"/>
      <c r="C153" s="23"/>
      <c r="D153" s="23"/>
      <c r="E153" s="23"/>
      <c r="F153" s="124"/>
      <c r="G153" s="23"/>
      <c r="H153" s="23"/>
      <c r="I153" s="23"/>
      <c r="J153" s="23"/>
      <c r="K153" s="23"/>
    </row>
    <row r="154" spans="1:11" ht="15.75" customHeight="1">
      <c r="A154" s="29"/>
      <c r="B154" s="23"/>
      <c r="C154" s="23"/>
      <c r="D154" s="23"/>
      <c r="E154" s="23"/>
      <c r="F154" s="124"/>
      <c r="G154" s="23"/>
      <c r="H154" s="23"/>
      <c r="I154" s="23"/>
      <c r="J154" s="23"/>
      <c r="K154" s="23"/>
    </row>
    <row r="155" spans="1:11" ht="15.75" customHeight="1">
      <c r="A155" s="29"/>
      <c r="B155" s="23"/>
      <c r="C155" s="23"/>
      <c r="D155" s="23"/>
      <c r="E155" s="23"/>
      <c r="F155" s="124"/>
      <c r="G155" s="23"/>
      <c r="H155" s="23"/>
      <c r="I155" s="23"/>
      <c r="J155" s="23"/>
      <c r="K155" s="23"/>
    </row>
    <row r="156" spans="1:11" ht="15.75" customHeight="1">
      <c r="A156" s="29"/>
      <c r="B156" s="23"/>
      <c r="C156" s="23"/>
      <c r="D156" s="23"/>
      <c r="E156" s="23"/>
      <c r="F156" s="124"/>
      <c r="G156" s="23"/>
      <c r="H156" s="23"/>
      <c r="I156" s="23"/>
      <c r="J156" s="23"/>
      <c r="K156" s="23"/>
    </row>
    <row r="157" spans="1:11" ht="15.75" customHeight="1">
      <c r="A157" s="29"/>
      <c r="B157" s="23"/>
      <c r="C157" s="23"/>
      <c r="D157" s="23"/>
      <c r="E157" s="23"/>
      <c r="F157" s="124"/>
      <c r="G157" s="23"/>
      <c r="H157" s="23"/>
      <c r="I157" s="23"/>
      <c r="J157" s="23"/>
      <c r="K157" s="23"/>
    </row>
    <row r="158" spans="1:11" ht="15.75" customHeight="1">
      <c r="A158" s="29"/>
      <c r="B158" s="23"/>
      <c r="C158" s="23"/>
      <c r="D158" s="23"/>
      <c r="E158" s="23"/>
      <c r="F158" s="124"/>
      <c r="G158" s="23"/>
      <c r="H158" s="23"/>
      <c r="I158" s="23"/>
      <c r="J158" s="23"/>
      <c r="K158" s="23"/>
    </row>
    <row r="159" spans="1:11" ht="15.75" customHeight="1">
      <c r="A159" s="29"/>
      <c r="B159" s="23"/>
      <c r="C159" s="23"/>
      <c r="D159" s="23"/>
      <c r="E159" s="23"/>
      <c r="F159" s="124"/>
      <c r="G159" s="23"/>
      <c r="H159" s="23"/>
      <c r="I159" s="23"/>
      <c r="J159" s="23"/>
      <c r="K159" s="23"/>
    </row>
    <row r="160" spans="1:11" ht="15.75" customHeight="1">
      <c r="A160" s="29"/>
      <c r="B160" s="23"/>
      <c r="C160" s="23"/>
      <c r="D160" s="23"/>
      <c r="E160" s="23"/>
      <c r="F160" s="124"/>
      <c r="G160" s="23"/>
      <c r="H160" s="23"/>
      <c r="I160" s="23"/>
      <c r="J160" s="23"/>
      <c r="K160" s="23"/>
    </row>
    <row r="161" spans="1:11" ht="15.75" customHeight="1">
      <c r="A161" s="29"/>
      <c r="B161" s="23"/>
      <c r="C161" s="23"/>
      <c r="D161" s="23"/>
      <c r="E161" s="23"/>
      <c r="F161" s="124"/>
      <c r="G161" s="23"/>
      <c r="H161" s="23"/>
      <c r="I161" s="23"/>
      <c r="J161" s="23"/>
      <c r="K161" s="23"/>
    </row>
    <row r="162" spans="1:11" ht="15.75" customHeight="1">
      <c r="A162" s="29"/>
      <c r="B162" s="23"/>
      <c r="C162" s="23"/>
      <c r="D162" s="23"/>
      <c r="E162" s="23"/>
      <c r="F162" s="124"/>
      <c r="G162" s="23"/>
      <c r="H162" s="23"/>
      <c r="I162" s="23"/>
      <c r="J162" s="23"/>
      <c r="K162" s="23"/>
    </row>
    <row r="163" spans="1:11" ht="15.75" customHeight="1">
      <c r="A163" s="29"/>
      <c r="B163" s="23"/>
      <c r="C163" s="23"/>
      <c r="D163" s="23"/>
      <c r="E163" s="23"/>
      <c r="F163" s="124"/>
      <c r="G163" s="23"/>
      <c r="H163" s="23"/>
      <c r="I163" s="23"/>
      <c r="J163" s="23"/>
      <c r="K163" s="23"/>
    </row>
    <row r="164" spans="1:11" ht="15.75" customHeight="1">
      <c r="A164" s="29"/>
      <c r="B164" s="23"/>
      <c r="C164" s="23"/>
      <c r="D164" s="23"/>
      <c r="E164" s="23"/>
      <c r="F164" s="124"/>
      <c r="G164" s="23"/>
      <c r="H164" s="23"/>
      <c r="I164" s="23"/>
      <c r="J164" s="23"/>
      <c r="K164" s="23"/>
    </row>
    <row r="165" spans="1:11" ht="15.75" customHeight="1">
      <c r="A165" s="29"/>
      <c r="B165" s="23"/>
      <c r="C165" s="23"/>
      <c r="D165" s="23"/>
      <c r="E165" s="23"/>
      <c r="F165" s="124"/>
      <c r="G165" s="23"/>
      <c r="H165" s="23"/>
      <c r="I165" s="23"/>
      <c r="J165" s="23"/>
      <c r="K165" s="23"/>
    </row>
    <row r="166" spans="1:11" ht="15.75" customHeight="1">
      <c r="A166" s="29"/>
      <c r="B166" s="23"/>
      <c r="C166" s="23"/>
      <c r="D166" s="23"/>
      <c r="E166" s="23"/>
      <c r="F166" s="124"/>
      <c r="G166" s="23"/>
      <c r="H166" s="23"/>
      <c r="I166" s="23"/>
      <c r="J166" s="23"/>
      <c r="K166" s="23"/>
    </row>
    <row r="167" spans="1:11" ht="15.75" customHeight="1">
      <c r="A167" s="29"/>
      <c r="B167" s="23"/>
      <c r="C167" s="23"/>
      <c r="D167" s="23"/>
      <c r="E167" s="23"/>
      <c r="F167" s="124"/>
      <c r="G167" s="23"/>
      <c r="H167" s="23"/>
      <c r="I167" s="23"/>
      <c r="J167" s="23"/>
      <c r="K167" s="23"/>
    </row>
    <row r="168" spans="1:11" ht="15.75" customHeight="1">
      <c r="A168" s="29"/>
      <c r="B168" s="23"/>
      <c r="C168" s="23"/>
      <c r="D168" s="23"/>
      <c r="E168" s="23"/>
      <c r="F168" s="124"/>
      <c r="G168" s="23"/>
      <c r="H168" s="23"/>
      <c r="I168" s="23"/>
      <c r="J168" s="23"/>
      <c r="K168" s="23"/>
    </row>
    <row r="169" spans="1:11" ht="15.75" customHeight="1">
      <c r="A169" s="29"/>
      <c r="B169" s="23"/>
      <c r="C169" s="23"/>
      <c r="D169" s="23"/>
      <c r="E169" s="23"/>
      <c r="F169" s="124"/>
      <c r="G169" s="23"/>
      <c r="H169" s="23"/>
      <c r="I169" s="23"/>
      <c r="J169" s="23"/>
      <c r="K169" s="23"/>
    </row>
    <row r="170" spans="1:11" ht="15.75" customHeight="1">
      <c r="A170" s="29"/>
      <c r="B170" s="23"/>
      <c r="C170" s="23"/>
      <c r="D170" s="23"/>
      <c r="E170" s="23"/>
      <c r="F170" s="124"/>
      <c r="G170" s="23"/>
      <c r="H170" s="23"/>
      <c r="I170" s="23"/>
      <c r="J170" s="23"/>
      <c r="K170" s="23"/>
    </row>
    <row r="171" spans="1:11" ht="15.75" customHeight="1">
      <c r="A171" s="29"/>
      <c r="B171" s="23"/>
      <c r="C171" s="23"/>
      <c r="D171" s="23"/>
      <c r="E171" s="23"/>
      <c r="F171" s="124"/>
      <c r="G171" s="23"/>
      <c r="H171" s="23"/>
      <c r="I171" s="23"/>
      <c r="J171" s="23"/>
      <c r="K171" s="23"/>
    </row>
    <row r="172" spans="1:11" ht="15.75" customHeight="1">
      <c r="A172" s="29"/>
      <c r="B172" s="23"/>
      <c r="C172" s="23"/>
      <c r="D172" s="23"/>
      <c r="E172" s="23"/>
      <c r="F172" s="124"/>
      <c r="G172" s="23"/>
      <c r="H172" s="23"/>
      <c r="I172" s="23"/>
      <c r="J172" s="23"/>
      <c r="K172" s="23"/>
    </row>
    <row r="173" spans="1:11" ht="15.75" customHeight="1">
      <c r="A173" s="29"/>
      <c r="B173" s="23"/>
      <c r="C173" s="23"/>
      <c r="D173" s="23"/>
      <c r="E173" s="23"/>
      <c r="F173" s="124"/>
      <c r="G173" s="23"/>
      <c r="H173" s="23"/>
      <c r="I173" s="23"/>
      <c r="J173" s="23"/>
      <c r="K173" s="23"/>
    </row>
    <row r="174" spans="1:11" ht="15.75" customHeight="1">
      <c r="A174" s="29"/>
      <c r="B174" s="23"/>
      <c r="C174" s="23"/>
      <c r="D174" s="23"/>
      <c r="E174" s="23"/>
      <c r="F174" s="124"/>
      <c r="G174" s="23"/>
      <c r="H174" s="23"/>
      <c r="I174" s="23"/>
      <c r="J174" s="23"/>
      <c r="K174" s="23"/>
    </row>
    <row r="175" spans="1:11" ht="15.75" customHeight="1">
      <c r="A175" s="29"/>
      <c r="B175" s="23"/>
      <c r="C175" s="23"/>
      <c r="D175" s="23"/>
      <c r="E175" s="23"/>
      <c r="F175" s="124"/>
      <c r="G175" s="23"/>
      <c r="H175" s="23"/>
      <c r="I175" s="23"/>
      <c r="J175" s="23"/>
      <c r="K175" s="23"/>
    </row>
    <row r="176" spans="1:11" ht="15.75" customHeight="1">
      <c r="A176" s="29"/>
      <c r="B176" s="23"/>
      <c r="C176" s="23"/>
      <c r="D176" s="23"/>
      <c r="E176" s="23"/>
      <c r="F176" s="124"/>
      <c r="G176" s="23"/>
      <c r="H176" s="23"/>
      <c r="I176" s="23"/>
      <c r="J176" s="23"/>
      <c r="K176" s="23"/>
    </row>
    <row r="177" spans="1:11" ht="15.75" customHeight="1">
      <c r="A177" s="29"/>
      <c r="B177" s="23"/>
      <c r="C177" s="23"/>
      <c r="D177" s="23"/>
      <c r="E177" s="23"/>
      <c r="F177" s="124"/>
      <c r="G177" s="23"/>
      <c r="H177" s="23"/>
      <c r="I177" s="23"/>
      <c r="J177" s="23"/>
      <c r="K177" s="23"/>
    </row>
    <row r="178" spans="1:11" ht="15.75" customHeight="1">
      <c r="A178" s="29"/>
      <c r="B178" s="23"/>
      <c r="C178" s="23"/>
      <c r="D178" s="23"/>
      <c r="E178" s="23"/>
      <c r="F178" s="124"/>
      <c r="G178" s="23"/>
      <c r="H178" s="23"/>
      <c r="I178" s="23"/>
      <c r="J178" s="23"/>
      <c r="K178" s="23"/>
    </row>
    <row r="179" spans="1:11" ht="15.75" customHeight="1">
      <c r="A179" s="29"/>
      <c r="B179" s="23"/>
      <c r="C179" s="23"/>
      <c r="D179" s="23"/>
      <c r="E179" s="23"/>
      <c r="F179" s="124"/>
      <c r="G179" s="23"/>
      <c r="H179" s="23"/>
      <c r="I179" s="23"/>
      <c r="J179" s="23"/>
      <c r="K179" s="23"/>
    </row>
    <row r="180" spans="1:11" ht="15.75" customHeight="1">
      <c r="A180" s="29"/>
      <c r="B180" s="23"/>
      <c r="C180" s="23"/>
      <c r="D180" s="23"/>
      <c r="E180" s="23"/>
      <c r="F180" s="124"/>
      <c r="G180" s="23"/>
      <c r="H180" s="23"/>
      <c r="I180" s="23"/>
      <c r="J180" s="23"/>
      <c r="K180" s="23"/>
    </row>
    <row r="181" spans="1:11" ht="15.75" customHeight="1">
      <c r="A181" s="29"/>
      <c r="B181" s="23"/>
      <c r="C181" s="23"/>
      <c r="D181" s="23"/>
      <c r="E181" s="23"/>
      <c r="F181" s="124"/>
      <c r="G181" s="23"/>
      <c r="H181" s="23"/>
      <c r="I181" s="23"/>
      <c r="J181" s="23"/>
      <c r="K181" s="23"/>
    </row>
    <row r="182" spans="1:11" ht="15.75" customHeight="1">
      <c r="A182" s="29"/>
      <c r="B182" s="23"/>
      <c r="C182" s="23"/>
      <c r="D182" s="23"/>
      <c r="E182" s="23"/>
      <c r="F182" s="124"/>
      <c r="G182" s="23"/>
      <c r="H182" s="23"/>
      <c r="I182" s="23"/>
      <c r="J182" s="23"/>
      <c r="K182" s="23"/>
    </row>
    <row r="183" spans="1:11" ht="15.75" customHeight="1">
      <c r="A183" s="29"/>
      <c r="B183" s="23"/>
      <c r="C183" s="23"/>
      <c r="D183" s="23"/>
      <c r="E183" s="23"/>
      <c r="F183" s="124"/>
      <c r="G183" s="23"/>
      <c r="H183" s="23"/>
      <c r="I183" s="23"/>
      <c r="J183" s="23"/>
      <c r="K183" s="23"/>
    </row>
    <row r="184" spans="1:11" ht="15.75" customHeight="1">
      <c r="A184" s="29"/>
      <c r="B184" s="23"/>
      <c r="C184" s="23"/>
      <c r="D184" s="23"/>
      <c r="E184" s="23"/>
      <c r="F184" s="124"/>
      <c r="G184" s="23"/>
      <c r="H184" s="23"/>
      <c r="I184" s="23"/>
      <c r="J184" s="23"/>
      <c r="K184" s="23"/>
    </row>
    <row r="185" spans="1:11" ht="15.75" customHeight="1">
      <c r="A185" s="29"/>
      <c r="B185" s="23"/>
      <c r="C185" s="23"/>
      <c r="D185" s="23"/>
      <c r="E185" s="23"/>
      <c r="F185" s="124"/>
      <c r="G185" s="23"/>
      <c r="H185" s="23"/>
      <c r="I185" s="23"/>
      <c r="J185" s="23"/>
      <c r="K185" s="23"/>
    </row>
    <row r="186" spans="1:11" ht="15.75" customHeight="1">
      <c r="A186" s="29"/>
      <c r="B186" s="23"/>
      <c r="C186" s="23"/>
      <c r="D186" s="23"/>
      <c r="E186" s="23"/>
      <c r="F186" s="124"/>
      <c r="G186" s="23"/>
      <c r="H186" s="23"/>
      <c r="I186" s="23"/>
      <c r="J186" s="23"/>
      <c r="K186" s="23"/>
    </row>
    <row r="187" spans="1:11" ht="15.75" customHeight="1">
      <c r="A187" s="29"/>
      <c r="B187" s="23"/>
      <c r="C187" s="23"/>
      <c r="D187" s="23"/>
      <c r="E187" s="23"/>
      <c r="F187" s="124"/>
      <c r="G187" s="23"/>
      <c r="H187" s="23"/>
      <c r="I187" s="23"/>
      <c r="J187" s="23"/>
      <c r="K187" s="23"/>
    </row>
    <row r="188" spans="1:11" ht="15.75" customHeight="1">
      <c r="A188" s="29"/>
      <c r="B188" s="23"/>
      <c r="C188" s="23"/>
      <c r="D188" s="23"/>
      <c r="E188" s="23"/>
      <c r="F188" s="124"/>
      <c r="G188" s="23"/>
      <c r="H188" s="23"/>
      <c r="I188" s="23"/>
      <c r="J188" s="23"/>
      <c r="K188" s="23"/>
    </row>
    <row r="189" spans="1:11" ht="15.75" customHeight="1">
      <c r="A189" s="29"/>
      <c r="B189" s="23"/>
      <c r="C189" s="23"/>
      <c r="D189" s="23"/>
      <c r="E189" s="23"/>
      <c r="F189" s="124"/>
      <c r="G189" s="23"/>
      <c r="H189" s="23"/>
      <c r="I189" s="23"/>
      <c r="J189" s="23"/>
      <c r="K189" s="23"/>
    </row>
    <row r="190" spans="1:11" ht="15.75" customHeight="1">
      <c r="A190" s="29"/>
      <c r="B190" s="23"/>
      <c r="C190" s="23"/>
      <c r="D190" s="23"/>
      <c r="E190" s="23"/>
      <c r="F190" s="124"/>
      <c r="G190" s="23"/>
      <c r="H190" s="23"/>
      <c r="I190" s="23"/>
      <c r="J190" s="23"/>
      <c r="K190" s="23"/>
    </row>
    <row r="191" spans="1:11" ht="15.75" customHeight="1">
      <c r="A191" s="29"/>
      <c r="B191" s="23"/>
      <c r="C191" s="23"/>
      <c r="D191" s="23"/>
      <c r="E191" s="23"/>
      <c r="F191" s="124"/>
      <c r="G191" s="23"/>
      <c r="H191" s="23"/>
      <c r="I191" s="23"/>
      <c r="J191" s="23"/>
      <c r="K191" s="23"/>
    </row>
    <row r="192" spans="1:11" ht="15.75" customHeight="1">
      <c r="A192" s="29"/>
      <c r="B192" s="23"/>
      <c r="C192" s="23"/>
      <c r="D192" s="23"/>
      <c r="E192" s="23"/>
      <c r="F192" s="124"/>
      <c r="G192" s="23"/>
      <c r="H192" s="23"/>
      <c r="I192" s="23"/>
      <c r="J192" s="23"/>
      <c r="K192" s="23"/>
    </row>
    <row r="193" spans="1:11" ht="15.75" customHeight="1">
      <c r="A193" s="29"/>
      <c r="B193" s="23"/>
      <c r="C193" s="23"/>
      <c r="D193" s="23"/>
      <c r="E193" s="23"/>
      <c r="F193" s="124"/>
      <c r="G193" s="23"/>
      <c r="H193" s="23"/>
      <c r="I193" s="23"/>
      <c r="J193" s="23"/>
      <c r="K193" s="23"/>
    </row>
    <row r="194" spans="1:11" ht="15.75" customHeight="1">
      <c r="A194" s="29"/>
      <c r="B194" s="23"/>
      <c r="C194" s="23"/>
      <c r="D194" s="23"/>
      <c r="E194" s="23"/>
      <c r="F194" s="124"/>
      <c r="G194" s="23"/>
      <c r="H194" s="23"/>
      <c r="I194" s="23"/>
      <c r="J194" s="23"/>
      <c r="K194" s="23"/>
    </row>
    <row r="195" spans="1:11" ht="15.75" customHeight="1">
      <c r="A195" s="29"/>
      <c r="B195" s="23"/>
      <c r="C195" s="23"/>
      <c r="D195" s="23"/>
      <c r="E195" s="23"/>
      <c r="F195" s="124"/>
      <c r="G195" s="23"/>
      <c r="H195" s="23"/>
      <c r="I195" s="23"/>
      <c r="J195" s="23"/>
      <c r="K195" s="23"/>
    </row>
    <row r="196" spans="1:11" ht="15.75" customHeight="1">
      <c r="A196" s="29"/>
      <c r="B196" s="23"/>
      <c r="C196" s="23"/>
      <c r="D196" s="23"/>
      <c r="E196" s="23"/>
      <c r="F196" s="124"/>
      <c r="G196" s="23"/>
      <c r="H196" s="23"/>
      <c r="I196" s="23"/>
      <c r="J196" s="23"/>
      <c r="K196" s="23"/>
    </row>
    <row r="197" spans="1:11" ht="15.75" customHeight="1">
      <c r="A197" s="29"/>
      <c r="B197" s="23"/>
      <c r="C197" s="23"/>
      <c r="D197" s="23"/>
      <c r="E197" s="23"/>
      <c r="F197" s="124"/>
      <c r="G197" s="23"/>
      <c r="H197" s="23"/>
      <c r="I197" s="23"/>
      <c r="J197" s="23"/>
      <c r="K197" s="23"/>
    </row>
    <row r="198" spans="1:11" ht="15.75" customHeight="1">
      <c r="A198" s="29"/>
      <c r="B198" s="23"/>
      <c r="C198" s="23"/>
      <c r="D198" s="23"/>
      <c r="E198" s="23"/>
      <c r="F198" s="124"/>
      <c r="G198" s="23"/>
      <c r="H198" s="23"/>
      <c r="I198" s="23"/>
      <c r="J198" s="23"/>
      <c r="K198" s="23"/>
    </row>
    <row r="199" spans="1:11" ht="15.75" customHeight="1">
      <c r="A199" s="29"/>
      <c r="B199" s="23"/>
      <c r="C199" s="23"/>
      <c r="D199" s="23"/>
      <c r="E199" s="23"/>
      <c r="F199" s="124"/>
      <c r="G199" s="23"/>
      <c r="H199" s="23"/>
      <c r="I199" s="23"/>
      <c r="J199" s="23"/>
      <c r="K199" s="23"/>
    </row>
    <row r="200" spans="1:11" ht="15.75" customHeight="1">
      <c r="A200" s="29"/>
      <c r="B200" s="23"/>
      <c r="C200" s="23"/>
      <c r="D200" s="23"/>
      <c r="E200" s="23"/>
      <c r="F200" s="124"/>
      <c r="G200" s="23"/>
      <c r="H200" s="23"/>
      <c r="I200" s="23"/>
      <c r="J200" s="23"/>
      <c r="K200" s="23"/>
    </row>
    <row r="201" spans="1:11" ht="15.75" customHeight="1">
      <c r="A201" s="29"/>
      <c r="B201" s="23"/>
      <c r="C201" s="23"/>
      <c r="D201" s="23"/>
      <c r="E201" s="23"/>
      <c r="F201" s="124"/>
      <c r="G201" s="23"/>
      <c r="H201" s="23"/>
      <c r="I201" s="23"/>
      <c r="J201" s="23"/>
      <c r="K201" s="23"/>
    </row>
    <row r="202" spans="1:11" ht="15.75" customHeight="1">
      <c r="A202" s="29"/>
      <c r="B202" s="23"/>
      <c r="C202" s="23"/>
      <c r="D202" s="23"/>
      <c r="E202" s="23"/>
      <c r="F202" s="124"/>
      <c r="G202" s="23"/>
      <c r="H202" s="23"/>
      <c r="I202" s="23"/>
      <c r="J202" s="23"/>
      <c r="K202" s="23"/>
    </row>
    <row r="203" spans="1:11" ht="15.75" customHeight="1">
      <c r="A203" s="29"/>
      <c r="B203" s="23"/>
      <c r="C203" s="23"/>
      <c r="D203" s="23"/>
      <c r="E203" s="23"/>
      <c r="F203" s="124"/>
      <c r="G203" s="23"/>
      <c r="H203" s="23"/>
      <c r="I203" s="23"/>
      <c r="J203" s="23"/>
      <c r="K203" s="23"/>
    </row>
    <row r="204" spans="1:11" ht="15.75" customHeight="1">
      <c r="A204" s="29"/>
      <c r="B204" s="23"/>
      <c r="C204" s="23"/>
      <c r="D204" s="23"/>
      <c r="E204" s="23"/>
      <c r="F204" s="124"/>
      <c r="G204" s="23"/>
      <c r="H204" s="23"/>
      <c r="I204" s="23"/>
      <c r="J204" s="23"/>
      <c r="K204" s="23"/>
    </row>
    <row r="205" spans="1:11" ht="15.75" customHeight="1">
      <c r="A205" s="29"/>
      <c r="B205" s="23"/>
      <c r="C205" s="23"/>
      <c r="D205" s="23"/>
      <c r="E205" s="23"/>
      <c r="F205" s="124"/>
      <c r="G205" s="23"/>
      <c r="H205" s="23"/>
      <c r="I205" s="23"/>
      <c r="J205" s="23"/>
      <c r="K205" s="23"/>
    </row>
    <row r="206" spans="1:11" ht="15.75" customHeight="1">
      <c r="A206" s="29"/>
      <c r="B206" s="23"/>
      <c r="C206" s="23"/>
      <c r="D206" s="23"/>
      <c r="E206" s="23"/>
      <c r="F206" s="124"/>
      <c r="G206" s="23"/>
      <c r="H206" s="23"/>
      <c r="I206" s="23"/>
      <c r="J206" s="23"/>
      <c r="K206" s="23"/>
    </row>
    <row r="207" spans="1:11" ht="15.75" customHeight="1">
      <c r="A207" s="29"/>
      <c r="B207" s="23"/>
      <c r="C207" s="23"/>
      <c r="D207" s="23"/>
      <c r="E207" s="23"/>
      <c r="F207" s="124"/>
      <c r="G207" s="23"/>
      <c r="H207" s="23"/>
      <c r="I207" s="23"/>
      <c r="J207" s="23"/>
      <c r="K207" s="23"/>
    </row>
    <row r="208" spans="1:11" ht="15.75" customHeight="1">
      <c r="A208" s="29"/>
      <c r="B208" s="23"/>
      <c r="C208" s="23"/>
      <c r="D208" s="23"/>
      <c r="E208" s="23"/>
      <c r="F208" s="124"/>
      <c r="G208" s="23"/>
      <c r="H208" s="23"/>
      <c r="I208" s="23"/>
      <c r="J208" s="23"/>
      <c r="K208" s="23"/>
    </row>
    <row r="209" spans="1:11" ht="15.75" customHeight="1">
      <c r="A209" s="29"/>
      <c r="B209" s="23"/>
      <c r="C209" s="23"/>
      <c r="D209" s="23"/>
      <c r="E209" s="23"/>
      <c r="F209" s="124"/>
      <c r="G209" s="23"/>
      <c r="H209" s="23"/>
      <c r="I209" s="23"/>
      <c r="J209" s="23"/>
      <c r="K209" s="23"/>
    </row>
    <row r="210" spans="1:11" ht="15.75" customHeight="1">
      <c r="A210" s="29"/>
      <c r="B210" s="23"/>
      <c r="C210" s="23"/>
      <c r="D210" s="23"/>
      <c r="E210" s="23"/>
      <c r="F210" s="124"/>
      <c r="G210" s="23"/>
      <c r="H210" s="23"/>
      <c r="I210" s="23"/>
      <c r="J210" s="23"/>
      <c r="K210" s="23"/>
    </row>
    <row r="211" spans="1:11" ht="15.75" customHeight="1">
      <c r="A211" s="29"/>
      <c r="B211" s="23"/>
      <c r="C211" s="23"/>
      <c r="D211" s="23"/>
      <c r="E211" s="23"/>
      <c r="F211" s="124"/>
      <c r="G211" s="23"/>
      <c r="H211" s="23"/>
      <c r="I211" s="23"/>
      <c r="J211" s="23"/>
      <c r="K211" s="23"/>
    </row>
    <row r="212" spans="1:11" ht="15.75" customHeight="1">
      <c r="A212" s="29"/>
      <c r="B212" s="23"/>
      <c r="C212" s="23"/>
      <c r="D212" s="23"/>
      <c r="E212" s="23"/>
      <c r="F212" s="124"/>
      <c r="G212" s="23"/>
      <c r="H212" s="23"/>
      <c r="I212" s="23"/>
      <c r="J212" s="23"/>
      <c r="K212" s="23"/>
    </row>
    <row r="213" spans="1:11" ht="15.75" customHeight="1">
      <c r="A213" s="29"/>
      <c r="B213" s="23"/>
      <c r="C213" s="23"/>
      <c r="D213" s="23"/>
      <c r="E213" s="23"/>
      <c r="F213" s="124"/>
      <c r="G213" s="23"/>
      <c r="H213" s="23"/>
      <c r="I213" s="23"/>
      <c r="J213" s="23"/>
      <c r="K213" s="23"/>
    </row>
    <row r="214" spans="1:11" ht="15.75" customHeight="1">
      <c r="A214" s="29"/>
      <c r="B214" s="23"/>
      <c r="C214" s="23"/>
      <c r="D214" s="23"/>
      <c r="E214" s="23"/>
      <c r="F214" s="124"/>
      <c r="G214" s="23"/>
      <c r="H214" s="23"/>
      <c r="I214" s="23"/>
      <c r="J214" s="23"/>
      <c r="K214" s="23"/>
    </row>
    <row r="215" spans="1:11" ht="15.75" customHeight="1">
      <c r="A215" s="29"/>
      <c r="B215" s="23"/>
      <c r="C215" s="23"/>
      <c r="D215" s="23"/>
      <c r="E215" s="23"/>
      <c r="F215" s="124"/>
      <c r="G215" s="23"/>
      <c r="H215" s="23"/>
      <c r="I215" s="23"/>
      <c r="J215" s="23"/>
      <c r="K215" s="23"/>
    </row>
    <row r="216" spans="1:11" ht="15.75" customHeight="1">
      <c r="A216" s="29"/>
      <c r="B216" s="23"/>
      <c r="C216" s="23"/>
      <c r="D216" s="23"/>
      <c r="E216" s="23"/>
      <c r="F216" s="124"/>
      <c r="G216" s="23"/>
      <c r="H216" s="23"/>
      <c r="I216" s="23"/>
      <c r="J216" s="23"/>
      <c r="K216" s="23"/>
    </row>
    <row r="217" spans="1:11" ht="15.75" customHeight="1">
      <c r="A217" s="29"/>
      <c r="B217" s="23"/>
      <c r="C217" s="23"/>
      <c r="D217" s="23"/>
      <c r="E217" s="23"/>
      <c r="F217" s="124"/>
      <c r="G217" s="23"/>
      <c r="H217" s="23"/>
      <c r="I217" s="23"/>
      <c r="J217" s="23"/>
      <c r="K217" s="23"/>
    </row>
    <row r="218" spans="1:11" ht="15.75" customHeight="1">
      <c r="A218" s="29"/>
      <c r="B218" s="23"/>
      <c r="C218" s="23"/>
      <c r="D218" s="23"/>
      <c r="E218" s="23"/>
      <c r="F218" s="124"/>
      <c r="G218" s="23"/>
      <c r="H218" s="23"/>
      <c r="I218" s="23"/>
      <c r="J218" s="23"/>
      <c r="K218" s="23"/>
    </row>
    <row r="219" spans="1:11" ht="15.75" customHeight="1">
      <c r="A219" s="29"/>
      <c r="B219" s="23"/>
      <c r="C219" s="23"/>
      <c r="D219" s="23"/>
      <c r="E219" s="23"/>
      <c r="F219" s="124"/>
      <c r="G219" s="23"/>
      <c r="H219" s="23"/>
      <c r="I219" s="23"/>
      <c r="J219" s="23"/>
      <c r="K219" s="23"/>
    </row>
    <row r="220" spans="1:11" ht="15.75" customHeight="1">
      <c r="A220" s="29"/>
      <c r="B220" s="23"/>
      <c r="C220" s="23"/>
      <c r="D220" s="23"/>
      <c r="E220" s="23"/>
      <c r="F220" s="124"/>
      <c r="G220" s="23"/>
      <c r="H220" s="23"/>
      <c r="I220" s="23"/>
      <c r="J220" s="23"/>
      <c r="K220" s="23"/>
    </row>
    <row r="221" spans="1:11" ht="15.75" customHeight="1">
      <c r="A221" s="29"/>
      <c r="B221" s="23"/>
      <c r="C221" s="23"/>
      <c r="D221" s="23"/>
      <c r="E221" s="23"/>
      <c r="F221" s="124"/>
      <c r="G221" s="23"/>
      <c r="H221" s="23"/>
      <c r="I221" s="23"/>
      <c r="J221" s="23"/>
      <c r="K221" s="23"/>
    </row>
    <row r="222" spans="1:11" ht="15.75" customHeight="1">
      <c r="A222" s="29"/>
      <c r="B222" s="23"/>
      <c r="C222" s="23"/>
      <c r="D222" s="23"/>
      <c r="E222" s="23"/>
      <c r="F222" s="124"/>
      <c r="G222" s="23"/>
      <c r="H222" s="23"/>
      <c r="I222" s="23"/>
      <c r="J222" s="23"/>
      <c r="K222" s="23"/>
    </row>
    <row r="223" spans="1:11" ht="15.75" customHeight="1">
      <c r="A223" s="29"/>
      <c r="B223" s="23"/>
      <c r="C223" s="23"/>
      <c r="D223" s="23"/>
      <c r="E223" s="23"/>
      <c r="F223" s="124"/>
      <c r="G223" s="23"/>
      <c r="H223" s="23"/>
      <c r="I223" s="23"/>
      <c r="J223" s="23"/>
      <c r="K223" s="23"/>
    </row>
    <row r="224" spans="1:11" ht="15.75" customHeight="1">
      <c r="A224" s="29"/>
      <c r="B224" s="23"/>
      <c r="C224" s="23"/>
      <c r="D224" s="23"/>
      <c r="E224" s="23"/>
      <c r="F224" s="124"/>
      <c r="G224" s="23"/>
      <c r="H224" s="23"/>
      <c r="I224" s="23"/>
      <c r="J224" s="23"/>
      <c r="K224" s="23"/>
    </row>
    <row r="225" spans="1:11" ht="15.75" customHeight="1">
      <c r="A225" s="29"/>
      <c r="B225" s="23"/>
      <c r="C225" s="23"/>
      <c r="D225" s="23"/>
      <c r="E225" s="23"/>
      <c r="F225" s="124"/>
      <c r="G225" s="23"/>
      <c r="H225" s="23"/>
      <c r="I225" s="23"/>
      <c r="J225" s="23"/>
      <c r="K225" s="23"/>
    </row>
    <row r="226" spans="1:11" ht="15.75" customHeight="1">
      <c r="A226" s="29"/>
      <c r="B226" s="23"/>
      <c r="C226" s="23"/>
      <c r="D226" s="23"/>
      <c r="E226" s="23"/>
      <c r="F226" s="124"/>
      <c r="G226" s="23"/>
      <c r="H226" s="23"/>
      <c r="I226" s="23"/>
      <c r="J226" s="23"/>
      <c r="K226" s="23"/>
    </row>
    <row r="227" spans="1:11" ht="15.75" customHeight="1">
      <c r="A227" s="29"/>
      <c r="B227" s="23"/>
      <c r="C227" s="23"/>
      <c r="D227" s="23"/>
      <c r="E227" s="23"/>
      <c r="F227" s="124"/>
      <c r="G227" s="23"/>
      <c r="H227" s="23"/>
      <c r="I227" s="23"/>
      <c r="J227" s="23"/>
      <c r="K227" s="23"/>
    </row>
    <row r="228" spans="1:11" ht="15.75" customHeight="1">
      <c r="A228" s="29"/>
      <c r="B228" s="23"/>
      <c r="C228" s="23"/>
      <c r="D228" s="23"/>
      <c r="E228" s="23"/>
      <c r="F228" s="124"/>
      <c r="G228" s="23"/>
      <c r="H228" s="23"/>
      <c r="I228" s="23"/>
      <c r="J228" s="23"/>
      <c r="K228" s="23"/>
    </row>
    <row r="229" spans="1:11" ht="15.75" customHeight="1">
      <c r="A229" s="29"/>
      <c r="B229" s="23"/>
      <c r="C229" s="23"/>
      <c r="D229" s="23"/>
      <c r="E229" s="23"/>
      <c r="F229" s="124"/>
      <c r="G229" s="23"/>
      <c r="H229" s="23"/>
      <c r="I229" s="23"/>
      <c r="J229" s="23"/>
      <c r="K229" s="23"/>
    </row>
    <row r="230" spans="1:11" ht="15.75" customHeight="1">
      <c r="A230" s="29"/>
      <c r="B230" s="23"/>
      <c r="C230" s="23"/>
      <c r="D230" s="23"/>
      <c r="E230" s="23"/>
      <c r="F230" s="124"/>
      <c r="G230" s="23"/>
      <c r="H230" s="23"/>
      <c r="I230" s="23"/>
      <c r="J230" s="23"/>
      <c r="K230" s="23"/>
    </row>
    <row r="231" spans="1:11" ht="15.75" customHeight="1">
      <c r="A231" s="29"/>
      <c r="B231" s="23"/>
      <c r="C231" s="23"/>
      <c r="D231" s="23"/>
      <c r="E231" s="23"/>
      <c r="F231" s="124"/>
      <c r="G231" s="23"/>
      <c r="H231" s="23"/>
      <c r="I231" s="23"/>
      <c r="J231" s="23"/>
      <c r="K231" s="23"/>
    </row>
    <row r="232" spans="1:11" ht="15.75" customHeight="1">
      <c r="A232" s="29"/>
      <c r="B232" s="23"/>
      <c r="C232" s="23"/>
      <c r="D232" s="23"/>
      <c r="E232" s="23"/>
      <c r="F232" s="124"/>
      <c r="G232" s="23"/>
      <c r="H232" s="23"/>
      <c r="I232" s="23"/>
      <c r="J232" s="23"/>
      <c r="K232" s="23"/>
    </row>
    <row r="233" spans="1:11" ht="15.75" customHeight="1">
      <c r="A233" s="29"/>
      <c r="B233" s="23"/>
      <c r="C233" s="23"/>
      <c r="D233" s="23"/>
      <c r="E233" s="23"/>
      <c r="F233" s="124"/>
      <c r="G233" s="23"/>
      <c r="H233" s="23"/>
      <c r="I233" s="23"/>
      <c r="J233" s="23"/>
      <c r="K233" s="23"/>
    </row>
    <row r="234" spans="1:11" ht="15.75" customHeight="1">
      <c r="A234" s="29"/>
      <c r="B234" s="23"/>
      <c r="C234" s="23"/>
      <c r="D234" s="23"/>
      <c r="E234" s="23"/>
      <c r="F234" s="124"/>
      <c r="G234" s="23"/>
      <c r="H234" s="23"/>
      <c r="I234" s="23"/>
      <c r="J234" s="23"/>
      <c r="K234" s="23"/>
    </row>
    <row r="235" spans="1:11" ht="15.75" customHeight="1"/>
    <row r="236" spans="1:11" ht="15.75" customHeight="1"/>
    <row r="237" spans="1:11" ht="15.75" customHeight="1"/>
    <row r="238" spans="1:11" ht="15.75" customHeight="1"/>
    <row r="239" spans="1:11" ht="15.75" customHeight="1"/>
    <row r="240" spans="1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qref="K2" xr:uid="{00000000-0002-0000-0E00-000000000000}">
      <formula1>#REF!</formula1>
    </dataValidation>
  </dataValidations>
  <hyperlinks>
    <hyperlink ref="H27" r:id="rId1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P1000"/>
  <sheetViews>
    <sheetView workbookViewId="0">
      <selection activeCell="F11" sqref="F11"/>
    </sheetView>
  </sheetViews>
  <sheetFormatPr defaultColWidth="11.25" defaultRowHeight="15" customHeight="1"/>
  <cols>
    <col min="1" max="1" width="19.08203125" customWidth="1"/>
    <col min="2" max="2" width="11.25" customWidth="1"/>
    <col min="3" max="3" width="16.9140625" customWidth="1"/>
    <col min="4" max="6" width="11.25" customWidth="1"/>
    <col min="7" max="7" width="33" customWidth="1"/>
  </cols>
  <sheetData>
    <row r="1" spans="1:16" ht="15.5">
      <c r="A1" s="100" t="s">
        <v>4411</v>
      </c>
      <c r="B1" s="100" t="s">
        <v>4090</v>
      </c>
      <c r="C1" s="100" t="s">
        <v>4091</v>
      </c>
      <c r="D1" s="100" t="s">
        <v>4092</v>
      </c>
      <c r="E1" s="100" t="s">
        <v>4093</v>
      </c>
      <c r="F1" s="100" t="s">
        <v>4409</v>
      </c>
      <c r="G1" s="100" t="s">
        <v>4437</v>
      </c>
      <c r="H1" s="100" t="s">
        <v>0</v>
      </c>
      <c r="I1" s="100"/>
      <c r="J1" s="100"/>
      <c r="K1" s="100"/>
      <c r="L1" s="100"/>
      <c r="M1" s="100"/>
      <c r="N1" s="100"/>
      <c r="O1" s="100"/>
      <c r="P1" s="100"/>
    </row>
    <row r="2" spans="1:16" ht="15.5">
      <c r="A2" s="23" t="s">
        <v>4094</v>
      </c>
      <c r="B2" s="29">
        <v>3</v>
      </c>
      <c r="C2" s="29" t="s">
        <v>4095</v>
      </c>
      <c r="D2" s="29" t="s">
        <v>4096</v>
      </c>
      <c r="E2" s="29"/>
      <c r="F2" s="29" t="s">
        <v>4097</v>
      </c>
      <c r="G2" s="29"/>
      <c r="H2" s="29" t="s">
        <v>717</v>
      </c>
      <c r="I2" s="23"/>
      <c r="J2" s="23"/>
      <c r="K2" s="23"/>
      <c r="L2" s="23"/>
      <c r="M2" s="23"/>
      <c r="N2" s="23"/>
      <c r="O2" s="23"/>
      <c r="P2" s="23"/>
    </row>
    <row r="3" spans="1:16" ht="15.5">
      <c r="A3" s="23" t="s">
        <v>4098</v>
      </c>
      <c r="B3" s="29">
        <v>4</v>
      </c>
      <c r="C3" s="29" t="s">
        <v>4095</v>
      </c>
      <c r="D3" s="29" t="s">
        <v>4099</v>
      </c>
      <c r="E3" s="29"/>
      <c r="F3" s="29" t="s">
        <v>4100</v>
      </c>
      <c r="G3" s="29" t="s">
        <v>4101</v>
      </c>
      <c r="H3" s="29" t="s">
        <v>579</v>
      </c>
      <c r="I3" s="23"/>
      <c r="J3" s="23"/>
      <c r="K3" s="23"/>
      <c r="L3" s="23"/>
      <c r="M3" s="23"/>
      <c r="N3" s="23"/>
      <c r="O3" s="23"/>
      <c r="P3" s="23"/>
    </row>
    <row r="4" spans="1:16" ht="15.5">
      <c r="A4" s="23" t="s">
        <v>4102</v>
      </c>
      <c r="B4" s="29">
        <v>4</v>
      </c>
      <c r="C4" s="29" t="s">
        <v>4095</v>
      </c>
      <c r="D4" s="29" t="s">
        <v>4096</v>
      </c>
      <c r="E4" s="29"/>
      <c r="F4" s="29" t="s">
        <v>4103</v>
      </c>
      <c r="G4" s="29"/>
      <c r="H4" s="29" t="s">
        <v>579</v>
      </c>
      <c r="I4" s="23"/>
      <c r="J4" s="23"/>
      <c r="K4" s="23"/>
      <c r="L4" s="23"/>
      <c r="M4" s="23"/>
      <c r="N4" s="23"/>
      <c r="O4" s="23"/>
      <c r="P4" s="23"/>
    </row>
    <row r="5" spans="1:16" ht="15.5">
      <c r="A5" s="23" t="s">
        <v>4104</v>
      </c>
      <c r="B5" s="29">
        <v>2</v>
      </c>
      <c r="C5" s="29" t="s">
        <v>4095</v>
      </c>
      <c r="D5" s="29" t="s">
        <v>4105</v>
      </c>
      <c r="E5" s="29"/>
      <c r="F5" s="29" t="s">
        <v>4106</v>
      </c>
      <c r="G5" s="29"/>
      <c r="H5" s="29" t="s">
        <v>717</v>
      </c>
      <c r="I5" s="23"/>
      <c r="J5" s="23"/>
      <c r="K5" s="23"/>
      <c r="L5" s="23"/>
      <c r="M5" s="23"/>
      <c r="N5" s="23"/>
      <c r="O5" s="23"/>
      <c r="P5" s="23"/>
    </row>
    <row r="6" spans="1:16" ht="15.5">
      <c r="A6" s="101" t="s">
        <v>4107</v>
      </c>
      <c r="B6" s="29">
        <v>7</v>
      </c>
      <c r="C6" s="29" t="s">
        <v>4095</v>
      </c>
      <c r="D6" s="29" t="s">
        <v>4108</v>
      </c>
      <c r="E6" s="29" t="s">
        <v>4109</v>
      </c>
      <c r="F6" s="29" t="s">
        <v>4110</v>
      </c>
      <c r="G6" s="29" t="s">
        <v>4111</v>
      </c>
      <c r="H6" s="29" t="s">
        <v>579</v>
      </c>
      <c r="I6" s="23"/>
      <c r="J6" s="23"/>
      <c r="K6" s="23"/>
      <c r="L6" s="23"/>
      <c r="M6" s="23"/>
      <c r="N6" s="23"/>
      <c r="O6" s="23"/>
      <c r="P6" s="23"/>
    </row>
    <row r="7" spans="1:16" ht="15.5">
      <c r="A7" s="23" t="s">
        <v>4112</v>
      </c>
      <c r="B7" s="29">
        <v>1</v>
      </c>
      <c r="C7" s="29" t="s">
        <v>4095</v>
      </c>
      <c r="D7" s="29" t="s">
        <v>3348</v>
      </c>
      <c r="E7" s="29"/>
      <c r="F7" s="29" t="s">
        <v>4113</v>
      </c>
      <c r="G7" s="29"/>
      <c r="H7" s="29" t="s">
        <v>579</v>
      </c>
      <c r="I7" s="23"/>
      <c r="J7" s="23"/>
      <c r="K7" s="23"/>
      <c r="L7" s="23"/>
      <c r="M7" s="23"/>
      <c r="N7" s="23"/>
      <c r="O7" s="23"/>
      <c r="P7" s="23"/>
    </row>
    <row r="8" spans="1:16" ht="15.5">
      <c r="A8" s="23" t="s">
        <v>4114</v>
      </c>
      <c r="B8" s="29">
        <v>1</v>
      </c>
      <c r="C8" s="29" t="s">
        <v>4095</v>
      </c>
      <c r="D8" s="29" t="s">
        <v>2773</v>
      </c>
      <c r="E8" s="29" t="s">
        <v>2675</v>
      </c>
      <c r="F8" s="29" t="s">
        <v>4115</v>
      </c>
      <c r="G8" s="29" t="s">
        <v>4116</v>
      </c>
      <c r="H8" s="29" t="s">
        <v>579</v>
      </c>
      <c r="I8" s="23"/>
      <c r="J8" s="23"/>
      <c r="K8" s="23"/>
      <c r="L8" s="23"/>
      <c r="M8" s="23"/>
      <c r="N8" s="23"/>
      <c r="O8" s="23"/>
      <c r="P8" s="23"/>
    </row>
    <row r="9" spans="1:16" ht="15.5">
      <c r="A9" s="23" t="s">
        <v>4117</v>
      </c>
      <c r="B9" s="29">
        <v>4</v>
      </c>
      <c r="C9" s="29" t="s">
        <v>4095</v>
      </c>
      <c r="D9" s="29" t="s">
        <v>4118</v>
      </c>
      <c r="E9" s="29"/>
      <c r="F9" s="29" t="s">
        <v>4119</v>
      </c>
      <c r="G9" s="29"/>
      <c r="H9" s="29" t="s">
        <v>579</v>
      </c>
      <c r="I9" s="23"/>
      <c r="J9" s="23"/>
      <c r="K9" s="23"/>
      <c r="L9" s="23"/>
      <c r="M9" s="23"/>
      <c r="N9" s="23"/>
      <c r="O9" s="23"/>
      <c r="P9" s="23"/>
    </row>
    <row r="10" spans="1:16" ht="15.5">
      <c r="A10" s="23" t="s">
        <v>4120</v>
      </c>
      <c r="B10" s="29">
        <v>2</v>
      </c>
      <c r="C10" s="29" t="s">
        <v>4095</v>
      </c>
      <c r="D10" s="29" t="s">
        <v>4096</v>
      </c>
      <c r="E10" s="29" t="s">
        <v>4121</v>
      </c>
      <c r="F10" s="29" t="s">
        <v>4122</v>
      </c>
      <c r="G10" s="29" t="s">
        <v>4123</v>
      </c>
      <c r="H10" s="29" t="s">
        <v>579</v>
      </c>
      <c r="I10" s="23"/>
      <c r="J10" s="23"/>
      <c r="K10" s="23"/>
      <c r="L10" s="23"/>
      <c r="M10" s="23"/>
      <c r="N10" s="23"/>
      <c r="O10" s="23"/>
      <c r="P10" s="23"/>
    </row>
    <row r="11" spans="1:16" ht="15.5">
      <c r="A11" s="23" t="s">
        <v>4124</v>
      </c>
      <c r="B11" s="29">
        <v>1</v>
      </c>
      <c r="C11" s="29" t="s">
        <v>4095</v>
      </c>
      <c r="D11" s="29" t="s">
        <v>4096</v>
      </c>
      <c r="E11" s="29" t="s">
        <v>4125</v>
      </c>
      <c r="F11" s="29" t="s">
        <v>4126</v>
      </c>
      <c r="G11" s="29" t="s">
        <v>4127</v>
      </c>
      <c r="H11" s="29" t="s">
        <v>579</v>
      </c>
      <c r="I11" s="23"/>
      <c r="J11" s="23"/>
      <c r="K11" s="23"/>
      <c r="L11" s="23"/>
      <c r="M11" s="23"/>
      <c r="N11" s="23"/>
      <c r="O11" s="23"/>
      <c r="P11" s="23"/>
    </row>
    <row r="12" spans="1:16" ht="15.5">
      <c r="A12" s="23" t="s">
        <v>4128</v>
      </c>
      <c r="B12" s="29">
        <v>3</v>
      </c>
      <c r="C12" s="29" t="s">
        <v>4095</v>
      </c>
      <c r="D12" s="29" t="s">
        <v>2211</v>
      </c>
      <c r="E12" s="29"/>
      <c r="F12" s="29" t="s">
        <v>4129</v>
      </c>
      <c r="G12" s="29" t="s">
        <v>4130</v>
      </c>
      <c r="H12" s="29" t="s">
        <v>594</v>
      </c>
      <c r="I12" s="23"/>
      <c r="J12" s="23"/>
      <c r="K12" s="23"/>
      <c r="L12" s="23"/>
      <c r="M12" s="23"/>
      <c r="N12" s="23"/>
      <c r="O12" s="23"/>
      <c r="P12" s="23"/>
    </row>
    <row r="13" spans="1:16" ht="15.5">
      <c r="A13" s="102" t="s">
        <v>4131</v>
      </c>
      <c r="B13" s="29">
        <v>1</v>
      </c>
      <c r="C13" s="29" t="s">
        <v>4095</v>
      </c>
      <c r="D13" s="29" t="s">
        <v>4096</v>
      </c>
      <c r="E13" s="29"/>
      <c r="F13" s="29" t="s">
        <v>4132</v>
      </c>
      <c r="G13" s="29" t="s">
        <v>4133</v>
      </c>
      <c r="H13" s="29" t="s">
        <v>579</v>
      </c>
      <c r="I13" s="23"/>
      <c r="J13" s="23"/>
      <c r="K13" s="23"/>
      <c r="L13" s="23"/>
      <c r="M13" s="23"/>
      <c r="N13" s="23"/>
      <c r="O13" s="23"/>
      <c r="P13" s="23"/>
    </row>
    <row r="14" spans="1:16" ht="15.5">
      <c r="A14" s="23" t="s">
        <v>4134</v>
      </c>
      <c r="B14" s="29">
        <v>1</v>
      </c>
      <c r="C14" s="29" t="s">
        <v>4095</v>
      </c>
      <c r="D14" s="29" t="s">
        <v>4096</v>
      </c>
      <c r="E14" s="29" t="s">
        <v>4121</v>
      </c>
      <c r="F14" s="29" t="s">
        <v>4135</v>
      </c>
      <c r="G14" s="29" t="s">
        <v>4136</v>
      </c>
      <c r="H14" s="29" t="s">
        <v>579</v>
      </c>
      <c r="I14" s="23"/>
      <c r="J14" s="23"/>
      <c r="K14" s="23"/>
      <c r="L14" s="23"/>
      <c r="M14" s="23"/>
      <c r="N14" s="23"/>
      <c r="O14" s="23"/>
      <c r="P14" s="23"/>
    </row>
    <row r="15" spans="1:16" ht="15.5">
      <c r="A15" s="23" t="s">
        <v>4137</v>
      </c>
      <c r="B15" s="29" t="s">
        <v>4138</v>
      </c>
      <c r="C15" s="29" t="s">
        <v>4095</v>
      </c>
      <c r="D15" s="29" t="s">
        <v>4139</v>
      </c>
      <c r="E15" s="29"/>
      <c r="F15" s="29" t="s">
        <v>4140</v>
      </c>
      <c r="G15" s="29"/>
      <c r="H15" s="29" t="s">
        <v>579</v>
      </c>
      <c r="I15" s="23"/>
      <c r="J15" s="23"/>
      <c r="K15" s="23"/>
      <c r="L15" s="23"/>
      <c r="M15" s="23"/>
      <c r="N15" s="23"/>
      <c r="O15" s="23"/>
      <c r="P15" s="23"/>
    </row>
    <row r="16" spans="1:16" ht="15.5">
      <c r="A16" s="23" t="s">
        <v>4141</v>
      </c>
      <c r="B16" s="29">
        <v>1</v>
      </c>
      <c r="C16" s="29" t="s">
        <v>4095</v>
      </c>
      <c r="D16" s="29" t="s">
        <v>2773</v>
      </c>
      <c r="E16" s="29" t="s">
        <v>2675</v>
      </c>
      <c r="F16" s="29" t="s">
        <v>1242</v>
      </c>
      <c r="G16" s="29" t="s">
        <v>4142</v>
      </c>
      <c r="H16" s="29" t="s">
        <v>579</v>
      </c>
      <c r="I16" s="23"/>
      <c r="J16" s="23"/>
      <c r="K16" s="23"/>
      <c r="L16" s="23"/>
      <c r="M16" s="23"/>
      <c r="N16" s="23"/>
      <c r="O16" s="23"/>
      <c r="P16" s="23"/>
    </row>
    <row r="17" spans="1:16" ht="15.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 ht="15.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5.5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</row>
    <row r="20" spans="1:16" ht="15.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6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6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6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16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6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6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6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6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  <row r="36" spans="1:1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  <row r="48" spans="1:16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</row>
    <row r="49" spans="1:16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spans="1:16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</row>
    <row r="51" spans="1:16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1:16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</row>
    <row r="53" spans="1:16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</row>
    <row r="54" spans="1:16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</row>
    <row r="55" spans="1:16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</row>
    <row r="56" spans="1:1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</row>
    <row r="57" spans="1:16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 spans="1:16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</row>
    <row r="59" spans="1:16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</row>
    <row r="60" spans="1:16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</row>
    <row r="61" spans="1:16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</row>
    <row r="62" spans="1:1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</row>
    <row r="63" spans="1:1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</row>
    <row r="64" spans="1:1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</row>
    <row r="65" spans="1:16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</row>
    <row r="66" spans="1:1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</row>
    <row r="67" spans="1:16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</row>
    <row r="68" spans="1:16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</row>
    <row r="69" spans="1:16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</row>
    <row r="70" spans="1:16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</row>
    <row r="71" spans="1:16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</row>
    <row r="72" spans="1:16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</row>
    <row r="73" spans="1:16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</row>
    <row r="74" spans="1:16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</row>
    <row r="75" spans="1:16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</row>
    <row r="76" spans="1:1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</row>
    <row r="77" spans="1:16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</row>
    <row r="78" spans="1:16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</row>
    <row r="79" spans="1:16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</row>
    <row r="80" spans="1:16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</row>
    <row r="81" spans="1:16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</row>
    <row r="82" spans="1:1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</row>
    <row r="83" spans="1:16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</row>
    <row r="84" spans="1:16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</row>
    <row r="85" spans="1:16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</row>
    <row r="86" spans="1:1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</row>
    <row r="87" spans="1:16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</row>
    <row r="88" spans="1:16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</row>
    <row r="89" spans="1:16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</row>
    <row r="90" spans="1:16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</row>
    <row r="91" spans="1:16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</row>
    <row r="92" spans="1:16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</row>
    <row r="93" spans="1:16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</row>
    <row r="94" spans="1:16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</row>
    <row r="95" spans="1:16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</row>
    <row r="96" spans="1:1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</row>
    <row r="97" spans="1:16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</row>
    <row r="98" spans="1:16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</row>
    <row r="99" spans="1:16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</row>
    <row r="100" spans="1:16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</row>
    <row r="101" spans="1:16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</row>
    <row r="102" spans="1:16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</row>
    <row r="103" spans="1:16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</row>
    <row r="104" spans="1:16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</row>
    <row r="105" spans="1:16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</row>
    <row r="106" spans="1:1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</row>
    <row r="107" spans="1:16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</row>
    <row r="108" spans="1:16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</row>
    <row r="109" spans="1:16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</row>
    <row r="110" spans="1:16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</row>
    <row r="111" spans="1:16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</row>
    <row r="112" spans="1:16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</row>
    <row r="113" spans="1:16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</row>
    <row r="114" spans="1:16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</row>
    <row r="115" spans="1:16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</row>
    <row r="116" spans="1: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</row>
    <row r="117" spans="1:16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</row>
    <row r="118" spans="1:16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</row>
    <row r="119" spans="1:16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</row>
    <row r="120" spans="1:16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</row>
    <row r="121" spans="1:16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</row>
    <row r="122" spans="1:16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</row>
    <row r="123" spans="1:16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</row>
    <row r="124" spans="1:16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</row>
    <row r="125" spans="1:16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</row>
    <row r="126" spans="1:1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</row>
    <row r="127" spans="1:16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</row>
    <row r="128" spans="1:16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</row>
    <row r="129" spans="1:16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</row>
    <row r="130" spans="1:16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</row>
    <row r="131" spans="1:16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</row>
    <row r="132" spans="1:16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</row>
    <row r="133" spans="1:16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</row>
    <row r="134" spans="1:16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</row>
    <row r="135" spans="1:16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</row>
    <row r="136" spans="1:1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</row>
    <row r="137" spans="1:16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</row>
    <row r="138" spans="1:16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</row>
    <row r="139" spans="1:16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</row>
    <row r="140" spans="1:16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</row>
    <row r="141" spans="1:16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</row>
    <row r="142" spans="1:16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</row>
    <row r="143" spans="1:16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</row>
    <row r="144" spans="1:16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</row>
    <row r="145" spans="1:16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</row>
    <row r="146" spans="1:1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</row>
    <row r="147" spans="1:16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</row>
    <row r="148" spans="1:16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</row>
    <row r="149" spans="1:16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</row>
    <row r="150" spans="1:16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</row>
    <row r="151" spans="1:16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</row>
    <row r="152" spans="1:16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</row>
    <row r="153" spans="1:16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</row>
    <row r="154" spans="1:16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</row>
    <row r="155" spans="1:16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</row>
    <row r="156" spans="1:1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</row>
    <row r="157" spans="1:16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</row>
    <row r="158" spans="1:16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</row>
    <row r="159" spans="1:16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</row>
    <row r="160" spans="1:16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</row>
    <row r="161" spans="1:16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</row>
    <row r="162" spans="1:16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</row>
    <row r="163" spans="1:16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</row>
    <row r="164" spans="1:16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</row>
    <row r="165" spans="1:16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</row>
    <row r="166" spans="1:1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</row>
    <row r="167" spans="1:16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</row>
    <row r="168" spans="1:16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</row>
    <row r="169" spans="1:16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</row>
    <row r="170" spans="1:16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</row>
    <row r="171" spans="1:16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</row>
    <row r="172" spans="1:16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</row>
    <row r="173" spans="1:16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</row>
    <row r="174" spans="1:16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</row>
    <row r="175" spans="1:16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</row>
    <row r="176" spans="1:1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</row>
    <row r="177" spans="1:16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</row>
    <row r="178" spans="1:16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</row>
    <row r="179" spans="1:16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</row>
    <row r="180" spans="1:16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</row>
    <row r="181" spans="1:16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</row>
    <row r="182" spans="1:16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</row>
    <row r="183" spans="1:16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</row>
    <row r="184" spans="1:16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</row>
    <row r="185" spans="1:16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</row>
    <row r="186" spans="1:1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</row>
    <row r="187" spans="1:16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</row>
    <row r="188" spans="1:16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</row>
    <row r="189" spans="1:16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</row>
    <row r="190" spans="1:16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</row>
    <row r="191" spans="1:16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</row>
    <row r="192" spans="1:16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</row>
    <row r="193" spans="1:16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</row>
    <row r="194" spans="1:16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</row>
    <row r="195" spans="1:16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</row>
    <row r="196" spans="1:1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</row>
    <row r="197" spans="1:16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</row>
    <row r="198" spans="1:16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</row>
    <row r="199" spans="1:16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</row>
    <row r="200" spans="1:16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</row>
    <row r="201" spans="1:16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</row>
    <row r="202" spans="1:16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</row>
    <row r="203" spans="1:16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</row>
    <row r="204" spans="1:16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</row>
    <row r="205" spans="1:16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</row>
    <row r="206" spans="1:1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</row>
    <row r="207" spans="1:16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</row>
    <row r="208" spans="1:16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</row>
    <row r="209" spans="1:16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</row>
    <row r="210" spans="1:16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</row>
    <row r="211" spans="1:16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</row>
    <row r="212" spans="1:16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</row>
    <row r="213" spans="1:16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</row>
    <row r="214" spans="1:16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</row>
    <row r="215" spans="1:16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</row>
    <row r="216" spans="1: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</row>
    <row r="217" spans="1:16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</row>
    <row r="218" spans="1:16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</row>
    <row r="219" spans="1:16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</row>
    <row r="220" spans="1:16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</row>
    <row r="221" spans="1:16" ht="15.75" customHeight="1"/>
    <row r="222" spans="1:16" ht="15.75" customHeight="1"/>
    <row r="223" spans="1:16" ht="15.75" customHeight="1"/>
    <row r="224" spans="1:1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991"/>
  <sheetViews>
    <sheetView workbookViewId="0">
      <selection activeCell="D10" sqref="D10"/>
    </sheetView>
  </sheetViews>
  <sheetFormatPr defaultColWidth="11.25" defaultRowHeight="15" customHeight="1"/>
  <cols>
    <col min="1" max="1" width="28.25" customWidth="1"/>
    <col min="2" max="2" width="17.6640625" customWidth="1"/>
    <col min="3" max="3" width="27.58203125" customWidth="1"/>
    <col min="4" max="4" width="29.08203125" customWidth="1"/>
    <col min="5" max="5" width="26.33203125" customWidth="1"/>
    <col min="6" max="6" width="39" customWidth="1"/>
  </cols>
  <sheetData>
    <row r="1" spans="1:6" ht="15.5">
      <c r="A1" s="140" t="s">
        <v>4411</v>
      </c>
      <c r="B1" s="104" t="s">
        <v>4143</v>
      </c>
      <c r="C1" s="140" t="s">
        <v>4409</v>
      </c>
      <c r="D1" s="100" t="s">
        <v>0</v>
      </c>
      <c r="E1" s="140" t="s">
        <v>4437</v>
      </c>
      <c r="F1" s="105" t="s">
        <v>4144</v>
      </c>
    </row>
    <row r="2" spans="1:6" ht="15.5">
      <c r="A2" s="107" t="s">
        <v>739</v>
      </c>
      <c r="B2" s="66" t="s">
        <v>4145</v>
      </c>
      <c r="C2" s="66" t="s">
        <v>4146</v>
      </c>
      <c r="D2" s="66" t="s">
        <v>56</v>
      </c>
      <c r="E2" s="66">
        <v>88888888</v>
      </c>
      <c r="F2" s="66" t="s">
        <v>4147</v>
      </c>
    </row>
    <row r="3" spans="1:6" ht="15.5">
      <c r="A3" s="107" t="s">
        <v>4148</v>
      </c>
      <c r="B3" s="66" t="s">
        <v>4145</v>
      </c>
      <c r="C3" s="66" t="s">
        <v>813</v>
      </c>
      <c r="D3" s="66" t="s">
        <v>39</v>
      </c>
      <c r="E3" s="66">
        <v>6620300079</v>
      </c>
      <c r="F3" s="29" t="s">
        <v>814</v>
      </c>
    </row>
    <row r="4" spans="1:6" ht="15.5">
      <c r="A4" s="107" t="s">
        <v>569</v>
      </c>
      <c r="B4" s="66" t="s">
        <v>4149</v>
      </c>
      <c r="C4" s="66" t="s">
        <v>4150</v>
      </c>
      <c r="D4" s="66" t="s">
        <v>409</v>
      </c>
      <c r="E4" s="29">
        <v>97309879</v>
      </c>
      <c r="F4" s="66" t="s">
        <v>4151</v>
      </c>
    </row>
    <row r="5" spans="1:6" ht="15.5">
      <c r="A5" s="107" t="s">
        <v>4152</v>
      </c>
      <c r="B5" s="66" t="s">
        <v>1654</v>
      </c>
      <c r="C5" s="66" t="s">
        <v>4153</v>
      </c>
      <c r="D5" s="66" t="s">
        <v>409</v>
      </c>
      <c r="E5" s="66">
        <v>66347633</v>
      </c>
      <c r="F5" s="66" t="s">
        <v>4154</v>
      </c>
    </row>
    <row r="6" spans="1:6" ht="15.5">
      <c r="A6" s="107" t="s">
        <v>4155</v>
      </c>
      <c r="B6" s="66" t="s">
        <v>4149</v>
      </c>
      <c r="C6" s="66" t="s">
        <v>4156</v>
      </c>
      <c r="D6" s="66" t="s">
        <v>4157</v>
      </c>
      <c r="E6" s="66">
        <v>91058835</v>
      </c>
      <c r="F6" s="66" t="s">
        <v>4158</v>
      </c>
    </row>
    <row r="7" spans="1:6" ht="15.5">
      <c r="A7" s="107" t="s">
        <v>4155</v>
      </c>
      <c r="B7" s="66" t="s">
        <v>4149</v>
      </c>
      <c r="C7" s="66" t="s">
        <v>4159</v>
      </c>
      <c r="D7" s="66" t="s">
        <v>69</v>
      </c>
      <c r="E7" s="29">
        <v>96288101</v>
      </c>
      <c r="F7" s="66" t="s">
        <v>4160</v>
      </c>
    </row>
    <row r="8" spans="1:6" ht="15.5">
      <c r="A8" s="109" t="s">
        <v>4161</v>
      </c>
      <c r="B8" s="109" t="s">
        <v>4145</v>
      </c>
      <c r="C8" s="109" t="s">
        <v>4162</v>
      </c>
      <c r="D8" s="109" t="s">
        <v>4163</v>
      </c>
      <c r="E8" s="109">
        <v>432165410</v>
      </c>
      <c r="F8" s="109" t="s">
        <v>4164</v>
      </c>
    </row>
    <row r="9" spans="1:6" ht="15.5">
      <c r="A9" s="107" t="s">
        <v>4165</v>
      </c>
      <c r="B9" s="66" t="s">
        <v>4149</v>
      </c>
      <c r="C9" s="66" t="s">
        <v>4166</v>
      </c>
      <c r="D9" s="66" t="s">
        <v>2444</v>
      </c>
      <c r="E9" s="66">
        <v>60123052275</v>
      </c>
      <c r="F9" s="66" t="s">
        <v>4167</v>
      </c>
    </row>
    <row r="10" spans="1:6" ht="15.5">
      <c r="A10" s="107" t="s">
        <v>4168</v>
      </c>
      <c r="B10" s="66" t="s">
        <v>4149</v>
      </c>
      <c r="C10" s="66" t="s">
        <v>4169</v>
      </c>
      <c r="D10" s="66" t="s">
        <v>794</v>
      </c>
      <c r="E10" s="29">
        <v>86062785</v>
      </c>
      <c r="F10" s="66" t="s">
        <v>4170</v>
      </c>
    </row>
    <row r="11" spans="1:6" ht="15.5">
      <c r="A11" s="107" t="s">
        <v>4171</v>
      </c>
      <c r="B11" s="66" t="s">
        <v>4149</v>
      </c>
      <c r="C11" s="66" t="s">
        <v>4172</v>
      </c>
      <c r="D11" s="66" t="s">
        <v>2526</v>
      </c>
      <c r="E11" s="66">
        <v>93385901</v>
      </c>
      <c r="F11" s="66" t="s">
        <v>4173</v>
      </c>
    </row>
    <row r="12" spans="1:6" ht="15.5">
      <c r="A12" s="107" t="s">
        <v>4174</v>
      </c>
      <c r="B12" s="66" t="s">
        <v>4093</v>
      </c>
      <c r="C12" s="66" t="s">
        <v>4175</v>
      </c>
      <c r="D12" s="66" t="s">
        <v>56</v>
      </c>
      <c r="E12" s="66">
        <v>62832722</v>
      </c>
      <c r="F12" s="66" t="s">
        <v>4176</v>
      </c>
    </row>
    <row r="13" spans="1:6" ht="15.5">
      <c r="A13" s="107" t="s">
        <v>1485</v>
      </c>
      <c r="B13" s="66" t="s">
        <v>4149</v>
      </c>
      <c r="C13" s="66" t="s">
        <v>4177</v>
      </c>
      <c r="D13" s="66" t="s">
        <v>536</v>
      </c>
      <c r="E13" s="66">
        <v>67447732</v>
      </c>
      <c r="F13" s="66" t="s">
        <v>4178</v>
      </c>
    </row>
    <row r="14" spans="1:6" ht="15.5">
      <c r="A14" s="107" t="s">
        <v>2279</v>
      </c>
      <c r="B14" s="66" t="s">
        <v>4149</v>
      </c>
      <c r="C14" s="66" t="s">
        <v>4179</v>
      </c>
      <c r="D14" s="66" t="s">
        <v>4180</v>
      </c>
      <c r="E14" s="29">
        <v>96195564</v>
      </c>
      <c r="F14" s="66" t="s">
        <v>4181</v>
      </c>
    </row>
    <row r="15" spans="1:6" ht="15.75" customHeight="1">
      <c r="A15" s="107" t="s">
        <v>4182</v>
      </c>
      <c r="B15" s="66" t="s">
        <v>4149</v>
      </c>
      <c r="C15" s="66" t="s">
        <v>4183</v>
      </c>
      <c r="D15" s="66" t="s">
        <v>409</v>
      </c>
      <c r="E15" s="66">
        <v>96353235</v>
      </c>
      <c r="F15" s="66" t="s">
        <v>4184</v>
      </c>
    </row>
    <row r="16" spans="1:6" ht="15.75" customHeight="1">
      <c r="A16" s="107" t="s">
        <v>4185</v>
      </c>
      <c r="B16" s="66" t="s">
        <v>4149</v>
      </c>
      <c r="C16" s="66" t="s">
        <v>4186</v>
      </c>
      <c r="D16" s="66" t="s">
        <v>4187</v>
      </c>
      <c r="E16" s="29">
        <f>84906965116</f>
        <v>84906965116</v>
      </c>
      <c r="F16" s="66" t="s">
        <v>4188</v>
      </c>
    </row>
    <row r="17" spans="1:6" ht="15.75" customHeight="1">
      <c r="A17" s="107" t="s">
        <v>792</v>
      </c>
      <c r="B17" s="66" t="s">
        <v>4149</v>
      </c>
      <c r="C17" s="66" t="s">
        <v>4189</v>
      </c>
      <c r="D17" s="66" t="s">
        <v>4180</v>
      </c>
      <c r="E17" s="66">
        <v>93384245</v>
      </c>
      <c r="F17" s="66" t="s">
        <v>4190</v>
      </c>
    </row>
    <row r="18" spans="1:6" ht="15.75" customHeight="1">
      <c r="A18" s="107" t="s">
        <v>4191</v>
      </c>
      <c r="B18" s="66" t="s">
        <v>4149</v>
      </c>
      <c r="C18" s="66" t="s">
        <v>4192</v>
      </c>
      <c r="D18" s="66" t="s">
        <v>4180</v>
      </c>
      <c r="E18" s="66">
        <v>61423455666</v>
      </c>
      <c r="F18" s="29" t="s">
        <v>4193</v>
      </c>
    </row>
    <row r="19" spans="1:6" ht="15.75" customHeight="1">
      <c r="A19" s="107" t="s">
        <v>4194</v>
      </c>
      <c r="B19" s="66" t="s">
        <v>4149</v>
      </c>
      <c r="C19" s="66" t="s">
        <v>749</v>
      </c>
      <c r="D19" s="66" t="s">
        <v>39</v>
      </c>
      <c r="E19" s="66">
        <v>60124129977</v>
      </c>
      <c r="F19" s="66" t="s">
        <v>751</v>
      </c>
    </row>
    <row r="20" spans="1:6" ht="15.75" customHeight="1">
      <c r="A20" s="107" t="s">
        <v>4195</v>
      </c>
      <c r="B20" s="66" t="s">
        <v>4145</v>
      </c>
      <c r="C20" s="66" t="s">
        <v>4196</v>
      </c>
      <c r="D20" s="66" t="s">
        <v>2526</v>
      </c>
      <c r="E20" s="66">
        <v>6281331148865</v>
      </c>
      <c r="F20" s="66" t="s">
        <v>4197</v>
      </c>
    </row>
    <row r="21" spans="1:6" ht="15.75" customHeight="1">
      <c r="A21" s="107" t="s">
        <v>2896</v>
      </c>
      <c r="B21" s="66" t="s">
        <v>4149</v>
      </c>
      <c r="C21" s="66" t="s">
        <v>4198</v>
      </c>
      <c r="D21" s="66" t="s">
        <v>713</v>
      </c>
      <c r="E21" s="66" t="s">
        <v>4199</v>
      </c>
      <c r="F21" s="66" t="s">
        <v>4200</v>
      </c>
    </row>
    <row r="22" spans="1:6" ht="15.75" customHeight="1">
      <c r="A22" s="107" t="s">
        <v>4201</v>
      </c>
      <c r="B22" s="66" t="s">
        <v>4145</v>
      </c>
      <c r="C22" s="66" t="s">
        <v>4202</v>
      </c>
      <c r="D22" s="66" t="s">
        <v>4203</v>
      </c>
      <c r="E22" s="29">
        <v>63387668</v>
      </c>
      <c r="F22" s="66" t="s">
        <v>4204</v>
      </c>
    </row>
    <row r="23" spans="1:6" ht="15.75" customHeight="1">
      <c r="A23" s="107" t="s">
        <v>4201</v>
      </c>
      <c r="B23" s="66" t="s">
        <v>4145</v>
      </c>
      <c r="C23" s="66" t="s">
        <v>4205</v>
      </c>
      <c r="D23" s="66" t="s">
        <v>39</v>
      </c>
      <c r="E23" s="66">
        <v>96973443</v>
      </c>
      <c r="F23" s="66" t="s">
        <v>4206</v>
      </c>
    </row>
    <row r="24" spans="1:6" ht="15.75" customHeight="1">
      <c r="A24" s="107" t="s">
        <v>4207</v>
      </c>
      <c r="B24" s="66" t="s">
        <v>4149</v>
      </c>
      <c r="C24" s="66" t="s">
        <v>4208</v>
      </c>
      <c r="D24" s="66" t="s">
        <v>39</v>
      </c>
      <c r="E24" s="66">
        <v>18083758508</v>
      </c>
      <c r="F24" s="66" t="s">
        <v>4209</v>
      </c>
    </row>
    <row r="25" spans="1:6" ht="15.75" customHeight="1">
      <c r="A25" s="107" t="s">
        <v>4210</v>
      </c>
      <c r="B25" s="66" t="s">
        <v>4149</v>
      </c>
      <c r="C25" s="66" t="s">
        <v>4211</v>
      </c>
      <c r="D25" s="66" t="s">
        <v>39</v>
      </c>
      <c r="E25" s="66" t="s">
        <v>4212</v>
      </c>
      <c r="F25" s="66" t="s">
        <v>4213</v>
      </c>
    </row>
    <row r="26" spans="1:6" ht="15.75" customHeight="1">
      <c r="A26" s="107" t="s">
        <v>4214</v>
      </c>
      <c r="B26" s="66" t="s">
        <v>4149</v>
      </c>
      <c r="C26" s="66" t="s">
        <v>4215</v>
      </c>
      <c r="D26" s="66" t="s">
        <v>4216</v>
      </c>
      <c r="E26" s="66">
        <v>81392010</v>
      </c>
      <c r="F26" s="66" t="s">
        <v>4217</v>
      </c>
    </row>
    <row r="27" spans="1:6" ht="15.75" customHeight="1">
      <c r="A27" s="107" t="s">
        <v>4218</v>
      </c>
      <c r="B27" s="66" t="s">
        <v>4145</v>
      </c>
      <c r="C27" s="66" t="s">
        <v>4219</v>
      </c>
      <c r="D27" s="66" t="s">
        <v>4220</v>
      </c>
      <c r="E27" s="29">
        <f>61400882937</f>
        <v>61400882937</v>
      </c>
      <c r="F27" s="66" t="s">
        <v>4221</v>
      </c>
    </row>
    <row r="28" spans="1:6" ht="15.75" customHeight="1">
      <c r="A28" s="107" t="s">
        <v>4222</v>
      </c>
      <c r="B28" s="66" t="s">
        <v>4149</v>
      </c>
      <c r="C28" s="66" t="s">
        <v>4223</v>
      </c>
      <c r="D28" s="66" t="s">
        <v>717</v>
      </c>
      <c r="E28" s="66">
        <v>68871308</v>
      </c>
      <c r="F28" s="66" t="s">
        <v>4224</v>
      </c>
    </row>
    <row r="29" spans="1:6" ht="15.75" customHeight="1">
      <c r="A29" s="107" t="s">
        <v>524</v>
      </c>
      <c r="B29" s="66" t="s">
        <v>1654</v>
      </c>
      <c r="C29" s="66" t="s">
        <v>4225</v>
      </c>
      <c r="D29" s="66" t="s">
        <v>536</v>
      </c>
      <c r="E29" s="66">
        <v>97418118</v>
      </c>
      <c r="F29" s="66" t="s">
        <v>1759</v>
      </c>
    </row>
    <row r="30" spans="1:6" ht="15.75" customHeight="1">
      <c r="A30" s="107" t="s">
        <v>524</v>
      </c>
      <c r="B30" s="66" t="s">
        <v>1654</v>
      </c>
      <c r="C30" s="66" t="s">
        <v>4226</v>
      </c>
      <c r="D30" s="66" t="s">
        <v>141</v>
      </c>
      <c r="E30" s="66">
        <v>62224567</v>
      </c>
      <c r="F30" s="66" t="s">
        <v>4227</v>
      </c>
    </row>
    <row r="31" spans="1:6" ht="15.75" customHeight="1">
      <c r="A31" s="108" t="s">
        <v>801</v>
      </c>
      <c r="B31" s="106" t="s">
        <v>4228</v>
      </c>
      <c r="C31" s="106" t="s">
        <v>4229</v>
      </c>
      <c r="D31" s="106" t="s">
        <v>4230</v>
      </c>
      <c r="E31" s="106">
        <v>96343207</v>
      </c>
      <c r="F31" s="106" t="s">
        <v>4231</v>
      </c>
    </row>
    <row r="32" spans="1:6" ht="15.75" customHeight="1">
      <c r="A32" s="107" t="s">
        <v>4232</v>
      </c>
      <c r="B32" s="66" t="s">
        <v>4149</v>
      </c>
      <c r="C32" s="66" t="s">
        <v>4233</v>
      </c>
      <c r="D32" s="66" t="s">
        <v>2400</v>
      </c>
      <c r="E32" s="66">
        <v>53668999</v>
      </c>
      <c r="F32" s="66" t="s">
        <v>4234</v>
      </c>
    </row>
    <row r="33" spans="1:6" ht="15.75" customHeight="1">
      <c r="A33" s="107" t="s">
        <v>4235</v>
      </c>
      <c r="B33" s="66" t="s">
        <v>4145</v>
      </c>
      <c r="C33" s="66" t="s">
        <v>4236</v>
      </c>
      <c r="D33" s="66" t="s">
        <v>4237</v>
      </c>
      <c r="E33" s="29">
        <v>82836165</v>
      </c>
      <c r="F33" s="66" t="s">
        <v>4238</v>
      </c>
    </row>
    <row r="34" spans="1:6" ht="15.75" customHeight="1">
      <c r="A34" s="107" t="s">
        <v>4239</v>
      </c>
      <c r="B34" s="66" t="s">
        <v>4145</v>
      </c>
      <c r="C34" s="66" t="s">
        <v>4240</v>
      </c>
      <c r="D34" s="66" t="s">
        <v>4241</v>
      </c>
      <c r="E34" s="66">
        <v>88760680</v>
      </c>
      <c r="F34" s="66" t="s">
        <v>4242</v>
      </c>
    </row>
    <row r="35" spans="1:6" ht="15.75" customHeight="1">
      <c r="A35" s="107" t="s">
        <v>4235</v>
      </c>
      <c r="B35" s="66" t="s">
        <v>4145</v>
      </c>
      <c r="C35" s="66" t="s">
        <v>4243</v>
      </c>
      <c r="D35" s="66" t="s">
        <v>4244</v>
      </c>
      <c r="E35" s="66">
        <v>86987560</v>
      </c>
      <c r="F35" s="66" t="s">
        <v>4245</v>
      </c>
    </row>
    <row r="36" spans="1:6" ht="15.75" customHeight="1">
      <c r="A36" s="107" t="s">
        <v>4246</v>
      </c>
      <c r="B36" s="66" t="s">
        <v>4247</v>
      </c>
      <c r="C36" s="66" t="s">
        <v>4248</v>
      </c>
      <c r="D36" s="66" t="s">
        <v>4249</v>
      </c>
      <c r="E36" s="66">
        <v>60122731928</v>
      </c>
      <c r="F36" s="66" t="s">
        <v>4250</v>
      </c>
    </row>
    <row r="37" spans="1:6" ht="15.75" customHeight="1">
      <c r="A37" s="107" t="s">
        <v>4251</v>
      </c>
      <c r="B37" s="66" t="s">
        <v>4228</v>
      </c>
      <c r="C37" s="66" t="s">
        <v>4252</v>
      </c>
      <c r="D37" s="66" t="s">
        <v>579</v>
      </c>
      <c r="E37" s="29">
        <f>60126064935</f>
        <v>60126064935</v>
      </c>
      <c r="F37" s="66" t="s">
        <v>4253</v>
      </c>
    </row>
    <row r="38" spans="1:6" ht="15.75" customHeight="1">
      <c r="A38" s="107" t="s">
        <v>4254</v>
      </c>
      <c r="B38" s="66" t="s">
        <v>4149</v>
      </c>
      <c r="C38" s="66" t="s">
        <v>4255</v>
      </c>
      <c r="D38" s="66" t="s">
        <v>3893</v>
      </c>
      <c r="E38" s="29">
        <v>91377340</v>
      </c>
      <c r="F38" s="66" t="s">
        <v>4256</v>
      </c>
    </row>
    <row r="39" spans="1:6" ht="15.75" customHeight="1">
      <c r="A39" s="107" t="s">
        <v>4257</v>
      </c>
      <c r="B39" s="66" t="s">
        <v>4149</v>
      </c>
      <c r="C39" s="66" t="s">
        <v>4258</v>
      </c>
      <c r="D39" s="66" t="s">
        <v>39</v>
      </c>
      <c r="E39" s="29">
        <f>61455559088</f>
        <v>61455559088</v>
      </c>
      <c r="F39" s="29" t="s">
        <v>4259</v>
      </c>
    </row>
    <row r="40" spans="1:6" ht="15.75" customHeight="1">
      <c r="A40" s="107" t="s">
        <v>4260</v>
      </c>
      <c r="B40" s="66" t="s">
        <v>4149</v>
      </c>
      <c r="C40" s="66" t="s">
        <v>4261</v>
      </c>
      <c r="D40" s="66" t="s">
        <v>4262</v>
      </c>
      <c r="E40" s="29">
        <f>6596793947</f>
        <v>6596793947</v>
      </c>
      <c r="F40" s="66" t="s">
        <v>4263</v>
      </c>
    </row>
    <row r="41" spans="1:6" ht="15.75" customHeight="1">
      <c r="A41" s="107" t="s">
        <v>2466</v>
      </c>
      <c r="B41" s="66" t="s">
        <v>4145</v>
      </c>
      <c r="C41" s="66" t="s">
        <v>4264</v>
      </c>
      <c r="D41" s="66" t="s">
        <v>3112</v>
      </c>
      <c r="E41" s="29">
        <f>6597957729</f>
        <v>6597957729</v>
      </c>
      <c r="F41" s="66" t="s">
        <v>4265</v>
      </c>
    </row>
    <row r="42" spans="1:6" ht="15.75" customHeight="1">
      <c r="A42" s="107" t="s">
        <v>4266</v>
      </c>
      <c r="B42" s="66" t="s">
        <v>4149</v>
      </c>
      <c r="C42" s="66" t="s">
        <v>4267</v>
      </c>
      <c r="D42" s="66" t="s">
        <v>39</v>
      </c>
      <c r="E42" s="29">
        <f>919900241772</f>
        <v>919900241772</v>
      </c>
      <c r="F42" s="66" t="s">
        <v>4268</v>
      </c>
    </row>
    <row r="43" spans="1:6" ht="15.75" customHeight="1">
      <c r="A43" s="107" t="s">
        <v>4269</v>
      </c>
      <c r="B43" s="66" t="s">
        <v>4149</v>
      </c>
      <c r="C43" s="66" t="s">
        <v>4270</v>
      </c>
      <c r="D43" s="66" t="s">
        <v>2526</v>
      </c>
      <c r="E43" s="29">
        <f>6624024545</f>
        <v>6624024545</v>
      </c>
      <c r="F43" s="66" t="s">
        <v>4271</v>
      </c>
    </row>
    <row r="44" spans="1:6" ht="15.75" customHeight="1">
      <c r="A44" s="107" t="s">
        <v>4272</v>
      </c>
      <c r="B44" s="66" t="s">
        <v>4093</v>
      </c>
      <c r="C44" s="66" t="s">
        <v>4273</v>
      </c>
      <c r="D44" s="66" t="s">
        <v>2049</v>
      </c>
      <c r="E44" s="66">
        <v>61400450472</v>
      </c>
      <c r="F44" s="66" t="s">
        <v>4274</v>
      </c>
    </row>
    <row r="45" spans="1:6" ht="15.75" customHeight="1">
      <c r="A45" s="107" t="s">
        <v>4275</v>
      </c>
      <c r="B45" s="66" t="s">
        <v>4149</v>
      </c>
      <c r="C45" s="66" t="s">
        <v>4276</v>
      </c>
      <c r="D45" s="66" t="s">
        <v>1607</v>
      </c>
      <c r="E45" s="66">
        <v>61422404976</v>
      </c>
      <c r="F45" s="66" t="s">
        <v>4277</v>
      </c>
    </row>
    <row r="46" spans="1:6" ht="15.75" customHeight="1">
      <c r="A46" s="29"/>
      <c r="B46" s="29"/>
      <c r="C46" s="29"/>
      <c r="D46" s="29"/>
      <c r="E46" s="29"/>
      <c r="F46" s="29"/>
    </row>
    <row r="47" spans="1:6" ht="15.75" customHeight="1">
      <c r="A47" s="29"/>
      <c r="B47" s="29"/>
      <c r="C47" s="29"/>
      <c r="D47" s="29"/>
      <c r="E47" s="29"/>
      <c r="F47" s="29"/>
    </row>
    <row r="48" spans="1:6" ht="15.75" customHeight="1">
      <c r="A48" s="29"/>
      <c r="B48" s="29"/>
      <c r="C48" s="29"/>
      <c r="D48" s="29"/>
      <c r="E48" s="29"/>
      <c r="F48" s="29"/>
    </row>
    <row r="49" spans="1:6" ht="15.75" customHeight="1">
      <c r="A49" s="29"/>
      <c r="B49" s="29"/>
      <c r="C49" s="29"/>
      <c r="D49" s="29"/>
      <c r="E49" s="29"/>
      <c r="F49" s="29"/>
    </row>
    <row r="50" spans="1:6" ht="15.75" customHeight="1">
      <c r="A50" s="29"/>
      <c r="B50" s="29"/>
      <c r="C50" s="29"/>
      <c r="D50" s="29"/>
      <c r="E50" s="29"/>
      <c r="F50" s="29"/>
    </row>
    <row r="51" spans="1:6" ht="15.75" customHeight="1">
      <c r="A51" s="29"/>
      <c r="B51" s="29"/>
      <c r="C51" s="29"/>
      <c r="D51" s="29"/>
      <c r="E51" s="29"/>
      <c r="F51" s="29"/>
    </row>
    <row r="52" spans="1:6" ht="15.75" customHeight="1">
      <c r="A52" s="29"/>
      <c r="B52" s="29"/>
      <c r="C52" s="29"/>
      <c r="D52" s="29"/>
      <c r="E52" s="29"/>
      <c r="F52" s="29"/>
    </row>
    <row r="53" spans="1:6" ht="15.75" customHeight="1">
      <c r="A53" s="29"/>
      <c r="B53" s="29"/>
      <c r="C53" s="29"/>
      <c r="D53" s="29"/>
      <c r="E53" s="29"/>
      <c r="F53" s="29"/>
    </row>
    <row r="54" spans="1:6" ht="15.75" customHeight="1">
      <c r="A54" s="29"/>
      <c r="B54" s="29"/>
      <c r="C54" s="29"/>
      <c r="D54" s="29"/>
      <c r="E54" s="29"/>
      <c r="F54" s="29"/>
    </row>
    <row r="55" spans="1:6" ht="15.75" customHeight="1">
      <c r="A55" s="29"/>
      <c r="B55" s="29"/>
      <c r="C55" s="29"/>
      <c r="D55" s="29"/>
      <c r="E55" s="29"/>
      <c r="F55" s="29"/>
    </row>
    <row r="56" spans="1:6" ht="15.75" customHeight="1">
      <c r="A56" s="29"/>
      <c r="B56" s="29"/>
      <c r="C56" s="29"/>
      <c r="D56" s="29"/>
      <c r="E56" s="29"/>
      <c r="F56" s="29"/>
    </row>
    <row r="57" spans="1:6" ht="15.75" customHeight="1">
      <c r="A57" s="29"/>
      <c r="B57" s="29"/>
      <c r="C57" s="29"/>
      <c r="D57" s="29"/>
      <c r="E57" s="29"/>
      <c r="F57" s="29"/>
    </row>
    <row r="58" spans="1:6" ht="15.75" customHeight="1">
      <c r="A58" s="29"/>
      <c r="B58" s="29"/>
      <c r="C58" s="29"/>
      <c r="D58" s="29"/>
      <c r="E58" s="29"/>
      <c r="F58" s="29"/>
    </row>
    <row r="59" spans="1:6" ht="15.75" customHeight="1">
      <c r="A59" s="29"/>
      <c r="B59" s="29"/>
      <c r="C59" s="29"/>
      <c r="D59" s="29"/>
      <c r="E59" s="29"/>
      <c r="F59" s="29"/>
    </row>
    <row r="60" spans="1:6" ht="15.75" customHeight="1">
      <c r="A60" s="29"/>
      <c r="B60" s="29"/>
      <c r="C60" s="29"/>
      <c r="D60" s="29"/>
      <c r="E60" s="29"/>
      <c r="F60" s="29"/>
    </row>
    <row r="61" spans="1:6" ht="15.75" customHeight="1">
      <c r="A61" s="29"/>
      <c r="B61" s="29"/>
      <c r="C61" s="29"/>
      <c r="D61" s="29"/>
      <c r="E61" s="29"/>
      <c r="F61" s="29"/>
    </row>
    <row r="62" spans="1:6" ht="15.75" customHeight="1">
      <c r="A62" s="29"/>
      <c r="B62" s="29"/>
      <c r="C62" s="29"/>
      <c r="D62" s="29"/>
      <c r="E62" s="29"/>
      <c r="F62" s="29"/>
    </row>
    <row r="63" spans="1:6" ht="15.75" customHeight="1">
      <c r="A63" s="29"/>
      <c r="B63" s="29"/>
      <c r="C63" s="29"/>
      <c r="D63" s="29"/>
      <c r="E63" s="29"/>
      <c r="F63" s="29"/>
    </row>
    <row r="64" spans="1:6" ht="15.75" customHeight="1">
      <c r="A64" s="29"/>
      <c r="B64" s="29"/>
      <c r="C64" s="29"/>
      <c r="D64" s="29"/>
      <c r="E64" s="29"/>
      <c r="F64" s="29"/>
    </row>
    <row r="65" spans="1:6" ht="15.75" customHeight="1">
      <c r="A65" s="29"/>
      <c r="B65" s="29"/>
      <c r="C65" s="29"/>
      <c r="D65" s="29"/>
      <c r="E65" s="29"/>
      <c r="F65" s="29"/>
    </row>
    <row r="66" spans="1:6" ht="15.75" customHeight="1">
      <c r="A66" s="29"/>
      <c r="B66" s="29"/>
      <c r="C66" s="29"/>
      <c r="D66" s="29"/>
      <c r="E66" s="29"/>
      <c r="F66" s="29"/>
    </row>
    <row r="67" spans="1:6" ht="15.75" customHeight="1">
      <c r="A67" s="29"/>
      <c r="B67" s="29"/>
      <c r="C67" s="29"/>
      <c r="D67" s="29"/>
      <c r="E67" s="29"/>
      <c r="F67" s="29"/>
    </row>
    <row r="68" spans="1:6" ht="15.75" customHeight="1">
      <c r="A68" s="29"/>
      <c r="B68" s="29"/>
      <c r="C68" s="29"/>
      <c r="D68" s="29"/>
      <c r="E68" s="29"/>
      <c r="F68" s="29"/>
    </row>
    <row r="69" spans="1:6" ht="15.75" customHeight="1">
      <c r="A69" s="29"/>
      <c r="B69" s="29"/>
      <c r="C69" s="29"/>
      <c r="D69" s="29"/>
      <c r="E69" s="29"/>
      <c r="F69" s="29"/>
    </row>
    <row r="70" spans="1:6" ht="15.75" customHeight="1">
      <c r="A70" s="29"/>
      <c r="B70" s="29"/>
      <c r="C70" s="29"/>
      <c r="D70" s="29"/>
      <c r="E70" s="29"/>
      <c r="F70" s="29"/>
    </row>
    <row r="71" spans="1:6" ht="15.75" customHeight="1">
      <c r="A71" s="29"/>
      <c r="B71" s="29"/>
      <c r="C71" s="29"/>
      <c r="D71" s="29"/>
      <c r="E71" s="29"/>
      <c r="F71" s="29"/>
    </row>
    <row r="72" spans="1:6" ht="15.75" customHeight="1">
      <c r="A72" s="29"/>
      <c r="B72" s="29"/>
      <c r="C72" s="29"/>
      <c r="D72" s="29"/>
      <c r="E72" s="29"/>
      <c r="F72" s="29"/>
    </row>
    <row r="73" spans="1:6" ht="15.75" customHeight="1">
      <c r="A73" s="29"/>
      <c r="B73" s="29"/>
      <c r="C73" s="29"/>
      <c r="D73" s="29"/>
      <c r="E73" s="29"/>
      <c r="F73" s="29"/>
    </row>
    <row r="74" spans="1:6" ht="15.75" customHeight="1">
      <c r="A74" s="29"/>
      <c r="B74" s="29"/>
      <c r="C74" s="29"/>
      <c r="D74" s="29"/>
      <c r="E74" s="29"/>
      <c r="F74" s="29"/>
    </row>
    <row r="75" spans="1:6" ht="15.75" customHeight="1">
      <c r="A75" s="29"/>
      <c r="B75" s="29"/>
      <c r="C75" s="29"/>
      <c r="D75" s="29"/>
      <c r="E75" s="29"/>
      <c r="F75" s="29"/>
    </row>
    <row r="76" spans="1:6" ht="15.75" customHeight="1">
      <c r="A76" s="29"/>
      <c r="B76" s="29"/>
      <c r="C76" s="29"/>
      <c r="D76" s="29"/>
      <c r="E76" s="29"/>
      <c r="F76" s="29"/>
    </row>
    <row r="77" spans="1:6" ht="15.75" customHeight="1">
      <c r="A77" s="29"/>
      <c r="B77" s="29"/>
      <c r="C77" s="29"/>
      <c r="D77" s="29"/>
      <c r="E77" s="29"/>
      <c r="F77" s="29"/>
    </row>
    <row r="78" spans="1:6" ht="15.75" customHeight="1">
      <c r="A78" s="29"/>
      <c r="B78" s="29"/>
      <c r="C78" s="29"/>
      <c r="D78" s="29"/>
      <c r="E78" s="29"/>
      <c r="F78" s="29"/>
    </row>
    <row r="79" spans="1:6" ht="15.75" customHeight="1">
      <c r="A79" s="29"/>
      <c r="B79" s="29"/>
      <c r="C79" s="29"/>
      <c r="D79" s="29"/>
      <c r="E79" s="29"/>
      <c r="F79" s="29"/>
    </row>
    <row r="80" spans="1:6" ht="15.75" customHeight="1">
      <c r="A80" s="29"/>
      <c r="B80" s="29"/>
      <c r="C80" s="29"/>
      <c r="D80" s="29"/>
      <c r="E80" s="29"/>
      <c r="F80" s="29"/>
    </row>
    <row r="81" spans="1:6" ht="15.75" customHeight="1">
      <c r="A81" s="29"/>
      <c r="B81" s="29"/>
      <c r="C81" s="29"/>
      <c r="D81" s="29"/>
      <c r="E81" s="29"/>
      <c r="F81" s="29"/>
    </row>
    <row r="82" spans="1:6" ht="15.75" customHeight="1">
      <c r="A82" s="29"/>
      <c r="B82" s="29"/>
      <c r="C82" s="29"/>
      <c r="D82" s="29"/>
      <c r="E82" s="29"/>
      <c r="F82" s="29"/>
    </row>
    <row r="83" spans="1:6" ht="15.75" customHeight="1">
      <c r="A83" s="29"/>
      <c r="B83" s="29"/>
      <c r="C83" s="29"/>
      <c r="D83" s="29"/>
      <c r="E83" s="29"/>
      <c r="F83" s="29"/>
    </row>
    <row r="84" spans="1:6" ht="15.75" customHeight="1">
      <c r="A84" s="29"/>
      <c r="B84" s="29"/>
      <c r="C84" s="29"/>
      <c r="D84" s="29"/>
      <c r="E84" s="29"/>
      <c r="F84" s="29"/>
    </row>
    <row r="85" spans="1:6" ht="15.75" customHeight="1">
      <c r="A85" s="29"/>
      <c r="B85" s="29"/>
      <c r="C85" s="29"/>
      <c r="D85" s="29"/>
      <c r="E85" s="29"/>
      <c r="F85" s="29"/>
    </row>
    <row r="86" spans="1:6" ht="15.75" customHeight="1">
      <c r="A86" s="29"/>
      <c r="B86" s="29"/>
      <c r="C86" s="29"/>
      <c r="D86" s="29"/>
      <c r="E86" s="29"/>
      <c r="F86" s="29"/>
    </row>
    <row r="87" spans="1:6" ht="15.75" customHeight="1">
      <c r="A87" s="29"/>
      <c r="B87" s="29"/>
      <c r="C87" s="29"/>
      <c r="D87" s="29"/>
      <c r="E87" s="29"/>
      <c r="F87" s="29"/>
    </row>
    <row r="88" spans="1:6" ht="15.75" customHeight="1">
      <c r="A88" s="29"/>
      <c r="B88" s="29"/>
      <c r="C88" s="29"/>
      <c r="D88" s="29"/>
      <c r="E88" s="29"/>
      <c r="F88" s="29"/>
    </row>
    <row r="89" spans="1:6" ht="15.75" customHeight="1">
      <c r="A89" s="29"/>
      <c r="B89" s="29"/>
      <c r="C89" s="29"/>
      <c r="D89" s="29"/>
      <c r="E89" s="29"/>
      <c r="F89" s="29"/>
    </row>
    <row r="90" spans="1:6" ht="15.75" customHeight="1">
      <c r="A90" s="29"/>
      <c r="B90" s="29"/>
      <c r="C90" s="29"/>
      <c r="D90" s="29"/>
      <c r="E90" s="29"/>
      <c r="F90" s="29"/>
    </row>
    <row r="91" spans="1:6" ht="15.75" customHeight="1">
      <c r="A91" s="29"/>
      <c r="B91" s="29"/>
      <c r="C91" s="29"/>
      <c r="D91" s="29"/>
      <c r="E91" s="29"/>
      <c r="F91" s="29"/>
    </row>
    <row r="92" spans="1:6" ht="15.75" customHeight="1">
      <c r="A92" s="29"/>
      <c r="B92" s="29"/>
      <c r="C92" s="29"/>
      <c r="D92" s="29"/>
      <c r="E92" s="29"/>
      <c r="F92" s="29"/>
    </row>
    <row r="93" spans="1:6" ht="15.75" customHeight="1">
      <c r="A93" s="29"/>
      <c r="B93" s="29"/>
      <c r="C93" s="29"/>
      <c r="D93" s="29"/>
      <c r="E93" s="29"/>
      <c r="F93" s="29"/>
    </row>
    <row r="94" spans="1:6" ht="15.75" customHeight="1">
      <c r="A94" s="29"/>
      <c r="B94" s="29"/>
      <c r="C94" s="29"/>
      <c r="D94" s="29"/>
      <c r="E94" s="29"/>
      <c r="F94" s="29"/>
    </row>
    <row r="95" spans="1:6" ht="15.75" customHeight="1">
      <c r="A95" s="29"/>
      <c r="B95" s="29"/>
      <c r="C95" s="29"/>
      <c r="D95" s="29"/>
      <c r="E95" s="29"/>
      <c r="F95" s="29"/>
    </row>
    <row r="96" spans="1:6" ht="15.75" customHeight="1">
      <c r="A96" s="29"/>
      <c r="B96" s="29"/>
      <c r="C96" s="29"/>
      <c r="D96" s="29"/>
      <c r="E96" s="29"/>
      <c r="F96" s="29"/>
    </row>
    <row r="97" spans="1:6" ht="15.75" customHeight="1">
      <c r="A97" s="29"/>
      <c r="B97" s="29"/>
      <c r="C97" s="29"/>
      <c r="D97" s="29"/>
      <c r="E97" s="29"/>
      <c r="F97" s="29"/>
    </row>
    <row r="98" spans="1:6" ht="15.75" customHeight="1">
      <c r="A98" s="29"/>
      <c r="B98" s="29"/>
      <c r="C98" s="29"/>
      <c r="D98" s="29"/>
      <c r="E98" s="29"/>
      <c r="F98" s="29"/>
    </row>
    <row r="99" spans="1:6" ht="15.75" customHeight="1">
      <c r="A99" s="29"/>
      <c r="B99" s="29"/>
      <c r="C99" s="29"/>
      <c r="D99" s="29"/>
      <c r="E99" s="29"/>
      <c r="F99" s="29"/>
    </row>
    <row r="100" spans="1:6" ht="15.75" customHeight="1">
      <c r="A100" s="29"/>
      <c r="B100" s="29"/>
      <c r="C100" s="29"/>
      <c r="D100" s="29"/>
      <c r="E100" s="29"/>
      <c r="F100" s="29"/>
    </row>
    <row r="101" spans="1:6" ht="15.75" customHeight="1">
      <c r="A101" s="29"/>
      <c r="B101" s="29"/>
      <c r="C101" s="29"/>
      <c r="D101" s="29"/>
      <c r="E101" s="29"/>
      <c r="F101" s="29"/>
    </row>
    <row r="102" spans="1:6" ht="15.75" customHeight="1">
      <c r="A102" s="29"/>
      <c r="B102" s="29"/>
      <c r="C102" s="29"/>
      <c r="D102" s="29"/>
      <c r="E102" s="29"/>
      <c r="F102" s="29"/>
    </row>
    <row r="103" spans="1:6" ht="15.75" customHeight="1">
      <c r="A103" s="29"/>
      <c r="B103" s="29"/>
      <c r="C103" s="29"/>
      <c r="D103" s="29"/>
      <c r="E103" s="29"/>
      <c r="F103" s="29"/>
    </row>
    <row r="104" spans="1:6" ht="15.75" customHeight="1">
      <c r="A104" s="29"/>
      <c r="B104" s="29"/>
      <c r="C104" s="29"/>
      <c r="D104" s="29"/>
      <c r="E104" s="29"/>
      <c r="F104" s="29"/>
    </row>
    <row r="105" spans="1:6" ht="15.75" customHeight="1">
      <c r="A105" s="29"/>
      <c r="B105" s="29"/>
      <c r="C105" s="29"/>
      <c r="D105" s="29"/>
      <c r="E105" s="29"/>
      <c r="F105" s="29"/>
    </row>
    <row r="106" spans="1:6" ht="15.75" customHeight="1">
      <c r="A106" s="29"/>
      <c r="B106" s="29"/>
      <c r="C106" s="29"/>
      <c r="D106" s="29"/>
      <c r="E106" s="29"/>
      <c r="F106" s="29"/>
    </row>
    <row r="107" spans="1:6" ht="15.75" customHeight="1">
      <c r="A107" s="29"/>
      <c r="B107" s="29"/>
      <c r="C107" s="29"/>
      <c r="D107" s="29"/>
      <c r="E107" s="29"/>
      <c r="F107" s="29"/>
    </row>
    <row r="108" spans="1:6" ht="15.75" customHeight="1">
      <c r="A108" s="29"/>
      <c r="B108" s="29"/>
      <c r="C108" s="29"/>
      <c r="D108" s="29"/>
      <c r="E108" s="29"/>
      <c r="F108" s="29"/>
    </row>
    <row r="109" spans="1:6" ht="15.75" customHeight="1">
      <c r="A109" s="29"/>
      <c r="B109" s="29"/>
      <c r="C109" s="29"/>
      <c r="D109" s="29"/>
      <c r="E109" s="29"/>
      <c r="F109" s="29"/>
    </row>
    <row r="110" spans="1:6" ht="15.75" customHeight="1">
      <c r="A110" s="29"/>
      <c r="B110" s="29"/>
      <c r="C110" s="29"/>
      <c r="D110" s="29"/>
      <c r="E110" s="29"/>
      <c r="F110" s="29"/>
    </row>
    <row r="111" spans="1:6" ht="15.75" customHeight="1">
      <c r="A111" s="29"/>
      <c r="B111" s="29"/>
      <c r="C111" s="29"/>
      <c r="D111" s="29"/>
      <c r="E111" s="29"/>
      <c r="F111" s="29"/>
    </row>
    <row r="112" spans="1:6" ht="15.75" customHeight="1">
      <c r="A112" s="29"/>
      <c r="B112" s="29"/>
      <c r="C112" s="29"/>
      <c r="D112" s="29"/>
      <c r="E112" s="29"/>
      <c r="F112" s="29"/>
    </row>
    <row r="113" spans="1:6" ht="15.75" customHeight="1">
      <c r="A113" s="29"/>
      <c r="B113" s="29"/>
      <c r="C113" s="29"/>
      <c r="D113" s="29"/>
      <c r="E113" s="29"/>
      <c r="F113" s="29"/>
    </row>
    <row r="114" spans="1:6" ht="15.75" customHeight="1">
      <c r="A114" s="29"/>
      <c r="B114" s="29"/>
      <c r="C114" s="29"/>
      <c r="D114" s="29"/>
      <c r="E114" s="29"/>
      <c r="F114" s="29"/>
    </row>
    <row r="115" spans="1:6" ht="15.75" customHeight="1">
      <c r="A115" s="29"/>
      <c r="B115" s="29"/>
      <c r="C115" s="29"/>
      <c r="D115" s="29"/>
      <c r="E115" s="29"/>
      <c r="F115" s="29"/>
    </row>
    <row r="116" spans="1:6" ht="15.75" customHeight="1">
      <c r="A116" s="29"/>
      <c r="B116" s="29"/>
      <c r="C116" s="29"/>
      <c r="D116" s="29"/>
      <c r="E116" s="29"/>
      <c r="F116" s="29"/>
    </row>
    <row r="117" spans="1:6" ht="15.75" customHeight="1">
      <c r="A117" s="29"/>
      <c r="B117" s="29"/>
      <c r="C117" s="29"/>
      <c r="D117" s="29"/>
      <c r="E117" s="29"/>
      <c r="F117" s="29"/>
    </row>
    <row r="118" spans="1:6" ht="15.75" customHeight="1">
      <c r="A118" s="29"/>
      <c r="B118" s="29"/>
      <c r="C118" s="29"/>
      <c r="D118" s="29"/>
      <c r="E118" s="29"/>
      <c r="F118" s="29"/>
    </row>
    <row r="119" spans="1:6" ht="15.75" customHeight="1">
      <c r="A119" s="29"/>
      <c r="B119" s="29"/>
      <c r="C119" s="29"/>
      <c r="D119" s="29"/>
      <c r="E119" s="29"/>
      <c r="F119" s="29"/>
    </row>
    <row r="120" spans="1:6" ht="15.75" customHeight="1">
      <c r="A120" s="29"/>
      <c r="B120" s="29"/>
      <c r="C120" s="29"/>
      <c r="D120" s="29"/>
      <c r="E120" s="29"/>
      <c r="F120" s="29"/>
    </row>
    <row r="121" spans="1:6" ht="15.75" customHeight="1">
      <c r="A121" s="29"/>
      <c r="B121" s="29"/>
      <c r="C121" s="29"/>
      <c r="D121" s="29"/>
      <c r="E121" s="29"/>
      <c r="F121" s="29"/>
    </row>
    <row r="122" spans="1:6" ht="15.75" customHeight="1">
      <c r="A122" s="29"/>
      <c r="B122" s="29"/>
      <c r="C122" s="29"/>
      <c r="D122" s="29"/>
      <c r="E122" s="29"/>
      <c r="F122" s="29"/>
    </row>
    <row r="123" spans="1:6" ht="15.75" customHeight="1">
      <c r="A123" s="29"/>
      <c r="B123" s="29"/>
      <c r="C123" s="29"/>
      <c r="D123" s="29"/>
      <c r="E123" s="29"/>
      <c r="F123" s="29"/>
    </row>
    <row r="124" spans="1:6" ht="15.75" customHeight="1">
      <c r="A124" s="29"/>
      <c r="B124" s="29"/>
      <c r="C124" s="29"/>
      <c r="D124" s="29"/>
      <c r="E124" s="29"/>
      <c r="F124" s="29"/>
    </row>
    <row r="125" spans="1:6" ht="15.75" customHeight="1">
      <c r="A125" s="29"/>
      <c r="B125" s="29"/>
      <c r="C125" s="29"/>
      <c r="D125" s="29"/>
      <c r="E125" s="29"/>
      <c r="F125" s="29"/>
    </row>
    <row r="126" spans="1:6" ht="15.75" customHeight="1">
      <c r="A126" s="29"/>
      <c r="B126" s="29"/>
      <c r="C126" s="29"/>
      <c r="D126" s="29"/>
      <c r="E126" s="29"/>
      <c r="F126" s="29"/>
    </row>
    <row r="127" spans="1:6" ht="15.75" customHeight="1">
      <c r="A127" s="29"/>
      <c r="B127" s="29"/>
      <c r="C127" s="29"/>
      <c r="D127" s="29"/>
      <c r="E127" s="29"/>
      <c r="F127" s="29"/>
    </row>
    <row r="128" spans="1:6" ht="15.75" customHeight="1">
      <c r="A128" s="29"/>
      <c r="B128" s="29"/>
      <c r="C128" s="29"/>
      <c r="D128" s="29"/>
      <c r="E128" s="29"/>
      <c r="F128" s="29"/>
    </row>
    <row r="129" spans="1:6" ht="15.75" customHeight="1">
      <c r="A129" s="29"/>
      <c r="B129" s="29"/>
      <c r="C129" s="29"/>
      <c r="D129" s="29"/>
      <c r="E129" s="29"/>
      <c r="F129" s="29"/>
    </row>
    <row r="130" spans="1:6" ht="15.75" customHeight="1">
      <c r="A130" s="29"/>
      <c r="B130" s="29"/>
      <c r="C130" s="29"/>
      <c r="D130" s="29"/>
      <c r="E130" s="29"/>
      <c r="F130" s="29"/>
    </row>
    <row r="131" spans="1:6" ht="15.75" customHeight="1">
      <c r="A131" s="29"/>
      <c r="B131" s="29"/>
      <c r="C131" s="29"/>
      <c r="D131" s="29"/>
      <c r="E131" s="29"/>
      <c r="F131" s="29"/>
    </row>
    <row r="132" spans="1:6" ht="15.75" customHeight="1">
      <c r="A132" s="29"/>
      <c r="B132" s="29"/>
      <c r="C132" s="29"/>
      <c r="D132" s="29"/>
      <c r="E132" s="29"/>
      <c r="F132" s="29"/>
    </row>
    <row r="133" spans="1:6" ht="15.75" customHeight="1">
      <c r="A133" s="29"/>
      <c r="B133" s="29"/>
      <c r="C133" s="29"/>
      <c r="D133" s="29"/>
      <c r="E133" s="29"/>
      <c r="F133" s="29"/>
    </row>
    <row r="134" spans="1:6" ht="15.75" customHeight="1">
      <c r="A134" s="29"/>
      <c r="B134" s="29"/>
      <c r="C134" s="29"/>
      <c r="D134" s="29"/>
      <c r="E134" s="29"/>
      <c r="F134" s="29"/>
    </row>
    <row r="135" spans="1:6" ht="15.75" customHeight="1">
      <c r="A135" s="29"/>
      <c r="B135" s="29"/>
      <c r="C135" s="29"/>
      <c r="D135" s="29"/>
      <c r="E135" s="29"/>
      <c r="F135" s="29"/>
    </row>
    <row r="136" spans="1:6" ht="15.75" customHeight="1">
      <c r="A136" s="29"/>
      <c r="B136" s="29"/>
      <c r="C136" s="29"/>
      <c r="D136" s="29"/>
      <c r="E136" s="29"/>
      <c r="F136" s="29"/>
    </row>
    <row r="137" spans="1:6" ht="15.75" customHeight="1">
      <c r="A137" s="29"/>
      <c r="B137" s="29"/>
      <c r="C137" s="29"/>
      <c r="D137" s="29"/>
      <c r="E137" s="29"/>
      <c r="F137" s="29"/>
    </row>
    <row r="138" spans="1:6" ht="15.75" customHeight="1">
      <c r="A138" s="29"/>
      <c r="B138" s="29"/>
      <c r="C138" s="29"/>
      <c r="D138" s="29"/>
      <c r="E138" s="29"/>
      <c r="F138" s="29"/>
    </row>
    <row r="139" spans="1:6" ht="15.75" customHeight="1">
      <c r="A139" s="29"/>
      <c r="B139" s="29"/>
      <c r="C139" s="29"/>
      <c r="D139" s="29"/>
      <c r="E139" s="29"/>
      <c r="F139" s="29"/>
    </row>
    <row r="140" spans="1:6" ht="15.75" customHeight="1">
      <c r="A140" s="29"/>
      <c r="B140" s="29"/>
      <c r="C140" s="29"/>
      <c r="D140" s="29"/>
      <c r="E140" s="29"/>
      <c r="F140" s="29"/>
    </row>
    <row r="141" spans="1:6" ht="15.75" customHeight="1">
      <c r="A141" s="29"/>
      <c r="B141" s="29"/>
      <c r="C141" s="29"/>
      <c r="D141" s="29"/>
      <c r="E141" s="29"/>
      <c r="F141" s="29"/>
    </row>
    <row r="142" spans="1:6" ht="15.75" customHeight="1">
      <c r="A142" s="29"/>
      <c r="B142" s="29"/>
      <c r="C142" s="29"/>
      <c r="D142" s="29"/>
      <c r="E142" s="29"/>
      <c r="F142" s="29"/>
    </row>
    <row r="143" spans="1:6" ht="15.75" customHeight="1">
      <c r="A143" s="29"/>
      <c r="B143" s="29"/>
      <c r="C143" s="29"/>
      <c r="D143" s="29"/>
      <c r="E143" s="29"/>
      <c r="F143" s="29"/>
    </row>
    <row r="144" spans="1:6" ht="15.75" customHeight="1">
      <c r="A144" s="29"/>
      <c r="B144" s="29"/>
      <c r="C144" s="29"/>
      <c r="D144" s="29"/>
      <c r="E144" s="29"/>
      <c r="F144" s="29"/>
    </row>
    <row r="145" spans="1:6" ht="15.75" customHeight="1">
      <c r="A145" s="29"/>
      <c r="B145" s="29"/>
      <c r="C145" s="29"/>
      <c r="D145" s="29"/>
      <c r="E145" s="29"/>
      <c r="F145" s="29"/>
    </row>
    <row r="146" spans="1:6" ht="15.75" customHeight="1">
      <c r="A146" s="29"/>
      <c r="B146" s="29"/>
      <c r="C146" s="29"/>
      <c r="D146" s="29"/>
      <c r="E146" s="29"/>
      <c r="F146" s="29"/>
    </row>
    <row r="147" spans="1:6" ht="15.75" customHeight="1">
      <c r="A147" s="29"/>
      <c r="B147" s="29"/>
      <c r="C147" s="29"/>
      <c r="D147" s="29"/>
      <c r="E147" s="29"/>
      <c r="F147" s="29"/>
    </row>
    <row r="148" spans="1:6" ht="15.75" customHeight="1">
      <c r="A148" s="29"/>
      <c r="B148" s="29"/>
      <c r="C148" s="29"/>
      <c r="D148" s="29"/>
      <c r="E148" s="29"/>
      <c r="F148" s="29"/>
    </row>
    <row r="149" spans="1:6" ht="15.75" customHeight="1">
      <c r="A149" s="29"/>
      <c r="B149" s="29"/>
      <c r="C149" s="29"/>
      <c r="D149" s="29"/>
      <c r="E149" s="29"/>
      <c r="F149" s="29"/>
    </row>
    <row r="150" spans="1:6" ht="15.75" customHeight="1">
      <c r="A150" s="29"/>
      <c r="B150" s="29"/>
      <c r="C150" s="29"/>
      <c r="D150" s="29"/>
      <c r="E150" s="29"/>
      <c r="F150" s="29"/>
    </row>
    <row r="151" spans="1:6" ht="15.75" customHeight="1">
      <c r="A151" s="29"/>
      <c r="B151" s="29"/>
      <c r="C151" s="29"/>
      <c r="D151" s="29"/>
      <c r="E151" s="29"/>
      <c r="F151" s="29"/>
    </row>
    <row r="152" spans="1:6" ht="15.75" customHeight="1">
      <c r="A152" s="29"/>
      <c r="B152" s="29"/>
      <c r="C152" s="29"/>
      <c r="D152" s="29"/>
      <c r="E152" s="29"/>
      <c r="F152" s="29"/>
    </row>
    <row r="153" spans="1:6" ht="15.75" customHeight="1">
      <c r="A153" s="29"/>
      <c r="B153" s="29"/>
      <c r="C153" s="29"/>
      <c r="D153" s="29"/>
      <c r="E153" s="29"/>
      <c r="F153" s="29"/>
    </row>
    <row r="154" spans="1:6" ht="15.75" customHeight="1">
      <c r="A154" s="29"/>
      <c r="B154" s="29"/>
      <c r="C154" s="29"/>
      <c r="D154" s="29"/>
      <c r="E154" s="29"/>
      <c r="F154" s="29"/>
    </row>
    <row r="155" spans="1:6" ht="15.75" customHeight="1">
      <c r="A155" s="29"/>
      <c r="B155" s="29"/>
      <c r="C155" s="29"/>
      <c r="D155" s="29"/>
      <c r="E155" s="29"/>
      <c r="F155" s="29"/>
    </row>
    <row r="156" spans="1:6" ht="15.75" customHeight="1">
      <c r="A156" s="29"/>
      <c r="B156" s="29"/>
      <c r="C156" s="29"/>
      <c r="D156" s="29"/>
      <c r="E156" s="29"/>
      <c r="F156" s="29"/>
    </row>
    <row r="157" spans="1:6" ht="15.75" customHeight="1">
      <c r="A157" s="29"/>
      <c r="B157" s="29"/>
      <c r="C157" s="29"/>
      <c r="D157" s="29"/>
      <c r="E157" s="29"/>
      <c r="F157" s="29"/>
    </row>
    <row r="158" spans="1:6" ht="15.75" customHeight="1">
      <c r="A158" s="29"/>
      <c r="B158" s="29"/>
      <c r="C158" s="29"/>
      <c r="D158" s="29"/>
      <c r="E158" s="29"/>
      <c r="F158" s="29"/>
    </row>
    <row r="159" spans="1:6" ht="15.75" customHeight="1">
      <c r="A159" s="29"/>
      <c r="B159" s="29"/>
      <c r="C159" s="29"/>
      <c r="D159" s="29"/>
      <c r="E159" s="29"/>
      <c r="F159" s="29"/>
    </row>
    <row r="160" spans="1:6" ht="15.75" customHeight="1">
      <c r="A160" s="29"/>
      <c r="B160" s="29"/>
      <c r="C160" s="29"/>
      <c r="D160" s="29"/>
      <c r="E160" s="29"/>
      <c r="F160" s="29"/>
    </row>
    <row r="161" spans="1:6" ht="15.75" customHeight="1">
      <c r="A161" s="29"/>
      <c r="B161" s="29"/>
      <c r="C161" s="29"/>
      <c r="D161" s="29"/>
      <c r="E161" s="29"/>
      <c r="F161" s="29"/>
    </row>
    <row r="162" spans="1:6" ht="15.75" customHeight="1">
      <c r="A162" s="29"/>
      <c r="B162" s="29"/>
      <c r="C162" s="29"/>
      <c r="D162" s="29"/>
      <c r="E162" s="29"/>
      <c r="F162" s="29"/>
    </row>
    <row r="163" spans="1:6" ht="15.75" customHeight="1">
      <c r="A163" s="29"/>
      <c r="B163" s="29"/>
      <c r="C163" s="29"/>
      <c r="D163" s="29"/>
      <c r="E163" s="29"/>
      <c r="F163" s="29"/>
    </row>
    <row r="164" spans="1:6" ht="15.75" customHeight="1">
      <c r="A164" s="29"/>
      <c r="B164" s="29"/>
      <c r="C164" s="29"/>
      <c r="D164" s="29"/>
      <c r="E164" s="29"/>
      <c r="F164" s="29"/>
    </row>
    <row r="165" spans="1:6" ht="15.75" customHeight="1">
      <c r="A165" s="29"/>
      <c r="B165" s="29"/>
      <c r="C165" s="29"/>
      <c r="D165" s="29"/>
      <c r="E165" s="29"/>
      <c r="F165" s="29"/>
    </row>
    <row r="166" spans="1:6" ht="15.75" customHeight="1">
      <c r="A166" s="29"/>
      <c r="B166" s="29"/>
      <c r="C166" s="29"/>
      <c r="D166" s="29"/>
      <c r="E166" s="29"/>
      <c r="F166" s="29"/>
    </row>
    <row r="167" spans="1:6" ht="15.75" customHeight="1">
      <c r="A167" s="29"/>
      <c r="B167" s="29"/>
      <c r="C167" s="29"/>
      <c r="D167" s="29"/>
      <c r="E167" s="29"/>
      <c r="F167" s="29"/>
    </row>
    <row r="168" spans="1:6" ht="15.75" customHeight="1">
      <c r="A168" s="29"/>
      <c r="B168" s="29"/>
      <c r="C168" s="29"/>
      <c r="D168" s="29"/>
      <c r="E168" s="29"/>
      <c r="F168" s="29"/>
    </row>
    <row r="169" spans="1:6" ht="15.75" customHeight="1">
      <c r="A169" s="29"/>
      <c r="B169" s="29"/>
      <c r="C169" s="29"/>
      <c r="D169" s="29"/>
      <c r="E169" s="29"/>
      <c r="F169" s="29"/>
    </row>
    <row r="170" spans="1:6" ht="15.75" customHeight="1">
      <c r="A170" s="29"/>
      <c r="B170" s="29"/>
      <c r="C170" s="29"/>
      <c r="D170" s="29"/>
      <c r="E170" s="29"/>
      <c r="F170" s="29"/>
    </row>
    <row r="171" spans="1:6" ht="15.75" customHeight="1">
      <c r="A171" s="29"/>
      <c r="B171" s="29"/>
      <c r="C171" s="29"/>
      <c r="D171" s="29"/>
      <c r="E171" s="29"/>
      <c r="F171" s="29"/>
    </row>
    <row r="172" spans="1:6" ht="15.75" customHeight="1">
      <c r="A172" s="29"/>
      <c r="B172" s="29"/>
      <c r="C172" s="29"/>
      <c r="D172" s="29"/>
      <c r="E172" s="29"/>
      <c r="F172" s="29"/>
    </row>
    <row r="173" spans="1:6" ht="15.75" customHeight="1">
      <c r="A173" s="29"/>
      <c r="B173" s="29"/>
      <c r="C173" s="29"/>
      <c r="D173" s="29"/>
      <c r="E173" s="29"/>
      <c r="F173" s="29"/>
    </row>
    <row r="174" spans="1:6" ht="15.75" customHeight="1">
      <c r="A174" s="29"/>
      <c r="B174" s="29"/>
      <c r="C174" s="29"/>
      <c r="D174" s="29"/>
      <c r="E174" s="29"/>
      <c r="F174" s="29"/>
    </row>
    <row r="175" spans="1:6" ht="15.75" customHeight="1">
      <c r="A175" s="29"/>
      <c r="B175" s="29"/>
      <c r="C175" s="29"/>
      <c r="D175" s="29"/>
      <c r="E175" s="29"/>
      <c r="F175" s="29"/>
    </row>
    <row r="176" spans="1:6" ht="15.75" customHeight="1">
      <c r="A176" s="29"/>
      <c r="B176" s="29"/>
      <c r="C176" s="29"/>
      <c r="D176" s="29"/>
      <c r="E176" s="29"/>
      <c r="F176" s="29"/>
    </row>
    <row r="177" spans="1:6" ht="15.75" customHeight="1">
      <c r="A177" s="29"/>
      <c r="B177" s="29"/>
      <c r="C177" s="29"/>
      <c r="D177" s="29"/>
      <c r="E177" s="29"/>
      <c r="F177" s="29"/>
    </row>
    <row r="178" spans="1:6" ht="15.75" customHeight="1">
      <c r="A178" s="29"/>
      <c r="B178" s="29"/>
      <c r="C178" s="29"/>
      <c r="D178" s="29"/>
      <c r="E178" s="29"/>
      <c r="F178" s="29"/>
    </row>
    <row r="179" spans="1:6" ht="15.75" customHeight="1">
      <c r="A179" s="29"/>
      <c r="B179" s="29"/>
      <c r="C179" s="29"/>
      <c r="D179" s="29"/>
      <c r="E179" s="29"/>
      <c r="F179" s="29"/>
    </row>
    <row r="180" spans="1:6" ht="15.75" customHeight="1">
      <c r="A180" s="29"/>
      <c r="B180" s="29"/>
      <c r="C180" s="29"/>
      <c r="D180" s="29"/>
      <c r="E180" s="29"/>
      <c r="F180" s="29"/>
    </row>
    <row r="181" spans="1:6" ht="15.75" customHeight="1">
      <c r="A181" s="29"/>
      <c r="B181" s="29"/>
      <c r="C181" s="29"/>
      <c r="D181" s="29"/>
      <c r="E181" s="29"/>
      <c r="F181" s="29"/>
    </row>
    <row r="182" spans="1:6" ht="15.75" customHeight="1">
      <c r="A182" s="29"/>
      <c r="B182" s="29"/>
      <c r="C182" s="29"/>
      <c r="D182" s="29"/>
      <c r="E182" s="29"/>
      <c r="F182" s="29"/>
    </row>
    <row r="183" spans="1:6" ht="15.75" customHeight="1">
      <c r="A183" s="29"/>
      <c r="B183" s="29"/>
      <c r="C183" s="29"/>
      <c r="D183" s="29"/>
      <c r="E183" s="29"/>
      <c r="F183" s="29"/>
    </row>
    <row r="184" spans="1:6" ht="15.75" customHeight="1">
      <c r="A184" s="29"/>
      <c r="B184" s="29"/>
      <c r="C184" s="29"/>
      <c r="D184" s="29"/>
      <c r="E184" s="29"/>
      <c r="F184" s="29"/>
    </row>
    <row r="185" spans="1:6" ht="15.75" customHeight="1">
      <c r="A185" s="29"/>
      <c r="B185" s="29"/>
      <c r="C185" s="29"/>
      <c r="D185" s="29"/>
      <c r="E185" s="29"/>
      <c r="F185" s="29"/>
    </row>
    <row r="186" spans="1:6" ht="15.75" customHeight="1">
      <c r="A186" s="29"/>
      <c r="B186" s="29"/>
      <c r="C186" s="29"/>
      <c r="D186" s="29"/>
      <c r="E186" s="29"/>
      <c r="F186" s="29"/>
    </row>
    <row r="187" spans="1:6" ht="15.75" customHeight="1">
      <c r="A187" s="29"/>
      <c r="B187" s="29"/>
      <c r="C187" s="29"/>
      <c r="D187" s="29"/>
      <c r="E187" s="29"/>
      <c r="F187" s="29"/>
    </row>
    <row r="188" spans="1:6" ht="15.75" customHeight="1">
      <c r="A188" s="29"/>
      <c r="B188" s="29"/>
      <c r="C188" s="29"/>
      <c r="D188" s="29"/>
      <c r="E188" s="29"/>
      <c r="F188" s="29"/>
    </row>
    <row r="189" spans="1:6" ht="15.75" customHeight="1">
      <c r="A189" s="29"/>
      <c r="B189" s="29"/>
      <c r="C189" s="29"/>
      <c r="D189" s="29"/>
      <c r="E189" s="29"/>
      <c r="F189" s="29"/>
    </row>
    <row r="190" spans="1:6" ht="15.75" customHeight="1">
      <c r="A190" s="29"/>
      <c r="B190" s="29"/>
      <c r="C190" s="29"/>
      <c r="D190" s="29"/>
      <c r="E190" s="29"/>
      <c r="F190" s="29"/>
    </row>
    <row r="191" spans="1:6" ht="15.75" customHeight="1">
      <c r="A191" s="29"/>
      <c r="B191" s="29"/>
      <c r="C191" s="29"/>
      <c r="D191" s="29"/>
      <c r="E191" s="29"/>
      <c r="F191" s="29"/>
    </row>
    <row r="192" spans="1:6" ht="15.75" customHeight="1">
      <c r="A192" s="29"/>
      <c r="B192" s="29"/>
      <c r="C192" s="29"/>
      <c r="D192" s="29"/>
      <c r="E192" s="29"/>
      <c r="F192" s="29"/>
    </row>
    <row r="193" spans="1:6" ht="15.75" customHeight="1">
      <c r="A193" s="29"/>
      <c r="B193" s="29"/>
      <c r="C193" s="29"/>
      <c r="D193" s="29"/>
      <c r="E193" s="29"/>
      <c r="F193" s="29"/>
    </row>
    <row r="194" spans="1:6" ht="15.75" customHeight="1">
      <c r="A194" s="29"/>
      <c r="B194" s="29"/>
      <c r="C194" s="29"/>
      <c r="D194" s="29"/>
      <c r="E194" s="29"/>
      <c r="F194" s="29"/>
    </row>
    <row r="195" spans="1:6" ht="15.75" customHeight="1">
      <c r="A195" s="29"/>
      <c r="B195" s="29"/>
      <c r="C195" s="29"/>
      <c r="D195" s="29"/>
      <c r="E195" s="29"/>
      <c r="F195" s="29"/>
    </row>
    <row r="196" spans="1:6" ht="15.75" customHeight="1">
      <c r="A196" s="29"/>
      <c r="B196" s="29"/>
      <c r="C196" s="29"/>
      <c r="D196" s="29"/>
      <c r="E196" s="29"/>
      <c r="F196" s="29"/>
    </row>
    <row r="197" spans="1:6" ht="15.75" customHeight="1">
      <c r="A197" s="29"/>
      <c r="B197" s="29"/>
      <c r="C197" s="29"/>
      <c r="D197" s="29"/>
      <c r="E197" s="29"/>
      <c r="F197" s="29"/>
    </row>
    <row r="198" spans="1:6" ht="15.75" customHeight="1">
      <c r="A198" s="29"/>
      <c r="B198" s="29"/>
      <c r="C198" s="29"/>
      <c r="D198" s="29"/>
      <c r="E198" s="29"/>
      <c r="F198" s="29"/>
    </row>
    <row r="199" spans="1:6" ht="15.75" customHeight="1">
      <c r="A199" s="29"/>
      <c r="B199" s="29"/>
      <c r="C199" s="29"/>
      <c r="D199" s="29"/>
      <c r="E199" s="29"/>
      <c r="F199" s="29"/>
    </row>
    <row r="200" spans="1:6" ht="15.75" customHeight="1">
      <c r="A200" s="29"/>
      <c r="B200" s="29"/>
      <c r="C200" s="29"/>
      <c r="D200" s="29"/>
      <c r="E200" s="29"/>
      <c r="F200" s="29"/>
    </row>
    <row r="201" spans="1:6" ht="15.75" customHeight="1">
      <c r="A201" s="29"/>
      <c r="B201" s="29"/>
      <c r="C201" s="29"/>
      <c r="D201" s="29"/>
      <c r="E201" s="29"/>
      <c r="F201" s="29"/>
    </row>
    <row r="202" spans="1:6" ht="15.75" customHeight="1">
      <c r="A202" s="29"/>
      <c r="B202" s="29"/>
      <c r="C202" s="29"/>
      <c r="D202" s="29"/>
      <c r="E202" s="29"/>
      <c r="F202" s="29"/>
    </row>
    <row r="203" spans="1:6" ht="15.75" customHeight="1">
      <c r="A203" s="29"/>
      <c r="B203" s="29"/>
      <c r="C203" s="29"/>
      <c r="D203" s="29"/>
      <c r="E203" s="29"/>
      <c r="F203" s="29"/>
    </row>
    <row r="204" spans="1:6" ht="15.75" customHeight="1">
      <c r="A204" s="29"/>
      <c r="B204" s="29"/>
      <c r="C204" s="29"/>
      <c r="D204" s="29"/>
      <c r="E204" s="29"/>
      <c r="F204" s="29"/>
    </row>
    <row r="205" spans="1:6" ht="15.75" customHeight="1">
      <c r="A205" s="29"/>
      <c r="B205" s="29"/>
      <c r="C205" s="29"/>
      <c r="D205" s="29"/>
      <c r="E205" s="29"/>
      <c r="F205" s="29"/>
    </row>
    <row r="206" spans="1:6" ht="15.75" customHeight="1">
      <c r="A206" s="29"/>
      <c r="B206" s="29"/>
      <c r="C206" s="29"/>
      <c r="D206" s="29"/>
      <c r="E206" s="29"/>
      <c r="F206" s="29"/>
    </row>
    <row r="207" spans="1:6" ht="15.75" customHeight="1">
      <c r="A207" s="29"/>
      <c r="B207" s="29"/>
      <c r="C207" s="29"/>
      <c r="D207" s="29"/>
      <c r="E207" s="29"/>
      <c r="F207" s="29"/>
    </row>
    <row r="208" spans="1:6" ht="15.75" customHeight="1">
      <c r="A208" s="29"/>
      <c r="B208" s="29"/>
      <c r="C208" s="29"/>
      <c r="D208" s="29"/>
      <c r="E208" s="29"/>
      <c r="F208" s="29"/>
    </row>
    <row r="209" spans="1:6" ht="15.75" customHeight="1">
      <c r="A209" s="29"/>
      <c r="B209" s="29"/>
      <c r="C209" s="29"/>
      <c r="D209" s="29"/>
      <c r="E209" s="29"/>
      <c r="F209" s="29"/>
    </row>
    <row r="210" spans="1:6" ht="15.75" customHeight="1">
      <c r="A210" s="29"/>
      <c r="B210" s="29"/>
      <c r="C210" s="29"/>
      <c r="D210" s="29"/>
      <c r="E210" s="29"/>
      <c r="F210" s="29"/>
    </row>
    <row r="211" spans="1:6" ht="15.75" customHeight="1">
      <c r="A211" s="29"/>
      <c r="B211" s="29"/>
      <c r="C211" s="29"/>
      <c r="D211" s="29"/>
      <c r="E211" s="29"/>
      <c r="F211" s="29"/>
    </row>
    <row r="212" spans="1:6" ht="15.75" customHeight="1">
      <c r="A212" s="29"/>
      <c r="B212" s="29"/>
      <c r="C212" s="29"/>
      <c r="D212" s="29"/>
      <c r="E212" s="29"/>
      <c r="F212" s="29"/>
    </row>
    <row r="213" spans="1:6" ht="15.75" customHeight="1">
      <c r="A213" s="29"/>
      <c r="B213" s="29"/>
      <c r="C213" s="29"/>
      <c r="D213" s="29"/>
      <c r="E213" s="29"/>
      <c r="F213" s="29"/>
    </row>
    <row r="214" spans="1:6" ht="15.75" customHeight="1">
      <c r="A214" s="29"/>
      <c r="B214" s="29"/>
      <c r="C214" s="29"/>
      <c r="D214" s="29"/>
      <c r="E214" s="29"/>
      <c r="F214" s="29"/>
    </row>
    <row r="215" spans="1:6" ht="15.75" customHeight="1">
      <c r="A215" s="29"/>
      <c r="B215" s="29"/>
      <c r="C215" s="29"/>
      <c r="D215" s="29"/>
      <c r="E215" s="29"/>
      <c r="F215" s="29"/>
    </row>
    <row r="216" spans="1:6" ht="15.75" customHeight="1">
      <c r="A216" s="29"/>
      <c r="B216" s="29"/>
      <c r="C216" s="29"/>
      <c r="D216" s="29"/>
      <c r="E216" s="29"/>
      <c r="F216" s="29"/>
    </row>
    <row r="217" spans="1:6" ht="15.75" customHeight="1">
      <c r="A217" s="29"/>
      <c r="B217" s="29"/>
      <c r="C217" s="29"/>
      <c r="D217" s="29"/>
      <c r="E217" s="29"/>
      <c r="F217" s="29"/>
    </row>
    <row r="218" spans="1:6" ht="15.75" customHeight="1">
      <c r="A218" s="29"/>
      <c r="B218" s="29"/>
      <c r="C218" s="29"/>
      <c r="D218" s="29"/>
      <c r="E218" s="29"/>
      <c r="F218" s="29"/>
    </row>
    <row r="219" spans="1:6" ht="15.75" customHeight="1">
      <c r="A219" s="29"/>
      <c r="B219" s="29"/>
      <c r="C219" s="29"/>
      <c r="D219" s="29"/>
      <c r="E219" s="29"/>
      <c r="F219" s="29"/>
    </row>
    <row r="220" spans="1:6" ht="15.75" customHeight="1">
      <c r="A220" s="29"/>
      <c r="B220" s="29"/>
      <c r="C220" s="29"/>
      <c r="D220" s="29"/>
      <c r="E220" s="29"/>
      <c r="F220" s="29"/>
    </row>
    <row r="221" spans="1:6" ht="15.75" customHeight="1">
      <c r="A221" s="29"/>
      <c r="B221" s="29"/>
      <c r="C221" s="29"/>
      <c r="D221" s="29"/>
      <c r="E221" s="29"/>
      <c r="F221" s="29"/>
    </row>
    <row r="222" spans="1:6" ht="15.75" customHeight="1">
      <c r="A222" s="29"/>
      <c r="B222" s="29"/>
      <c r="C222" s="29"/>
      <c r="D222" s="29"/>
      <c r="E222" s="29"/>
      <c r="F222" s="29"/>
    </row>
    <row r="223" spans="1:6" ht="15.75" customHeight="1">
      <c r="A223" s="29"/>
      <c r="B223" s="29"/>
      <c r="C223" s="29"/>
      <c r="D223" s="29"/>
      <c r="E223" s="29"/>
      <c r="F223" s="29"/>
    </row>
    <row r="224" spans="1:6" ht="15.75" customHeight="1">
      <c r="A224" s="29"/>
      <c r="B224" s="29"/>
      <c r="C224" s="29"/>
      <c r="D224" s="29"/>
      <c r="E224" s="29"/>
      <c r="F224" s="29"/>
    </row>
    <row r="225" spans="1:6" ht="15.75" customHeight="1">
      <c r="A225" s="29"/>
      <c r="B225" s="29"/>
      <c r="C225" s="29"/>
      <c r="D225" s="29"/>
      <c r="E225" s="29"/>
      <c r="F225" s="29"/>
    </row>
    <row r="226" spans="1:6" ht="15.75" customHeight="1">
      <c r="A226" s="29"/>
      <c r="B226" s="29"/>
      <c r="C226" s="29"/>
      <c r="D226" s="29"/>
      <c r="E226" s="29"/>
      <c r="F226" s="29"/>
    </row>
    <row r="227" spans="1:6" ht="15.75" customHeight="1">
      <c r="A227" s="29"/>
      <c r="B227" s="29"/>
      <c r="C227" s="29"/>
      <c r="D227" s="29"/>
      <c r="E227" s="29"/>
      <c r="F227" s="29"/>
    </row>
    <row r="228" spans="1:6" ht="15.75" customHeight="1">
      <c r="A228" s="29"/>
      <c r="B228" s="29"/>
      <c r="C228" s="29"/>
      <c r="D228" s="29"/>
      <c r="E228" s="29"/>
      <c r="F228" s="29"/>
    </row>
    <row r="229" spans="1:6" ht="15.75" customHeight="1">
      <c r="A229" s="29"/>
      <c r="B229" s="29"/>
      <c r="C229" s="29"/>
      <c r="D229" s="29"/>
      <c r="E229" s="29"/>
      <c r="F229" s="29"/>
    </row>
    <row r="230" spans="1:6" ht="15.75" customHeight="1">
      <c r="A230" s="29"/>
      <c r="B230" s="29"/>
      <c r="C230" s="29"/>
      <c r="D230" s="29"/>
      <c r="E230" s="29"/>
      <c r="F230" s="29"/>
    </row>
    <row r="231" spans="1:6" ht="15.75" customHeight="1">
      <c r="A231" s="29"/>
      <c r="B231" s="29"/>
      <c r="C231" s="29"/>
      <c r="D231" s="29"/>
      <c r="E231" s="29"/>
      <c r="F231" s="29"/>
    </row>
    <row r="232" spans="1:6" ht="15.75" customHeight="1">
      <c r="A232" s="29"/>
      <c r="B232" s="29"/>
      <c r="C232" s="29"/>
      <c r="D232" s="29"/>
      <c r="E232" s="29"/>
      <c r="F232" s="29"/>
    </row>
    <row r="233" spans="1:6" ht="15.75" customHeight="1">
      <c r="A233" s="29"/>
      <c r="B233" s="29"/>
      <c r="C233" s="29"/>
      <c r="D233" s="29"/>
      <c r="E233" s="29"/>
      <c r="F233" s="29"/>
    </row>
    <row r="234" spans="1:6" ht="15.75" customHeight="1">
      <c r="A234" s="29"/>
      <c r="B234" s="29"/>
      <c r="C234" s="29"/>
      <c r="D234" s="29"/>
      <c r="E234" s="29"/>
      <c r="F234" s="29"/>
    </row>
    <row r="235" spans="1:6" ht="15.75" customHeight="1">
      <c r="A235" s="29"/>
      <c r="B235" s="29"/>
      <c r="C235" s="29"/>
      <c r="D235" s="29"/>
      <c r="E235" s="29"/>
      <c r="F235" s="29"/>
    </row>
    <row r="236" spans="1:6" ht="15.75" customHeight="1">
      <c r="A236" s="29"/>
      <c r="B236" s="29"/>
      <c r="C236" s="29"/>
      <c r="D236" s="29"/>
      <c r="E236" s="29"/>
      <c r="F236" s="29"/>
    </row>
    <row r="237" spans="1:6" ht="15.75" customHeight="1">
      <c r="A237" s="29"/>
      <c r="B237" s="29"/>
      <c r="C237" s="29"/>
      <c r="D237" s="29"/>
      <c r="E237" s="29"/>
      <c r="F237" s="29"/>
    </row>
    <row r="238" spans="1:6" ht="15.75" customHeight="1">
      <c r="A238" s="29"/>
      <c r="B238" s="29"/>
      <c r="C238" s="29"/>
      <c r="D238" s="29"/>
      <c r="E238" s="29"/>
      <c r="F238" s="29"/>
    </row>
    <row r="239" spans="1:6" ht="15.75" customHeight="1">
      <c r="A239" s="29"/>
      <c r="B239" s="29"/>
      <c r="C239" s="29"/>
      <c r="D239" s="29"/>
      <c r="E239" s="29"/>
      <c r="F239" s="29"/>
    </row>
    <row r="240" spans="1:6" ht="15.75" customHeight="1">
      <c r="A240" s="29"/>
      <c r="B240" s="29"/>
      <c r="C240" s="29"/>
      <c r="D240" s="29"/>
      <c r="E240" s="29"/>
      <c r="F240" s="29"/>
    </row>
    <row r="241" spans="1:6" ht="15.75" customHeight="1">
      <c r="A241" s="29"/>
      <c r="B241" s="29"/>
      <c r="C241" s="29"/>
      <c r="D241" s="29"/>
      <c r="E241" s="29"/>
      <c r="F241" s="29"/>
    </row>
    <row r="242" spans="1:6" ht="15.75" customHeight="1">
      <c r="A242" s="29"/>
      <c r="B242" s="29"/>
      <c r="C242" s="29"/>
      <c r="D242" s="29"/>
      <c r="E242" s="29"/>
      <c r="F242" s="29"/>
    </row>
    <row r="243" spans="1:6" ht="15.75" customHeight="1">
      <c r="A243" s="29"/>
      <c r="B243" s="29"/>
      <c r="C243" s="29"/>
      <c r="D243" s="29"/>
      <c r="E243" s="29"/>
      <c r="F243" s="29"/>
    </row>
    <row r="244" spans="1:6" ht="15.75" customHeight="1">
      <c r="A244" s="29"/>
      <c r="B244" s="29"/>
      <c r="C244" s="29"/>
      <c r="D244" s="29"/>
      <c r="E244" s="29"/>
      <c r="F244" s="29"/>
    </row>
    <row r="245" spans="1:6" ht="15.75" customHeight="1">
      <c r="A245" s="29"/>
      <c r="B245" s="29"/>
      <c r="C245" s="29"/>
      <c r="D245" s="29"/>
      <c r="E245" s="29"/>
      <c r="F245" s="29"/>
    </row>
    <row r="246" spans="1:6" ht="15.75" customHeight="1"/>
    <row r="247" spans="1:6" ht="15.75" customHeight="1"/>
    <row r="248" spans="1:6" ht="15.75" customHeight="1"/>
    <row r="249" spans="1:6" ht="15.75" customHeight="1"/>
    <row r="250" spans="1:6" ht="15.75" customHeight="1"/>
    <row r="251" spans="1:6" ht="15.75" customHeight="1"/>
    <row r="252" spans="1:6" ht="15.75" customHeight="1"/>
    <row r="253" spans="1:6" ht="15.75" customHeight="1"/>
    <row r="254" spans="1:6" ht="15.75" customHeight="1"/>
    <row r="255" spans="1:6" ht="15.75" customHeight="1"/>
    <row r="256" spans="1: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customSheetViews>
    <customSheetView guid="{1B80988C-3B43-4BDD-9FAC-A6047227086C}" filter="1" showAutoFilter="1">
      <pageMargins left="0.7" right="0.7" top="0.75" bottom="0.75" header="0.3" footer="0.3"/>
      <autoFilter ref="A1:F54" xr:uid="{60D9F08A-AAC3-40D6-B76D-0B1912850FD2}"/>
      <extLst>
        <ext uri="GoogleSheetsCustomDataVersion1">
          <go:sheetsCustomData xmlns:go="http://customooxmlschemas.google.com/" filterViewId="21626557"/>
        </ext>
      </extLst>
    </customSheetView>
    <customSheetView guid="{2B62D7B7-FA94-4B4F-BF42-6877E7C63F93}" filter="1" showAutoFilter="1">
      <pageMargins left="0.7" right="0.7" top="0.75" bottom="0.75" header="0.3" footer="0.3"/>
      <autoFilter ref="A1:F54" xr:uid="{970B57EF-9949-471A-A3FA-98BFFF1C4859}"/>
      <extLst>
        <ext uri="GoogleSheetsCustomDataVersion1">
          <go:sheetsCustomData xmlns:go="http://customooxmlschemas.google.com/" filterViewId="430160397"/>
        </ext>
      </extLst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I985"/>
  <sheetViews>
    <sheetView showGridLines="0" topLeftCell="B1" workbookViewId="0">
      <selection activeCell="H2" sqref="H2"/>
    </sheetView>
  </sheetViews>
  <sheetFormatPr defaultColWidth="11.25" defaultRowHeight="15" customHeight="1"/>
  <cols>
    <col min="1" max="1" width="28.25" customWidth="1"/>
    <col min="2" max="2" width="18.6640625" customWidth="1"/>
    <col min="3" max="3" width="15.6640625" customWidth="1"/>
    <col min="4" max="4" width="15.4140625" customWidth="1"/>
    <col min="5" max="5" width="15.33203125" customWidth="1"/>
    <col min="6" max="6" width="17.6640625" customWidth="1"/>
    <col min="7" max="7" width="29.08203125" customWidth="1"/>
    <col min="8" max="8" width="26.33203125" customWidth="1"/>
    <col min="9" max="9" width="39" customWidth="1"/>
  </cols>
  <sheetData>
    <row r="1" spans="1:9" ht="52.5">
      <c r="A1" s="60" t="s">
        <v>4411</v>
      </c>
      <c r="B1" s="110" t="s">
        <v>4278</v>
      </c>
      <c r="C1" s="60" t="s">
        <v>4279</v>
      </c>
      <c r="D1" s="60" t="s">
        <v>4280</v>
      </c>
      <c r="E1" s="60" t="s">
        <v>4281</v>
      </c>
      <c r="F1" s="110" t="s">
        <v>4409</v>
      </c>
      <c r="G1" s="110" t="s">
        <v>0</v>
      </c>
      <c r="H1" s="110" t="s">
        <v>4437</v>
      </c>
      <c r="I1" s="60" t="s">
        <v>4410</v>
      </c>
    </row>
    <row r="2" spans="1:9" ht="15.5">
      <c r="A2" s="111" t="s">
        <v>4282</v>
      </c>
      <c r="B2" s="112" t="s">
        <v>960</v>
      </c>
      <c r="C2" s="112" t="s">
        <v>2397</v>
      </c>
      <c r="D2" s="112" t="s">
        <v>1176</v>
      </c>
      <c r="E2" s="112" t="s">
        <v>3159</v>
      </c>
      <c r="F2" s="112" t="s">
        <v>4509</v>
      </c>
      <c r="G2" s="112" t="s">
        <v>409</v>
      </c>
      <c r="H2" s="112">
        <v>98508023</v>
      </c>
      <c r="I2" s="112" t="s">
        <v>4283</v>
      </c>
    </row>
    <row r="3" spans="1:9" ht="15.5">
      <c r="A3" s="113" t="s">
        <v>4284</v>
      </c>
      <c r="B3" s="112" t="s">
        <v>4285</v>
      </c>
      <c r="C3" s="112" t="s">
        <v>4286</v>
      </c>
      <c r="D3" s="112" t="s">
        <v>1176</v>
      </c>
      <c r="E3" s="112" t="s">
        <v>4287</v>
      </c>
      <c r="F3" s="112" t="s">
        <v>4288</v>
      </c>
      <c r="G3" s="112" t="s">
        <v>4289</v>
      </c>
      <c r="H3" s="112">
        <v>67383333</v>
      </c>
      <c r="I3" s="112" t="s">
        <v>4290</v>
      </c>
    </row>
    <row r="4" spans="1:9" ht="15.5">
      <c r="A4" s="113" t="s">
        <v>4291</v>
      </c>
      <c r="B4" s="112" t="s">
        <v>3489</v>
      </c>
      <c r="C4" s="112" t="s">
        <v>2397</v>
      </c>
      <c r="D4" s="112">
        <v>1</v>
      </c>
      <c r="E4" s="112" t="s">
        <v>1023</v>
      </c>
      <c r="F4" s="112" t="s">
        <v>4292</v>
      </c>
      <c r="G4" s="112" t="s">
        <v>4293</v>
      </c>
      <c r="H4" s="112">
        <v>87142212</v>
      </c>
      <c r="I4" s="112" t="s">
        <v>4294</v>
      </c>
    </row>
    <row r="5" spans="1:9" ht="15.5">
      <c r="A5" s="113" t="s">
        <v>4295</v>
      </c>
      <c r="B5" s="112" t="s">
        <v>1003</v>
      </c>
      <c r="C5" s="112" t="s">
        <v>4286</v>
      </c>
      <c r="D5" s="112" t="s">
        <v>1176</v>
      </c>
      <c r="E5" s="112" t="s">
        <v>1023</v>
      </c>
      <c r="F5" s="112" t="s">
        <v>4296</v>
      </c>
      <c r="G5" s="112" t="s">
        <v>4297</v>
      </c>
      <c r="H5" s="112">
        <v>67388595</v>
      </c>
      <c r="I5" s="112" t="s">
        <v>4298</v>
      </c>
    </row>
    <row r="6" spans="1:9" ht="15.5">
      <c r="A6" s="113" t="s">
        <v>4299</v>
      </c>
      <c r="B6" s="112" t="s">
        <v>960</v>
      </c>
      <c r="C6" s="112" t="s">
        <v>4286</v>
      </c>
      <c r="D6" s="112">
        <v>6</v>
      </c>
      <c r="E6" s="112" t="s">
        <v>1023</v>
      </c>
      <c r="F6" s="112" t="s">
        <v>816</v>
      </c>
      <c r="G6" s="112" t="s">
        <v>39</v>
      </c>
      <c r="H6" s="112">
        <v>96494926</v>
      </c>
      <c r="I6" s="112" t="s">
        <v>4300</v>
      </c>
    </row>
    <row r="7" spans="1:9" ht="15.5">
      <c r="A7" s="113" t="s">
        <v>4301</v>
      </c>
      <c r="B7" s="112" t="s">
        <v>4302</v>
      </c>
      <c r="C7" s="112" t="s">
        <v>4303</v>
      </c>
      <c r="D7" s="112">
        <v>3</v>
      </c>
      <c r="E7" s="112" t="s">
        <v>1023</v>
      </c>
      <c r="F7" s="112" t="s">
        <v>4304</v>
      </c>
      <c r="G7" s="112" t="s">
        <v>3005</v>
      </c>
      <c r="H7" s="112">
        <v>90186565</v>
      </c>
      <c r="I7" s="112" t="s">
        <v>4305</v>
      </c>
    </row>
    <row r="8" spans="1:9" ht="15.5">
      <c r="A8" s="113" t="s">
        <v>4306</v>
      </c>
      <c r="B8" s="112" t="s">
        <v>960</v>
      </c>
      <c r="C8" s="112" t="s">
        <v>2397</v>
      </c>
      <c r="D8" s="112">
        <v>1</v>
      </c>
      <c r="E8" s="112" t="s">
        <v>1023</v>
      </c>
      <c r="F8" s="112" t="s">
        <v>4307</v>
      </c>
      <c r="G8" s="112" t="s">
        <v>409</v>
      </c>
      <c r="H8" s="112">
        <v>90293837</v>
      </c>
      <c r="I8" s="112">
        <v>90293837</v>
      </c>
    </row>
    <row r="9" spans="1:9" ht="15.5">
      <c r="A9" s="113" t="s">
        <v>4308</v>
      </c>
      <c r="B9" s="112" t="s">
        <v>4302</v>
      </c>
      <c r="C9" s="112" t="s">
        <v>4286</v>
      </c>
      <c r="D9" s="112" t="s">
        <v>1176</v>
      </c>
      <c r="E9" s="112" t="s">
        <v>1306</v>
      </c>
      <c r="F9" s="112" t="s">
        <v>4309</v>
      </c>
      <c r="G9" s="112" t="s">
        <v>4310</v>
      </c>
      <c r="H9" s="112" t="s">
        <v>1176</v>
      </c>
      <c r="I9" s="112" t="s">
        <v>4311</v>
      </c>
    </row>
    <row r="10" spans="1:9" ht="15.5">
      <c r="A10" s="113" t="s">
        <v>4312</v>
      </c>
      <c r="B10" s="112" t="s">
        <v>960</v>
      </c>
      <c r="C10" s="112" t="s">
        <v>2397</v>
      </c>
      <c r="D10" s="112">
        <v>1</v>
      </c>
      <c r="E10" s="112" t="s">
        <v>1023</v>
      </c>
      <c r="F10" s="112" t="s">
        <v>4313</v>
      </c>
      <c r="G10" s="112" t="s">
        <v>4314</v>
      </c>
      <c r="H10" s="112">
        <v>91191158</v>
      </c>
      <c r="I10" s="112" t="s">
        <v>4315</v>
      </c>
    </row>
    <row r="11" spans="1:9" ht="15.5">
      <c r="A11" s="113" t="s">
        <v>4316</v>
      </c>
      <c r="B11" s="112" t="s">
        <v>1654</v>
      </c>
      <c r="C11" s="112" t="s">
        <v>4317</v>
      </c>
      <c r="D11" s="112" t="s">
        <v>1176</v>
      </c>
      <c r="E11" s="112" t="s">
        <v>1176</v>
      </c>
      <c r="F11" s="112" t="s">
        <v>4510</v>
      </c>
      <c r="G11" s="112"/>
      <c r="H11" s="112" t="s">
        <v>4318</v>
      </c>
      <c r="I11" s="112" t="s">
        <v>4319</v>
      </c>
    </row>
    <row r="12" spans="1:9" ht="15.5">
      <c r="A12" s="113" t="s">
        <v>4320</v>
      </c>
      <c r="B12" s="112" t="s">
        <v>1654</v>
      </c>
      <c r="C12" s="112" t="s">
        <v>4321</v>
      </c>
      <c r="D12" s="112">
        <v>2</v>
      </c>
      <c r="E12" s="112" t="s">
        <v>1023</v>
      </c>
      <c r="F12" s="112" t="s">
        <v>4322</v>
      </c>
      <c r="G12" s="112" t="s">
        <v>56</v>
      </c>
      <c r="H12" s="112">
        <v>91009312</v>
      </c>
      <c r="I12" s="112" t="s">
        <v>4323</v>
      </c>
    </row>
    <row r="13" spans="1:9" ht="15.75" customHeight="1">
      <c r="A13" s="113" t="s">
        <v>4324</v>
      </c>
      <c r="B13" s="112" t="s">
        <v>960</v>
      </c>
      <c r="C13" s="112" t="s">
        <v>2397</v>
      </c>
      <c r="D13" s="112" t="s">
        <v>1176</v>
      </c>
      <c r="E13" s="112" t="s">
        <v>1023</v>
      </c>
      <c r="F13" s="112" t="s">
        <v>4325</v>
      </c>
      <c r="G13" s="112" t="s">
        <v>4326</v>
      </c>
      <c r="H13" s="112">
        <v>91398868</v>
      </c>
      <c r="I13" s="112" t="s">
        <v>4327</v>
      </c>
    </row>
    <row r="14" spans="1:9" ht="15.75" customHeight="1">
      <c r="A14" s="113" t="s">
        <v>4328</v>
      </c>
      <c r="B14" s="112" t="s">
        <v>1654</v>
      </c>
      <c r="C14" s="112" t="s">
        <v>2397</v>
      </c>
      <c r="D14" s="112">
        <v>1</v>
      </c>
      <c r="E14" s="112" t="s">
        <v>1127</v>
      </c>
      <c r="F14" s="112" t="s">
        <v>4329</v>
      </c>
      <c r="G14" s="112" t="s">
        <v>579</v>
      </c>
      <c r="H14" s="112" t="s">
        <v>4330</v>
      </c>
      <c r="I14" s="112" t="s">
        <v>4331</v>
      </c>
    </row>
    <row r="15" spans="1:9" ht="15.75" customHeight="1">
      <c r="A15" s="113" t="s">
        <v>4332</v>
      </c>
      <c r="B15" s="112" t="s">
        <v>960</v>
      </c>
      <c r="C15" s="112" t="s">
        <v>4303</v>
      </c>
      <c r="D15" s="112"/>
      <c r="E15" s="112" t="s">
        <v>4333</v>
      </c>
      <c r="F15" s="112" t="s">
        <v>4334</v>
      </c>
      <c r="G15" s="112" t="s">
        <v>3005</v>
      </c>
      <c r="H15" s="112" t="s">
        <v>4335</v>
      </c>
      <c r="I15" s="112" t="s">
        <v>4336</v>
      </c>
    </row>
    <row r="16" spans="1:9" ht="15.75" customHeight="1">
      <c r="A16" s="113" t="s">
        <v>4337</v>
      </c>
      <c r="B16" s="112" t="s">
        <v>1654</v>
      </c>
      <c r="C16" s="112"/>
      <c r="D16" s="112">
        <v>2</v>
      </c>
      <c r="E16" s="112" t="s">
        <v>1127</v>
      </c>
      <c r="F16" s="112" t="s">
        <v>4511</v>
      </c>
      <c r="G16" s="112" t="s">
        <v>579</v>
      </c>
      <c r="H16" s="112"/>
      <c r="I16" s="112" t="s">
        <v>4338</v>
      </c>
    </row>
    <row r="17" spans="1:9" ht="15.75" customHeight="1">
      <c r="A17" s="113" t="s">
        <v>4339</v>
      </c>
      <c r="B17" s="112" t="s">
        <v>4340</v>
      </c>
      <c r="C17" s="112" t="s">
        <v>4303</v>
      </c>
      <c r="D17" s="112">
        <v>1</v>
      </c>
      <c r="E17" s="112" t="s">
        <v>1127</v>
      </c>
      <c r="F17" s="112" t="s">
        <v>4341</v>
      </c>
      <c r="G17" s="112" t="s">
        <v>4342</v>
      </c>
      <c r="H17" s="112">
        <v>81886406</v>
      </c>
      <c r="I17" s="112" t="s">
        <v>4343</v>
      </c>
    </row>
    <row r="18" spans="1:9" ht="15.75" customHeight="1">
      <c r="A18" s="113" t="s">
        <v>4344</v>
      </c>
      <c r="B18" s="112" t="s">
        <v>1176</v>
      </c>
      <c r="C18" s="112" t="s">
        <v>2397</v>
      </c>
      <c r="D18" s="112" t="s">
        <v>1176</v>
      </c>
      <c r="E18" s="112" t="s">
        <v>1127</v>
      </c>
      <c r="F18" s="112" t="s">
        <v>4345</v>
      </c>
      <c r="G18" s="112" t="s">
        <v>4346</v>
      </c>
      <c r="H18" s="112">
        <v>94573963</v>
      </c>
      <c r="I18" s="112" t="s">
        <v>4347</v>
      </c>
    </row>
    <row r="19" spans="1:9" ht="15.75" customHeight="1">
      <c r="A19" s="113" t="s">
        <v>4348</v>
      </c>
      <c r="B19" s="112" t="s">
        <v>960</v>
      </c>
      <c r="C19" s="112" t="s">
        <v>2397</v>
      </c>
      <c r="D19" s="112" t="s">
        <v>1176</v>
      </c>
      <c r="E19" s="112" t="s">
        <v>1127</v>
      </c>
      <c r="F19" s="112" t="s">
        <v>4349</v>
      </c>
      <c r="G19" s="112" t="s">
        <v>4350</v>
      </c>
      <c r="H19" s="112">
        <v>97708848</v>
      </c>
      <c r="I19" s="112" t="s">
        <v>4351</v>
      </c>
    </row>
    <row r="20" spans="1:9" ht="15.75" customHeight="1">
      <c r="A20" s="113" t="s">
        <v>4352</v>
      </c>
      <c r="B20" s="112" t="s">
        <v>1559</v>
      </c>
      <c r="C20" s="112" t="s">
        <v>4353</v>
      </c>
      <c r="D20" s="112">
        <v>1</v>
      </c>
      <c r="E20" s="112" t="s">
        <v>1127</v>
      </c>
      <c r="F20" s="112" t="s">
        <v>4354</v>
      </c>
      <c r="G20" s="112" t="s">
        <v>579</v>
      </c>
      <c r="H20" s="112" t="s">
        <v>4355</v>
      </c>
      <c r="I20" s="112" t="s">
        <v>4356</v>
      </c>
    </row>
    <row r="21" spans="1:9" ht="15.75" customHeight="1">
      <c r="A21" s="113" t="s">
        <v>4357</v>
      </c>
      <c r="B21" s="112" t="s">
        <v>1654</v>
      </c>
      <c r="C21" s="112" t="s">
        <v>4317</v>
      </c>
      <c r="D21" s="112">
        <v>3</v>
      </c>
      <c r="E21" s="112" t="s">
        <v>1023</v>
      </c>
      <c r="F21" s="112" t="s">
        <v>4358</v>
      </c>
      <c r="G21" s="112" t="s">
        <v>409</v>
      </c>
      <c r="H21" s="112" t="s">
        <v>4359</v>
      </c>
      <c r="I21" s="112" t="s">
        <v>4360</v>
      </c>
    </row>
    <row r="22" spans="1:9" ht="15.75" customHeight="1">
      <c r="A22" s="113" t="s">
        <v>4361</v>
      </c>
      <c r="B22" s="112" t="s">
        <v>1654</v>
      </c>
      <c r="C22" s="112" t="s">
        <v>4362</v>
      </c>
      <c r="D22" s="112">
        <v>1</v>
      </c>
      <c r="E22" s="112" t="s">
        <v>1023</v>
      </c>
      <c r="F22" s="112" t="s">
        <v>4363</v>
      </c>
      <c r="G22" s="112" t="s">
        <v>1060</v>
      </c>
      <c r="H22" s="112" t="s">
        <v>4364</v>
      </c>
      <c r="I22" s="112" t="s">
        <v>4365</v>
      </c>
    </row>
    <row r="23" spans="1:9" ht="15.75" customHeight="1">
      <c r="A23" s="113" t="s">
        <v>4366</v>
      </c>
      <c r="B23" s="112" t="s">
        <v>960</v>
      </c>
      <c r="C23" s="112" t="s">
        <v>2397</v>
      </c>
      <c r="D23" s="112">
        <v>2</v>
      </c>
      <c r="E23" s="112" t="s">
        <v>1023</v>
      </c>
      <c r="F23" s="112" t="s">
        <v>4367</v>
      </c>
      <c r="G23" s="112" t="s">
        <v>3005</v>
      </c>
      <c r="H23" s="112" t="s">
        <v>4368</v>
      </c>
      <c r="I23" s="112" t="s">
        <v>4369</v>
      </c>
    </row>
    <row r="24" spans="1:9" ht="15.75" customHeight="1">
      <c r="A24" s="113" t="s">
        <v>4370</v>
      </c>
      <c r="B24" s="112" t="s">
        <v>1654</v>
      </c>
      <c r="C24" s="112" t="s">
        <v>2397</v>
      </c>
      <c r="D24" s="112" t="s">
        <v>3302</v>
      </c>
      <c r="E24" s="112" t="s">
        <v>1023</v>
      </c>
      <c r="F24" s="112" t="s">
        <v>4371</v>
      </c>
      <c r="G24" s="112" t="s">
        <v>4372</v>
      </c>
      <c r="H24" s="112" t="s">
        <v>4373</v>
      </c>
      <c r="I24" s="112" t="s">
        <v>4374</v>
      </c>
    </row>
    <row r="25" spans="1:9" ht="15.75" customHeight="1">
      <c r="A25" s="113" t="s">
        <v>1653</v>
      </c>
      <c r="B25" s="112" t="s">
        <v>960</v>
      </c>
      <c r="C25" s="112" t="s">
        <v>2397</v>
      </c>
      <c r="D25" s="112">
        <v>10</v>
      </c>
      <c r="E25" s="112" t="s">
        <v>1023</v>
      </c>
      <c r="F25" s="112" t="s">
        <v>4375</v>
      </c>
      <c r="G25" s="112" t="s">
        <v>4376</v>
      </c>
      <c r="H25" s="112" t="s">
        <v>4377</v>
      </c>
      <c r="I25" s="112" t="s">
        <v>4378</v>
      </c>
    </row>
    <row r="26" spans="1:9" ht="15.75" customHeight="1">
      <c r="A26" s="113" t="s">
        <v>4379</v>
      </c>
      <c r="B26" s="112" t="s">
        <v>1559</v>
      </c>
      <c r="C26" s="112" t="s">
        <v>4380</v>
      </c>
      <c r="D26" s="112"/>
      <c r="E26" s="112" t="s">
        <v>1023</v>
      </c>
      <c r="F26" s="112" t="s">
        <v>4512</v>
      </c>
      <c r="G26" s="112" t="s">
        <v>510</v>
      </c>
      <c r="H26" s="112">
        <v>66900843</v>
      </c>
      <c r="I26" s="112" t="s">
        <v>4381</v>
      </c>
    </row>
    <row r="27" spans="1:9" ht="15.75" customHeight="1">
      <c r="A27" s="113" t="s">
        <v>4382</v>
      </c>
      <c r="B27" s="112" t="s">
        <v>4383</v>
      </c>
      <c r="C27" s="112" t="s">
        <v>4384</v>
      </c>
      <c r="D27" s="112">
        <v>2</v>
      </c>
      <c r="E27" s="112" t="s">
        <v>1023</v>
      </c>
      <c r="F27" s="112" t="s">
        <v>4383</v>
      </c>
      <c r="G27" s="112" t="s">
        <v>409</v>
      </c>
      <c r="H27" s="112">
        <v>96947436</v>
      </c>
      <c r="I27" s="112" t="s">
        <v>4385</v>
      </c>
    </row>
    <row r="28" spans="1:9" ht="15.75" customHeight="1">
      <c r="A28" s="113" t="s">
        <v>4386</v>
      </c>
      <c r="B28" s="112" t="s">
        <v>4387</v>
      </c>
      <c r="C28" s="112" t="s">
        <v>2397</v>
      </c>
      <c r="D28" s="112">
        <v>1</v>
      </c>
      <c r="E28" s="112" t="s">
        <v>2663</v>
      </c>
      <c r="F28" s="112" t="s">
        <v>4513</v>
      </c>
      <c r="G28" s="112" t="s">
        <v>39</v>
      </c>
      <c r="H28" s="112" t="s">
        <v>4388</v>
      </c>
      <c r="I28" s="112" t="s">
        <v>4389</v>
      </c>
    </row>
    <row r="29" spans="1:9" ht="15.75" customHeight="1">
      <c r="A29" s="113" t="s">
        <v>4390</v>
      </c>
      <c r="B29" s="112" t="s">
        <v>1654</v>
      </c>
      <c r="C29" s="112" t="s">
        <v>2397</v>
      </c>
      <c r="D29" s="112">
        <v>1</v>
      </c>
      <c r="E29" s="112" t="s">
        <v>1023</v>
      </c>
      <c r="F29" s="112" t="s">
        <v>4391</v>
      </c>
      <c r="G29" s="112" t="s">
        <v>579</v>
      </c>
      <c r="H29" s="112">
        <v>91716789</v>
      </c>
      <c r="I29" s="112" t="s">
        <v>4392</v>
      </c>
    </row>
    <row r="30" spans="1:9" ht="15.75" customHeight="1">
      <c r="A30" s="113" t="s">
        <v>4393</v>
      </c>
      <c r="B30" s="112" t="s">
        <v>1754</v>
      </c>
      <c r="C30" s="112" t="s">
        <v>1176</v>
      </c>
      <c r="D30" s="112">
        <v>1</v>
      </c>
      <c r="E30" s="112" t="s">
        <v>1023</v>
      </c>
      <c r="F30" s="112" t="s">
        <v>4394</v>
      </c>
      <c r="G30" s="112" t="s">
        <v>1014</v>
      </c>
      <c r="H30" s="112">
        <v>98756932</v>
      </c>
      <c r="I30" s="112" t="s">
        <v>4395</v>
      </c>
    </row>
    <row r="31" spans="1:9" ht="15.75" customHeight="1">
      <c r="A31" s="113" t="s">
        <v>4396</v>
      </c>
      <c r="B31" s="112" t="s">
        <v>4397</v>
      </c>
      <c r="C31" s="112" t="s">
        <v>2397</v>
      </c>
      <c r="D31" s="112">
        <v>1</v>
      </c>
      <c r="E31" s="112" t="s">
        <v>1023</v>
      </c>
      <c r="F31" s="112" t="s">
        <v>4398</v>
      </c>
      <c r="G31" s="112" t="s">
        <v>1223</v>
      </c>
      <c r="H31" s="112">
        <v>81266753</v>
      </c>
      <c r="I31" s="112" t="s">
        <v>4399</v>
      </c>
    </row>
    <row r="32" spans="1:9" ht="15.75" customHeight="1">
      <c r="A32" s="113" t="s">
        <v>4400</v>
      </c>
      <c r="B32" s="112" t="s">
        <v>1654</v>
      </c>
      <c r="C32" s="112" t="s">
        <v>2397</v>
      </c>
      <c r="D32" s="112"/>
      <c r="E32" s="112" t="s">
        <v>903</v>
      </c>
      <c r="F32" s="112" t="s">
        <v>1492</v>
      </c>
      <c r="G32" s="112" t="s">
        <v>579</v>
      </c>
      <c r="H32" s="114" t="s">
        <v>4401</v>
      </c>
      <c r="I32" s="112" t="s">
        <v>4402</v>
      </c>
    </row>
    <row r="33" spans="1:9" ht="15.75" customHeight="1">
      <c r="A33" s="113" t="s">
        <v>4403</v>
      </c>
      <c r="B33" s="112" t="s">
        <v>1654</v>
      </c>
      <c r="C33" s="112" t="s">
        <v>2397</v>
      </c>
      <c r="D33" s="112"/>
      <c r="E33" s="112" t="s">
        <v>4404</v>
      </c>
      <c r="F33" s="112" t="s">
        <v>4405</v>
      </c>
      <c r="G33" s="112" t="s">
        <v>579</v>
      </c>
      <c r="H33" s="114" t="s">
        <v>4406</v>
      </c>
      <c r="I33" s="112" t="s">
        <v>4407</v>
      </c>
    </row>
    <row r="34" spans="1:9" ht="15.75" customHeight="1">
      <c r="A34" s="66"/>
      <c r="B34" s="66"/>
      <c r="C34" s="66"/>
      <c r="D34" s="66"/>
      <c r="E34" s="66"/>
      <c r="F34" s="66"/>
      <c r="G34" s="66"/>
      <c r="H34" s="29"/>
      <c r="I34" s="66"/>
    </row>
    <row r="35" spans="1:9" ht="15.75" customHeight="1">
      <c r="A35" s="66"/>
      <c r="B35" s="66"/>
      <c r="C35" s="66"/>
      <c r="D35" s="66"/>
      <c r="E35" s="66"/>
      <c r="F35" s="66"/>
      <c r="G35" s="66"/>
      <c r="H35" s="29"/>
      <c r="I35" s="66"/>
    </row>
    <row r="36" spans="1:9" ht="15.75" customHeight="1">
      <c r="A36" s="66"/>
      <c r="B36" s="66"/>
      <c r="C36" s="66"/>
      <c r="D36" s="66"/>
      <c r="E36" s="66"/>
      <c r="F36" s="66"/>
      <c r="G36" s="66"/>
      <c r="H36" s="29"/>
      <c r="I36" s="66"/>
    </row>
    <row r="37" spans="1:9" ht="15.75" customHeight="1">
      <c r="A37" s="66"/>
      <c r="B37" s="66"/>
      <c r="C37" s="66"/>
      <c r="D37" s="66"/>
      <c r="E37" s="66"/>
      <c r="F37" s="66"/>
      <c r="G37" s="66"/>
      <c r="H37" s="29"/>
      <c r="I37" s="66"/>
    </row>
    <row r="38" spans="1:9" ht="15.75" customHeight="1">
      <c r="A38" s="66"/>
      <c r="B38" s="66"/>
      <c r="C38" s="66"/>
      <c r="D38" s="66"/>
      <c r="E38" s="66"/>
      <c r="F38" s="66"/>
      <c r="G38" s="66"/>
      <c r="H38" s="66"/>
      <c r="I38" s="66"/>
    </row>
    <row r="39" spans="1:9" ht="15.75" customHeight="1">
      <c r="A39" s="66"/>
      <c r="B39" s="66"/>
      <c r="C39" s="66"/>
      <c r="D39" s="66"/>
      <c r="E39" s="66"/>
      <c r="F39" s="66"/>
      <c r="G39" s="66"/>
      <c r="H39" s="66"/>
      <c r="I39" s="66"/>
    </row>
    <row r="40" spans="1:9" ht="15.75" customHeight="1">
      <c r="A40" s="28"/>
      <c r="B40" s="29"/>
      <c r="C40" s="29"/>
      <c r="D40" s="29"/>
      <c r="E40" s="29"/>
      <c r="F40" s="29"/>
      <c r="G40" s="29"/>
      <c r="H40" s="29"/>
      <c r="I40" s="29"/>
    </row>
    <row r="41" spans="1:9" ht="15.75" customHeight="1">
      <c r="A41" s="28"/>
      <c r="B41" s="29"/>
      <c r="C41" s="29"/>
      <c r="D41" s="29"/>
      <c r="E41" s="29"/>
      <c r="F41" s="29"/>
      <c r="G41" s="29"/>
      <c r="H41" s="29"/>
      <c r="I41" s="29"/>
    </row>
    <row r="42" spans="1:9" ht="15.75" customHeight="1">
      <c r="A42" s="28"/>
      <c r="B42" s="29"/>
      <c r="C42" s="29"/>
      <c r="D42" s="29"/>
      <c r="E42" s="29"/>
      <c r="F42" s="29"/>
      <c r="G42" s="29"/>
      <c r="H42" s="29"/>
      <c r="I42" s="29"/>
    </row>
    <row r="43" spans="1:9" ht="15.75" customHeight="1">
      <c r="A43" s="28"/>
      <c r="B43" s="29"/>
      <c r="C43" s="29"/>
      <c r="D43" s="29"/>
      <c r="E43" s="29"/>
      <c r="F43" s="29"/>
      <c r="G43" s="29"/>
      <c r="H43" s="29"/>
      <c r="I43" s="29"/>
    </row>
    <row r="44" spans="1:9" ht="15.75" customHeight="1">
      <c r="A44" s="28"/>
      <c r="B44" s="29"/>
      <c r="C44" s="29"/>
      <c r="D44" s="29"/>
      <c r="E44" s="29"/>
      <c r="F44" s="29"/>
      <c r="G44" s="29"/>
      <c r="H44" s="29"/>
      <c r="I44" s="29"/>
    </row>
    <row r="45" spans="1:9" ht="15.75" customHeight="1">
      <c r="A45" s="28"/>
      <c r="B45" s="29"/>
      <c r="C45" s="29"/>
      <c r="D45" s="29"/>
      <c r="E45" s="29"/>
      <c r="F45" s="29"/>
      <c r="G45" s="29"/>
      <c r="H45" s="29"/>
      <c r="I45" s="29"/>
    </row>
    <row r="46" spans="1:9" ht="15.75" customHeight="1">
      <c r="A46" s="28"/>
      <c r="B46" s="29"/>
      <c r="C46" s="29"/>
      <c r="D46" s="29"/>
      <c r="E46" s="29"/>
      <c r="F46" s="29"/>
      <c r="G46" s="29"/>
      <c r="H46" s="29"/>
      <c r="I46" s="29"/>
    </row>
    <row r="47" spans="1:9" ht="15.75" customHeight="1">
      <c r="A47" s="28"/>
      <c r="B47" s="29"/>
      <c r="C47" s="29"/>
      <c r="D47" s="29"/>
      <c r="E47" s="29"/>
      <c r="F47" s="29"/>
      <c r="G47" s="29"/>
      <c r="H47" s="29"/>
      <c r="I47" s="29"/>
    </row>
    <row r="48" spans="1:9" ht="15.75" customHeight="1">
      <c r="A48" s="28"/>
      <c r="B48" s="29"/>
      <c r="C48" s="29"/>
      <c r="D48" s="29"/>
      <c r="E48" s="29"/>
      <c r="F48" s="29"/>
      <c r="G48" s="29"/>
      <c r="H48" s="29"/>
      <c r="I48" s="29"/>
    </row>
    <row r="49" spans="1:9" ht="15.75" customHeight="1">
      <c r="A49" s="28"/>
      <c r="B49" s="29"/>
      <c r="C49" s="29"/>
      <c r="D49" s="29"/>
      <c r="E49" s="29"/>
      <c r="F49" s="29"/>
      <c r="G49" s="29"/>
      <c r="H49" s="29"/>
      <c r="I49" s="29"/>
    </row>
    <row r="50" spans="1:9" ht="15.75" customHeight="1">
      <c r="A50" s="28"/>
      <c r="B50" s="29"/>
      <c r="C50" s="29"/>
      <c r="D50" s="29"/>
      <c r="E50" s="29"/>
      <c r="F50" s="29"/>
      <c r="G50" s="29"/>
      <c r="H50" s="29"/>
      <c r="I50" s="29"/>
    </row>
    <row r="51" spans="1:9" ht="15.75" customHeight="1">
      <c r="A51" s="28"/>
      <c r="B51" s="29"/>
      <c r="C51" s="29"/>
      <c r="D51" s="29"/>
      <c r="E51" s="29"/>
      <c r="F51" s="29"/>
      <c r="G51" s="29"/>
      <c r="H51" s="29"/>
      <c r="I51" s="29"/>
    </row>
    <row r="52" spans="1:9" ht="15.75" customHeight="1">
      <c r="A52" s="28"/>
      <c r="B52" s="29"/>
      <c r="C52" s="29"/>
      <c r="D52" s="29"/>
      <c r="E52" s="29"/>
      <c r="F52" s="29"/>
      <c r="G52" s="29"/>
      <c r="H52" s="29"/>
      <c r="I52" s="29"/>
    </row>
    <row r="53" spans="1:9" ht="15.75" customHeight="1">
      <c r="A53" s="28"/>
      <c r="B53" s="29"/>
      <c r="C53" s="29"/>
      <c r="D53" s="29"/>
      <c r="E53" s="29"/>
      <c r="F53" s="29"/>
      <c r="G53" s="29"/>
      <c r="H53" s="29"/>
      <c r="I53" s="29"/>
    </row>
    <row r="54" spans="1:9" ht="15.75" customHeight="1">
      <c r="A54" s="28"/>
      <c r="B54" s="29"/>
      <c r="C54" s="29"/>
      <c r="D54" s="29"/>
      <c r="E54" s="29"/>
      <c r="F54" s="29"/>
      <c r="G54" s="29"/>
      <c r="H54" s="29"/>
      <c r="I54" s="29"/>
    </row>
    <row r="55" spans="1:9" ht="15.75" customHeight="1">
      <c r="A55" s="28"/>
      <c r="B55" s="29"/>
      <c r="C55" s="29"/>
      <c r="D55" s="29"/>
      <c r="E55" s="29"/>
      <c r="F55" s="29"/>
      <c r="G55" s="29"/>
      <c r="H55" s="29"/>
      <c r="I55" s="29"/>
    </row>
    <row r="56" spans="1:9" ht="15.75" customHeight="1">
      <c r="A56" s="28"/>
      <c r="B56" s="29"/>
      <c r="C56" s="29"/>
      <c r="D56" s="29"/>
      <c r="E56" s="29"/>
      <c r="F56" s="29"/>
      <c r="G56" s="29"/>
      <c r="H56" s="29"/>
      <c r="I56" s="29"/>
    </row>
    <row r="57" spans="1:9" ht="15.75" customHeight="1">
      <c r="A57" s="28"/>
      <c r="B57" s="29"/>
      <c r="C57" s="29"/>
      <c r="D57" s="29"/>
      <c r="E57" s="29"/>
      <c r="F57" s="29"/>
      <c r="G57" s="29"/>
      <c r="H57" s="29"/>
      <c r="I57" s="29"/>
    </row>
    <row r="58" spans="1:9" ht="15.75" customHeight="1">
      <c r="A58" s="28"/>
      <c r="B58" s="29"/>
      <c r="C58" s="29"/>
      <c r="D58" s="29"/>
      <c r="E58" s="29"/>
      <c r="F58" s="29"/>
      <c r="G58" s="29"/>
      <c r="H58" s="29"/>
      <c r="I58" s="29"/>
    </row>
    <row r="59" spans="1:9" ht="15.75" customHeight="1">
      <c r="A59" s="28"/>
      <c r="B59" s="29"/>
      <c r="C59" s="29"/>
      <c r="D59" s="29"/>
      <c r="E59" s="29"/>
      <c r="F59" s="29"/>
      <c r="G59" s="29"/>
      <c r="H59" s="29"/>
      <c r="I59" s="29"/>
    </row>
    <row r="60" spans="1:9" ht="15.75" customHeight="1">
      <c r="A60" s="28"/>
      <c r="B60" s="29"/>
      <c r="C60" s="29"/>
      <c r="D60" s="29"/>
      <c r="E60" s="29"/>
      <c r="F60" s="29"/>
      <c r="G60" s="29"/>
      <c r="H60" s="29"/>
      <c r="I60" s="29"/>
    </row>
    <row r="61" spans="1:9" ht="15.75" customHeight="1">
      <c r="A61" s="28"/>
      <c r="B61" s="29"/>
      <c r="C61" s="29"/>
      <c r="D61" s="29"/>
      <c r="E61" s="29"/>
      <c r="F61" s="29"/>
      <c r="G61" s="29"/>
      <c r="H61" s="29"/>
      <c r="I61" s="29"/>
    </row>
    <row r="62" spans="1:9" ht="15.75" customHeight="1">
      <c r="A62" s="28"/>
      <c r="B62" s="29"/>
      <c r="C62" s="29"/>
      <c r="D62" s="29"/>
      <c r="E62" s="29"/>
      <c r="F62" s="29"/>
      <c r="G62" s="29"/>
      <c r="H62" s="29"/>
      <c r="I62" s="29"/>
    </row>
    <row r="63" spans="1:9" ht="15.75" customHeight="1">
      <c r="A63" s="28"/>
      <c r="B63" s="29"/>
      <c r="C63" s="29"/>
      <c r="D63" s="29"/>
      <c r="E63" s="29"/>
      <c r="F63" s="29"/>
      <c r="G63" s="29"/>
      <c r="H63" s="29"/>
      <c r="I63" s="29"/>
    </row>
    <row r="64" spans="1:9" ht="15.75" customHeight="1">
      <c r="A64" s="28"/>
      <c r="B64" s="29"/>
      <c r="C64" s="29"/>
      <c r="D64" s="29"/>
      <c r="E64" s="29"/>
      <c r="F64" s="29"/>
      <c r="G64" s="29"/>
      <c r="H64" s="29"/>
      <c r="I64" s="29"/>
    </row>
    <row r="65" spans="1:9" ht="15.75" customHeight="1">
      <c r="A65" s="28"/>
      <c r="B65" s="29"/>
      <c r="C65" s="29"/>
      <c r="D65" s="29"/>
      <c r="E65" s="29"/>
      <c r="F65" s="29"/>
      <c r="G65" s="29"/>
      <c r="H65" s="29"/>
      <c r="I65" s="29"/>
    </row>
    <row r="66" spans="1:9" ht="15.75" customHeight="1">
      <c r="A66" s="28"/>
      <c r="B66" s="29"/>
      <c r="C66" s="29"/>
      <c r="D66" s="29"/>
      <c r="E66" s="29"/>
      <c r="F66" s="29"/>
      <c r="G66" s="29"/>
      <c r="H66" s="29"/>
      <c r="I66" s="29"/>
    </row>
    <row r="67" spans="1:9" ht="15.75" customHeight="1">
      <c r="A67" s="28"/>
      <c r="B67" s="29"/>
      <c r="C67" s="29"/>
      <c r="D67" s="29"/>
      <c r="E67" s="29"/>
      <c r="F67" s="29"/>
      <c r="G67" s="29"/>
      <c r="H67" s="29"/>
      <c r="I67" s="29"/>
    </row>
    <row r="68" spans="1:9" ht="15.75" customHeight="1">
      <c r="A68" s="28"/>
      <c r="B68" s="29"/>
      <c r="C68" s="29"/>
      <c r="D68" s="29"/>
      <c r="E68" s="29"/>
      <c r="F68" s="29"/>
      <c r="G68" s="29"/>
      <c r="H68" s="29"/>
      <c r="I68" s="29"/>
    </row>
    <row r="69" spans="1:9" ht="15.75" customHeight="1">
      <c r="A69" s="28"/>
      <c r="B69" s="29"/>
      <c r="C69" s="29"/>
      <c r="D69" s="29"/>
      <c r="E69" s="29"/>
      <c r="F69" s="29"/>
      <c r="G69" s="29"/>
      <c r="H69" s="29"/>
      <c r="I69" s="29"/>
    </row>
    <row r="70" spans="1:9" ht="15.75" customHeight="1">
      <c r="A70" s="28"/>
      <c r="B70" s="29"/>
      <c r="C70" s="29"/>
      <c r="D70" s="29"/>
      <c r="E70" s="29"/>
      <c r="F70" s="29"/>
      <c r="G70" s="29"/>
      <c r="H70" s="29"/>
      <c r="I70" s="29"/>
    </row>
    <row r="71" spans="1:9" ht="15.75" customHeight="1">
      <c r="A71" s="28"/>
      <c r="B71" s="29"/>
      <c r="C71" s="29"/>
      <c r="D71" s="29"/>
      <c r="E71" s="29"/>
      <c r="F71" s="29"/>
      <c r="G71" s="29"/>
      <c r="H71" s="29"/>
      <c r="I71" s="29"/>
    </row>
    <row r="72" spans="1:9" ht="15.75" customHeight="1">
      <c r="A72" s="28"/>
      <c r="B72" s="29"/>
      <c r="C72" s="29"/>
      <c r="D72" s="29"/>
      <c r="E72" s="29"/>
      <c r="F72" s="29"/>
      <c r="G72" s="29"/>
      <c r="H72" s="29"/>
      <c r="I72" s="29"/>
    </row>
    <row r="73" spans="1:9" ht="15.75" customHeight="1">
      <c r="A73" s="28"/>
      <c r="B73" s="29"/>
      <c r="C73" s="29"/>
      <c r="D73" s="29"/>
      <c r="E73" s="29"/>
      <c r="F73" s="29"/>
      <c r="G73" s="29"/>
      <c r="H73" s="29"/>
      <c r="I73" s="29"/>
    </row>
    <row r="74" spans="1:9" ht="15.75" customHeight="1">
      <c r="A74" s="28"/>
      <c r="B74" s="29"/>
      <c r="C74" s="29"/>
      <c r="D74" s="29"/>
      <c r="E74" s="29"/>
      <c r="F74" s="29"/>
      <c r="G74" s="29"/>
      <c r="H74" s="29"/>
      <c r="I74" s="29"/>
    </row>
    <row r="75" spans="1:9" ht="15.75" customHeight="1">
      <c r="A75" s="28"/>
      <c r="B75" s="29"/>
      <c r="C75" s="29"/>
      <c r="D75" s="29"/>
      <c r="E75" s="29"/>
      <c r="F75" s="29"/>
      <c r="G75" s="29"/>
      <c r="H75" s="29"/>
      <c r="I75" s="29"/>
    </row>
    <row r="76" spans="1:9" ht="15.75" customHeight="1">
      <c r="A76" s="28"/>
      <c r="B76" s="29"/>
      <c r="C76" s="29"/>
      <c r="D76" s="29"/>
      <c r="E76" s="29"/>
      <c r="F76" s="29"/>
      <c r="G76" s="29"/>
      <c r="H76" s="29"/>
      <c r="I76" s="29"/>
    </row>
    <row r="77" spans="1:9" ht="15.75" customHeight="1">
      <c r="A77" s="28"/>
      <c r="B77" s="29"/>
      <c r="C77" s="29"/>
      <c r="D77" s="29"/>
      <c r="E77" s="29"/>
      <c r="F77" s="29"/>
      <c r="G77" s="29"/>
      <c r="H77" s="29"/>
      <c r="I77" s="29"/>
    </row>
    <row r="78" spans="1:9" ht="15.75" customHeight="1">
      <c r="A78" s="28"/>
      <c r="B78" s="29"/>
      <c r="C78" s="29"/>
      <c r="D78" s="29"/>
      <c r="E78" s="29"/>
      <c r="F78" s="29"/>
      <c r="G78" s="29"/>
      <c r="H78" s="29"/>
      <c r="I78" s="29"/>
    </row>
    <row r="79" spans="1:9" ht="15.75" customHeight="1">
      <c r="A79" s="28"/>
      <c r="B79" s="29"/>
      <c r="C79" s="29"/>
      <c r="D79" s="29"/>
      <c r="E79" s="29"/>
      <c r="F79" s="29"/>
      <c r="G79" s="29"/>
      <c r="H79" s="29"/>
      <c r="I79" s="29"/>
    </row>
    <row r="80" spans="1:9" ht="15.75" customHeight="1">
      <c r="A80" s="28"/>
      <c r="B80" s="29"/>
      <c r="C80" s="29"/>
      <c r="D80" s="29"/>
      <c r="E80" s="29"/>
      <c r="F80" s="29"/>
      <c r="G80" s="29"/>
      <c r="H80" s="29"/>
      <c r="I80" s="29"/>
    </row>
    <row r="81" spans="1:9" ht="15.75" customHeight="1">
      <c r="A81" s="28"/>
      <c r="B81" s="29"/>
      <c r="C81" s="29"/>
      <c r="D81" s="29"/>
      <c r="E81" s="29"/>
      <c r="F81" s="29"/>
      <c r="G81" s="29"/>
      <c r="H81" s="29"/>
      <c r="I81" s="29"/>
    </row>
    <row r="82" spans="1:9" ht="15.75" customHeight="1">
      <c r="A82" s="28"/>
      <c r="B82" s="29"/>
      <c r="C82" s="29"/>
      <c r="D82" s="29"/>
      <c r="E82" s="29"/>
      <c r="F82" s="29"/>
      <c r="G82" s="29"/>
      <c r="H82" s="29"/>
      <c r="I82" s="29"/>
    </row>
    <row r="83" spans="1:9" ht="15.75" customHeight="1">
      <c r="A83" s="28"/>
      <c r="B83" s="29"/>
      <c r="C83" s="29"/>
      <c r="D83" s="29"/>
      <c r="E83" s="29"/>
      <c r="F83" s="29"/>
      <c r="G83" s="29"/>
      <c r="H83" s="29"/>
      <c r="I83" s="29"/>
    </row>
    <row r="84" spans="1:9" ht="15.75" customHeight="1">
      <c r="A84" s="28"/>
      <c r="B84" s="29"/>
      <c r="C84" s="29"/>
      <c r="D84" s="29"/>
      <c r="E84" s="29"/>
      <c r="F84" s="29"/>
      <c r="G84" s="29"/>
      <c r="H84" s="29"/>
      <c r="I84" s="29"/>
    </row>
    <row r="85" spans="1:9" ht="15.75" customHeight="1">
      <c r="A85" s="28"/>
      <c r="B85" s="29"/>
      <c r="C85" s="29"/>
      <c r="D85" s="29"/>
      <c r="E85" s="29"/>
      <c r="F85" s="29"/>
      <c r="G85" s="29"/>
      <c r="H85" s="29"/>
      <c r="I85" s="29"/>
    </row>
    <row r="86" spans="1:9" ht="15.75" customHeight="1">
      <c r="A86" s="28"/>
      <c r="B86" s="29"/>
      <c r="C86" s="29"/>
      <c r="D86" s="29"/>
      <c r="E86" s="29"/>
      <c r="F86" s="29"/>
      <c r="G86" s="29"/>
      <c r="H86" s="29"/>
      <c r="I86" s="29"/>
    </row>
    <row r="87" spans="1:9" ht="15.75" customHeight="1">
      <c r="A87" s="28"/>
      <c r="B87" s="29"/>
      <c r="C87" s="29"/>
      <c r="D87" s="29"/>
      <c r="E87" s="29"/>
      <c r="F87" s="29"/>
      <c r="G87" s="29"/>
      <c r="H87" s="29"/>
      <c r="I87" s="29"/>
    </row>
    <row r="88" spans="1:9" ht="15.75" customHeight="1">
      <c r="A88" s="28"/>
      <c r="B88" s="29"/>
      <c r="C88" s="29"/>
      <c r="D88" s="29"/>
      <c r="E88" s="29"/>
      <c r="F88" s="29"/>
      <c r="G88" s="29"/>
      <c r="H88" s="29"/>
      <c r="I88" s="29"/>
    </row>
    <row r="89" spans="1:9" ht="15.75" customHeight="1">
      <c r="A89" s="28"/>
      <c r="B89" s="29"/>
      <c r="C89" s="29"/>
      <c r="D89" s="29"/>
      <c r="E89" s="29"/>
      <c r="F89" s="29"/>
      <c r="G89" s="29"/>
      <c r="H89" s="29"/>
      <c r="I89" s="29"/>
    </row>
    <row r="90" spans="1:9" ht="15.75" customHeight="1">
      <c r="A90" s="28"/>
      <c r="B90" s="29"/>
      <c r="C90" s="29"/>
      <c r="D90" s="29"/>
      <c r="E90" s="29"/>
      <c r="F90" s="29"/>
      <c r="G90" s="29"/>
      <c r="H90" s="29"/>
      <c r="I90" s="29"/>
    </row>
    <row r="91" spans="1:9" ht="15.75" customHeight="1">
      <c r="A91" s="28"/>
      <c r="B91" s="29"/>
      <c r="C91" s="29"/>
      <c r="D91" s="29"/>
      <c r="E91" s="29"/>
      <c r="F91" s="29"/>
      <c r="G91" s="29"/>
      <c r="H91" s="29"/>
      <c r="I91" s="29"/>
    </row>
    <row r="92" spans="1:9" ht="15.75" customHeight="1">
      <c r="A92" s="28"/>
      <c r="B92" s="29"/>
      <c r="C92" s="29"/>
      <c r="D92" s="29"/>
      <c r="E92" s="29"/>
      <c r="F92" s="29"/>
      <c r="G92" s="29"/>
      <c r="H92" s="29"/>
      <c r="I92" s="29"/>
    </row>
    <row r="93" spans="1:9" ht="15.75" customHeight="1">
      <c r="A93" s="28"/>
      <c r="B93" s="29"/>
      <c r="C93" s="29"/>
      <c r="D93" s="29"/>
      <c r="E93" s="29"/>
      <c r="F93" s="29"/>
      <c r="G93" s="29"/>
      <c r="H93" s="29"/>
      <c r="I93" s="29"/>
    </row>
    <row r="94" spans="1:9" ht="15.75" customHeight="1">
      <c r="A94" s="28"/>
      <c r="B94" s="29"/>
      <c r="C94" s="29"/>
      <c r="D94" s="29"/>
      <c r="E94" s="29"/>
      <c r="F94" s="29"/>
      <c r="G94" s="29"/>
      <c r="H94" s="29"/>
      <c r="I94" s="29"/>
    </row>
    <row r="95" spans="1:9" ht="15.75" customHeight="1">
      <c r="A95" s="28"/>
      <c r="B95" s="29"/>
      <c r="C95" s="29"/>
      <c r="D95" s="29"/>
      <c r="E95" s="29"/>
      <c r="F95" s="29"/>
      <c r="G95" s="29"/>
      <c r="H95" s="29"/>
      <c r="I95" s="29"/>
    </row>
    <row r="96" spans="1:9" ht="15.75" customHeight="1">
      <c r="A96" s="28"/>
      <c r="B96" s="29"/>
      <c r="C96" s="29"/>
      <c r="D96" s="29"/>
      <c r="E96" s="29"/>
      <c r="F96" s="29"/>
      <c r="G96" s="29"/>
      <c r="H96" s="29"/>
      <c r="I96" s="29"/>
    </row>
    <row r="97" spans="1:9" ht="15.75" customHeight="1">
      <c r="A97" s="28"/>
      <c r="B97" s="29"/>
      <c r="C97" s="29"/>
      <c r="D97" s="29"/>
      <c r="E97" s="29"/>
      <c r="F97" s="29"/>
      <c r="G97" s="29"/>
      <c r="H97" s="29"/>
      <c r="I97" s="29"/>
    </row>
    <row r="98" spans="1:9" ht="15.75" customHeight="1">
      <c r="A98" s="28"/>
      <c r="B98" s="29"/>
      <c r="C98" s="29"/>
      <c r="D98" s="29"/>
      <c r="E98" s="29"/>
      <c r="F98" s="29"/>
      <c r="G98" s="29"/>
      <c r="H98" s="29"/>
      <c r="I98" s="29"/>
    </row>
    <row r="99" spans="1:9" ht="15.75" customHeight="1">
      <c r="A99" s="28"/>
      <c r="B99" s="29"/>
      <c r="C99" s="29"/>
      <c r="D99" s="29"/>
      <c r="E99" s="29"/>
      <c r="F99" s="29"/>
      <c r="G99" s="29"/>
      <c r="H99" s="29"/>
      <c r="I99" s="29"/>
    </row>
    <row r="100" spans="1:9" ht="15.75" customHeight="1">
      <c r="A100" s="28"/>
      <c r="B100" s="29"/>
      <c r="C100" s="29"/>
      <c r="D100" s="29"/>
      <c r="E100" s="29"/>
      <c r="F100" s="29"/>
      <c r="G100" s="29"/>
      <c r="H100" s="29"/>
      <c r="I100" s="29"/>
    </row>
    <row r="101" spans="1:9" ht="15.75" customHeight="1">
      <c r="A101" s="28"/>
      <c r="B101" s="29"/>
      <c r="C101" s="29"/>
      <c r="D101" s="29"/>
      <c r="E101" s="29"/>
      <c r="F101" s="29"/>
      <c r="G101" s="29"/>
      <c r="H101" s="29"/>
      <c r="I101" s="29"/>
    </row>
    <row r="102" spans="1:9" ht="15.75" customHeight="1">
      <c r="A102" s="28"/>
      <c r="B102" s="29"/>
      <c r="C102" s="29"/>
      <c r="D102" s="29"/>
      <c r="E102" s="29"/>
      <c r="F102" s="29"/>
      <c r="G102" s="29"/>
      <c r="H102" s="29"/>
      <c r="I102" s="29"/>
    </row>
    <row r="103" spans="1:9" ht="15.75" customHeight="1">
      <c r="A103" s="28"/>
      <c r="B103" s="29"/>
      <c r="C103" s="29"/>
      <c r="D103" s="29"/>
      <c r="E103" s="29"/>
      <c r="F103" s="29"/>
      <c r="G103" s="29"/>
      <c r="H103" s="29"/>
      <c r="I103" s="29"/>
    </row>
    <row r="104" spans="1:9" ht="15.75" customHeight="1">
      <c r="A104" s="28"/>
      <c r="B104" s="29"/>
      <c r="C104" s="29"/>
      <c r="D104" s="29"/>
      <c r="E104" s="29"/>
      <c r="F104" s="29"/>
      <c r="G104" s="29"/>
      <c r="H104" s="29"/>
      <c r="I104" s="29"/>
    </row>
    <row r="105" spans="1:9" ht="15.75" customHeight="1">
      <c r="A105" s="28"/>
      <c r="B105" s="29"/>
      <c r="C105" s="29"/>
      <c r="D105" s="29"/>
      <c r="E105" s="29"/>
      <c r="F105" s="29"/>
      <c r="G105" s="29"/>
      <c r="H105" s="29"/>
      <c r="I105" s="29"/>
    </row>
    <row r="106" spans="1:9" ht="15.75" customHeight="1">
      <c r="A106" s="28"/>
      <c r="B106" s="29"/>
      <c r="C106" s="29"/>
      <c r="D106" s="29"/>
      <c r="E106" s="29"/>
      <c r="F106" s="29"/>
      <c r="G106" s="29"/>
      <c r="H106" s="29"/>
      <c r="I106" s="29"/>
    </row>
    <row r="107" spans="1:9" ht="15.75" customHeight="1">
      <c r="A107" s="28"/>
      <c r="B107" s="29"/>
      <c r="C107" s="29"/>
      <c r="D107" s="29"/>
      <c r="E107" s="29"/>
      <c r="F107" s="29"/>
      <c r="G107" s="29"/>
      <c r="H107" s="29"/>
      <c r="I107" s="29"/>
    </row>
    <row r="108" spans="1:9" ht="15.75" customHeight="1">
      <c r="A108" s="28"/>
      <c r="B108" s="29"/>
      <c r="C108" s="29"/>
      <c r="D108" s="29"/>
      <c r="E108" s="29"/>
      <c r="F108" s="29"/>
      <c r="G108" s="29"/>
      <c r="H108" s="29"/>
      <c r="I108" s="29"/>
    </row>
    <row r="109" spans="1:9" ht="15.75" customHeight="1">
      <c r="A109" s="28"/>
      <c r="B109" s="29"/>
      <c r="C109" s="29"/>
      <c r="D109" s="29"/>
      <c r="E109" s="29"/>
      <c r="F109" s="29"/>
      <c r="G109" s="29"/>
      <c r="H109" s="29"/>
      <c r="I109" s="29"/>
    </row>
    <row r="110" spans="1:9" ht="15.75" customHeight="1">
      <c r="A110" s="28"/>
      <c r="B110" s="29"/>
      <c r="C110" s="29"/>
      <c r="D110" s="29"/>
      <c r="E110" s="29"/>
      <c r="F110" s="29"/>
      <c r="G110" s="29"/>
      <c r="H110" s="29"/>
      <c r="I110" s="29"/>
    </row>
    <row r="111" spans="1:9" ht="15.75" customHeight="1">
      <c r="A111" s="28"/>
      <c r="B111" s="29"/>
      <c r="C111" s="29"/>
      <c r="D111" s="29"/>
      <c r="E111" s="29"/>
      <c r="F111" s="29"/>
      <c r="G111" s="29"/>
      <c r="H111" s="29"/>
      <c r="I111" s="29"/>
    </row>
    <row r="112" spans="1:9" ht="15.75" customHeight="1">
      <c r="A112" s="28"/>
      <c r="B112" s="29"/>
      <c r="C112" s="29"/>
      <c r="D112" s="29"/>
      <c r="E112" s="29"/>
      <c r="F112" s="29"/>
      <c r="G112" s="29"/>
      <c r="H112" s="29"/>
      <c r="I112" s="29"/>
    </row>
    <row r="113" spans="1:9" ht="15.75" customHeight="1">
      <c r="A113" s="28"/>
      <c r="B113" s="29"/>
      <c r="C113" s="29"/>
      <c r="D113" s="29"/>
      <c r="E113" s="29"/>
      <c r="F113" s="29"/>
      <c r="G113" s="29"/>
      <c r="H113" s="29"/>
      <c r="I113" s="29"/>
    </row>
    <row r="114" spans="1:9" ht="15.75" customHeight="1">
      <c r="A114" s="28"/>
      <c r="B114" s="29"/>
      <c r="C114" s="29"/>
      <c r="D114" s="29"/>
      <c r="E114" s="29"/>
      <c r="F114" s="29"/>
      <c r="G114" s="29"/>
      <c r="H114" s="29"/>
      <c r="I114" s="29"/>
    </row>
    <row r="115" spans="1:9" ht="15.75" customHeight="1">
      <c r="A115" s="28"/>
      <c r="B115" s="29"/>
      <c r="C115" s="29"/>
      <c r="D115" s="29"/>
      <c r="E115" s="29"/>
      <c r="F115" s="29"/>
      <c r="G115" s="29"/>
      <c r="H115" s="29"/>
      <c r="I115" s="29"/>
    </row>
    <row r="116" spans="1:9" ht="15.75" customHeight="1">
      <c r="A116" s="28"/>
      <c r="B116" s="29"/>
      <c r="C116" s="29"/>
      <c r="D116" s="29"/>
      <c r="E116" s="29"/>
      <c r="F116" s="29"/>
      <c r="G116" s="29"/>
      <c r="H116" s="29"/>
      <c r="I116" s="29"/>
    </row>
    <row r="117" spans="1:9" ht="15.75" customHeight="1">
      <c r="A117" s="28"/>
      <c r="B117" s="29"/>
      <c r="C117" s="29"/>
      <c r="D117" s="29"/>
      <c r="E117" s="29"/>
      <c r="F117" s="29"/>
      <c r="G117" s="29"/>
      <c r="H117" s="29"/>
      <c r="I117" s="29"/>
    </row>
    <row r="118" spans="1:9" ht="15.75" customHeight="1">
      <c r="A118" s="28"/>
      <c r="B118" s="29"/>
      <c r="C118" s="29"/>
      <c r="D118" s="29"/>
      <c r="E118" s="29"/>
      <c r="F118" s="29"/>
      <c r="G118" s="29"/>
      <c r="H118" s="29"/>
      <c r="I118" s="29"/>
    </row>
    <row r="119" spans="1:9" ht="15.75" customHeight="1">
      <c r="A119" s="28"/>
      <c r="B119" s="29"/>
      <c r="C119" s="29"/>
      <c r="D119" s="29"/>
      <c r="E119" s="29"/>
      <c r="F119" s="29"/>
      <c r="G119" s="29"/>
      <c r="H119" s="29"/>
      <c r="I119" s="29"/>
    </row>
    <row r="120" spans="1:9" ht="15.75" customHeight="1">
      <c r="A120" s="28"/>
      <c r="B120" s="29"/>
      <c r="C120" s="29"/>
      <c r="D120" s="29"/>
      <c r="E120" s="29"/>
      <c r="F120" s="29"/>
      <c r="G120" s="29"/>
      <c r="H120" s="29"/>
      <c r="I120" s="29"/>
    </row>
    <row r="121" spans="1:9" ht="15.75" customHeight="1">
      <c r="A121" s="28"/>
      <c r="B121" s="29"/>
      <c r="C121" s="29"/>
      <c r="D121" s="29"/>
      <c r="E121" s="29"/>
      <c r="F121" s="29"/>
      <c r="G121" s="29"/>
      <c r="H121" s="29"/>
      <c r="I121" s="29"/>
    </row>
    <row r="122" spans="1:9" ht="15.75" customHeight="1">
      <c r="A122" s="28"/>
      <c r="B122" s="29"/>
      <c r="C122" s="29"/>
      <c r="D122" s="29"/>
      <c r="E122" s="29"/>
      <c r="F122" s="29"/>
      <c r="G122" s="29"/>
      <c r="H122" s="29"/>
      <c r="I122" s="29"/>
    </row>
    <row r="123" spans="1:9" ht="15.75" customHeight="1">
      <c r="A123" s="28"/>
      <c r="B123" s="29"/>
      <c r="C123" s="29"/>
      <c r="D123" s="29"/>
      <c r="E123" s="29"/>
      <c r="F123" s="29"/>
      <c r="G123" s="29"/>
      <c r="H123" s="29"/>
      <c r="I123" s="29"/>
    </row>
    <row r="124" spans="1:9" ht="15.75" customHeight="1">
      <c r="A124" s="28"/>
      <c r="B124" s="29"/>
      <c r="C124" s="29"/>
      <c r="D124" s="29"/>
      <c r="E124" s="29"/>
      <c r="F124" s="29"/>
      <c r="G124" s="29"/>
      <c r="H124" s="29"/>
      <c r="I124" s="29"/>
    </row>
    <row r="125" spans="1:9" ht="15.75" customHeight="1">
      <c r="A125" s="28"/>
      <c r="B125" s="29"/>
      <c r="C125" s="29"/>
      <c r="D125" s="29"/>
      <c r="E125" s="29"/>
      <c r="F125" s="29"/>
      <c r="G125" s="29"/>
      <c r="H125" s="29"/>
      <c r="I125" s="29"/>
    </row>
    <row r="126" spans="1:9" ht="15.75" customHeight="1">
      <c r="A126" s="28"/>
      <c r="B126" s="29"/>
      <c r="C126" s="29"/>
      <c r="D126" s="29"/>
      <c r="E126" s="29"/>
      <c r="F126" s="29"/>
      <c r="G126" s="29"/>
      <c r="H126" s="29"/>
      <c r="I126" s="29"/>
    </row>
    <row r="127" spans="1:9" ht="15.75" customHeight="1">
      <c r="A127" s="28"/>
      <c r="B127" s="29"/>
      <c r="C127" s="29"/>
      <c r="D127" s="29"/>
      <c r="E127" s="29"/>
      <c r="F127" s="29"/>
      <c r="G127" s="29"/>
      <c r="H127" s="29"/>
      <c r="I127" s="29"/>
    </row>
    <row r="128" spans="1:9" ht="15.75" customHeight="1">
      <c r="A128" s="28"/>
      <c r="B128" s="29"/>
      <c r="C128" s="29"/>
      <c r="D128" s="29"/>
      <c r="E128" s="29"/>
      <c r="F128" s="29"/>
      <c r="G128" s="29"/>
      <c r="H128" s="29"/>
      <c r="I128" s="29"/>
    </row>
    <row r="129" spans="1:9" ht="15.75" customHeight="1">
      <c r="A129" s="28"/>
      <c r="B129" s="29"/>
      <c r="C129" s="29"/>
      <c r="D129" s="29"/>
      <c r="E129" s="29"/>
      <c r="F129" s="29"/>
      <c r="G129" s="29"/>
      <c r="H129" s="29"/>
      <c r="I129" s="29"/>
    </row>
    <row r="130" spans="1:9" ht="15.75" customHeight="1">
      <c r="A130" s="28"/>
      <c r="B130" s="29"/>
      <c r="C130" s="29"/>
      <c r="D130" s="29"/>
      <c r="E130" s="29"/>
      <c r="F130" s="29"/>
      <c r="G130" s="29"/>
      <c r="H130" s="29"/>
      <c r="I130" s="29"/>
    </row>
    <row r="131" spans="1:9" ht="15.75" customHeight="1">
      <c r="A131" s="28"/>
      <c r="B131" s="29"/>
      <c r="C131" s="29"/>
      <c r="D131" s="29"/>
      <c r="E131" s="29"/>
      <c r="F131" s="29"/>
      <c r="G131" s="29"/>
      <c r="H131" s="29"/>
      <c r="I131" s="29"/>
    </row>
    <row r="132" spans="1:9" ht="15.75" customHeight="1">
      <c r="A132" s="28"/>
      <c r="B132" s="29"/>
      <c r="C132" s="29"/>
      <c r="D132" s="29"/>
      <c r="E132" s="29"/>
      <c r="F132" s="29"/>
      <c r="G132" s="29"/>
      <c r="H132" s="29"/>
      <c r="I132" s="29"/>
    </row>
    <row r="133" spans="1:9" ht="15.75" customHeight="1">
      <c r="A133" s="28"/>
      <c r="B133" s="29"/>
      <c r="C133" s="29"/>
      <c r="D133" s="29"/>
      <c r="E133" s="29"/>
      <c r="F133" s="29"/>
      <c r="G133" s="29"/>
      <c r="H133" s="29"/>
      <c r="I133" s="29"/>
    </row>
    <row r="134" spans="1:9" ht="15.75" customHeight="1">
      <c r="A134" s="28"/>
      <c r="B134" s="29"/>
      <c r="C134" s="29"/>
      <c r="D134" s="29"/>
      <c r="E134" s="29"/>
      <c r="F134" s="29"/>
      <c r="G134" s="29"/>
      <c r="H134" s="29"/>
      <c r="I134" s="29"/>
    </row>
    <row r="135" spans="1:9" ht="15.75" customHeight="1">
      <c r="A135" s="28"/>
      <c r="B135" s="29"/>
      <c r="C135" s="29"/>
      <c r="D135" s="29"/>
      <c r="E135" s="29"/>
      <c r="F135" s="29"/>
      <c r="G135" s="29"/>
      <c r="H135" s="29"/>
      <c r="I135" s="29"/>
    </row>
    <row r="136" spans="1:9" ht="15.75" customHeight="1">
      <c r="A136" s="28"/>
      <c r="B136" s="29"/>
      <c r="C136" s="29"/>
      <c r="D136" s="29"/>
      <c r="E136" s="29"/>
      <c r="F136" s="29"/>
      <c r="G136" s="29"/>
      <c r="H136" s="29"/>
      <c r="I136" s="29"/>
    </row>
    <row r="137" spans="1:9" ht="15.75" customHeight="1">
      <c r="A137" s="28"/>
      <c r="B137" s="29"/>
      <c r="C137" s="29"/>
      <c r="D137" s="29"/>
      <c r="E137" s="29"/>
      <c r="F137" s="29"/>
      <c r="G137" s="29"/>
      <c r="H137" s="29"/>
      <c r="I137" s="29"/>
    </row>
    <row r="138" spans="1:9" ht="15.75" customHeight="1">
      <c r="A138" s="28"/>
      <c r="B138" s="29"/>
      <c r="C138" s="29"/>
      <c r="D138" s="29"/>
      <c r="E138" s="29"/>
      <c r="F138" s="29"/>
      <c r="G138" s="29"/>
      <c r="H138" s="29"/>
      <c r="I138" s="29"/>
    </row>
    <row r="139" spans="1:9" ht="15.75" customHeight="1">
      <c r="A139" s="28"/>
      <c r="B139" s="29"/>
      <c r="C139" s="29"/>
      <c r="D139" s="29"/>
      <c r="E139" s="29"/>
      <c r="F139" s="29"/>
      <c r="G139" s="29"/>
      <c r="H139" s="29"/>
      <c r="I139" s="29"/>
    </row>
    <row r="140" spans="1:9" ht="15.75" customHeight="1">
      <c r="A140" s="28"/>
      <c r="B140" s="29"/>
      <c r="C140" s="29"/>
      <c r="D140" s="29"/>
      <c r="E140" s="29"/>
      <c r="F140" s="29"/>
      <c r="G140" s="29"/>
      <c r="H140" s="29"/>
      <c r="I140" s="29"/>
    </row>
    <row r="141" spans="1:9" ht="15.75" customHeight="1">
      <c r="A141" s="28"/>
      <c r="B141" s="29"/>
      <c r="C141" s="29"/>
      <c r="D141" s="29"/>
      <c r="E141" s="29"/>
      <c r="F141" s="29"/>
      <c r="G141" s="29"/>
      <c r="H141" s="29"/>
      <c r="I141" s="29"/>
    </row>
    <row r="142" spans="1:9" ht="15.75" customHeight="1">
      <c r="A142" s="28"/>
      <c r="B142" s="29"/>
      <c r="C142" s="29"/>
      <c r="D142" s="29"/>
      <c r="E142" s="29"/>
      <c r="F142" s="29"/>
      <c r="G142" s="29"/>
      <c r="H142" s="29"/>
      <c r="I142" s="29"/>
    </row>
    <row r="143" spans="1:9" ht="15.75" customHeight="1">
      <c r="A143" s="28"/>
      <c r="B143" s="29"/>
      <c r="C143" s="29"/>
      <c r="D143" s="29"/>
      <c r="E143" s="29"/>
      <c r="F143" s="29"/>
      <c r="G143" s="29"/>
      <c r="H143" s="29"/>
      <c r="I143" s="29"/>
    </row>
    <row r="144" spans="1:9" ht="15.75" customHeight="1">
      <c r="A144" s="28"/>
      <c r="B144" s="29"/>
      <c r="C144" s="29"/>
      <c r="D144" s="29"/>
      <c r="E144" s="29"/>
      <c r="F144" s="29"/>
      <c r="G144" s="29"/>
      <c r="H144" s="29"/>
      <c r="I144" s="29"/>
    </row>
    <row r="145" spans="1:9" ht="15.75" customHeight="1">
      <c r="A145" s="28"/>
      <c r="B145" s="29"/>
      <c r="C145" s="29"/>
      <c r="D145" s="29"/>
      <c r="E145" s="29"/>
      <c r="F145" s="29"/>
      <c r="G145" s="29"/>
      <c r="H145" s="29"/>
      <c r="I145" s="29"/>
    </row>
    <row r="146" spans="1:9" ht="15.75" customHeight="1">
      <c r="A146" s="28"/>
      <c r="B146" s="29"/>
      <c r="C146" s="29"/>
      <c r="D146" s="29"/>
      <c r="E146" s="29"/>
      <c r="F146" s="29"/>
      <c r="G146" s="29"/>
      <c r="H146" s="29"/>
      <c r="I146" s="29"/>
    </row>
    <row r="147" spans="1:9" ht="15.75" customHeight="1">
      <c r="A147" s="28"/>
      <c r="B147" s="29"/>
      <c r="C147" s="29"/>
      <c r="D147" s="29"/>
      <c r="E147" s="29"/>
      <c r="F147" s="29"/>
      <c r="G147" s="29"/>
      <c r="H147" s="29"/>
      <c r="I147" s="29"/>
    </row>
    <row r="148" spans="1:9" ht="15.75" customHeight="1">
      <c r="A148" s="28"/>
      <c r="B148" s="29"/>
      <c r="C148" s="29"/>
      <c r="D148" s="29"/>
      <c r="E148" s="29"/>
      <c r="F148" s="29"/>
      <c r="G148" s="29"/>
      <c r="H148" s="29"/>
      <c r="I148" s="29"/>
    </row>
    <row r="149" spans="1:9" ht="15.75" customHeight="1">
      <c r="A149" s="28"/>
      <c r="B149" s="29"/>
      <c r="C149" s="29"/>
      <c r="D149" s="29"/>
      <c r="E149" s="29"/>
      <c r="F149" s="29"/>
      <c r="G149" s="29"/>
      <c r="H149" s="29"/>
      <c r="I149" s="29"/>
    </row>
    <row r="150" spans="1:9" ht="15.75" customHeight="1">
      <c r="A150" s="28"/>
      <c r="B150" s="29"/>
      <c r="C150" s="29"/>
      <c r="D150" s="29"/>
      <c r="E150" s="29"/>
      <c r="F150" s="29"/>
      <c r="G150" s="29"/>
      <c r="H150" s="29"/>
      <c r="I150" s="29"/>
    </row>
    <row r="151" spans="1:9" ht="15.75" customHeight="1">
      <c r="A151" s="28"/>
      <c r="B151" s="29"/>
      <c r="C151" s="29"/>
      <c r="D151" s="29"/>
      <c r="E151" s="29"/>
      <c r="F151" s="29"/>
      <c r="G151" s="29"/>
      <c r="H151" s="29"/>
      <c r="I151" s="29"/>
    </row>
    <row r="152" spans="1:9" ht="15.75" customHeight="1">
      <c r="A152" s="28"/>
      <c r="B152" s="29"/>
      <c r="C152" s="29"/>
      <c r="D152" s="29"/>
      <c r="E152" s="29"/>
      <c r="F152" s="29"/>
      <c r="G152" s="29"/>
      <c r="H152" s="29"/>
      <c r="I152" s="29"/>
    </row>
    <row r="153" spans="1:9" ht="15.75" customHeight="1">
      <c r="A153" s="28"/>
      <c r="B153" s="29"/>
      <c r="C153" s="29"/>
      <c r="D153" s="29"/>
      <c r="E153" s="29"/>
      <c r="F153" s="29"/>
      <c r="G153" s="29"/>
      <c r="H153" s="29"/>
      <c r="I153" s="29"/>
    </row>
    <row r="154" spans="1:9" ht="15.75" customHeight="1">
      <c r="A154" s="28"/>
      <c r="B154" s="29"/>
      <c r="C154" s="29"/>
      <c r="D154" s="29"/>
      <c r="E154" s="29"/>
      <c r="F154" s="29"/>
      <c r="G154" s="29"/>
      <c r="H154" s="29"/>
      <c r="I154" s="29"/>
    </row>
    <row r="155" spans="1:9" ht="15.75" customHeight="1">
      <c r="A155" s="28"/>
      <c r="B155" s="29"/>
      <c r="C155" s="29"/>
      <c r="D155" s="29"/>
      <c r="E155" s="29"/>
      <c r="F155" s="29"/>
      <c r="G155" s="29"/>
      <c r="H155" s="29"/>
      <c r="I155" s="29"/>
    </row>
    <row r="156" spans="1:9" ht="15.75" customHeight="1">
      <c r="A156" s="28"/>
      <c r="B156" s="29"/>
      <c r="C156" s="29"/>
      <c r="D156" s="29"/>
      <c r="E156" s="29"/>
      <c r="F156" s="29"/>
      <c r="G156" s="29"/>
      <c r="H156" s="29"/>
      <c r="I156" s="29"/>
    </row>
    <row r="157" spans="1:9" ht="15.75" customHeight="1">
      <c r="A157" s="28"/>
      <c r="B157" s="29"/>
      <c r="C157" s="29"/>
      <c r="D157" s="29"/>
      <c r="E157" s="29"/>
      <c r="F157" s="29"/>
      <c r="G157" s="29"/>
      <c r="H157" s="29"/>
      <c r="I157" s="29"/>
    </row>
    <row r="158" spans="1:9" ht="15.75" customHeight="1">
      <c r="A158" s="28"/>
      <c r="B158" s="29"/>
      <c r="C158" s="29"/>
      <c r="D158" s="29"/>
      <c r="E158" s="29"/>
      <c r="F158" s="29"/>
      <c r="G158" s="29"/>
      <c r="H158" s="29"/>
      <c r="I158" s="29"/>
    </row>
    <row r="159" spans="1:9" ht="15.75" customHeight="1">
      <c r="A159" s="28"/>
      <c r="B159" s="29"/>
      <c r="C159" s="29"/>
      <c r="D159" s="29"/>
      <c r="E159" s="29"/>
      <c r="F159" s="29"/>
      <c r="G159" s="29"/>
      <c r="H159" s="29"/>
      <c r="I159" s="29"/>
    </row>
    <row r="160" spans="1:9" ht="15.75" customHeight="1">
      <c r="A160" s="28"/>
      <c r="B160" s="29"/>
      <c r="C160" s="29"/>
      <c r="D160" s="29"/>
      <c r="E160" s="29"/>
      <c r="F160" s="29"/>
      <c r="G160" s="29"/>
      <c r="H160" s="29"/>
      <c r="I160" s="29"/>
    </row>
    <row r="161" spans="1:9" ht="15.75" customHeight="1">
      <c r="A161" s="28"/>
      <c r="B161" s="29"/>
      <c r="C161" s="29"/>
      <c r="D161" s="29"/>
      <c r="E161" s="29"/>
      <c r="F161" s="29"/>
      <c r="G161" s="29"/>
      <c r="H161" s="29"/>
      <c r="I161" s="29"/>
    </row>
    <row r="162" spans="1:9" ht="15.75" customHeight="1">
      <c r="A162" s="28"/>
      <c r="B162" s="29"/>
      <c r="C162" s="29"/>
      <c r="D162" s="29"/>
      <c r="E162" s="29"/>
      <c r="F162" s="29"/>
      <c r="G162" s="29"/>
      <c r="H162" s="29"/>
      <c r="I162" s="29"/>
    </row>
    <row r="163" spans="1:9" ht="15.75" customHeight="1">
      <c r="A163" s="28"/>
      <c r="B163" s="29"/>
      <c r="C163" s="29"/>
      <c r="D163" s="29"/>
      <c r="E163" s="29"/>
      <c r="F163" s="29"/>
      <c r="G163" s="29"/>
      <c r="H163" s="29"/>
      <c r="I163" s="29"/>
    </row>
    <row r="164" spans="1:9" ht="15.75" customHeight="1">
      <c r="A164" s="28"/>
      <c r="B164" s="29"/>
      <c r="C164" s="29"/>
      <c r="D164" s="29"/>
      <c r="E164" s="29"/>
      <c r="F164" s="29"/>
      <c r="G164" s="29"/>
      <c r="H164" s="29"/>
      <c r="I164" s="29"/>
    </row>
    <row r="165" spans="1:9" ht="15.75" customHeight="1">
      <c r="A165" s="28"/>
      <c r="B165" s="29"/>
      <c r="C165" s="29"/>
      <c r="D165" s="29"/>
      <c r="E165" s="29"/>
      <c r="F165" s="29"/>
      <c r="G165" s="29"/>
      <c r="H165" s="29"/>
      <c r="I165" s="29"/>
    </row>
    <row r="166" spans="1:9" ht="15.75" customHeight="1">
      <c r="A166" s="28"/>
      <c r="B166" s="29"/>
      <c r="C166" s="29"/>
      <c r="D166" s="29"/>
      <c r="E166" s="29"/>
      <c r="F166" s="29"/>
      <c r="G166" s="29"/>
      <c r="H166" s="29"/>
      <c r="I166" s="29"/>
    </row>
    <row r="167" spans="1:9" ht="15.75" customHeight="1">
      <c r="A167" s="28"/>
      <c r="B167" s="29"/>
      <c r="C167" s="29"/>
      <c r="D167" s="29"/>
      <c r="E167" s="29"/>
      <c r="F167" s="29"/>
      <c r="G167" s="29"/>
      <c r="H167" s="29"/>
      <c r="I167" s="29"/>
    </row>
    <row r="168" spans="1:9" ht="15.75" customHeight="1">
      <c r="A168" s="28"/>
      <c r="B168" s="29"/>
      <c r="C168" s="29"/>
      <c r="D168" s="29"/>
      <c r="E168" s="29"/>
      <c r="F168" s="29"/>
      <c r="G168" s="29"/>
      <c r="H168" s="29"/>
      <c r="I168" s="29"/>
    </row>
    <row r="169" spans="1:9" ht="15.75" customHeight="1">
      <c r="A169" s="28"/>
      <c r="B169" s="29"/>
      <c r="C169" s="29"/>
      <c r="D169" s="29"/>
      <c r="E169" s="29"/>
      <c r="F169" s="29"/>
      <c r="G169" s="29"/>
      <c r="H169" s="29"/>
      <c r="I169" s="29"/>
    </row>
    <row r="170" spans="1:9" ht="15.75" customHeight="1">
      <c r="A170" s="28"/>
      <c r="B170" s="29"/>
      <c r="C170" s="29"/>
      <c r="D170" s="29"/>
      <c r="E170" s="29"/>
      <c r="F170" s="29"/>
      <c r="G170" s="29"/>
      <c r="H170" s="29"/>
      <c r="I170" s="29"/>
    </row>
    <row r="171" spans="1:9" ht="15.75" customHeight="1">
      <c r="A171" s="28"/>
      <c r="B171" s="29"/>
      <c r="C171" s="29"/>
      <c r="D171" s="29"/>
      <c r="E171" s="29"/>
      <c r="F171" s="29"/>
      <c r="G171" s="29"/>
      <c r="H171" s="29"/>
      <c r="I171" s="29"/>
    </row>
    <row r="172" spans="1:9" ht="15.75" customHeight="1">
      <c r="A172" s="28"/>
      <c r="B172" s="29"/>
      <c r="C172" s="29"/>
      <c r="D172" s="29"/>
      <c r="E172" s="29"/>
      <c r="F172" s="29"/>
      <c r="G172" s="29"/>
      <c r="H172" s="29"/>
      <c r="I172" s="29"/>
    </row>
    <row r="173" spans="1:9" ht="15.75" customHeight="1">
      <c r="A173" s="28"/>
      <c r="B173" s="29"/>
      <c r="C173" s="29"/>
      <c r="D173" s="29"/>
      <c r="E173" s="29"/>
      <c r="F173" s="29"/>
      <c r="G173" s="29"/>
      <c r="H173" s="29"/>
      <c r="I173" s="29"/>
    </row>
    <row r="174" spans="1:9" ht="15.75" customHeight="1">
      <c r="A174" s="28"/>
      <c r="B174" s="29"/>
      <c r="C174" s="29"/>
      <c r="D174" s="29"/>
      <c r="E174" s="29"/>
      <c r="F174" s="29"/>
      <c r="G174" s="29"/>
      <c r="H174" s="29"/>
      <c r="I174" s="29"/>
    </row>
    <row r="175" spans="1:9" ht="15.75" customHeight="1">
      <c r="A175" s="28"/>
      <c r="B175" s="29"/>
      <c r="C175" s="29"/>
      <c r="D175" s="29"/>
      <c r="E175" s="29"/>
      <c r="F175" s="29"/>
      <c r="G175" s="29"/>
      <c r="H175" s="29"/>
      <c r="I175" s="29"/>
    </row>
    <row r="176" spans="1:9" ht="15.75" customHeight="1">
      <c r="A176" s="28"/>
      <c r="B176" s="29"/>
      <c r="C176" s="29"/>
      <c r="D176" s="29"/>
      <c r="E176" s="29"/>
      <c r="F176" s="29"/>
      <c r="G176" s="29"/>
      <c r="H176" s="29"/>
      <c r="I176" s="29"/>
    </row>
    <row r="177" spans="1:9" ht="15.75" customHeight="1">
      <c r="A177" s="28"/>
      <c r="B177" s="29"/>
      <c r="C177" s="29"/>
      <c r="D177" s="29"/>
      <c r="E177" s="29"/>
      <c r="F177" s="29"/>
      <c r="G177" s="29"/>
      <c r="H177" s="29"/>
      <c r="I177" s="29"/>
    </row>
    <row r="178" spans="1:9" ht="15.75" customHeight="1">
      <c r="A178" s="28"/>
      <c r="B178" s="29"/>
      <c r="C178" s="29"/>
      <c r="D178" s="29"/>
      <c r="E178" s="29"/>
      <c r="F178" s="29"/>
      <c r="G178" s="29"/>
      <c r="H178" s="29"/>
      <c r="I178" s="29"/>
    </row>
    <row r="179" spans="1:9" ht="15.75" customHeight="1">
      <c r="A179" s="28"/>
      <c r="B179" s="29"/>
      <c r="C179" s="29"/>
      <c r="D179" s="29"/>
      <c r="E179" s="29"/>
      <c r="F179" s="29"/>
      <c r="G179" s="29"/>
      <c r="H179" s="29"/>
      <c r="I179" s="29"/>
    </row>
    <row r="180" spans="1:9" ht="15.75" customHeight="1">
      <c r="A180" s="28"/>
      <c r="B180" s="29"/>
      <c r="C180" s="29"/>
      <c r="D180" s="29"/>
      <c r="E180" s="29"/>
      <c r="F180" s="29"/>
      <c r="G180" s="29"/>
      <c r="H180" s="29"/>
      <c r="I180" s="29"/>
    </row>
    <row r="181" spans="1:9" ht="15.75" customHeight="1">
      <c r="A181" s="28"/>
      <c r="B181" s="29"/>
      <c r="C181" s="29"/>
      <c r="D181" s="29"/>
      <c r="E181" s="29"/>
      <c r="F181" s="29"/>
      <c r="G181" s="29"/>
      <c r="H181" s="29"/>
      <c r="I181" s="29"/>
    </row>
    <row r="182" spans="1:9" ht="15.75" customHeight="1">
      <c r="A182" s="28"/>
      <c r="B182" s="29"/>
      <c r="C182" s="29"/>
      <c r="D182" s="29"/>
      <c r="E182" s="29"/>
      <c r="F182" s="29"/>
      <c r="G182" s="29"/>
      <c r="H182" s="29"/>
      <c r="I182" s="29"/>
    </row>
    <row r="183" spans="1:9" ht="15.75" customHeight="1">
      <c r="A183" s="28"/>
      <c r="B183" s="29"/>
      <c r="C183" s="29"/>
      <c r="D183" s="29"/>
      <c r="E183" s="29"/>
      <c r="F183" s="29"/>
      <c r="G183" s="29"/>
      <c r="H183" s="29"/>
      <c r="I183" s="29"/>
    </row>
    <row r="184" spans="1:9" ht="15.75" customHeight="1">
      <c r="A184" s="28"/>
      <c r="B184" s="29"/>
      <c r="C184" s="29"/>
      <c r="D184" s="29"/>
      <c r="E184" s="29"/>
      <c r="F184" s="29"/>
      <c r="G184" s="29"/>
      <c r="H184" s="29"/>
      <c r="I184" s="29"/>
    </row>
    <row r="185" spans="1:9" ht="15.75" customHeight="1">
      <c r="A185" s="28"/>
      <c r="B185" s="29"/>
      <c r="C185" s="29"/>
      <c r="D185" s="29"/>
      <c r="E185" s="29"/>
      <c r="F185" s="29"/>
      <c r="G185" s="29"/>
      <c r="H185" s="29"/>
      <c r="I185" s="29"/>
    </row>
    <row r="186" spans="1:9" ht="15.75" customHeight="1">
      <c r="A186" s="28"/>
      <c r="B186" s="29"/>
      <c r="C186" s="29"/>
      <c r="D186" s="29"/>
      <c r="E186" s="29"/>
      <c r="F186" s="29"/>
      <c r="G186" s="29"/>
      <c r="H186" s="29"/>
      <c r="I186" s="29"/>
    </row>
    <row r="187" spans="1:9" ht="15.75" customHeight="1">
      <c r="A187" s="28"/>
      <c r="B187" s="29"/>
      <c r="C187" s="29"/>
      <c r="D187" s="29"/>
      <c r="E187" s="29"/>
      <c r="F187" s="29"/>
      <c r="G187" s="29"/>
      <c r="H187" s="29"/>
      <c r="I187" s="29"/>
    </row>
    <row r="188" spans="1:9" ht="15.75" customHeight="1">
      <c r="A188" s="28"/>
      <c r="B188" s="29"/>
      <c r="C188" s="29"/>
      <c r="D188" s="29"/>
      <c r="E188" s="29"/>
      <c r="F188" s="29"/>
      <c r="G188" s="29"/>
      <c r="H188" s="29"/>
      <c r="I188" s="29"/>
    </row>
    <row r="189" spans="1:9" ht="15.75" customHeight="1">
      <c r="A189" s="28"/>
      <c r="B189" s="29"/>
      <c r="C189" s="29"/>
      <c r="D189" s="29"/>
      <c r="E189" s="29"/>
      <c r="F189" s="29"/>
      <c r="G189" s="29"/>
      <c r="H189" s="29"/>
      <c r="I189" s="29"/>
    </row>
    <row r="190" spans="1:9" ht="15.75" customHeight="1">
      <c r="A190" s="28"/>
      <c r="B190" s="29"/>
      <c r="C190" s="29"/>
      <c r="D190" s="29"/>
      <c r="E190" s="29"/>
      <c r="F190" s="29"/>
      <c r="G190" s="29"/>
      <c r="H190" s="29"/>
      <c r="I190" s="29"/>
    </row>
    <row r="191" spans="1:9" ht="15.75" customHeight="1">
      <c r="A191" s="28"/>
      <c r="B191" s="29"/>
      <c r="C191" s="29"/>
      <c r="D191" s="29"/>
      <c r="E191" s="29"/>
      <c r="F191" s="29"/>
      <c r="G191" s="29"/>
      <c r="H191" s="29"/>
      <c r="I191" s="29"/>
    </row>
    <row r="192" spans="1:9" ht="15.75" customHeight="1">
      <c r="A192" s="28"/>
      <c r="B192" s="29"/>
      <c r="C192" s="29"/>
      <c r="D192" s="29"/>
      <c r="E192" s="29"/>
      <c r="F192" s="29"/>
      <c r="G192" s="29"/>
      <c r="H192" s="29"/>
      <c r="I192" s="29"/>
    </row>
    <row r="193" spans="1:9" ht="15.75" customHeight="1">
      <c r="A193" s="28"/>
      <c r="B193" s="29"/>
      <c r="C193" s="29"/>
      <c r="D193" s="29"/>
      <c r="E193" s="29"/>
      <c r="F193" s="29"/>
      <c r="G193" s="29"/>
      <c r="H193" s="29"/>
      <c r="I193" s="29"/>
    </row>
    <row r="194" spans="1:9" ht="15.75" customHeight="1">
      <c r="A194" s="28"/>
      <c r="B194" s="29"/>
      <c r="C194" s="29"/>
      <c r="D194" s="29"/>
      <c r="E194" s="29"/>
      <c r="F194" s="29"/>
      <c r="G194" s="29"/>
      <c r="H194" s="29"/>
      <c r="I194" s="29"/>
    </row>
    <row r="195" spans="1:9" ht="15.75" customHeight="1">
      <c r="A195" s="28"/>
      <c r="B195" s="29"/>
      <c r="C195" s="29"/>
      <c r="D195" s="29"/>
      <c r="E195" s="29"/>
      <c r="F195" s="29"/>
      <c r="G195" s="29"/>
      <c r="H195" s="29"/>
      <c r="I195" s="29"/>
    </row>
    <row r="196" spans="1:9" ht="15.75" customHeight="1">
      <c r="A196" s="28"/>
      <c r="B196" s="29"/>
      <c r="C196" s="29"/>
      <c r="D196" s="29"/>
      <c r="E196" s="29"/>
      <c r="F196" s="29"/>
      <c r="G196" s="29"/>
      <c r="H196" s="29"/>
      <c r="I196" s="29"/>
    </row>
    <row r="197" spans="1:9" ht="15.75" customHeight="1">
      <c r="A197" s="28"/>
      <c r="B197" s="29"/>
      <c r="C197" s="29"/>
      <c r="D197" s="29"/>
      <c r="E197" s="29"/>
      <c r="F197" s="29"/>
      <c r="G197" s="29"/>
      <c r="H197" s="29"/>
      <c r="I197" s="29"/>
    </row>
    <row r="198" spans="1:9" ht="15.75" customHeight="1">
      <c r="A198" s="28"/>
      <c r="B198" s="29"/>
      <c r="C198" s="29"/>
      <c r="D198" s="29"/>
      <c r="E198" s="29"/>
      <c r="F198" s="29"/>
      <c r="G198" s="29"/>
      <c r="H198" s="29"/>
      <c r="I198" s="29"/>
    </row>
    <row r="199" spans="1:9" ht="15.75" customHeight="1">
      <c r="A199" s="28"/>
      <c r="B199" s="29"/>
      <c r="C199" s="29"/>
      <c r="D199" s="29"/>
      <c r="E199" s="29"/>
      <c r="F199" s="29"/>
      <c r="G199" s="29"/>
      <c r="H199" s="29"/>
      <c r="I199" s="29"/>
    </row>
    <row r="200" spans="1:9" ht="15.75" customHeight="1">
      <c r="A200" s="28"/>
      <c r="B200" s="29"/>
      <c r="C200" s="29"/>
      <c r="D200" s="29"/>
      <c r="E200" s="29"/>
      <c r="F200" s="29"/>
      <c r="G200" s="29"/>
      <c r="H200" s="29"/>
      <c r="I200" s="29"/>
    </row>
    <row r="201" spans="1:9" ht="15.75" customHeight="1">
      <c r="A201" s="28"/>
      <c r="B201" s="29"/>
      <c r="C201" s="29"/>
      <c r="D201" s="29"/>
      <c r="E201" s="29"/>
      <c r="F201" s="29"/>
      <c r="G201" s="29"/>
      <c r="H201" s="29"/>
      <c r="I201" s="29"/>
    </row>
    <row r="202" spans="1:9" ht="15.75" customHeight="1">
      <c r="A202" s="28"/>
      <c r="B202" s="29"/>
      <c r="C202" s="29"/>
      <c r="D202" s="29"/>
      <c r="E202" s="29"/>
      <c r="F202" s="29"/>
      <c r="G202" s="29"/>
      <c r="H202" s="29"/>
      <c r="I202" s="29"/>
    </row>
    <row r="203" spans="1:9" ht="15.75" customHeight="1">
      <c r="A203" s="28"/>
      <c r="B203" s="29"/>
      <c r="C203" s="29"/>
      <c r="D203" s="29"/>
      <c r="E203" s="29"/>
      <c r="F203" s="29"/>
      <c r="G203" s="29"/>
      <c r="H203" s="29"/>
      <c r="I203" s="29"/>
    </row>
    <row r="204" spans="1:9" ht="15.75" customHeight="1">
      <c r="A204" s="28"/>
      <c r="B204" s="29"/>
      <c r="C204" s="29"/>
      <c r="D204" s="29"/>
      <c r="E204" s="29"/>
      <c r="F204" s="29"/>
      <c r="G204" s="29"/>
      <c r="H204" s="29"/>
      <c r="I204" s="29"/>
    </row>
    <row r="205" spans="1:9" ht="15.75" customHeight="1">
      <c r="A205" s="28"/>
      <c r="B205" s="29"/>
      <c r="C205" s="29"/>
      <c r="D205" s="29"/>
      <c r="E205" s="29"/>
      <c r="F205" s="29"/>
      <c r="G205" s="29"/>
      <c r="H205" s="29"/>
      <c r="I205" s="29"/>
    </row>
    <row r="206" spans="1:9" ht="15.75" customHeight="1">
      <c r="A206" s="28"/>
      <c r="B206" s="29"/>
      <c r="C206" s="29"/>
      <c r="D206" s="29"/>
      <c r="E206" s="29"/>
      <c r="F206" s="29"/>
      <c r="G206" s="29"/>
      <c r="H206" s="29"/>
      <c r="I206" s="29"/>
    </row>
    <row r="207" spans="1:9" ht="15.75" customHeight="1">
      <c r="A207" s="28"/>
      <c r="B207" s="29"/>
      <c r="C207" s="29"/>
      <c r="D207" s="29"/>
      <c r="E207" s="29"/>
      <c r="F207" s="29"/>
      <c r="G207" s="29"/>
      <c r="H207" s="29"/>
      <c r="I207" s="29"/>
    </row>
    <row r="208" spans="1:9" ht="15.75" customHeight="1">
      <c r="A208" s="28"/>
      <c r="B208" s="29"/>
      <c r="C208" s="29"/>
      <c r="D208" s="29"/>
      <c r="E208" s="29"/>
      <c r="F208" s="29"/>
      <c r="G208" s="29"/>
      <c r="H208" s="29"/>
      <c r="I208" s="29"/>
    </row>
    <row r="209" spans="1:9" ht="15.75" customHeight="1">
      <c r="A209" s="28"/>
      <c r="B209" s="29"/>
      <c r="C209" s="29"/>
      <c r="D209" s="29"/>
      <c r="E209" s="29"/>
      <c r="F209" s="29"/>
      <c r="G209" s="29"/>
      <c r="H209" s="29"/>
      <c r="I209" s="29"/>
    </row>
    <row r="210" spans="1:9" ht="15.75" customHeight="1">
      <c r="A210" s="28"/>
      <c r="B210" s="29"/>
      <c r="C210" s="29"/>
      <c r="D210" s="29"/>
      <c r="E210" s="29"/>
      <c r="F210" s="29"/>
      <c r="G210" s="29"/>
      <c r="H210" s="29"/>
      <c r="I210" s="29"/>
    </row>
    <row r="211" spans="1:9" ht="15.75" customHeight="1">
      <c r="A211" s="28"/>
      <c r="B211" s="29"/>
      <c r="C211" s="29"/>
      <c r="D211" s="29"/>
      <c r="E211" s="29"/>
      <c r="F211" s="29"/>
      <c r="G211" s="29"/>
      <c r="H211" s="29"/>
      <c r="I211" s="29"/>
    </row>
    <row r="212" spans="1:9" ht="15.75" customHeight="1">
      <c r="A212" s="28"/>
      <c r="B212" s="29"/>
      <c r="C212" s="29"/>
      <c r="D212" s="29"/>
      <c r="E212" s="29"/>
      <c r="F212" s="29"/>
      <c r="G212" s="29"/>
      <c r="H212" s="29"/>
      <c r="I212" s="29"/>
    </row>
    <row r="213" spans="1:9" ht="15.75" customHeight="1">
      <c r="A213" s="28"/>
      <c r="B213" s="29"/>
      <c r="C213" s="29"/>
      <c r="D213" s="29"/>
      <c r="E213" s="29"/>
      <c r="F213" s="29"/>
      <c r="G213" s="29"/>
      <c r="H213" s="29"/>
      <c r="I213" s="29"/>
    </row>
    <row r="214" spans="1:9" ht="15.75" customHeight="1">
      <c r="A214" s="28"/>
      <c r="B214" s="29"/>
      <c r="C214" s="29"/>
      <c r="D214" s="29"/>
      <c r="E214" s="29"/>
      <c r="F214" s="29"/>
      <c r="G214" s="29"/>
      <c r="H214" s="29"/>
      <c r="I214" s="29"/>
    </row>
    <row r="215" spans="1:9" ht="15.75" customHeight="1">
      <c r="A215" s="28"/>
      <c r="B215" s="29"/>
      <c r="C215" s="29"/>
      <c r="D215" s="29"/>
      <c r="E215" s="29"/>
      <c r="F215" s="29"/>
      <c r="G215" s="29"/>
      <c r="H215" s="29"/>
      <c r="I215" s="29"/>
    </row>
    <row r="216" spans="1:9" ht="15.75" customHeight="1">
      <c r="A216" s="28"/>
      <c r="B216" s="29"/>
      <c r="C216" s="29"/>
      <c r="D216" s="29"/>
      <c r="E216" s="29"/>
      <c r="F216" s="29"/>
      <c r="G216" s="29"/>
      <c r="H216" s="29"/>
      <c r="I216" s="29"/>
    </row>
    <row r="217" spans="1:9" ht="15.75" customHeight="1">
      <c r="A217" s="28"/>
      <c r="B217" s="29"/>
      <c r="C217" s="29"/>
      <c r="D217" s="29"/>
      <c r="E217" s="29"/>
      <c r="F217" s="29"/>
      <c r="G217" s="29"/>
      <c r="H217" s="29"/>
      <c r="I217" s="29"/>
    </row>
    <row r="218" spans="1:9" ht="15.75" customHeight="1">
      <c r="A218" s="28"/>
      <c r="B218" s="29"/>
      <c r="C218" s="29"/>
      <c r="D218" s="29"/>
      <c r="E218" s="29"/>
      <c r="F218" s="29"/>
      <c r="G218" s="29"/>
      <c r="H218" s="29"/>
      <c r="I218" s="29"/>
    </row>
    <row r="219" spans="1:9" ht="15.75" customHeight="1">
      <c r="A219" s="28"/>
      <c r="B219" s="29"/>
      <c r="C219" s="29"/>
      <c r="D219" s="29"/>
      <c r="E219" s="29"/>
      <c r="F219" s="29"/>
      <c r="G219" s="29"/>
      <c r="H219" s="29"/>
      <c r="I219" s="29"/>
    </row>
    <row r="220" spans="1:9" ht="15.75" customHeight="1">
      <c r="A220" s="28"/>
      <c r="B220" s="29"/>
      <c r="C220" s="29"/>
      <c r="D220" s="29"/>
      <c r="E220" s="29"/>
      <c r="F220" s="29"/>
      <c r="G220" s="29"/>
      <c r="H220" s="29"/>
      <c r="I220" s="29"/>
    </row>
    <row r="221" spans="1:9" ht="15.75" customHeight="1">
      <c r="A221" s="28"/>
      <c r="B221" s="29"/>
      <c r="C221" s="29"/>
      <c r="D221" s="29"/>
      <c r="E221" s="29"/>
      <c r="F221" s="29"/>
      <c r="G221" s="29"/>
      <c r="H221" s="29"/>
      <c r="I221" s="29"/>
    </row>
    <row r="222" spans="1:9" ht="15.75" customHeight="1">
      <c r="A222" s="28"/>
      <c r="B222" s="29"/>
      <c r="C222" s="29"/>
      <c r="D222" s="29"/>
      <c r="E222" s="29"/>
      <c r="F222" s="29"/>
      <c r="G222" s="29"/>
      <c r="H222" s="29"/>
      <c r="I222" s="29"/>
    </row>
    <row r="223" spans="1:9" ht="15.75" customHeight="1">
      <c r="A223" s="28"/>
      <c r="B223" s="29"/>
      <c r="C223" s="29"/>
      <c r="D223" s="29"/>
      <c r="E223" s="29"/>
      <c r="F223" s="29"/>
      <c r="G223" s="29"/>
      <c r="H223" s="29"/>
      <c r="I223" s="29"/>
    </row>
    <row r="224" spans="1:9" ht="15.75" customHeight="1">
      <c r="A224" s="28"/>
      <c r="B224" s="29"/>
      <c r="C224" s="29"/>
      <c r="D224" s="29"/>
      <c r="E224" s="29"/>
      <c r="F224" s="29"/>
      <c r="G224" s="29"/>
      <c r="H224" s="29"/>
      <c r="I224" s="29"/>
    </row>
    <row r="225" spans="1:9" ht="15.75" customHeight="1">
      <c r="A225" s="28"/>
      <c r="B225" s="29"/>
      <c r="C225" s="29"/>
      <c r="D225" s="29"/>
      <c r="E225" s="29"/>
      <c r="F225" s="29"/>
      <c r="G225" s="29"/>
      <c r="H225" s="29"/>
      <c r="I225" s="29"/>
    </row>
    <row r="226" spans="1:9" ht="15.75" customHeight="1">
      <c r="A226" s="28"/>
      <c r="B226" s="29"/>
      <c r="C226" s="29"/>
      <c r="D226" s="29"/>
      <c r="E226" s="29"/>
      <c r="F226" s="29"/>
      <c r="G226" s="29"/>
      <c r="H226" s="29"/>
      <c r="I226" s="29"/>
    </row>
    <row r="227" spans="1:9" ht="15.75" customHeight="1">
      <c r="A227" s="28"/>
      <c r="B227" s="29"/>
      <c r="C227" s="29"/>
      <c r="D227" s="29"/>
      <c r="E227" s="29"/>
      <c r="F227" s="29"/>
      <c r="G227" s="29"/>
      <c r="H227" s="29"/>
      <c r="I227" s="29"/>
    </row>
    <row r="228" spans="1:9" ht="15.75" customHeight="1">
      <c r="A228" s="28"/>
      <c r="B228" s="29"/>
      <c r="C228" s="29"/>
      <c r="D228" s="29"/>
      <c r="E228" s="29"/>
      <c r="F228" s="29"/>
      <c r="G228" s="29"/>
      <c r="H228" s="29"/>
      <c r="I228" s="29"/>
    </row>
    <row r="229" spans="1:9" ht="15.75" customHeight="1">
      <c r="A229" s="28"/>
      <c r="B229" s="29"/>
      <c r="C229" s="29"/>
      <c r="D229" s="29"/>
      <c r="E229" s="29"/>
      <c r="F229" s="29"/>
      <c r="G229" s="29"/>
      <c r="H229" s="29"/>
      <c r="I229" s="29"/>
    </row>
    <row r="230" spans="1:9" ht="15.75" customHeight="1">
      <c r="A230" s="28"/>
      <c r="B230" s="29"/>
      <c r="C230" s="29"/>
      <c r="D230" s="29"/>
      <c r="E230" s="29"/>
      <c r="F230" s="29"/>
      <c r="G230" s="29"/>
      <c r="H230" s="29"/>
      <c r="I230" s="29"/>
    </row>
    <row r="231" spans="1:9" ht="15.75" customHeight="1">
      <c r="A231" s="28"/>
      <c r="B231" s="29"/>
      <c r="C231" s="29"/>
      <c r="D231" s="29"/>
      <c r="E231" s="29"/>
      <c r="F231" s="29"/>
      <c r="G231" s="29"/>
      <c r="H231" s="29"/>
      <c r="I231" s="29"/>
    </row>
    <row r="232" spans="1:9" ht="15.75" customHeight="1">
      <c r="A232" s="28"/>
      <c r="B232" s="29"/>
      <c r="C232" s="29"/>
      <c r="D232" s="29"/>
      <c r="E232" s="29"/>
      <c r="F232" s="29"/>
      <c r="G232" s="29"/>
      <c r="H232" s="29"/>
      <c r="I232" s="29"/>
    </row>
    <row r="233" spans="1:9" ht="15.75" customHeight="1">
      <c r="A233" s="28"/>
      <c r="B233" s="29"/>
      <c r="C233" s="29"/>
      <c r="D233" s="29"/>
      <c r="E233" s="29"/>
      <c r="F233" s="29"/>
      <c r="G233" s="29"/>
      <c r="H233" s="29"/>
      <c r="I233" s="29"/>
    </row>
    <row r="234" spans="1:9" ht="15.75" customHeight="1"/>
    <row r="235" spans="1:9" ht="15.75" customHeight="1"/>
    <row r="236" spans="1:9" ht="15.75" customHeight="1"/>
    <row r="237" spans="1:9" ht="15.75" customHeight="1"/>
    <row r="238" spans="1:9" ht="15.75" customHeight="1"/>
    <row r="239" spans="1:9" ht="15.75" customHeight="1"/>
    <row r="240" spans="1: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autoFilter ref="A1:I33" xr:uid="{00000000-0001-0000-1100-000000000000}"/>
  <customSheetViews>
    <customSheetView guid="{1B80988C-3B43-4BDD-9FAC-A6047227086C}" filter="1" showAutoFilter="1">
      <pageMargins left="0.7" right="0.7" top="0.75" bottom="0.75" header="0.3" footer="0.3"/>
      <autoFilter ref="A1:I54" xr:uid="{79C7EE42-BD53-4C24-A21E-F7682F515306}"/>
      <extLst>
        <ext uri="GoogleSheetsCustomDataVersion1">
          <go:sheetsCustomData xmlns:go="http://customooxmlschemas.google.com/" filterViewId="1194290994"/>
        </ext>
      </extLst>
    </customSheetView>
    <customSheetView guid="{2B62D7B7-FA94-4B4F-BF42-6877E7C63F93}" filter="1" showAutoFilter="1">
      <pageMargins left="0.7" right="0.7" top="0.75" bottom="0.75" header="0.3" footer="0.3"/>
      <autoFilter ref="A1:I54" xr:uid="{2576FBA3-DF40-4E3D-87A2-2E68C689BC88}"/>
      <extLst>
        <ext uri="GoogleSheetsCustomDataVersion1">
          <go:sheetsCustomData xmlns:go="http://customooxmlschemas.google.com/" filterViewId="1883957909"/>
        </ext>
      </extLst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QSR Media Conf 2024 </vt:lpstr>
      <vt:lpstr>Restaurant ASIA 2023</vt:lpstr>
      <vt:lpstr>QSR 2023_April </vt:lpstr>
      <vt:lpstr>FHA 2022</vt:lpstr>
      <vt:lpstr>food2go_belinda &amp; brandon</vt:lpstr>
      <vt:lpstr>2022_May Restaurant ASIA (un as</vt:lpstr>
      <vt:lpstr>2022_May Restaurant Asia (Brand</vt:lpstr>
      <vt:lpstr>2022_May Restaurant ASIA (Kevin</vt:lpstr>
      <vt:lpstr>GRLC 2019</vt:lpstr>
      <vt:lpstr>FHA 2018-Whole</vt:lpstr>
      <vt:lpstr>Burger King Event January 2020</vt:lpstr>
      <vt:lpstr>FHA 2018-Mike</vt:lpstr>
      <vt:lpstr>RAS AGM 15 Aug 18</vt:lpstr>
      <vt:lpstr>SGPC 24 May</vt:lpstr>
      <vt:lpstr>SME Day 15-16 May</vt:lpstr>
      <vt:lpstr>Kiosk Lite Canvassing</vt:lpstr>
      <vt:lpstr>QSR event 31st Jan</vt:lpstr>
      <vt:lpstr>Restaurant Asia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2025-12-05T04:06:48Z</dcterms:created>
  <dcterms:modified xsi:type="dcterms:W3CDTF">2025-12-05T06:23:50Z</dcterms:modified>
</cp:coreProperties>
</file>