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<sst xmlns="http://schemas.openxmlformats.org/spreadsheetml/2006/main" count="53" uniqueCount="45">
  <si>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</si>
  <si>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</si>
  <si>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</si>
  <si>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</si>
  <si>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</si>
  <si>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</si>
  <si>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</si>
  <si>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</si>
  <si>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</si>
  <si>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</si>
  <si>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</si>
  <si>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</si>
  <si>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</si>
  <si>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</si>
  <si>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</si>
  <si>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</si>
  <si>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</si>
  <si>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</si>
  <si>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</si>
  <si>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</si>
  <si>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</si>
  <si>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</si>
  <si>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</si>
  <si>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</si>
  <si>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</si>
  <si>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</si>
  <si>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</si>
  <si>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</si>
  <si>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</si>
  <si>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</si>
  <si>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</si>
  <si>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</si>
  <si>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</si>
  <si>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</si>
  <si>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</si>
  <si>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</si>
  <si>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</si>
  <si>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</si>
  <si>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</si>
  <si>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</si>
  <si>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</si>
  <si>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</si>
  <si>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</si>
  <si>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QUENTIN / LOIC</t>
  </si>
  <si>
    <t>Rédation documentation développeur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</si>
</sst>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A6" zoomScale="90" zoomScaleNormal="90" zoomScalePageLayoutView="70" workbookViewId="0">
      <selection activeCell="D10" sqref="D10"/>
    </sheetView>
  </sheetViews>
  <sheetFormatPr baseColWidth="10" defaultColWidth="9.1796875" defaultRowHeight="30" customHeight="1" x14ac:dyDescent="0.35"/>
  <cols>
    <col min="1" max="1" width="2.7265625" style="11"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2" t="s">
        <v>0</v>
      </c>
      <c r="B1" s="14" t="s">
        <v>28</v>
      </c>
      <c r="C1" s="1"/>
      <c r="E1"/>
      <c r="F1" s="6"/>
      <c r="I1" s="17"/>
      <c r="AF1" s="17"/>
    </row>
    <row r="2" spans="1:63" ht="30" customHeight="1" x14ac:dyDescent="0.45">
      <c r="A2" s="12" t="s">
        <v>1</v>
      </c>
      <c r="B2" s="15" t="s">
        <v>27</v>
      </c>
      <c r="C2" s="55" t="s">
        <v>9</v>
      </c>
      <c r="D2" s="56"/>
      <c r="E2" s="57">
        <v>44200</v>
      </c>
      <c r="F2" s="58"/>
      <c r="I2" s="30"/>
      <c r="J2" s="30"/>
      <c r="K2" s="30"/>
      <c r="L2" s="30"/>
      <c r="M2" s="30"/>
      <c r="N2" s="30"/>
    </row>
    <row r="3" spans="1:63" ht="30" customHeight="1" x14ac:dyDescent="0.45">
      <c r="A3" s="12" t="s">
        <v>2</v>
      </c>
      <c r="B3" s="15" t="s">
        <v>24</v>
      </c>
      <c r="C3" s="55" t="s">
        <v>10</v>
      </c>
      <c r="D3" s="56"/>
      <c r="E3" s="33">
        <v>13</v>
      </c>
      <c r="H3" s="40"/>
      <c r="I3" s="41"/>
      <c r="J3" s="41"/>
      <c r="K3" s="41"/>
      <c r="L3" s="41"/>
      <c r="M3" s="40"/>
    </row>
    <row r="4" spans="1:63" ht="30" customHeight="1" thickBot="1" x14ac:dyDescent="0.55000000000000004">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février</v>
      </c>
      <c r="AD4" s="16"/>
      <c r="AE4" s="16"/>
      <c r="AF4" s="16"/>
      <c r="AG4" s="16"/>
      <c r="AH4" s="16"/>
      <c r="AI4" s="16"/>
      <c r="AJ4" s="16" t="str">
        <f ca="1">IF(OR(TEXT(AJ5,"mmmm")=AC4,TEXT(AJ5,"mmmm")=V4,TEXT(AJ5,"mmmm")=O4,TEXT(AJ5,"mmmm")=H4),"",TEXT(AJ5,"mmmm"))</f>
        <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mars</v>
      </c>
      <c r="BF4" s="16"/>
      <c r="BG4" s="16"/>
      <c r="BH4" s="16"/>
      <c r="BI4" s="16"/>
      <c r="BJ4" s="16"/>
      <c r="BK4" s="16"/>
    </row>
    <row r="5" spans="1:63" ht="18" customHeight="1" x14ac:dyDescent="0.35">
      <c r="A5" s="12" t="s">
        <v>4</v>
      </c>
      <c r="B5" s="32"/>
      <c r="G5" s="29"/>
      <c r="H5" s="43">
        <f ca="1">IFERROR(Début_Projet+Incrément_Défilement,TODAY())</f>
        <v>44213</v>
      </c>
      <c r="I5" s="44">
        <f ca="1">H5+1</f>
        <v>44214</v>
      </c>
      <c r="J5" s="45">
        <f t="shared" ref="J5:AW5" ca="1" si="0">I5+1</f>
        <v>44215</v>
      </c>
      <c r="K5" s="45">
        <f ca="1">J5+1</f>
        <v>44216</v>
      </c>
      <c r="L5" s="45">
        <f t="shared" ca="1" si="0"/>
        <v>44217</v>
      </c>
      <c r="M5" s="45">
        <f t="shared" ca="1" si="0"/>
        <v>44218</v>
      </c>
      <c r="N5" s="45">
        <f t="shared" ca="1" si="0"/>
        <v>44219</v>
      </c>
      <c r="O5" s="45">
        <f ca="1">N5+1</f>
        <v>44220</v>
      </c>
      <c r="P5" s="45">
        <f ca="1">O5+1</f>
        <v>44221</v>
      </c>
      <c r="Q5" s="45">
        <f t="shared" ca="1" si="0"/>
        <v>44222</v>
      </c>
      <c r="R5" s="45">
        <f t="shared" ca="1" si="0"/>
        <v>44223</v>
      </c>
      <c r="S5" s="45">
        <f t="shared" ca="1" si="0"/>
        <v>44224</v>
      </c>
      <c r="T5" s="45">
        <f t="shared" ca="1" si="0"/>
        <v>44225</v>
      </c>
      <c r="U5" s="45">
        <f t="shared" ca="1" si="0"/>
        <v>44226</v>
      </c>
      <c r="V5" s="45">
        <f ca="1">U5+1</f>
        <v>44227</v>
      </c>
      <c r="W5" s="45">
        <f ca="1">V5+1</f>
        <v>44228</v>
      </c>
      <c r="X5" s="45">
        <f t="shared" ca="1" si="0"/>
        <v>44229</v>
      </c>
      <c r="Y5" s="45">
        <f t="shared" ca="1" si="0"/>
        <v>44230</v>
      </c>
      <c r="Z5" s="45">
        <f t="shared" ca="1" si="0"/>
        <v>44231</v>
      </c>
      <c r="AA5" s="45">
        <f t="shared" ca="1" si="0"/>
        <v>44232</v>
      </c>
      <c r="AB5" s="45">
        <f t="shared" ca="1" si="0"/>
        <v>44233</v>
      </c>
      <c r="AC5" s="45">
        <f ca="1">AB5+1</f>
        <v>44234</v>
      </c>
      <c r="AD5" s="45">
        <f ca="1">AC5+1</f>
        <v>44235</v>
      </c>
      <c r="AE5" s="45">
        <f t="shared" ca="1" si="0"/>
        <v>44236</v>
      </c>
      <c r="AF5" s="45">
        <f t="shared" ca="1" si="0"/>
        <v>44237</v>
      </c>
      <c r="AG5" s="45">
        <f t="shared" ca="1" si="0"/>
        <v>44238</v>
      </c>
      <c r="AH5" s="45">
        <f t="shared" ca="1" si="0"/>
        <v>44239</v>
      </c>
      <c r="AI5" s="45">
        <f t="shared" ca="1" si="0"/>
        <v>44240</v>
      </c>
      <c r="AJ5" s="45">
        <f ca="1">AI5+1</f>
        <v>44241</v>
      </c>
      <c r="AK5" s="45">
        <f ca="1">AJ5+1</f>
        <v>44242</v>
      </c>
      <c r="AL5" s="45">
        <f t="shared" ca="1" si="0"/>
        <v>44243</v>
      </c>
      <c r="AM5" s="45">
        <f t="shared" ca="1" si="0"/>
        <v>44244</v>
      </c>
      <c r="AN5" s="45">
        <f t="shared" ca="1" si="0"/>
        <v>44245</v>
      </c>
      <c r="AO5" s="45">
        <f t="shared" ca="1" si="0"/>
        <v>44246</v>
      </c>
      <c r="AP5" s="45">
        <f t="shared" ca="1" si="0"/>
        <v>44247</v>
      </c>
      <c r="AQ5" s="45">
        <f ca="1">AP5+1</f>
        <v>44248</v>
      </c>
      <c r="AR5" s="45">
        <f ca="1">AQ5+1</f>
        <v>44249</v>
      </c>
      <c r="AS5" s="45">
        <f t="shared" ca="1" si="0"/>
        <v>44250</v>
      </c>
      <c r="AT5" s="45">
        <f t="shared" ca="1" si="0"/>
        <v>44251</v>
      </c>
      <c r="AU5" s="45">
        <f t="shared" ca="1" si="0"/>
        <v>44252</v>
      </c>
      <c r="AV5" s="45">
        <f t="shared" ca="1" si="0"/>
        <v>44253</v>
      </c>
      <c r="AW5" s="45">
        <f t="shared" ca="1" si="0"/>
        <v>44254</v>
      </c>
      <c r="AX5" s="45">
        <f ca="1">AW5+1</f>
        <v>44255</v>
      </c>
      <c r="AY5" s="45">
        <f ca="1">AX5+1</f>
        <v>44256</v>
      </c>
      <c r="AZ5" s="45">
        <f t="shared" ref="AZ5:BD5" ca="1" si="1">AY5+1</f>
        <v>44257</v>
      </c>
      <c r="BA5" s="45">
        <f t="shared" ca="1" si="1"/>
        <v>44258</v>
      </c>
      <c r="BB5" s="45">
        <f t="shared" ca="1" si="1"/>
        <v>44259</v>
      </c>
      <c r="BC5" s="45">
        <f t="shared" ca="1" si="1"/>
        <v>44260</v>
      </c>
      <c r="BD5" s="45">
        <f t="shared" ca="1" si="1"/>
        <v>44261</v>
      </c>
      <c r="BE5" s="45">
        <f ca="1">BD5+1</f>
        <v>44262</v>
      </c>
      <c r="BF5" s="45">
        <f ca="1">BE5+1</f>
        <v>44263</v>
      </c>
      <c r="BG5" s="45">
        <f t="shared" ref="BG5:BK5" ca="1" si="2">BF5+1</f>
        <v>44264</v>
      </c>
      <c r="BH5" s="45">
        <f t="shared" ca="1" si="2"/>
        <v>44265</v>
      </c>
      <c r="BI5" s="45">
        <f t="shared" ca="1" si="2"/>
        <v>44266</v>
      </c>
      <c r="BJ5" s="45">
        <f t="shared" ca="1" si="2"/>
        <v>44267</v>
      </c>
      <c r="BK5" s="46">
        <f t="shared" ca="1" si="2"/>
        <v>44268</v>
      </c>
    </row>
    <row r="6" spans="1:63" ht="31" customHeight="1" thickBot="1" x14ac:dyDescent="0.4">
      <c r="A6" s="12" t="s">
        <v>5</v>
      </c>
      <c r="B6" s="20" t="s">
        <v>8</v>
      </c>
      <c r="C6" s="21" t="s">
        <v>12</v>
      </c>
      <c r="D6" s="21" t="s">
        <v>13</v>
      </c>
      <c r="E6" s="21" t="s">
        <v>14</v>
      </c>
      <c r="F6" s="21" t="s">
        <v>15</v>
      </c>
      <c r="G6" s="19"/>
      <c r="H6" s="36" t="str">
        <f t="shared" ref="H6:AM6" ca="1" si="3">LEFT(TEXT(H5,"jjj"),1)</f>
        <v>d</v>
      </c>
      <c r="I6" s="37" t="str">
        <f t="shared" ca="1" si="3"/>
        <v>l</v>
      </c>
      <c r="J6" s="39" t="str">
        <f t="shared" ca="1" si="3"/>
        <v>m</v>
      </c>
      <c r="K6" s="38" t="str">
        <f t="shared" ca="1" si="3"/>
        <v>m</v>
      </c>
      <c r="L6" s="38" t="str">
        <f t="shared" ca="1" si="3"/>
        <v>j</v>
      </c>
      <c r="M6" s="38" t="str">
        <f t="shared" ca="1" si="3"/>
        <v>v</v>
      </c>
      <c r="N6" s="38" t="str">
        <f t="shared" ca="1" si="3"/>
        <v>s</v>
      </c>
      <c r="O6" s="38" t="str">
        <f t="shared" ca="1" si="3"/>
        <v>d</v>
      </c>
      <c r="P6" s="38" t="str">
        <f t="shared" ca="1" si="3"/>
        <v>l</v>
      </c>
      <c r="Q6" s="38" t="str">
        <f t="shared" ca="1" si="3"/>
        <v>m</v>
      </c>
      <c r="R6" s="38" t="str">
        <f t="shared" ca="1" si="3"/>
        <v>m</v>
      </c>
      <c r="S6" s="38" t="str">
        <f t="shared" ca="1" si="3"/>
        <v>j</v>
      </c>
      <c r="T6" s="38" t="str">
        <f t="shared" ca="1" si="3"/>
        <v>v</v>
      </c>
      <c r="U6" s="38" t="str">
        <f t="shared" ca="1" si="3"/>
        <v>s</v>
      </c>
      <c r="V6" s="38" t="str">
        <f t="shared" ca="1" si="3"/>
        <v>d</v>
      </c>
      <c r="W6" s="38" t="str">
        <f t="shared" ca="1" si="3"/>
        <v>l</v>
      </c>
      <c r="X6" s="38" t="str">
        <f t="shared" ca="1" si="3"/>
        <v>m</v>
      </c>
      <c r="Y6" s="38" t="str">
        <f t="shared" ca="1" si="3"/>
        <v>m</v>
      </c>
      <c r="Z6" s="38" t="str">
        <f t="shared" ca="1" si="3"/>
        <v>j</v>
      </c>
      <c r="AA6" s="38" t="str">
        <f t="shared" ca="1" si="3"/>
        <v>v</v>
      </c>
      <c r="AB6" s="38" t="str">
        <f t="shared" ca="1" si="3"/>
        <v>s</v>
      </c>
      <c r="AC6" s="38" t="str">
        <f t="shared" ca="1" si="3"/>
        <v>d</v>
      </c>
      <c r="AD6" s="38" t="str">
        <f t="shared" ca="1" si="3"/>
        <v>l</v>
      </c>
      <c r="AE6" s="38" t="str">
        <f t="shared" ca="1" si="3"/>
        <v>m</v>
      </c>
      <c r="AF6" s="38" t="str">
        <f t="shared" ca="1" si="3"/>
        <v>m</v>
      </c>
      <c r="AG6" s="38" t="str">
        <f t="shared" ca="1" si="3"/>
        <v>j</v>
      </c>
      <c r="AH6" s="38" t="str">
        <f t="shared" ca="1" si="3"/>
        <v>v</v>
      </c>
      <c r="AI6" s="38" t="str">
        <f t="shared" ca="1" si="3"/>
        <v>s</v>
      </c>
      <c r="AJ6" s="38" t="str">
        <f t="shared" ca="1" si="3"/>
        <v>d</v>
      </c>
      <c r="AK6" s="38" t="str">
        <f t="shared" ca="1" si="3"/>
        <v>l</v>
      </c>
      <c r="AL6" s="38" t="str">
        <f t="shared" ca="1" si="3"/>
        <v>m</v>
      </c>
      <c r="AM6" s="38" t="str">
        <f t="shared" ca="1" si="3"/>
        <v>m</v>
      </c>
      <c r="AN6" s="38" t="str">
        <f t="shared" ref="AN6:BK6" ca="1" si="4">LEFT(TEXT(AN5,"jjj"),1)</f>
        <v>j</v>
      </c>
      <c r="AO6" s="38" t="str">
        <f t="shared" ca="1" si="4"/>
        <v>v</v>
      </c>
      <c r="AP6" s="38" t="str">
        <f t="shared" ca="1" si="4"/>
        <v>s</v>
      </c>
      <c r="AQ6" s="38" t="str">
        <f t="shared" ca="1" si="4"/>
        <v>d</v>
      </c>
      <c r="AR6" s="38" t="str">
        <f t="shared" ca="1" si="4"/>
        <v>l</v>
      </c>
      <c r="AS6" s="38" t="str">
        <f t="shared" ca="1" si="4"/>
        <v>m</v>
      </c>
      <c r="AT6" s="38" t="str">
        <f t="shared" ca="1" si="4"/>
        <v>m</v>
      </c>
      <c r="AU6" s="38" t="str">
        <f t="shared" ca="1" si="4"/>
        <v>j</v>
      </c>
      <c r="AV6" s="38" t="str">
        <f t="shared" ca="1" si="4"/>
        <v>v</v>
      </c>
      <c r="AW6" s="38" t="str">
        <f t="shared" ca="1" si="4"/>
        <v>s</v>
      </c>
      <c r="AX6" s="38" t="str">
        <f t="shared" ca="1" si="4"/>
        <v>d</v>
      </c>
      <c r="AY6" s="38" t="str">
        <f t="shared" ca="1" si="4"/>
        <v>l</v>
      </c>
      <c r="AZ6" s="38" t="str">
        <f t="shared" ca="1" si="4"/>
        <v>m</v>
      </c>
      <c r="BA6" s="38" t="str">
        <f t="shared" ca="1" si="4"/>
        <v>m</v>
      </c>
      <c r="BB6" s="38" t="str">
        <f t="shared" ca="1" si="4"/>
        <v>j</v>
      </c>
      <c r="BC6" s="38" t="str">
        <f t="shared" ca="1" si="4"/>
        <v>v</v>
      </c>
      <c r="BD6" s="38" t="str">
        <f t="shared" ca="1" si="4"/>
        <v>s</v>
      </c>
      <c r="BE6" s="38" t="str">
        <f t="shared" ca="1" si="4"/>
        <v>d</v>
      </c>
      <c r="BF6" s="38" t="str">
        <f t="shared" ca="1" si="4"/>
        <v>l</v>
      </c>
      <c r="BG6" s="38" t="str">
        <f t="shared" ca="1" si="4"/>
        <v>m</v>
      </c>
      <c r="BH6" s="38" t="str">
        <f t="shared" ca="1" si="4"/>
        <v>m</v>
      </c>
      <c r="BI6" s="38" t="str">
        <f t="shared" ca="1" si="4"/>
        <v>j</v>
      </c>
      <c r="BJ6" s="38" t="str">
        <f t="shared" ca="1" si="4"/>
        <v>v</v>
      </c>
      <c r="BK6" s="38" t="str">
        <f t="shared" ca="1" si="4"/>
        <v>s</v>
      </c>
    </row>
    <row r="7" spans="1:63" ht="30" hidden="1" customHeight="1" thickBot="1" x14ac:dyDescent="0.4">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3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35">
      <c r="A9" s="12"/>
      <c r="B9" s="51" t="s">
        <v>30</v>
      </c>
      <c r="C9" s="25" t="s">
        <v>38</v>
      </c>
      <c r="D9" s="22">
        <v>1</v>
      </c>
      <c r="E9" s="23">
        <v>44200</v>
      </c>
      <c r="F9" s="42">
        <v>24</v>
      </c>
      <c r="G9" s="18"/>
      <c r="H9" s="26" t="str">
        <f ca="1">IFERROR(IF(LEN(Jalons[[#This Row],[Nombre de jours]])=0,"",IF(AND(H$5=$E9,$F9=1),Marqueur_Jalon,"")),"")</f>
        <v/>
      </c>
      <c r="I9" s="26" t="str">
        <f ca="1">IFERROR(IF(LEN(Jalons[[#This Row],[Description du jalon]])=0,"",IF(AND(I$5=$E9,$F9=1),Marqueur_Jalon,"")),"")</f>
        <v/>
      </c>
      <c r="J9" s="26" t="str">
        <f ca="1">IFERROR(IF(LEN(Jalons[[#This Row],[Affecté à]])=0,"",IF(AND(J$5=$E9,$F9=1),Marqueur_Jalon,"")),"")</f>
        <v/>
      </c>
      <c r="K9" s="26" t="str">
        <f ca="1">IFERROR(IF(LEN(Jalons[[#This Row],[Avancement]])=0,"",IF(AND(K$5=$E9,$F9=1),Marqueur_Jalon,"")),"")</f>
        <v/>
      </c>
      <c r="L9" s="26" t="str">
        <f ca="1">IFERROR(IF(LEN(Jalons[[#This Row],[Début]])=0,"",IF(AND(L$5=$E9,$F9=1),Marqueur_Jalon,"")),"")</f>
        <v/>
      </c>
      <c r="M9" s="26" t="str">
        <f ca="1">IFERROR(IF(LEN(Jalons[[#This Row],[Nombre de jours]])=0,"",IF(AND(M$5=$E9,$F9=1),Marqueur_Jalon,"")),"")</f>
        <v/>
      </c>
      <c r="N9" s="26" t="str">
        <f ca="1">IFERROR(IF(LEN(Jalons[[#This Row],[Description du jalon]])=0,"",IF(AND(N$5=$E9,$F9=1),Marqueur_Jalon,"")),"")</f>
        <v/>
      </c>
      <c r="O9" s="26" t="str">
        <f ca="1">IFERROR(IF(LEN(Jalons[[#This Row],[Affecté à]])=0,"",IF(AND(O$5=$E9,$F9=1),Marqueur_Jalon,"")),"")</f>
        <v/>
      </c>
      <c r="P9" s="26" t="str">
        <f ca="1">IFERROR(IF(LEN(Jalons[[#This Row],[Avancement]])=0,"",IF(AND(P$5=$E9,$F9=1),Marqueur_Jalon,"")),"")</f>
        <v/>
      </c>
      <c r="Q9" s="26" t="str">
        <f ca="1">IFERROR(IF(LEN(Jalons[[#This Row],[Début]])=0,"",IF(AND(Q$5=$E9,$F9=1),Marqueur_Jalon,"")),"")</f>
        <v/>
      </c>
      <c r="R9" s="26" t="str">
        <f ca="1">IFERROR(IF(LEN(Jalons[[#This Row],[Nombre de jours]])=0,"",IF(AND(R$5=$E9,$F9=1),Marqueur_Jalon,"")),"")</f>
        <v/>
      </c>
      <c r="S9" s="26" t="str">
        <f ca="1">IFERROR(IF(LEN(Jalons[[#This Row],[Description du jalon]])=0,"",IF(AND(S$5=$E9,$F9=1),Marqueur_Jalon,"")),"")</f>
        <v/>
      </c>
      <c r="T9" s="26" t="str">
        <f ca="1">IFERROR(IF(LEN(Jalons[[#This Row],[Affecté à]])=0,"",IF(AND(T$5=$E9,$F9=1),Marqueur_Jalon,"")),"")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35">
      <c r="A10" s="12"/>
      <c r="B10" s="51" t="s">
        <v>20</v>
      </c>
      <c r="C10" s="25" t="s">
        <v>39</v>
      </c>
      <c r="D10" s="22">
        <v>0.8</v>
      </c>
      <c r="E10" s="23">
        <v>44207</v>
      </c>
      <c r="F10" s="42">
        <v>23</v>
      </c>
      <c r="G10" s="18"/>
      <c r="H10" s="26" t="str">
        <f ca="1">IFERROR(IF(LEN(Jalons[[#This Row],[Nombre de jours]])=0,"",IF(AND(H$5=$E10,$F10=1),Marqueur_Jalon,"")),"")</f>
        <v/>
      </c>
      <c r="I10" s="26" t="str">
        <f ca="1">IFERROR(IF(LEN(Jalons[[#This Row],[Nombre de jours]])=0,"",IF(AND(I$5=$E10,$F10=1),Marqueur_Jalon,"")),"")</f>
        <v/>
      </c>
      <c r="J10" s="26" t="str">
        <f ca="1">IFERROR(IF(LEN(Jalons[[#This Row],[Description du jalon]])=0,"",IF(AND(J$5=$E10,$F10=1),Marqueur_Jalon,"")),"")</f>
        <v/>
      </c>
      <c r="K10" s="26" t="str">
        <f ca="1">IFERROR(IF(LEN(Jalons[[#This Row],[Affecté à]])=0,"",IF(AND(K$5=$E10,$F10=1),Marqueur_Jalon,"")),"")</f>
        <v/>
      </c>
      <c r="L10" s="26" t="str">
        <f ca="1">IFERROR(IF(LEN(Jalons[[#This Row],[Avancement]])=0,"",IF(AND(L$5=$E10,$F10=1),Marqueur_Jalon,"")),"")</f>
        <v/>
      </c>
      <c r="M10" s="26" t="str">
        <f ca="1">IFERROR(IF(LEN(Jalons[[#This Row],[Début]])=0,"",IF(AND(M$5=$E10,$F10=1),Marqueur_Jalon,"")),"")</f>
        <v/>
      </c>
      <c r="N10" s="47" t="str">
        <f ca="1">IFERROR(IF(LEN(Jalons[[#This Row],[Nombre de jours]])=0,"",IF(AND(N$5=$E10,$F10=1),Marqueur_Jalon,"")),"")</f>
        <v/>
      </c>
      <c r="O10" s="26" t="str">
        <f ca="1">IFERROR(IF(LEN(Jalons[[#This Row],[Nombre de jours]])=0,"",IF(AND(O$5=$E10,$F10=1),Marqueur_Jalon,"")),"")</f>
        <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35">
      <c r="A11" s="11"/>
      <c r="B11" s="51" t="s">
        <v>31</v>
      </c>
      <c r="C11" s="25" t="s">
        <v>25</v>
      </c>
      <c r="D11" s="22">
        <v>1</v>
      </c>
      <c r="E11" s="23">
        <v>44200</v>
      </c>
      <c r="F11" s="42">
        <v>1</v>
      </c>
      <c r="G11" s="18"/>
      <c r="H11" s="26" t="str">
        <f ca="1">IFERROR(IF(LEN(Jalons[[#This Row],[Nombre de jours]])=0,"",IF(AND(H$5=$E11,$F11=1),Marqueur_Jalon,"")),"")</f>
        <v/>
      </c>
      <c r="I11" s="26" t="str">
        <f ca="1">IFERROR(IF(LEN(Jalons[[#This Row],[Description du jalon]])=0,"",IF(AND(I$5=$E11,$F11=1),Marqueur_Jalon,"")),"")</f>
        <v/>
      </c>
      <c r="J11" s="26" t="str">
        <f ca="1">IFERROR(IF(LEN(Jalons[[#This Row],[Affecté à]])=0,"",IF(AND(J$5=$E11,$F11=1),Marqueur_Jalon,"")),"")</f>
        <v/>
      </c>
      <c r="K11" s="26" t="str">
        <f ca="1">IFERROR(IF(LEN(Jalons[[#This Row],[Avancement]])=0,"",IF(AND(K$5=$E11,$F11=1),Marqueur_Jalon,"")),"")</f>
        <v/>
      </c>
      <c r="L11" s="26" t="str">
        <f ca="1">IFERROR(IF(LEN(Jalons[[#This Row],[Début]])=0,"",IF(AND(L$5=$E11,$F11=1),Marqueur_Jalon,"")),"")</f>
        <v/>
      </c>
      <c r="M11" s="26" t="str">
        <f ca="1">IFERROR(IF(LEN(Jalons[[#This Row],[Nombre de jours]])=0,"",IF(AND(M$5=$E11,$F11=1),Marqueur_Jalon,"")),"")</f>
        <v/>
      </c>
      <c r="N11" s="26" t="str">
        <f ca="1">IFERROR(IF(LEN(Jalons[[#This Row],[Description du jalon]])=0,"",IF(AND(N$5=$E11,$F11=1),Marqueur_Jalon,"")),"")</f>
        <v/>
      </c>
      <c r="O11" s="26" t="str">
        <f ca="1">IFERROR(IF(LEN(Jalons[[#This Row],[Affecté à]])=0,"",IF(AND(O$5=$E11,$F11=1),Marqueur_Jalon,"")),"")</f>
        <v/>
      </c>
      <c r="P11" s="26" t="str">
        <f ca="1">IFERROR(IF(LEN(Jalons[[#This Row],[Avancement]])=0,"",IF(AND(P$5=$E11,$F11=1),Marqueur_Jalon,"")),"")</f>
        <v/>
      </c>
      <c r="Q11" s="26" t="str">
        <f ca="1">IFERROR(IF(LEN(Jalons[[#This Row],[Début]])=0,"",IF(AND(Q$5=$E11,$F11=1),Marqueur_Jalon,"")),"")</f>
        <v/>
      </c>
      <c r="R11" s="26" t="str">
        <f ca="1">IFERROR(IF(LEN(Jalons[[#This Row],[Nombre de jours]])=0,"",IF(AND(R$5=$E11,$F11=1),Marqueur_Jalon,"")),"")</f>
        <v/>
      </c>
      <c r="S11" s="26" t="str">
        <f ca="1">IFERROR(IF(LEN(Jalons[[#This Row],[Description du jalon]])=0,"",IF(AND(S$5=$E11,$F11=1),Marqueur_Jalon,"")),"")</f>
        <v/>
      </c>
      <c r="T11" s="26" t="str">
        <f ca="1">IFERROR(IF(LEN(Jalons[[#This Row],[Affecté à]])=0,"",IF(AND(T$5=$E11,$F11=1),Marqueur_Jalon,"")),"")</f>
        <v/>
      </c>
      <c r="U11" s="26" t="str">
        <f ca="1">IFERROR(IF(LEN(Jalons[[#This Row],[Avancement]])=0,"",IF(AND(U$5=$E11,$F11=1),Marqueur_Jalon,"")),"")</f>
        <v/>
      </c>
      <c r="V11" s="26" t="str">
        <f ca="1">IFERROR(IF(LEN(Jalons[[#This Row],[Début]])=0,"",IF(AND(V$5=$E11,$F11=1),Marqueur_Jalon,"")),"")</f>
        <v/>
      </c>
      <c r="W11" s="26" t="str">
        <f ca="1">IFERROR(IF(LEN(Jalons[[#This Row],[Nombre de jours]])=0,"",IF(AND(W$5=$E11,$F11=1),Marqueur_Jalon,"")),"")</f>
        <v/>
      </c>
      <c r="X11" s="26" t="str">
        <f ca="1">IFERROR(IF(LEN(Jalons[[#This Row],[Description du jalon]])=0,"",IF(AND(X$5=$E11,$F11=1),Marqueur_Jalon,"")),"")</f>
        <v/>
      </c>
      <c r="Y11" s="26" t="str">
        <f ca="1">IFERROR(IF(LEN(Jalons[[#This Row],[Affecté à]])=0,"",IF(AND(Y$5=$E11,$F11=1),Marqueur_Jalon,"")),"")</f>
        <v/>
      </c>
      <c r="Z11" s="26" t="str">
        <f ca="1">IFERROR(IF(LEN(Jalons[[#This Row],[Avancement]])=0,"",IF(AND(Z$5=$E11,$F11=1),Marqueur_Jalon,"")),"")</f>
        <v/>
      </c>
      <c r="AA11" s="26" t="str">
        <f ca="1">IFERROR(IF(LEN(Jalons[[#This Row],[Début]])=0,"",IF(AND(AA$5=$E11,$F11=1),Marqueur_Jalon,"")),"")</f>
        <v/>
      </c>
      <c r="AB11" s="26" t="str">
        <f ca="1">IFERROR(IF(LEN(Jalons[[#This Row],[Nombre de jours]])=0,"",IF(AND(AB$5=$E11,$F11=1),Marqueur_Jalon,"")),"")</f>
        <v/>
      </c>
      <c r="AC11" s="26" t="str">
        <f ca="1">IFERROR(IF(LEN(Jalons[[#This Row],[Description du jalon]])=0,"",IF(AND(AC$5=$E11,$F11=1),Marqueur_Jalon,"")),"")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35">
      <c r="A12" s="11"/>
      <c r="B12" s="51" t="s">
        <v>21</v>
      </c>
      <c r="C12" s="25" t="s">
        <v>25</v>
      </c>
      <c r="D12" s="22">
        <v>1</v>
      </c>
      <c r="E12" s="23">
        <v>44200</v>
      </c>
      <c r="F12" s="42">
        <v>24</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3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35">
      <c r="A14" s="12"/>
      <c r="B14" s="51" t="s">
        <v>22</v>
      </c>
      <c r="C14" s="25" t="s">
        <v>25</v>
      </c>
      <c r="D14" s="22">
        <v>1</v>
      </c>
      <c r="E14" s="23">
        <v>44222</v>
      </c>
      <c r="F14" s="42">
        <v>21</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35">
      <c r="A15" s="11"/>
      <c r="B15" s="50" t="s">
        <v>33</v>
      </c>
      <c r="C15" s="25" t="s">
        <v>39</v>
      </c>
      <c r="D15" s="22">
        <v>0.9</v>
      </c>
      <c r="E15" s="23">
        <v>44222</v>
      </c>
      <c r="F15" s="42">
        <v>7</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35">
      <c r="A16" s="11"/>
      <c r="B16" s="50" t="s">
        <v>23</v>
      </c>
      <c r="C16" s="25" t="s">
        <v>25</v>
      </c>
      <c r="D16" s="22">
        <v>0.2</v>
      </c>
      <c r="E16" s="23">
        <v>44235</v>
      </c>
      <c r="F16" s="42">
        <v>1</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f ca="1">IFERROR(IF(LEN(Jalons[[#This Row],[Nombre de jours]])=0,"",IF(AND(AD$5=$E16,$F16=1),Marqueur_Jalon,"")),"")</f>
        <v>1</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35">
      <c r="A17" s="11"/>
      <c r="B17" s="50" t="s">
        <v>34</v>
      </c>
      <c r="C17" s="25" t="s">
        <v>40</v>
      </c>
      <c r="D17" s="22">
        <v>0.15</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35">
      <c r="A18" s="11"/>
      <c r="B18" s="50" t="s">
        <v>35</v>
      </c>
      <c r="C18" s="25" t="s">
        <v>25</v>
      </c>
      <c r="D18" s="22">
        <v>0.9</v>
      </c>
      <c r="E18" s="23">
        <v>44228</v>
      </c>
      <c r="F18" s="42">
        <v>7</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35">
      <c r="A19" s="11"/>
      <c r="B19" s="49" t="s">
        <v>36</v>
      </c>
      <c r="C19" s="25" t="s">
        <v>43</v>
      </c>
      <c r="D19" s="22">
        <v>0.1</v>
      </c>
      <c r="E19" s="23">
        <v>44228</v>
      </c>
      <c r="F19" s="42">
        <v>1</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35">
      <c r="A20" s="11"/>
      <c r="B20" s="48" t="s">
        <v>42</v>
      </c>
      <c r="C20" s="25" t="s">
        <v>41</v>
      </c>
      <c r="D20" s="22">
        <v>0.2</v>
      </c>
      <c r="E20" s="23">
        <v>44235</v>
      </c>
      <c r="F20" s="42">
        <v>1</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35">
      <c r="A21" s="11"/>
      <c r="B21" s="48" t="s">
        <v>37</v>
      </c>
      <c r="C21" s="25" t="s">
        <v>40</v>
      </c>
      <c r="D21" s="22">
        <v>0.4</v>
      </c>
      <c r="E21" s="23">
        <v>44228</v>
      </c>
      <c r="F21" s="42">
        <v>7</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35">
      <c r="A22" s="11"/>
      <c r="B22" s="48" t="s">
        <v>44</v>
      </c>
      <c r="C22" s="25" t="s">
        <v>39</v>
      </c>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35">
      <c r="A23" s="11"/>
      <c r="B23" s="50" t="s">
        <v>26</v>
      </c>
      <c r="C23" s="25" t="s">
        <v>40</v>
      </c>
      <c r="D23" s="22">
        <v>0.99</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35">
      <c r="C24" s="4"/>
      <c r="F24" s="13"/>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9" customWidth="1"/>
    <col min="2" max="16384" width="9.1796875" style="7"/>
  </cols>
  <sheetData>
    <row r="1" spans="1:1" s="8" customFormat="1" ht="50.25" customHeight="1" x14ac:dyDescent="0.6">
      <c r="A1" s="27" t="s">
        <v>16</v>
      </c>
    </row>
    <row r="2" spans="1:1" ht="145" x14ac:dyDescent="0.35">
      <c r="A2" s="28" t="s">
        <v>17</v>
      </c>
    </row>
    <row r="3" spans="1:1" ht="26.25" customHeight="1" x14ac:dyDescent="0.3">
      <c r="A3" s="27" t="s">
        <v>18</v>
      </c>
    </row>
    <row r="4" spans="1:1" s="9" customFormat="1" ht="210.75" customHeight="1" x14ac:dyDescent="0.3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2021-02-23T11:17:20Z</dcterms:modified>
</cp:coreProperties>
</file>