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 e n o v o\OneDrive\Documents\penjualan t-shirt vicinine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J3" i="1"/>
  <c r="I14" i="1"/>
  <c r="E8" i="1"/>
  <c r="D9" i="1" l="1"/>
  <c r="I5" i="1" l="1"/>
  <c r="I7" i="1" s="1"/>
  <c r="C8" i="1"/>
  <c r="J5" i="1" s="1"/>
  <c r="I21" i="1" l="1"/>
  <c r="J7" i="1"/>
</calcChain>
</file>

<file path=xl/sharedStrings.xml><?xml version="1.0" encoding="utf-8"?>
<sst xmlns="http://schemas.openxmlformats.org/spreadsheetml/2006/main" count="27" uniqueCount="27">
  <si>
    <t>SIZE</t>
  </si>
  <si>
    <t>S</t>
  </si>
  <si>
    <t>M</t>
  </si>
  <si>
    <t>L</t>
  </si>
  <si>
    <t>XL</t>
  </si>
  <si>
    <t>NO</t>
  </si>
  <si>
    <t>VICININE T-SHIRT PRICE</t>
  </si>
  <si>
    <t>BLACK ARTICLE/SOLD OUT</t>
  </si>
  <si>
    <t>WHITE ARTICLE/SOLD OUT</t>
  </si>
  <si>
    <t>TOTAL PRICE T-SHIRT</t>
  </si>
  <si>
    <t>TOTAL BLACK ARTICLE SOLD</t>
  </si>
  <si>
    <t>TOTAL WHITE ARTICLE SOLD</t>
  </si>
  <si>
    <t>T-SHIRT STOCK</t>
  </si>
  <si>
    <t>TELAH TERJUAL</t>
  </si>
  <si>
    <t>ALL TOTAL</t>
  </si>
  <si>
    <t>PENGELUARAN</t>
  </si>
  <si>
    <t>FIKI</t>
  </si>
  <si>
    <t>TOTAL TSHIRT</t>
  </si>
  <si>
    <t>SISA -TSHIRT</t>
  </si>
  <si>
    <t>HASIL ALL T-SHIRT</t>
  </si>
  <si>
    <t>BELUM LAKU</t>
  </si>
  <si>
    <t>SUDAH LAKU</t>
  </si>
  <si>
    <t xml:space="preserve"> </t>
  </si>
  <si>
    <t>catatan:</t>
  </si>
  <si>
    <r>
      <t xml:space="preserve">hasil dari </t>
    </r>
    <r>
      <rPr>
        <sz val="11"/>
        <color rgb="FF00B050"/>
        <rFont val="Calibri"/>
        <family val="2"/>
        <scheme val="minor"/>
      </rPr>
      <t>(Sudah laku)</t>
    </r>
    <r>
      <rPr>
        <sz val="11"/>
        <color theme="1"/>
        <rFont val="Calibri"/>
        <family val="2"/>
        <charset val="1"/>
        <scheme val="minor"/>
      </rPr>
      <t xml:space="preserve"> dikurangi dengan</t>
    </r>
    <r>
      <rPr>
        <sz val="11"/>
        <color theme="5"/>
        <rFont val="Calibri"/>
        <family val="2"/>
        <scheme val="minor"/>
      </rPr>
      <t xml:space="preserve"> (modal peinjam)</t>
    </r>
    <r>
      <rPr>
        <sz val="11"/>
        <color theme="1"/>
        <rFont val="Calibri"/>
        <family val="2"/>
        <charset val="1"/>
        <scheme val="minor"/>
      </rPr>
      <t xml:space="preserve"> dan</t>
    </r>
    <r>
      <rPr>
        <sz val="11"/>
        <color theme="8"/>
        <rFont val="Calibri"/>
        <family val="2"/>
        <scheme val="minor"/>
      </rPr>
      <t xml:space="preserve"> (pengeluaran)</t>
    </r>
  </si>
  <si>
    <t>UANG VICININE</t>
  </si>
  <si>
    <t>MODAL PINJAM/BIAYA ONGKIR DAN BAJU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</si>
</sst>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p&quot;* #,##0.00_-;\-&quot;Rp&quot;* #,##0.00_-;_-&quot;Rp&quot;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56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/>
    <xf numFmtId="4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4" fontId="0" fillId="4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2" fillId="10" borderId="1" xfId="0" applyFont="1" applyFill="1" applyBorder="1"/>
    <xf numFmtId="44" fontId="0" fillId="0" borderId="1" xfId="0" applyNumberFormat="1" applyBorder="1"/>
    <xf numFmtId="0" fontId="2" fillId="11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44" fontId="0" fillId="7" borderId="1" xfId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6454587680785"/>
          <c:y val="0.10680664916885389"/>
          <c:w val="0.51964863504713921"/>
          <c:h val="0.79159448818897638"/>
        </c:manualLayout>
      </c:layout>
      <c:pieChart>
        <c:varyColors val="1"/>
        <c:ser>
          <c:idx val="0"/>
          <c:order val="0"/>
          <c:tx>
            <c:v>sudah laku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B-4EDF-B6A5-7E949BA6EF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CB-4EDF-B6A5-7E949BA6EFCF}"/>
              </c:ext>
            </c:extLst>
          </c:dPt>
          <c:dLbls>
            <c:dLbl>
              <c:idx val="0"/>
              <c:layout>
                <c:manualLayout>
                  <c:x val="0.16468048518362605"/>
                  <c:y val="-0.1587037037037036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SUDAH LAKU; </a:t>
                    </a:r>
                    <a:fld id="{65C4B00A-41AB-4F6B-A8FE-71599B9C395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6CB-4EDF-B6A5-7E949BA6EFCF}"/>
                </c:ext>
              </c:extLst>
            </c:dLbl>
            <c:dLbl>
              <c:idx val="1"/>
              <c:layout>
                <c:manualLayout>
                  <c:x val="-0.12179018849719381"/>
                  <c:y val="7.060185185185184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BELUM LAKU; </a:t>
                    </a:r>
                    <a:fld id="{BB9EFFB9-8529-4035-B7F6-08098BF144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6CB-4EDF-B6A5-7E949BA6EF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(Sheet1!$J$5,Sheet1!$J$7)</c:f>
              <c:numCache>
                <c:formatCode>_("Rp"* #,##0.00_);_("Rp"* \(#,##0.00\);_("Rp"* "-"??_);_(@_)</c:formatCode>
                <c:ptCount val="2"/>
                <c:pt idx="0">
                  <c:v>2850000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B-4EDF-B6A5-7E949BA6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9770</xdr:colOff>
      <xdr:row>0</xdr:row>
      <xdr:rowOff>179266</xdr:rowOff>
    </xdr:from>
    <xdr:to>
      <xdr:col>15</xdr:col>
      <xdr:colOff>427405</xdr:colOff>
      <xdr:row>14</xdr:row>
      <xdr:rowOff>187081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6" totalsRowShown="0" headerRowDxfId="21" dataDxfId="19" headerRowBorderDxfId="20" tableBorderDxfId="18" totalsRowBorderDxfId="17">
  <autoFilter ref="A2:E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O" dataDxfId="16"/>
    <tableColumn id="2" name="SIZE" dataDxfId="15"/>
    <tableColumn id="3" name="VICININE T-SHIRT PRICE" dataDxfId="14" dataCellStyle="Currency"/>
    <tableColumn id="4" name="BLACK ARTICLE/SOLD OUT" dataDxfId="13"/>
    <tableColumn id="5" name="WHITE ARTICLE/SOLD OUT" dataDxfId="1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I2:J3" totalsRowShown="0" headerRowDxfId="11" dataDxfId="10">
  <autoFilter ref="I2:J3">
    <filterColumn colId="0" hiddenButton="1"/>
    <filterColumn colId="1" hiddenButton="1"/>
  </autoFilter>
  <tableColumns count="2">
    <tableColumn id="1" name="T-SHIRT STOCK" dataDxfId="9"/>
    <tableColumn id="2" name="HASIL ALL T-SHIRT" dataDxfId="8" dataCellStyle="Currency">
      <calculatedColumnFormula>Table3[T-SHIRT STOCK]*Table1[[#This Row],[VICININE T-SHIRT PRICE]]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I4:J5" totalsRowShown="0" headerRowDxfId="7" dataDxfId="6">
  <autoFilter ref="I4:J5">
    <filterColumn colId="0" hiddenButton="1"/>
    <filterColumn colId="1" hiddenButton="1"/>
  </autoFilter>
  <tableColumns count="2">
    <tableColumn id="1" name="TELAH TERJUAL" dataDxfId="5">
      <calculatedColumnFormula>D9</calculatedColumnFormula>
    </tableColumn>
    <tableColumn id="2" name="SUDAH LAKU" dataDxfId="4" dataCellStyle="Currency">
      <calculatedColumnFormula>C8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6:J7" totalsRowShown="0" headerRowDxfId="3" dataDxfId="2">
  <autoFilter ref="I6:J7">
    <filterColumn colId="0" hiddenButton="1"/>
    <filterColumn colId="1" hiddenButton="1"/>
  </autoFilter>
  <tableColumns count="2">
    <tableColumn id="1" name="SISA -TSHIRT" dataDxfId="1">
      <calculatedColumnFormula>Table3[]-Table4[]</calculatedColumnFormula>
    </tableColumn>
    <tableColumn id="2" name="BELUM LAKU" dataDxfId="0" dataCellStyle="Currency">
      <calculatedColumnFormula>Table3[]-Table4[]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I9:I11" totalsRowShown="0">
  <autoFilter ref="I9:I11">
    <filterColumn colId="0" hiddenButton="1"/>
  </autoFilter>
  <tableColumns count="1">
    <tableColumn id="1" name="MODAL PINJAM/BIAYA ONGKIR DAN BAJU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topLeftCell="F2" zoomScale="78" workbookViewId="0">
      <selection activeCell="N21" sqref="N21"/>
    </sheetView>
  </sheetViews>
  <sheetFormatPr defaultRowHeight="15" x14ac:dyDescent="0.25"/>
  <cols>
    <col min="3" max="3" width="26.140625" customWidth="1"/>
    <col min="4" max="4" width="28.28515625" customWidth="1"/>
    <col min="5" max="5" width="31.5703125" customWidth="1"/>
    <col min="9" max="9" width="46" customWidth="1"/>
    <col min="10" max="10" width="29" customWidth="1"/>
    <col min="11" max="11" width="12.5703125" customWidth="1"/>
    <col min="12" max="12" width="16.28515625" bestFit="1" customWidth="1"/>
  </cols>
  <sheetData>
    <row r="2" spans="1:12" x14ac:dyDescent="0.25">
      <c r="A2" s="13" t="s">
        <v>5</v>
      </c>
      <c r="B2" s="14" t="s">
        <v>0</v>
      </c>
      <c r="C2" s="15" t="s">
        <v>6</v>
      </c>
      <c r="D2" s="14" t="s">
        <v>7</v>
      </c>
      <c r="E2" s="16" t="s">
        <v>8</v>
      </c>
      <c r="I2" s="25" t="s">
        <v>12</v>
      </c>
      <c r="J2" s="25" t="s">
        <v>19</v>
      </c>
    </row>
    <row r="3" spans="1:12" x14ac:dyDescent="0.25">
      <c r="A3" s="17">
        <v>1</v>
      </c>
      <c r="B3" s="3" t="s">
        <v>1</v>
      </c>
      <c r="C3" s="18">
        <v>150000</v>
      </c>
      <c r="D3" s="3">
        <v>1</v>
      </c>
      <c r="E3" s="19">
        <v>2</v>
      </c>
      <c r="I3" s="25">
        <v>21</v>
      </c>
      <c r="J3" s="26">
        <f>Table3[T-SHIRT STOCK]*Table1[[#This Row],[VICININE T-SHIRT PRICE]]</f>
        <v>3150000</v>
      </c>
    </row>
    <row r="4" spans="1:12" x14ac:dyDescent="0.25">
      <c r="A4" s="17">
        <v>2</v>
      </c>
      <c r="B4" s="3" t="s">
        <v>2</v>
      </c>
      <c r="C4" s="18">
        <v>150000</v>
      </c>
      <c r="D4" s="3">
        <v>8</v>
      </c>
      <c r="E4" s="19">
        <v>3</v>
      </c>
      <c r="I4" s="3" t="s">
        <v>13</v>
      </c>
      <c r="J4" s="3" t="s">
        <v>21</v>
      </c>
    </row>
    <row r="5" spans="1:12" x14ac:dyDescent="0.25">
      <c r="A5" s="17">
        <v>3</v>
      </c>
      <c r="B5" s="3" t="s">
        <v>3</v>
      </c>
      <c r="C5" s="18">
        <v>150000</v>
      </c>
      <c r="D5" s="3">
        <v>4</v>
      </c>
      <c r="E5" s="19"/>
      <c r="I5" s="3">
        <f>D9</f>
        <v>19</v>
      </c>
      <c r="J5" s="24">
        <f>C8</f>
        <v>2850000</v>
      </c>
    </row>
    <row r="6" spans="1:12" x14ac:dyDescent="0.25">
      <c r="A6" s="20">
        <v>4</v>
      </c>
      <c r="B6" s="21" t="s">
        <v>4</v>
      </c>
      <c r="C6" s="22">
        <v>150000</v>
      </c>
      <c r="D6" s="21">
        <v>1</v>
      </c>
      <c r="E6" s="23"/>
      <c r="I6" s="3" t="s">
        <v>18</v>
      </c>
      <c r="J6" s="3" t="s">
        <v>20</v>
      </c>
    </row>
    <row r="7" spans="1:12" x14ac:dyDescent="0.25">
      <c r="A7" s="33" t="s">
        <v>14</v>
      </c>
      <c r="B7" s="34"/>
      <c r="C7" s="6" t="s">
        <v>9</v>
      </c>
      <c r="D7" s="7" t="s">
        <v>10</v>
      </c>
      <c r="E7" s="8" t="s">
        <v>11</v>
      </c>
      <c r="I7" s="3">
        <f>Table3[]-Table4[]</f>
        <v>2</v>
      </c>
      <c r="J7" s="24">
        <f>Table3[]-Table4[]</f>
        <v>300000</v>
      </c>
    </row>
    <row r="8" spans="1:12" x14ac:dyDescent="0.25">
      <c r="A8" s="35"/>
      <c r="B8" s="36"/>
      <c r="C8" s="9">
        <f>D9*C3</f>
        <v>2850000</v>
      </c>
      <c r="D8" s="10">
        <f>SUM(D3:D6)</f>
        <v>14</v>
      </c>
      <c r="E8" s="11">
        <f>SUM(E3:E6)</f>
        <v>5</v>
      </c>
    </row>
    <row r="9" spans="1:12" x14ac:dyDescent="0.25">
      <c r="A9" s="37"/>
      <c r="B9" s="38"/>
      <c r="C9" s="12" t="s">
        <v>17</v>
      </c>
      <c r="D9" s="32">
        <f>SUM(D8:E8)</f>
        <v>19</v>
      </c>
      <c r="E9" s="32"/>
      <c r="I9" s="4" t="s">
        <v>26</v>
      </c>
    </row>
    <row r="10" spans="1:12" x14ac:dyDescent="0.25">
      <c r="I10" s="24">
        <v>1785000</v>
      </c>
      <c r="L10" s="2"/>
    </row>
    <row r="12" spans="1:12" x14ac:dyDescent="0.25">
      <c r="I12" s="29" t="s">
        <v>15</v>
      </c>
      <c r="J12" s="30"/>
    </row>
    <row r="13" spans="1:12" x14ac:dyDescent="0.25">
      <c r="I13" s="3" t="s">
        <v>16</v>
      </c>
      <c r="J13" s="5">
        <v>350000</v>
      </c>
    </row>
    <row r="14" spans="1:12" x14ac:dyDescent="0.25">
      <c r="I14" s="31">
        <f>SUM(J13:J13)</f>
        <v>350000</v>
      </c>
      <c r="J14" s="31"/>
    </row>
    <row r="17" spans="9:10" x14ac:dyDescent="0.25">
      <c r="I17" s="1" t="s">
        <v>23</v>
      </c>
      <c r="J17" s="1"/>
    </row>
    <row r="18" spans="9:10" x14ac:dyDescent="0.25">
      <c r="I18" s="1" t="s">
        <v>24</v>
      </c>
      <c r="J18" s="1"/>
    </row>
    <row r="20" spans="9:10" x14ac:dyDescent="0.25">
      <c r="I20" s="27" t="s">
        <v>25</v>
      </c>
    </row>
    <row r="21" spans="9:10" x14ac:dyDescent="0.25">
      <c r="I21" s="28">
        <f>Table4[SUDAH LAKU]-I10-I14</f>
        <v>715000</v>
      </c>
      <c r="J21" t="s">
        <v>22</v>
      </c>
    </row>
  </sheetData>
  <mergeCells count="4">
    <mergeCell ref="I12:J12"/>
    <mergeCell ref="I14:J14"/>
    <mergeCell ref="D9:E9"/>
    <mergeCell ref="A7:B9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e n o v o</dc:creator>
  <cp:lastModifiedBy>L e n o v o</cp:lastModifiedBy>
  <dcterms:created xsi:type="dcterms:W3CDTF">2025-04-03T05:10:55Z</dcterms:created>
  <dcterms:modified xsi:type="dcterms:W3CDTF">2025-04-15T17:37:47Z</dcterms:modified>
</cp:coreProperties>
</file>