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5450" windowHeight="46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M77" i="1" l="1"/>
  <c r="M70" i="1"/>
  <c r="M63" i="1"/>
  <c r="M60" i="1"/>
  <c r="M58" i="1"/>
  <c r="M51" i="1"/>
  <c r="M47" i="1"/>
  <c r="M38" i="1"/>
  <c r="N59" i="1" l="1"/>
  <c r="N75" i="1"/>
  <c r="N71" i="1"/>
  <c r="N63" i="1"/>
  <c r="M45" i="1"/>
  <c r="M33" i="1"/>
  <c r="M27" i="1"/>
  <c r="M23" i="1"/>
  <c r="M4" i="1"/>
  <c r="M20" i="1"/>
  <c r="M15" i="1"/>
  <c r="M14" i="1"/>
  <c r="M13" i="1"/>
  <c r="M11" i="1"/>
  <c r="M10" i="1"/>
  <c r="M9" i="1"/>
  <c r="M7" i="1"/>
  <c r="M6" i="1"/>
  <c r="M5" i="1"/>
  <c r="N8" i="1" l="1"/>
  <c r="N12" i="1"/>
  <c r="N20" i="1"/>
  <c r="N25" i="1"/>
  <c r="N4" i="1"/>
  <c r="N50" i="1"/>
  <c r="N46" i="1"/>
  <c r="N33" i="1"/>
</calcChain>
</file>

<file path=xl/sharedStrings.xml><?xml version="1.0" encoding="utf-8"?>
<sst xmlns="http://schemas.openxmlformats.org/spreadsheetml/2006/main" count="434" uniqueCount="53">
  <si>
    <t>Nama</t>
  </si>
  <si>
    <t>Nilai Sains</t>
  </si>
  <si>
    <t>Keaktifan</t>
  </si>
  <si>
    <t>Rekomendasi</t>
  </si>
  <si>
    <t>Astuti</t>
  </si>
  <si>
    <t>Hadijah</t>
  </si>
  <si>
    <t>Pili</t>
  </si>
  <si>
    <t>Siti</t>
  </si>
  <si>
    <t>Marathus</t>
  </si>
  <si>
    <t>Sholichah</t>
  </si>
  <si>
    <t>Dwi</t>
  </si>
  <si>
    <t>Ratna</t>
  </si>
  <si>
    <t>Ayu</t>
  </si>
  <si>
    <t>Diah</t>
  </si>
  <si>
    <t>Pus</t>
  </si>
  <si>
    <t>Wafik</t>
  </si>
  <si>
    <t xml:space="preserve">Pita </t>
  </si>
  <si>
    <t>Noer</t>
  </si>
  <si>
    <t>Latifah</t>
  </si>
  <si>
    <t>Claudia</t>
  </si>
  <si>
    <t>Afaf</t>
  </si>
  <si>
    <t>Azzahra</t>
  </si>
  <si>
    <t>Sangat Baik</t>
  </si>
  <si>
    <t>Baik</t>
  </si>
  <si>
    <t>Cukup Baik</t>
  </si>
  <si>
    <t>Rajin</t>
  </si>
  <si>
    <t>Kurang</t>
  </si>
  <si>
    <t>Cukup</t>
  </si>
  <si>
    <t>Mampu</t>
  </si>
  <si>
    <t>Tidak Mampu</t>
  </si>
  <si>
    <t>Sangat Mampu</t>
  </si>
  <si>
    <t>YA</t>
  </si>
  <si>
    <t>TIDAK</t>
  </si>
  <si>
    <t>Nomor</t>
  </si>
  <si>
    <t>Total</t>
  </si>
  <si>
    <t>Jumlah (S)</t>
  </si>
  <si>
    <t>Entropy</t>
  </si>
  <si>
    <t>Gain</t>
  </si>
  <si>
    <t xml:space="preserve">Cukup </t>
  </si>
  <si>
    <t>Ya (ST)</t>
  </si>
  <si>
    <t>Tidak (ST)</t>
  </si>
  <si>
    <t>sangat Mampu</t>
  </si>
  <si>
    <t>S</t>
  </si>
  <si>
    <t>Ekstrakurikuler Pramuka</t>
  </si>
  <si>
    <t>Nilai Akhir</t>
  </si>
  <si>
    <t>NA</t>
  </si>
  <si>
    <t>E.Pramuka</t>
  </si>
  <si>
    <t>Bobot</t>
  </si>
  <si>
    <t>Eks.Pramuka</t>
  </si>
  <si>
    <t>Eks. Pramuka</t>
  </si>
  <si>
    <t>Pita</t>
  </si>
  <si>
    <t>Maratus</t>
  </si>
  <si>
    <t>Kurang Mampu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</si>
</sst>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2" fillId="0" borderId="0" xfId="0" applyFont="1" applyAlignment="1">
      <alignment horizontal="center"/>
    </xf>
    <xf numFmtId="0" fontId="1" fillId="2" borderId="1" xfId="1"/>
    <xf numFmtId="0" fontId="1" fillId="2" borderId="1" xfId="1" applyAlignment="1">
      <alignment horizontal="center"/>
    </xf>
    <xf numFmtId="0" fontId="1" fillId="2" borderId="2" xfId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4" borderId="7" xfId="0" applyFont="1" applyFill="1" applyBorder="1"/>
    <xf numFmtId="0" fontId="4" fillId="4" borderId="7" xfId="0" applyFont="1" applyFill="1" applyBorder="1"/>
    <xf numFmtId="0" fontId="3" fillId="4" borderId="7" xfId="0" applyFont="1" applyFill="1" applyBorder="1"/>
    <xf numFmtId="0" fontId="5" fillId="4" borderId="7" xfId="0" applyFont="1" applyFill="1" applyBorder="1"/>
    <xf numFmtId="0" fontId="0" fillId="4" borderId="8" xfId="0" applyFont="1" applyFill="1" applyBorder="1" applyAlignment="1">
      <alignment horizontal="center"/>
    </xf>
    <xf numFmtId="0" fontId="0" fillId="5" borderId="6" xfId="0" applyFont="1" applyFill="1" applyBorder="1" applyAlignment="1">
      <alignment horizontal="center"/>
    </xf>
    <xf numFmtId="0" fontId="0" fillId="5" borderId="7" xfId="0" applyFont="1" applyFill="1" applyBorder="1"/>
    <xf numFmtId="0" fontId="8" fillId="5" borderId="7" xfId="0" applyFont="1" applyFill="1" applyBorder="1"/>
    <xf numFmtId="0" fontId="2" fillId="5" borderId="8" xfId="0" applyFont="1" applyFill="1" applyBorder="1" applyAlignment="1">
      <alignment horizontal="center"/>
    </xf>
    <xf numFmtId="0" fontId="8" fillId="4" borderId="7" xfId="0" applyFont="1" applyFill="1" applyBorder="1"/>
    <xf numFmtId="0" fontId="4" fillId="5" borderId="7" xfId="0" applyFont="1" applyFill="1" applyBorder="1"/>
    <xf numFmtId="0" fontId="6" fillId="5" borderId="7" xfId="0" applyFont="1" applyFill="1" applyBorder="1"/>
    <xf numFmtId="0" fontId="6" fillId="4" borderId="7" xfId="0" applyFont="1" applyFill="1" applyBorder="1"/>
    <xf numFmtId="0" fontId="2" fillId="5" borderId="7" xfId="0" applyFont="1" applyFill="1" applyBorder="1"/>
    <xf numFmtId="0" fontId="0" fillId="5" borderId="8" xfId="0" applyFont="1" applyFill="1" applyBorder="1" applyAlignment="1">
      <alignment horizontal="center"/>
    </xf>
    <xf numFmtId="0" fontId="2" fillId="4" borderId="7" xfId="0" applyFont="1" applyFill="1" applyBorder="1"/>
    <xf numFmtId="0" fontId="3" fillId="5" borderId="7" xfId="0" applyFont="1" applyFill="1" applyBorder="1"/>
    <xf numFmtId="0" fontId="10" fillId="0" borderId="0" xfId="0" applyFont="1"/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9" fontId="0" fillId="0" borderId="0" xfId="0" applyNumberFormat="1"/>
  </cellXfs>
  <cellStyles count="2">
    <cellStyle name="Normal" xfId="0" builtinId="0"/>
    <cellStyle name="Output" xfId="1" builtinId="21"/>
  </cellStyles>
  <dxfs count="13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3" displayName="Table3" ref="A2:F20" headerRowDxfId="12">
  <autoFilter ref="A2:F2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Nomor" totalsRowLabel="Total" dataDxfId="11" totalsRowDxfId="10"/>
    <tableColumn id="2" name="Nama"/>
    <tableColumn id="3" name="Nilai Sains"/>
    <tableColumn id="4" name="Keaktifan"/>
    <tableColumn id="5" name="Eks.Pramuka"/>
    <tableColumn id="6" name="Rekomendasi" totalsRowFunction="count" dataDxfId="9" totalsRowDxfId="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le32" displayName="Table32" ref="A3:G21" headerRowDxfId="7">
  <autoFilter ref="A3:G21"/>
  <tableColumns count="7">
    <tableColumn id="1" name="Nomor" totalsRowLabel="Total" dataDxfId="6" totalsRowDxfId="5"/>
    <tableColumn id="2" name="Nama"/>
    <tableColumn id="3" name="Nilai Sains"/>
    <tableColumn id="4" name="Keaktifan" dataDxfId="4"/>
    <tableColumn id="5" name="Ekstrakurikuler Pramuka" dataDxfId="3"/>
    <tableColumn id="6" name="Rekomendasi" totalsRowFunction="count" dataDxfId="2" totalsRowDxfId="1"/>
    <tableColumn id="7" name="NA" dataDxfId="0">
      <calculatedColumnFormula>0.3*Table32[[#This Row],[Nilai Sains]]+0.5*Table32[[#This Row],[Keaktifan]]+0.2*Table32[[#This Row],[Ekstrakurikuler Pramuka]]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I3:J7" totalsRowShown="0">
  <autoFilter ref="I3:J7"/>
  <tableColumns count="2">
    <tableColumn id="1" name="Nilai Akhir"/>
    <tableColumn id="2" name="Bobo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7"/>
  <sheetViews>
    <sheetView topLeftCell="F68" workbookViewId="0">
      <selection activeCell="H86" sqref="G86:H90"/>
    </sheetView>
  </sheetViews>
  <sheetFormatPr defaultRowHeight="15" x14ac:dyDescent="0.25"/>
  <cols>
    <col min="1" max="1" width="9.28515625" customWidth="1"/>
    <col min="2" max="2" width="13.5703125" customWidth="1"/>
    <col min="3" max="3" width="18.5703125" customWidth="1"/>
    <col min="4" max="4" width="12.28515625" customWidth="1"/>
    <col min="5" max="5" width="14.42578125" customWidth="1"/>
    <col min="6" max="6" width="18.140625" customWidth="1"/>
    <col min="8" max="8" width="18.42578125" customWidth="1"/>
    <col min="9" max="9" width="23.28515625" customWidth="1"/>
    <col min="10" max="10" width="11.42578125" customWidth="1"/>
    <col min="11" max="11" width="11.7109375" customWidth="1"/>
    <col min="12" max="12" width="11.85546875" customWidth="1"/>
    <col min="13" max="13" width="19.28515625" customWidth="1"/>
    <col min="14" max="14" width="15" customWidth="1"/>
  </cols>
  <sheetData>
    <row r="1" spans="1:15" x14ac:dyDescent="0.25">
      <c r="J1" s="1"/>
      <c r="K1" s="1"/>
      <c r="L1" s="1"/>
      <c r="M1" s="1"/>
      <c r="N1" s="1"/>
      <c r="O1" s="1"/>
    </row>
    <row r="2" spans="1:15" x14ac:dyDescent="0.25">
      <c r="A2" s="1" t="s">
        <v>33</v>
      </c>
      <c r="B2" s="1" t="s">
        <v>0</v>
      </c>
      <c r="C2" s="1" t="s">
        <v>1</v>
      </c>
      <c r="D2" s="1" t="s">
        <v>2</v>
      </c>
      <c r="E2" s="1" t="s">
        <v>48</v>
      </c>
      <c r="F2" s="1" t="s">
        <v>3</v>
      </c>
      <c r="H2" s="10"/>
      <c r="I2" s="11"/>
      <c r="J2" s="11" t="s">
        <v>35</v>
      </c>
      <c r="K2" s="11" t="s">
        <v>39</v>
      </c>
      <c r="L2" s="11" t="s">
        <v>40</v>
      </c>
      <c r="M2" s="11" t="s">
        <v>36</v>
      </c>
      <c r="N2" s="11" t="s">
        <v>37</v>
      </c>
      <c r="O2" s="1"/>
    </row>
    <row r="3" spans="1:15" x14ac:dyDescent="0.25">
      <c r="A3" s="1" t="s">
        <v>42</v>
      </c>
      <c r="B3" t="s">
        <v>4</v>
      </c>
      <c r="C3" s="4" t="s">
        <v>22</v>
      </c>
      <c r="D3" s="2" t="s">
        <v>25</v>
      </c>
      <c r="E3" s="5" t="s">
        <v>28</v>
      </c>
      <c r="F3" s="1" t="s">
        <v>31</v>
      </c>
      <c r="H3" s="10" t="s">
        <v>34</v>
      </c>
      <c r="I3" s="10"/>
      <c r="J3" s="11">
        <v>18</v>
      </c>
      <c r="K3" s="11">
        <v>10</v>
      </c>
      <c r="L3" s="11">
        <v>8</v>
      </c>
      <c r="M3" s="11"/>
      <c r="N3" s="11"/>
    </row>
    <row r="4" spans="1:15" x14ac:dyDescent="0.25">
      <c r="A4" s="1">
        <v>2</v>
      </c>
      <c r="B4" t="s">
        <v>5</v>
      </c>
      <c r="C4" s="8" t="s">
        <v>23</v>
      </c>
      <c r="D4" s="8" t="s">
        <v>26</v>
      </c>
      <c r="E4" s="8" t="s">
        <v>29</v>
      </c>
      <c r="F4" s="9" t="s">
        <v>32</v>
      </c>
      <c r="H4" s="10" t="s">
        <v>1</v>
      </c>
      <c r="I4" s="10"/>
      <c r="J4" s="11"/>
      <c r="K4" s="11"/>
      <c r="L4" s="11"/>
      <c r="M4" s="11">
        <f>((-K3/J3)*IMLOG2(K3/J3)+(-L3/J3)*IMLOG2(L3/J3))</f>
        <v>0.99107605983822111</v>
      </c>
      <c r="N4" s="11">
        <f>(M4)-((J5/J3)*M5)-((J6/J3)*M6)-((J7/J3)*M7)</f>
        <v>0.1012975914491368</v>
      </c>
    </row>
    <row r="5" spans="1:15" x14ac:dyDescent="0.25">
      <c r="A5" s="1">
        <v>3</v>
      </c>
      <c r="B5" t="s">
        <v>6</v>
      </c>
      <c r="C5" s="8" t="s">
        <v>23</v>
      </c>
      <c r="D5" s="8" t="s">
        <v>27</v>
      </c>
      <c r="E5" s="2" t="s">
        <v>30</v>
      </c>
      <c r="F5" s="1" t="s">
        <v>31</v>
      </c>
      <c r="H5" s="10"/>
      <c r="I5" s="10" t="s">
        <v>22</v>
      </c>
      <c r="J5" s="11">
        <v>5</v>
      </c>
      <c r="K5" s="11">
        <v>4</v>
      </c>
      <c r="L5" s="11">
        <v>1</v>
      </c>
      <c r="M5" s="11">
        <f>((-K5/J5)*IMLOG2(K5/J5)+(-L5/J5)*IMLOG2(L5/J5))</f>
        <v>0.72192809488736165</v>
      </c>
      <c r="N5" s="11"/>
    </row>
    <row r="6" spans="1:15" x14ac:dyDescent="0.25">
      <c r="A6" s="1">
        <v>4</v>
      </c>
      <c r="B6" t="s">
        <v>7</v>
      </c>
      <c r="C6" s="4" t="s">
        <v>22</v>
      </c>
      <c r="D6" s="6" t="s">
        <v>26</v>
      </c>
      <c r="E6" s="8" t="s">
        <v>29</v>
      </c>
      <c r="F6" s="9" t="s">
        <v>32</v>
      </c>
      <c r="H6" s="10"/>
      <c r="I6" s="10" t="s">
        <v>23</v>
      </c>
      <c r="J6" s="11">
        <v>7</v>
      </c>
      <c r="K6" s="11">
        <v>4</v>
      </c>
      <c r="L6" s="11">
        <v>3</v>
      </c>
      <c r="M6" s="11">
        <f>((-K6/J6)*IMLOG2(K6/J6)+(-L6/J6)*IMLOG2(L6/J6))</f>
        <v>0.9852281360342523</v>
      </c>
      <c r="N6" s="11"/>
    </row>
    <row r="7" spans="1:15" x14ac:dyDescent="0.25">
      <c r="A7" s="1">
        <v>5</v>
      </c>
      <c r="B7" t="s">
        <v>8</v>
      </c>
      <c r="C7" s="8" t="s">
        <v>23</v>
      </c>
      <c r="D7" s="6" t="s">
        <v>26</v>
      </c>
      <c r="E7" s="2" t="s">
        <v>30</v>
      </c>
      <c r="F7" s="1" t="s">
        <v>31</v>
      </c>
      <c r="H7" s="10"/>
      <c r="I7" s="10" t="s">
        <v>24</v>
      </c>
      <c r="J7" s="11">
        <v>6</v>
      </c>
      <c r="K7" s="11">
        <v>2</v>
      </c>
      <c r="L7" s="11">
        <v>4</v>
      </c>
      <c r="M7" s="11">
        <f>((-K7/J7)*IMLOG2(K7/J7)+(-L7/J7)*IMLOG2(L7/J7))</f>
        <v>0.91829583405449056</v>
      </c>
      <c r="N7" s="11"/>
    </row>
    <row r="8" spans="1:15" x14ac:dyDescent="0.25">
      <c r="A8" s="1">
        <v>6</v>
      </c>
      <c r="B8" t="s">
        <v>9</v>
      </c>
      <c r="C8" s="4" t="s">
        <v>22</v>
      </c>
      <c r="D8" s="8" t="s">
        <v>27</v>
      </c>
      <c r="E8" s="3" t="s">
        <v>28</v>
      </c>
      <c r="F8" s="1" t="s">
        <v>31</v>
      </c>
      <c r="H8" s="10" t="s">
        <v>2</v>
      </c>
      <c r="I8" s="10"/>
      <c r="J8" s="11"/>
      <c r="K8" s="11"/>
      <c r="L8" s="11"/>
      <c r="M8" s="11"/>
      <c r="N8" s="11">
        <f>(M4)-((J9/J3)*M9)-((J10/J3)*M10)-((J11/J3)*M11)</f>
        <v>0.23820833848859069</v>
      </c>
    </row>
    <row r="9" spans="1:15" x14ac:dyDescent="0.25">
      <c r="A9" s="1">
        <v>7</v>
      </c>
      <c r="B9" t="s">
        <v>10</v>
      </c>
      <c r="C9" s="4" t="s">
        <v>22</v>
      </c>
      <c r="D9" s="3" t="s">
        <v>25</v>
      </c>
      <c r="E9" s="3" t="s">
        <v>28</v>
      </c>
      <c r="F9" s="1" t="s">
        <v>31</v>
      </c>
      <c r="H9" s="10"/>
      <c r="I9" s="10" t="s">
        <v>25</v>
      </c>
      <c r="J9" s="11">
        <v>7</v>
      </c>
      <c r="K9" s="11">
        <v>5</v>
      </c>
      <c r="L9" s="11">
        <v>2</v>
      </c>
      <c r="M9" s="11">
        <f>((-K9/J9)*IMLOG2(K9/J9)+(-L9/J9)*IMLOG2(L9/J9))</f>
        <v>0.86312056856663</v>
      </c>
      <c r="N9" s="11"/>
    </row>
    <row r="10" spans="1:15" x14ac:dyDescent="0.25">
      <c r="A10" s="1">
        <v>8</v>
      </c>
      <c r="B10" t="s">
        <v>11</v>
      </c>
      <c r="C10" s="2" t="s">
        <v>24</v>
      </c>
      <c r="D10" s="6" t="s">
        <v>26</v>
      </c>
      <c r="E10" s="3" t="s">
        <v>28</v>
      </c>
      <c r="F10" s="9" t="s">
        <v>32</v>
      </c>
      <c r="H10" s="10"/>
      <c r="I10" s="10" t="s">
        <v>38</v>
      </c>
      <c r="J10" s="11">
        <v>5</v>
      </c>
      <c r="K10" s="11">
        <v>4</v>
      </c>
      <c r="L10" s="11">
        <v>1</v>
      </c>
      <c r="M10" s="11">
        <f>((-K10/J10)*IMLOG2(K10/J10)+(-L10/J10)*IMLOG2(L10/J10))</f>
        <v>0.72192809488736165</v>
      </c>
      <c r="N10" s="11"/>
    </row>
    <row r="11" spans="1:15" x14ac:dyDescent="0.25">
      <c r="A11" s="1">
        <v>9</v>
      </c>
      <c r="B11" t="s">
        <v>12</v>
      </c>
      <c r="C11" s="8" t="s">
        <v>23</v>
      </c>
      <c r="D11" s="8" t="s">
        <v>27</v>
      </c>
      <c r="E11" s="3" t="s">
        <v>28</v>
      </c>
      <c r="F11" s="1" t="s">
        <v>31</v>
      </c>
      <c r="H11" s="10"/>
      <c r="I11" s="10" t="s">
        <v>26</v>
      </c>
      <c r="J11" s="11">
        <v>6</v>
      </c>
      <c r="K11" s="11">
        <v>1</v>
      </c>
      <c r="L11" s="11">
        <v>5</v>
      </c>
      <c r="M11" s="11">
        <f>((-K11/J11)*IMLOG2(K11/J11)+(-L11/J11)*IMLOG2(L11/J11))</f>
        <v>0.650022421648355</v>
      </c>
      <c r="N11" s="11"/>
    </row>
    <row r="12" spans="1:15" x14ac:dyDescent="0.25">
      <c r="A12" s="1">
        <v>10</v>
      </c>
      <c r="B12" t="s">
        <v>13</v>
      </c>
      <c r="C12" s="2" t="s">
        <v>24</v>
      </c>
      <c r="D12" s="3" t="s">
        <v>25</v>
      </c>
      <c r="E12" s="3" t="s">
        <v>28</v>
      </c>
      <c r="F12" s="1" t="s">
        <v>31</v>
      </c>
      <c r="H12" s="10" t="s">
        <v>48</v>
      </c>
      <c r="I12" s="10"/>
      <c r="J12" s="11"/>
      <c r="K12" s="11"/>
      <c r="L12" s="11"/>
      <c r="M12" s="11"/>
      <c r="N12" s="11">
        <f>(M4)-((J13/J3)*M13)-((J14/J3)*M14)-((J15/J3)*M15)</f>
        <v>0.1394760344065904</v>
      </c>
    </row>
    <row r="13" spans="1:15" x14ac:dyDescent="0.25">
      <c r="A13" s="1">
        <v>11</v>
      </c>
      <c r="B13" t="s">
        <v>14</v>
      </c>
      <c r="C13" s="3" t="s">
        <v>24</v>
      </c>
      <c r="D13" s="8" t="s">
        <v>27</v>
      </c>
      <c r="E13" s="8" t="s">
        <v>30</v>
      </c>
      <c r="F13" s="1" t="s">
        <v>31</v>
      </c>
      <c r="H13" s="10"/>
      <c r="I13" s="10" t="s">
        <v>30</v>
      </c>
      <c r="J13" s="11">
        <v>4</v>
      </c>
      <c r="K13" s="11">
        <v>3</v>
      </c>
      <c r="L13" s="11">
        <v>1</v>
      </c>
      <c r="M13" s="11">
        <f>((-K13/J13)*IMLOG2(K13/J13)+(-L13/J13)*IMLOG2(L13/J13))</f>
        <v>0.81127812445913294</v>
      </c>
      <c r="N13" s="11"/>
    </row>
    <row r="14" spans="1:15" x14ac:dyDescent="0.25">
      <c r="A14" s="1">
        <v>12</v>
      </c>
      <c r="B14" t="s">
        <v>16</v>
      </c>
      <c r="C14" s="4" t="s">
        <v>22</v>
      </c>
      <c r="D14" s="2" t="s">
        <v>25</v>
      </c>
      <c r="E14" s="8" t="s">
        <v>29</v>
      </c>
      <c r="F14" s="1" t="s">
        <v>31</v>
      </c>
      <c r="H14" s="10"/>
      <c r="I14" s="10" t="s">
        <v>28</v>
      </c>
      <c r="J14" s="11">
        <v>7</v>
      </c>
      <c r="K14" s="11">
        <v>5</v>
      </c>
      <c r="L14" s="11">
        <v>2</v>
      </c>
      <c r="M14" s="11">
        <f>((-K14/J14)*IMLOG2(K14/J14)+(-L14/J14)*IMLOG2(L14/J14))</f>
        <v>0.86312056856663</v>
      </c>
      <c r="N14" s="11"/>
    </row>
    <row r="15" spans="1:15" x14ac:dyDescent="0.25">
      <c r="A15" s="1">
        <v>13</v>
      </c>
      <c r="B15" t="s">
        <v>15</v>
      </c>
      <c r="C15" s="8" t="s">
        <v>23</v>
      </c>
      <c r="D15" s="5" t="s">
        <v>26</v>
      </c>
      <c r="E15" s="8" t="s">
        <v>29</v>
      </c>
      <c r="F15" s="9" t="s">
        <v>32</v>
      </c>
      <c r="H15" s="10"/>
      <c r="I15" s="10" t="s">
        <v>29</v>
      </c>
      <c r="J15" s="11">
        <v>7</v>
      </c>
      <c r="K15" s="11">
        <v>2</v>
      </c>
      <c r="L15" s="11">
        <v>5</v>
      </c>
      <c r="M15" s="11">
        <f>((-K15/J15)*IMLOG2(K15/J15)+(-L15/J15)*IMLOG2(L15/J15))</f>
        <v>0.86312056856663</v>
      </c>
      <c r="N15" s="11"/>
    </row>
    <row r="16" spans="1:15" x14ac:dyDescent="0.25">
      <c r="A16" s="1">
        <v>14</v>
      </c>
      <c r="B16" t="s">
        <v>17</v>
      </c>
      <c r="C16" s="2" t="s">
        <v>24</v>
      </c>
      <c r="D16" s="2" t="s">
        <v>25</v>
      </c>
      <c r="E16" s="8" t="s">
        <v>29</v>
      </c>
      <c r="F16" s="9" t="s">
        <v>32</v>
      </c>
    </row>
    <row r="17" spans="1:14" x14ac:dyDescent="0.25">
      <c r="A17" s="1">
        <v>15</v>
      </c>
      <c r="B17" t="s">
        <v>18</v>
      </c>
      <c r="C17" s="2" t="s">
        <v>24</v>
      </c>
      <c r="D17" t="s">
        <v>26</v>
      </c>
      <c r="E17" s="7" t="s">
        <v>30</v>
      </c>
      <c r="F17" s="9" t="s">
        <v>32</v>
      </c>
      <c r="J17" s="1"/>
      <c r="K17" s="1" t="s">
        <v>25</v>
      </c>
      <c r="L17" s="1"/>
      <c r="M17" s="1"/>
      <c r="N17" s="1"/>
    </row>
    <row r="18" spans="1:14" x14ac:dyDescent="0.25">
      <c r="A18" s="1">
        <v>16</v>
      </c>
      <c r="B18" t="s">
        <v>19</v>
      </c>
      <c r="C18" s="8" t="s">
        <v>23</v>
      </c>
      <c r="D18" s="2" t="s">
        <v>25</v>
      </c>
      <c r="E18" s="8" t="s">
        <v>29</v>
      </c>
      <c r="F18" s="1" t="s">
        <v>31</v>
      </c>
      <c r="H18" s="10"/>
      <c r="I18" s="11"/>
      <c r="J18" s="11" t="s">
        <v>35</v>
      </c>
      <c r="K18" s="11" t="s">
        <v>39</v>
      </c>
      <c r="L18" s="11" t="s">
        <v>40</v>
      </c>
      <c r="M18" s="11" t="s">
        <v>36</v>
      </c>
      <c r="N18" s="11" t="s">
        <v>37</v>
      </c>
    </row>
    <row r="19" spans="1:14" x14ac:dyDescent="0.25">
      <c r="A19" s="1">
        <v>17</v>
      </c>
      <c r="B19" t="s">
        <v>20</v>
      </c>
      <c r="C19" s="8" t="s">
        <v>23</v>
      </c>
      <c r="D19" s="6" t="s">
        <v>27</v>
      </c>
      <c r="E19" s="3" t="s">
        <v>28</v>
      </c>
      <c r="F19" s="9" t="s">
        <v>32</v>
      </c>
      <c r="H19" s="10" t="s">
        <v>34</v>
      </c>
      <c r="I19" s="10"/>
      <c r="J19" s="11">
        <v>18</v>
      </c>
      <c r="K19" s="11">
        <v>10</v>
      </c>
      <c r="L19" s="11">
        <v>8</v>
      </c>
      <c r="M19" s="11"/>
      <c r="N19" s="11"/>
    </row>
    <row r="20" spans="1:14" x14ac:dyDescent="0.25">
      <c r="A20" s="1">
        <v>18</v>
      </c>
      <c r="B20" t="s">
        <v>21</v>
      </c>
      <c r="C20" s="2" t="s">
        <v>24</v>
      </c>
      <c r="D20" s="2" t="s">
        <v>25</v>
      </c>
      <c r="E20" s="8" t="s">
        <v>29</v>
      </c>
      <c r="F20" s="9" t="s">
        <v>32</v>
      </c>
      <c r="H20" s="10" t="s">
        <v>1</v>
      </c>
      <c r="I20" s="10"/>
      <c r="J20" s="11"/>
      <c r="K20" s="11"/>
      <c r="L20" s="11"/>
      <c r="M20" s="11">
        <f>((-K19/J19)*IMLOG2(K19/J19)+(-L19/J19)*IMLOG2(L19/J19))</f>
        <v>0.99107605983822111</v>
      </c>
      <c r="N20" s="11">
        <f>(M20)-((J21/J19)*M21)-((J22/J19)*M22)-((J23/J19)*M23)</f>
        <v>0.89376332831667549</v>
      </c>
    </row>
    <row r="21" spans="1:14" x14ac:dyDescent="0.25">
      <c r="H21" s="10"/>
      <c r="I21" s="10" t="s">
        <v>22</v>
      </c>
      <c r="J21" s="11">
        <v>3</v>
      </c>
      <c r="K21" s="11">
        <v>3</v>
      </c>
      <c r="L21" s="11">
        <v>0</v>
      </c>
      <c r="M21" s="11">
        <v>0</v>
      </c>
      <c r="N21" s="11"/>
    </row>
    <row r="22" spans="1:14" ht="15.75" thickBot="1" x14ac:dyDescent="0.3">
      <c r="A22" s="13" t="s">
        <v>33</v>
      </c>
      <c r="B22" s="14" t="s">
        <v>0</v>
      </c>
      <c r="C22" s="14" t="s">
        <v>1</v>
      </c>
      <c r="D22" s="14" t="s">
        <v>2</v>
      </c>
      <c r="E22" s="14" t="s">
        <v>49</v>
      </c>
      <c r="F22" s="15" t="s">
        <v>3</v>
      </c>
      <c r="H22" s="10"/>
      <c r="I22" s="10" t="s">
        <v>23</v>
      </c>
      <c r="J22" s="11">
        <v>1</v>
      </c>
      <c r="K22" s="11">
        <v>1</v>
      </c>
      <c r="L22" s="11">
        <v>0</v>
      </c>
      <c r="M22" s="11">
        <v>0</v>
      </c>
      <c r="N22" s="11"/>
    </row>
    <row r="23" spans="1:14" ht="15.75" thickTop="1" x14ac:dyDescent="0.25">
      <c r="A23" s="16">
        <v>1</v>
      </c>
      <c r="B23" s="17" t="s">
        <v>4</v>
      </c>
      <c r="C23" s="18" t="s">
        <v>22</v>
      </c>
      <c r="D23" s="19" t="s">
        <v>25</v>
      </c>
      <c r="E23" s="20" t="s">
        <v>28</v>
      </c>
      <c r="F23" s="21" t="s">
        <v>31</v>
      </c>
      <c r="H23" s="10"/>
      <c r="I23" s="10" t="s">
        <v>24</v>
      </c>
      <c r="J23" s="11">
        <v>3</v>
      </c>
      <c r="K23" s="11">
        <v>1</v>
      </c>
      <c r="L23" s="11">
        <v>2</v>
      </c>
      <c r="M23" s="11">
        <f>((-K23/J19)*IMLOG2(K23/J19)+(-L23/J19)*IMLOG2(L23/J19))</f>
        <v>0.58387638912927387</v>
      </c>
      <c r="N23" s="11"/>
    </row>
    <row r="24" spans="1:14" x14ac:dyDescent="0.25">
      <c r="A24" s="22">
        <v>2</v>
      </c>
      <c r="B24" s="23" t="s">
        <v>10</v>
      </c>
      <c r="C24" s="24" t="s">
        <v>22</v>
      </c>
      <c r="D24" s="24" t="s">
        <v>25</v>
      </c>
      <c r="E24" s="24" t="s">
        <v>28</v>
      </c>
      <c r="F24" s="25" t="s">
        <v>31</v>
      </c>
      <c r="H24" s="10" t="s">
        <v>49</v>
      </c>
      <c r="I24" s="10"/>
      <c r="J24" s="11"/>
      <c r="K24" s="11"/>
      <c r="L24" s="11"/>
      <c r="M24" s="11"/>
      <c r="N24" s="11"/>
    </row>
    <row r="25" spans="1:14" x14ac:dyDescent="0.25">
      <c r="A25" s="16">
        <v>3</v>
      </c>
      <c r="B25" s="17" t="s">
        <v>6</v>
      </c>
      <c r="C25" s="26" t="s">
        <v>23</v>
      </c>
      <c r="D25" s="26" t="s">
        <v>27</v>
      </c>
      <c r="E25" s="19" t="s">
        <v>30</v>
      </c>
      <c r="F25" s="21" t="s">
        <v>31</v>
      </c>
      <c r="H25" s="10"/>
      <c r="I25" s="10" t="s">
        <v>41</v>
      </c>
      <c r="J25" s="11">
        <v>0</v>
      </c>
      <c r="K25" s="11">
        <v>0</v>
      </c>
      <c r="L25" s="11">
        <v>0</v>
      </c>
      <c r="M25" s="11">
        <v>0</v>
      </c>
      <c r="N25" s="11">
        <f>(M20)-((J25/J19)*M25)-((J26/J19)*M26)-((J27/J19)*M27)</f>
        <v>0.83453655359415646</v>
      </c>
    </row>
    <row r="26" spans="1:14" x14ac:dyDescent="0.25">
      <c r="A26" s="22">
        <v>4</v>
      </c>
      <c r="B26" s="23" t="s">
        <v>7</v>
      </c>
      <c r="C26" s="27" t="s">
        <v>22</v>
      </c>
      <c r="D26" s="28" t="s">
        <v>26</v>
      </c>
      <c r="E26" s="24" t="s">
        <v>29</v>
      </c>
      <c r="F26" s="25" t="s">
        <v>32</v>
      </c>
      <c r="H26" s="10"/>
      <c r="I26" s="10" t="s">
        <v>28</v>
      </c>
      <c r="J26" s="11">
        <v>3</v>
      </c>
      <c r="K26" s="11">
        <v>3</v>
      </c>
      <c r="L26" s="11">
        <v>0</v>
      </c>
      <c r="M26" s="11">
        <v>0</v>
      </c>
      <c r="N26" s="11"/>
    </row>
    <row r="27" spans="1:14" x14ac:dyDescent="0.25">
      <c r="A27" s="16">
        <v>5</v>
      </c>
      <c r="B27" s="17" t="s">
        <v>8</v>
      </c>
      <c r="C27" s="26" t="s">
        <v>23</v>
      </c>
      <c r="D27" s="29" t="s">
        <v>26</v>
      </c>
      <c r="E27" s="19" t="s">
        <v>30</v>
      </c>
      <c r="F27" s="21" t="s">
        <v>31</v>
      </c>
      <c r="H27" s="10"/>
      <c r="I27" s="10" t="s">
        <v>29</v>
      </c>
      <c r="J27" s="11">
        <v>4</v>
      </c>
      <c r="K27" s="11">
        <v>2</v>
      </c>
      <c r="L27" s="11">
        <v>2</v>
      </c>
      <c r="M27" s="11">
        <f>((-K27/J19)*IMLOG2(K27/J19)+(-L27/J19)*IMLOG2(L27/J19))</f>
        <v>0.70442777809829105</v>
      </c>
      <c r="N27" s="11"/>
    </row>
    <row r="28" spans="1:14" x14ac:dyDescent="0.25">
      <c r="A28" s="22">
        <v>6</v>
      </c>
      <c r="B28" s="23" t="s">
        <v>9</v>
      </c>
      <c r="C28" s="27" t="s">
        <v>22</v>
      </c>
      <c r="D28" s="24" t="s">
        <v>27</v>
      </c>
      <c r="E28" s="30" t="s">
        <v>28</v>
      </c>
      <c r="F28" s="31" t="s">
        <v>31</v>
      </c>
    </row>
    <row r="29" spans="1:14" x14ac:dyDescent="0.25">
      <c r="A29" s="16">
        <v>7</v>
      </c>
      <c r="B29" s="17" t="s">
        <v>10</v>
      </c>
      <c r="C29" s="18" t="s">
        <v>22</v>
      </c>
      <c r="D29" s="32" t="s">
        <v>25</v>
      </c>
      <c r="E29" s="32" t="s">
        <v>28</v>
      </c>
      <c r="F29" s="21" t="s">
        <v>31</v>
      </c>
    </row>
    <row r="30" spans="1:14" x14ac:dyDescent="0.25">
      <c r="A30" s="22">
        <v>8</v>
      </c>
      <c r="B30" s="23" t="s">
        <v>11</v>
      </c>
      <c r="C30" s="33" t="s">
        <v>24</v>
      </c>
      <c r="D30" s="28" t="s">
        <v>26</v>
      </c>
      <c r="E30" s="30" t="s">
        <v>28</v>
      </c>
      <c r="F30" s="25" t="s">
        <v>32</v>
      </c>
      <c r="J30" s="1"/>
      <c r="K30" s="1" t="s">
        <v>24</v>
      </c>
      <c r="L30" s="1"/>
      <c r="M30" s="1"/>
      <c r="N30" s="1"/>
    </row>
    <row r="31" spans="1:14" x14ac:dyDescent="0.25">
      <c r="D31" t="s">
        <v>25</v>
      </c>
      <c r="H31" s="10"/>
      <c r="I31" s="11"/>
      <c r="J31" s="11" t="s">
        <v>35</v>
      </c>
      <c r="K31" s="11" t="s">
        <v>39</v>
      </c>
      <c r="L31" s="11" t="s">
        <v>40</v>
      </c>
      <c r="M31" s="11" t="s">
        <v>36</v>
      </c>
      <c r="N31" s="11" t="s">
        <v>37</v>
      </c>
    </row>
    <row r="32" spans="1:14" ht="15.75" thickBot="1" x14ac:dyDescent="0.3">
      <c r="A32" s="13" t="s">
        <v>33</v>
      </c>
      <c r="B32" s="14" t="s">
        <v>0</v>
      </c>
      <c r="C32" s="14" t="s">
        <v>1</v>
      </c>
      <c r="D32" s="14" t="s">
        <v>2</v>
      </c>
      <c r="E32" s="14" t="s">
        <v>49</v>
      </c>
      <c r="F32" s="15" t="s">
        <v>3</v>
      </c>
      <c r="H32" s="10" t="s">
        <v>34</v>
      </c>
      <c r="I32" s="10"/>
      <c r="J32" s="11">
        <v>18</v>
      </c>
      <c r="K32" s="11">
        <v>10</v>
      </c>
      <c r="L32" s="11">
        <v>8</v>
      </c>
      <c r="M32" s="11"/>
      <c r="N32" s="11"/>
    </row>
    <row r="33" spans="1:14" ht="15.75" thickTop="1" x14ac:dyDescent="0.25">
      <c r="A33" s="16">
        <v>1</v>
      </c>
      <c r="B33" s="17" t="s">
        <v>4</v>
      </c>
      <c r="C33" s="18" t="s">
        <v>22</v>
      </c>
      <c r="D33" s="19" t="s">
        <v>25</v>
      </c>
      <c r="E33" s="20" t="s">
        <v>28</v>
      </c>
      <c r="F33" s="21" t="s">
        <v>31</v>
      </c>
      <c r="H33" s="10" t="s">
        <v>49</v>
      </c>
      <c r="I33" s="10"/>
      <c r="J33" s="11"/>
      <c r="K33" s="11"/>
      <c r="L33" s="11"/>
      <c r="M33" s="11">
        <f>((-K32/J32)*IMLOG2(K32/J32)+(-L32/J32)*IMLOG2(L32/J32))</f>
        <v>0.99107605983822111</v>
      </c>
      <c r="N33" s="11">
        <f>(M33)-((J34/J32)*M34)-((J35/J32)*M35)-((J36/J32)*M36)</f>
        <v>0.99107605983822111</v>
      </c>
    </row>
    <row r="34" spans="1:14" x14ac:dyDescent="0.25">
      <c r="A34" s="22">
        <v>2</v>
      </c>
      <c r="B34" s="23" t="s">
        <v>10</v>
      </c>
      <c r="C34" s="24" t="s">
        <v>22</v>
      </c>
      <c r="D34" s="24" t="s">
        <v>25</v>
      </c>
      <c r="E34" s="24" t="s">
        <v>28</v>
      </c>
      <c r="F34" s="25" t="s">
        <v>31</v>
      </c>
      <c r="H34" s="10"/>
      <c r="I34" s="10" t="s">
        <v>30</v>
      </c>
      <c r="J34" s="11">
        <v>0</v>
      </c>
      <c r="K34" s="11">
        <v>0</v>
      </c>
      <c r="L34" s="11">
        <v>0</v>
      </c>
      <c r="M34" s="11">
        <v>0</v>
      </c>
      <c r="N34" s="11"/>
    </row>
    <row r="35" spans="1:14" x14ac:dyDescent="0.25">
      <c r="A35" s="16">
        <v>3</v>
      </c>
      <c r="B35" s="17" t="s">
        <v>13</v>
      </c>
      <c r="C35" s="26" t="s">
        <v>24</v>
      </c>
      <c r="D35" s="26" t="s">
        <v>25</v>
      </c>
      <c r="E35" s="19" t="s">
        <v>28</v>
      </c>
      <c r="F35" s="21" t="s">
        <v>31</v>
      </c>
      <c r="H35" s="10"/>
      <c r="I35" s="10" t="s">
        <v>28</v>
      </c>
      <c r="J35" s="11">
        <v>1</v>
      </c>
      <c r="K35" s="11">
        <v>1</v>
      </c>
      <c r="L35" s="11">
        <v>0</v>
      </c>
      <c r="M35" s="11">
        <v>0</v>
      </c>
      <c r="N35" s="11"/>
    </row>
    <row r="36" spans="1:14" x14ac:dyDescent="0.25">
      <c r="A36" s="22">
        <v>4</v>
      </c>
      <c r="B36" s="23" t="s">
        <v>50</v>
      </c>
      <c r="C36" s="27" t="s">
        <v>22</v>
      </c>
      <c r="D36" s="28" t="s">
        <v>25</v>
      </c>
      <c r="E36" s="24" t="s">
        <v>29</v>
      </c>
      <c r="F36" s="25" t="s">
        <v>31</v>
      </c>
      <c r="H36" s="10"/>
      <c r="I36" s="10" t="s">
        <v>29</v>
      </c>
      <c r="J36" s="11">
        <v>2</v>
      </c>
      <c r="K36" s="11">
        <v>0</v>
      </c>
      <c r="L36" s="11">
        <v>2</v>
      </c>
      <c r="M36" s="11">
        <v>0</v>
      </c>
      <c r="N36" s="11"/>
    </row>
    <row r="37" spans="1:14" x14ac:dyDescent="0.25">
      <c r="A37" s="16">
        <v>5</v>
      </c>
      <c r="B37" s="17" t="s">
        <v>17</v>
      </c>
      <c r="C37" s="26" t="s">
        <v>24</v>
      </c>
      <c r="D37" s="29" t="s">
        <v>25</v>
      </c>
      <c r="E37" s="19" t="s">
        <v>29</v>
      </c>
      <c r="F37" s="21" t="s">
        <v>32</v>
      </c>
      <c r="H37" s="10" t="s">
        <v>2</v>
      </c>
      <c r="I37" s="10"/>
      <c r="J37" s="11"/>
      <c r="K37" s="11"/>
      <c r="L37" s="11"/>
      <c r="M37" s="11"/>
      <c r="N37" s="11"/>
    </row>
    <row r="38" spans="1:14" x14ac:dyDescent="0.25">
      <c r="A38" s="22">
        <v>6</v>
      </c>
      <c r="B38" s="23" t="s">
        <v>19</v>
      </c>
      <c r="C38" s="27" t="s">
        <v>23</v>
      </c>
      <c r="D38" s="24" t="s">
        <v>25</v>
      </c>
      <c r="E38" s="30" t="s">
        <v>29</v>
      </c>
      <c r="F38" s="31" t="s">
        <v>31</v>
      </c>
      <c r="H38" s="10"/>
      <c r="I38" s="10" t="s">
        <v>25</v>
      </c>
      <c r="J38" s="11">
        <v>3</v>
      </c>
      <c r="K38" s="11">
        <v>1</v>
      </c>
      <c r="L38" s="11">
        <v>2</v>
      </c>
      <c r="M38" s="11">
        <f>((-K38/J32)*IMLOG2(K38/J32)+(-L38/J32)*IMLOG2(L38/J32))</f>
        <v>0.58387638912927387</v>
      </c>
      <c r="N38" s="11">
        <v>0.89376332800000002</v>
      </c>
    </row>
    <row r="39" spans="1:14" x14ac:dyDescent="0.25">
      <c r="A39" s="16">
        <v>7</v>
      </c>
      <c r="B39" s="17" t="s">
        <v>21</v>
      </c>
      <c r="C39" s="18" t="s">
        <v>24</v>
      </c>
      <c r="D39" s="32" t="s">
        <v>25</v>
      </c>
      <c r="E39" s="32" t="s">
        <v>29</v>
      </c>
      <c r="F39" s="21" t="s">
        <v>32</v>
      </c>
      <c r="H39" s="10"/>
      <c r="I39" s="10" t="s">
        <v>38</v>
      </c>
      <c r="J39" s="11">
        <v>0</v>
      </c>
      <c r="K39" s="11">
        <v>0</v>
      </c>
      <c r="L39" s="11">
        <v>0</v>
      </c>
      <c r="M39" s="11">
        <v>0</v>
      </c>
      <c r="N39" s="11"/>
    </row>
    <row r="41" spans="1:14" x14ac:dyDescent="0.25">
      <c r="D41" t="s">
        <v>24</v>
      </c>
    </row>
    <row r="42" spans="1:14" ht="15.75" thickBot="1" x14ac:dyDescent="0.3">
      <c r="A42" s="13" t="s">
        <v>33</v>
      </c>
      <c r="B42" s="14" t="s">
        <v>0</v>
      </c>
      <c r="C42" s="14" t="s">
        <v>1</v>
      </c>
      <c r="D42" s="14" t="s">
        <v>2</v>
      </c>
      <c r="E42" s="14" t="s">
        <v>49</v>
      </c>
      <c r="F42" s="15" t="s">
        <v>3</v>
      </c>
      <c r="K42" t="s">
        <v>27</v>
      </c>
    </row>
    <row r="43" spans="1:14" ht="15.75" thickTop="1" x14ac:dyDescent="0.25">
      <c r="A43" s="16">
        <v>1</v>
      </c>
      <c r="B43" s="17" t="s">
        <v>13</v>
      </c>
      <c r="C43" s="18" t="s">
        <v>24</v>
      </c>
      <c r="D43" s="19" t="s">
        <v>25</v>
      </c>
      <c r="E43" s="20" t="s">
        <v>28</v>
      </c>
      <c r="F43" s="21" t="s">
        <v>31</v>
      </c>
      <c r="H43" s="10"/>
      <c r="I43" s="11"/>
      <c r="J43" s="11" t="s">
        <v>35</v>
      </c>
      <c r="K43" s="11" t="s">
        <v>39</v>
      </c>
      <c r="L43" s="11" t="s">
        <v>40</v>
      </c>
      <c r="M43" s="11" t="s">
        <v>36</v>
      </c>
      <c r="N43" s="11" t="s">
        <v>37</v>
      </c>
    </row>
    <row r="44" spans="1:14" x14ac:dyDescent="0.25">
      <c r="A44" s="22">
        <v>2</v>
      </c>
      <c r="B44" s="23" t="s">
        <v>17</v>
      </c>
      <c r="C44" s="24" t="s">
        <v>24</v>
      </c>
      <c r="D44" s="24" t="s">
        <v>25</v>
      </c>
      <c r="E44" s="24" t="s">
        <v>29</v>
      </c>
      <c r="F44" s="25" t="s">
        <v>32</v>
      </c>
      <c r="H44" s="10" t="s">
        <v>34</v>
      </c>
      <c r="I44" s="10"/>
      <c r="J44" s="11">
        <v>18</v>
      </c>
      <c r="K44" s="11">
        <v>10</v>
      </c>
      <c r="L44" s="11">
        <v>8</v>
      </c>
      <c r="M44" s="11"/>
      <c r="N44" s="11"/>
    </row>
    <row r="45" spans="1:14" x14ac:dyDescent="0.25">
      <c r="A45" s="16">
        <v>3</v>
      </c>
      <c r="B45" s="17" t="s">
        <v>21</v>
      </c>
      <c r="C45" s="26" t="s">
        <v>24</v>
      </c>
      <c r="D45" s="26" t="s">
        <v>25</v>
      </c>
      <c r="E45" s="19" t="s">
        <v>29</v>
      </c>
      <c r="F45" s="21" t="s">
        <v>32</v>
      </c>
      <c r="H45" s="10" t="s">
        <v>1</v>
      </c>
      <c r="I45" s="10"/>
      <c r="J45" s="11"/>
      <c r="K45" s="11"/>
      <c r="L45" s="11"/>
      <c r="M45" s="11">
        <f>((-K44/J44)*IMLOG2(K44/J44)+(-L44/J44)*IMLOG2(L44/J44))</f>
        <v>0.99107605983822111</v>
      </c>
      <c r="N45" s="11"/>
    </row>
    <row r="46" spans="1:14" x14ac:dyDescent="0.25">
      <c r="D46" t="s">
        <v>27</v>
      </c>
      <c r="H46" s="10"/>
      <c r="I46" s="10" t="s">
        <v>22</v>
      </c>
      <c r="J46" s="11">
        <v>1</v>
      </c>
      <c r="K46" s="11">
        <v>1</v>
      </c>
      <c r="L46" s="11">
        <v>0</v>
      </c>
      <c r="M46" s="11">
        <v>0</v>
      </c>
      <c r="N46" s="11">
        <f>(M45)-((J46/J44)*M46)-((J47/J44)*M47)-((J48/J44)*M48)</f>
        <v>0.89376332831667549</v>
      </c>
    </row>
    <row r="47" spans="1:14" ht="15.75" thickBot="1" x14ac:dyDescent="0.3">
      <c r="A47" s="13" t="s">
        <v>33</v>
      </c>
      <c r="B47" s="14" t="s">
        <v>0</v>
      </c>
      <c r="C47" s="14" t="s">
        <v>1</v>
      </c>
      <c r="D47" s="14" t="s">
        <v>2</v>
      </c>
      <c r="E47" s="14" t="s">
        <v>49</v>
      </c>
      <c r="F47" s="15" t="s">
        <v>3</v>
      </c>
      <c r="H47" s="10"/>
      <c r="I47" s="10" t="s">
        <v>23</v>
      </c>
      <c r="J47" s="11">
        <v>3</v>
      </c>
      <c r="K47" s="11">
        <v>2</v>
      </c>
      <c r="L47" s="11">
        <v>1</v>
      </c>
      <c r="M47" s="11">
        <f>((-K47/J44)*IMLOG2(K47/J44)+(-L47/J44)*IMLOG2(L47/J44))</f>
        <v>0.58387638912927387</v>
      </c>
      <c r="N47" s="11"/>
    </row>
    <row r="48" spans="1:14" ht="15.75" thickTop="1" x14ac:dyDescent="0.25">
      <c r="A48" s="16">
        <v>1</v>
      </c>
      <c r="B48" s="17" t="s">
        <v>6</v>
      </c>
      <c r="C48" s="18" t="s">
        <v>23</v>
      </c>
      <c r="D48" s="19" t="s">
        <v>27</v>
      </c>
      <c r="E48" s="20" t="s">
        <v>30</v>
      </c>
      <c r="F48" s="21" t="s">
        <v>31</v>
      </c>
      <c r="H48" s="10"/>
      <c r="I48" s="10" t="s">
        <v>24</v>
      </c>
      <c r="J48" s="11">
        <v>1</v>
      </c>
      <c r="K48" s="11">
        <v>1</v>
      </c>
      <c r="L48" s="11">
        <v>0</v>
      </c>
      <c r="M48" s="11">
        <v>0</v>
      </c>
      <c r="N48" s="11"/>
    </row>
    <row r="49" spans="1:14" x14ac:dyDescent="0.25">
      <c r="A49" s="22">
        <v>2</v>
      </c>
      <c r="B49" s="23" t="s">
        <v>9</v>
      </c>
      <c r="C49" s="24" t="s">
        <v>22</v>
      </c>
      <c r="D49" s="24" t="s">
        <v>27</v>
      </c>
      <c r="E49" s="24" t="s">
        <v>28</v>
      </c>
      <c r="F49" s="25" t="s">
        <v>31</v>
      </c>
      <c r="H49" s="10" t="s">
        <v>49</v>
      </c>
      <c r="I49" s="10"/>
      <c r="J49" s="11"/>
      <c r="K49" s="11"/>
      <c r="L49" s="11"/>
      <c r="M49" s="11"/>
      <c r="N49" s="11"/>
    </row>
    <row r="50" spans="1:14" x14ac:dyDescent="0.25">
      <c r="A50" s="16">
        <v>3</v>
      </c>
      <c r="B50" s="17" t="s">
        <v>12</v>
      </c>
      <c r="C50" s="26" t="s">
        <v>23</v>
      </c>
      <c r="D50" s="26" t="s">
        <v>27</v>
      </c>
      <c r="E50" s="19" t="s">
        <v>28</v>
      </c>
      <c r="F50" s="21" t="s">
        <v>31</v>
      </c>
      <c r="H50" s="10"/>
      <c r="I50" s="10" t="s">
        <v>41</v>
      </c>
      <c r="J50" s="11">
        <v>2</v>
      </c>
      <c r="K50" s="11">
        <v>2</v>
      </c>
      <c r="L50" s="11">
        <v>0</v>
      </c>
      <c r="M50" s="11">
        <v>0</v>
      </c>
      <c r="N50" s="11">
        <f>(M45)-((J50/J44)*M50)-((J51/J44)*M51)-((J52/J44)*M52)</f>
        <v>0.89376332831667549</v>
      </c>
    </row>
    <row r="51" spans="1:14" x14ac:dyDescent="0.25">
      <c r="A51" s="22">
        <v>4</v>
      </c>
      <c r="B51" s="23" t="s">
        <v>14</v>
      </c>
      <c r="C51" s="27" t="s">
        <v>24</v>
      </c>
      <c r="D51" s="28" t="s">
        <v>27</v>
      </c>
      <c r="E51" s="24" t="s">
        <v>30</v>
      </c>
      <c r="F51" s="25" t="s">
        <v>31</v>
      </c>
      <c r="H51" s="10"/>
      <c r="I51" s="10" t="s">
        <v>28</v>
      </c>
      <c r="J51" s="12">
        <v>3</v>
      </c>
      <c r="K51" s="11">
        <v>2</v>
      </c>
      <c r="L51" s="11">
        <v>1</v>
      </c>
      <c r="M51" s="11">
        <f>((-K51/J44)*IMLOG2(K51/J44)+(-L51/J44)*IMLOG2(L51/J44))</f>
        <v>0.58387638912927387</v>
      </c>
      <c r="N51" s="11"/>
    </row>
    <row r="52" spans="1:14" x14ac:dyDescent="0.25">
      <c r="A52" s="16">
        <v>5</v>
      </c>
      <c r="B52" s="17" t="s">
        <v>20</v>
      </c>
      <c r="C52" s="26" t="s">
        <v>23</v>
      </c>
      <c r="D52" s="29" t="s">
        <v>27</v>
      </c>
      <c r="E52" s="19" t="s">
        <v>28</v>
      </c>
      <c r="F52" s="21" t="s">
        <v>32</v>
      </c>
      <c r="H52" s="10"/>
      <c r="I52" s="10" t="s">
        <v>29</v>
      </c>
      <c r="J52" s="11">
        <v>0</v>
      </c>
      <c r="K52" s="11">
        <v>0</v>
      </c>
      <c r="L52" s="11">
        <v>0</v>
      </c>
      <c r="M52" s="11">
        <v>0</v>
      </c>
      <c r="N52" s="11"/>
    </row>
    <row r="54" spans="1:14" x14ac:dyDescent="0.25">
      <c r="D54" t="s">
        <v>26</v>
      </c>
    </row>
    <row r="55" spans="1:14" ht="15.75" thickBot="1" x14ac:dyDescent="0.3">
      <c r="A55" s="13" t="s">
        <v>33</v>
      </c>
      <c r="B55" s="14" t="s">
        <v>0</v>
      </c>
      <c r="C55" s="14" t="s">
        <v>1</v>
      </c>
      <c r="D55" s="14" t="s">
        <v>2</v>
      </c>
      <c r="E55" s="14" t="s">
        <v>49</v>
      </c>
      <c r="F55" s="15" t="s">
        <v>3</v>
      </c>
      <c r="K55" t="s">
        <v>26</v>
      </c>
    </row>
    <row r="56" spans="1:14" ht="15.75" thickTop="1" x14ac:dyDescent="0.25">
      <c r="A56" s="16">
        <v>1</v>
      </c>
      <c r="B56" s="17" t="s">
        <v>5</v>
      </c>
      <c r="C56" s="18" t="s">
        <v>23</v>
      </c>
      <c r="D56" s="19" t="s">
        <v>26</v>
      </c>
      <c r="E56" s="20" t="s">
        <v>29</v>
      </c>
      <c r="F56" s="21" t="s">
        <v>32</v>
      </c>
      <c r="H56" s="10"/>
      <c r="I56" s="11"/>
      <c r="J56" s="11" t="s">
        <v>35</v>
      </c>
      <c r="K56" s="11" t="s">
        <v>39</v>
      </c>
      <c r="L56" s="11" t="s">
        <v>40</v>
      </c>
      <c r="M56" s="11" t="s">
        <v>36</v>
      </c>
      <c r="N56" s="11" t="s">
        <v>37</v>
      </c>
    </row>
    <row r="57" spans="1:14" x14ac:dyDescent="0.25">
      <c r="A57" s="22">
        <v>2</v>
      </c>
      <c r="B57" s="23" t="s">
        <v>7</v>
      </c>
      <c r="C57" s="24" t="s">
        <v>22</v>
      </c>
      <c r="D57" s="24" t="s">
        <v>26</v>
      </c>
      <c r="E57" s="24" t="s">
        <v>29</v>
      </c>
      <c r="F57" s="25" t="s">
        <v>32</v>
      </c>
      <c r="H57" s="10" t="s">
        <v>34</v>
      </c>
      <c r="I57" s="10"/>
      <c r="J57" s="11">
        <v>18</v>
      </c>
      <c r="K57" s="11">
        <v>10</v>
      </c>
      <c r="L57" s="11">
        <v>8</v>
      </c>
      <c r="M57" s="11"/>
      <c r="N57" s="11"/>
    </row>
    <row r="58" spans="1:14" x14ac:dyDescent="0.25">
      <c r="A58" s="16">
        <v>3</v>
      </c>
      <c r="B58" s="17" t="s">
        <v>51</v>
      </c>
      <c r="C58" s="26" t="s">
        <v>23</v>
      </c>
      <c r="D58" s="26" t="s">
        <v>26</v>
      </c>
      <c r="E58" s="19" t="s">
        <v>30</v>
      </c>
      <c r="F58" s="21" t="s">
        <v>31</v>
      </c>
      <c r="H58" s="10" t="s">
        <v>1</v>
      </c>
      <c r="I58" s="10"/>
      <c r="J58" s="11"/>
      <c r="K58" s="11"/>
      <c r="L58" s="11"/>
      <c r="M58" s="11">
        <f>((-K57/J57)*IMLOG2(K57/J57)+(-L57/J57)*IMLOG2(L57/J57))</f>
        <v>0.99107605983822111</v>
      </c>
      <c r="N58" s="11"/>
    </row>
    <row r="59" spans="1:14" x14ac:dyDescent="0.25">
      <c r="A59" s="22">
        <v>4</v>
      </c>
      <c r="B59" s="23" t="s">
        <v>11</v>
      </c>
      <c r="C59" s="27" t="s">
        <v>24</v>
      </c>
      <c r="D59" s="28" t="s">
        <v>26</v>
      </c>
      <c r="E59" s="24" t="s">
        <v>28</v>
      </c>
      <c r="F59" s="25" t="s">
        <v>32</v>
      </c>
      <c r="H59" s="10"/>
      <c r="I59" s="10" t="s">
        <v>22</v>
      </c>
      <c r="J59" s="11">
        <v>1</v>
      </c>
      <c r="K59" s="11">
        <v>0</v>
      </c>
      <c r="L59" s="11">
        <v>1</v>
      </c>
      <c r="M59" s="11">
        <v>0</v>
      </c>
      <c r="N59" s="11">
        <f>(M58)-((J59/J57)*M59)-((J60/J57)*M60)-((J61/J57)*M61)</f>
        <v>0.89376332831667549</v>
      </c>
    </row>
    <row r="60" spans="1:14" x14ac:dyDescent="0.25">
      <c r="A60" s="16">
        <v>5</v>
      </c>
      <c r="B60" s="17" t="s">
        <v>15</v>
      </c>
      <c r="C60" s="26" t="s">
        <v>23</v>
      </c>
      <c r="D60" s="29" t="s">
        <v>26</v>
      </c>
      <c r="E60" s="19" t="s">
        <v>52</v>
      </c>
      <c r="F60" s="21" t="s">
        <v>32</v>
      </c>
      <c r="H60" s="10"/>
      <c r="I60" s="10" t="s">
        <v>23</v>
      </c>
      <c r="J60" s="11">
        <v>3</v>
      </c>
      <c r="K60" s="11">
        <v>1</v>
      </c>
      <c r="L60" s="11">
        <v>2</v>
      </c>
      <c r="M60" s="11">
        <f>((-K60/J57)*IMLOG2(K60/J57)+(-L60/J57)*IMLOG2(L60/J57))</f>
        <v>0.58387638912927387</v>
      </c>
      <c r="N60" s="11"/>
    </row>
    <row r="61" spans="1:14" x14ac:dyDescent="0.25">
      <c r="A61" s="22">
        <v>6</v>
      </c>
      <c r="B61" s="23" t="s">
        <v>18</v>
      </c>
      <c r="C61" s="27" t="s">
        <v>24</v>
      </c>
      <c r="D61" s="24" t="s">
        <v>26</v>
      </c>
      <c r="E61" s="30" t="s">
        <v>30</v>
      </c>
      <c r="F61" s="31" t="s">
        <v>32</v>
      </c>
      <c r="H61" s="10"/>
      <c r="I61" s="10" t="s">
        <v>24</v>
      </c>
      <c r="J61" s="11">
        <v>2</v>
      </c>
      <c r="K61" s="11">
        <v>0</v>
      </c>
      <c r="L61" s="11">
        <v>2</v>
      </c>
      <c r="M61" s="11">
        <v>0</v>
      </c>
      <c r="N61" s="11"/>
    </row>
    <row r="62" spans="1:14" x14ac:dyDescent="0.25">
      <c r="H62" s="10" t="s">
        <v>49</v>
      </c>
      <c r="I62" s="10"/>
      <c r="J62" s="11"/>
      <c r="K62" s="11"/>
      <c r="L62" s="11"/>
      <c r="M62" s="11"/>
      <c r="N62" s="11"/>
    </row>
    <row r="63" spans="1:14" x14ac:dyDescent="0.25">
      <c r="H63" s="10"/>
      <c r="I63" s="10" t="s">
        <v>41</v>
      </c>
      <c r="J63" s="11">
        <v>2</v>
      </c>
      <c r="K63" s="11">
        <v>1</v>
      </c>
      <c r="L63" s="11">
        <v>1</v>
      </c>
      <c r="M63" s="11">
        <f>((-K63/J57)*IMLOG2(K63/J57)+(-L63/J57)*IMLOG2(L63/J57))</f>
        <v>0.46332500016025668</v>
      </c>
      <c r="N63" s="11">
        <f>(M58)-((J63/J57)*M63)-((J64/J57)*M64)-((J65/J57)*M65)</f>
        <v>0.93959550426485927</v>
      </c>
    </row>
    <row r="64" spans="1:14" x14ac:dyDescent="0.25">
      <c r="D64" t="s">
        <v>30</v>
      </c>
      <c r="H64" s="10"/>
      <c r="I64" s="10" t="s">
        <v>28</v>
      </c>
      <c r="J64" s="12">
        <v>1</v>
      </c>
      <c r="K64" s="11">
        <v>0</v>
      </c>
      <c r="L64" s="11">
        <v>1</v>
      </c>
      <c r="M64" s="11">
        <v>0</v>
      </c>
      <c r="N64" s="11"/>
    </row>
    <row r="65" spans="1:14" ht="15.75" thickBot="1" x14ac:dyDescent="0.3">
      <c r="A65" s="13" t="s">
        <v>33</v>
      </c>
      <c r="B65" s="14" t="s">
        <v>0</v>
      </c>
      <c r="C65" s="14" t="s">
        <v>1</v>
      </c>
      <c r="D65" s="14" t="s">
        <v>2</v>
      </c>
      <c r="E65" s="14" t="s">
        <v>49</v>
      </c>
      <c r="F65" s="15" t="s">
        <v>3</v>
      </c>
      <c r="H65" s="10"/>
      <c r="I65" s="10" t="s">
        <v>29</v>
      </c>
      <c r="J65" s="11">
        <v>3</v>
      </c>
      <c r="K65" s="11">
        <v>0</v>
      </c>
      <c r="L65" s="11">
        <v>3</v>
      </c>
      <c r="M65" s="11">
        <v>0</v>
      </c>
      <c r="N65" s="11"/>
    </row>
    <row r="66" spans="1:14" ht="15.75" thickTop="1" x14ac:dyDescent="0.25">
      <c r="A66" s="16">
        <v>1</v>
      </c>
      <c r="B66" s="17" t="s">
        <v>51</v>
      </c>
      <c r="C66" s="18" t="s">
        <v>23</v>
      </c>
      <c r="D66" s="19" t="s">
        <v>26</v>
      </c>
      <c r="E66" s="20" t="s">
        <v>29</v>
      </c>
      <c r="F66" s="21" t="s">
        <v>31</v>
      </c>
    </row>
    <row r="67" spans="1:14" x14ac:dyDescent="0.25">
      <c r="A67" s="22">
        <v>2</v>
      </c>
      <c r="B67" s="23" t="s">
        <v>18</v>
      </c>
      <c r="C67" s="24" t="s">
        <v>24</v>
      </c>
      <c r="D67" s="24" t="s">
        <v>26</v>
      </c>
      <c r="E67" s="24" t="s">
        <v>29</v>
      </c>
      <c r="F67" s="25" t="s">
        <v>32</v>
      </c>
      <c r="K67" t="s">
        <v>30</v>
      </c>
    </row>
    <row r="68" spans="1:14" x14ac:dyDescent="0.25">
      <c r="H68" s="10"/>
      <c r="I68" s="11"/>
      <c r="J68" s="11" t="s">
        <v>35</v>
      </c>
      <c r="K68" s="11" t="s">
        <v>39</v>
      </c>
      <c r="L68" s="11" t="s">
        <v>40</v>
      </c>
      <c r="M68" s="11" t="s">
        <v>36</v>
      </c>
      <c r="N68" s="11" t="s">
        <v>37</v>
      </c>
    </row>
    <row r="69" spans="1:14" x14ac:dyDescent="0.25">
      <c r="H69" s="10" t="s">
        <v>34</v>
      </c>
      <c r="I69" s="10"/>
      <c r="J69" s="11">
        <v>18</v>
      </c>
      <c r="K69" s="11">
        <v>10</v>
      </c>
      <c r="L69" s="11">
        <v>8</v>
      </c>
      <c r="M69" s="11"/>
      <c r="N69" s="11"/>
    </row>
    <row r="70" spans="1:14" x14ac:dyDescent="0.25">
      <c r="H70" s="10" t="s">
        <v>1</v>
      </c>
      <c r="I70" s="10"/>
      <c r="J70" s="11"/>
      <c r="K70" s="11"/>
      <c r="L70" s="11"/>
      <c r="M70" s="11">
        <f>((-K69/J69)*IMLOG2(K69/J69)+(-L69/J69)*IMLOG2(L69/J69))</f>
        <v>0.99107605983822111</v>
      </c>
      <c r="N70" s="11"/>
    </row>
    <row r="71" spans="1:14" x14ac:dyDescent="0.25">
      <c r="H71" s="10"/>
      <c r="I71" s="10" t="s">
        <v>22</v>
      </c>
      <c r="J71" s="11">
        <v>0</v>
      </c>
      <c r="K71" s="11">
        <v>0</v>
      </c>
      <c r="L71" s="11">
        <v>0</v>
      </c>
      <c r="M71" s="11">
        <v>0</v>
      </c>
      <c r="N71" s="11">
        <f>(M70)-((J71/J69)*M71)-((J72/J69)*M72)-((J73/J69)*M73)</f>
        <v>0.99107605983822111</v>
      </c>
    </row>
    <row r="72" spans="1:14" x14ac:dyDescent="0.25">
      <c r="H72" s="10"/>
      <c r="I72" s="10" t="s">
        <v>23</v>
      </c>
      <c r="J72" s="11">
        <v>1</v>
      </c>
      <c r="K72" s="11">
        <v>1</v>
      </c>
      <c r="L72" s="11">
        <v>0</v>
      </c>
      <c r="M72" s="11">
        <v>0</v>
      </c>
      <c r="N72" s="11"/>
    </row>
    <row r="73" spans="1:14" x14ac:dyDescent="0.25">
      <c r="H73" s="10"/>
      <c r="I73" s="10" t="s">
        <v>24</v>
      </c>
      <c r="J73" s="11">
        <v>1</v>
      </c>
      <c r="K73" s="11">
        <v>0</v>
      </c>
      <c r="L73" s="11">
        <v>1</v>
      </c>
      <c r="M73" s="11">
        <v>0</v>
      </c>
      <c r="N73" s="11"/>
    </row>
    <row r="74" spans="1:14" x14ac:dyDescent="0.25">
      <c r="H74" s="10" t="s">
        <v>2</v>
      </c>
      <c r="I74" s="10"/>
      <c r="J74" s="11"/>
      <c r="K74" s="11"/>
      <c r="L74" s="11"/>
      <c r="M74" s="11"/>
      <c r="N74" s="11"/>
    </row>
    <row r="75" spans="1:14" x14ac:dyDescent="0.25">
      <c r="H75" s="10"/>
      <c r="I75" s="10" t="s">
        <v>25</v>
      </c>
      <c r="J75" s="11">
        <v>0</v>
      </c>
      <c r="K75" s="11">
        <v>0</v>
      </c>
      <c r="L75" s="11">
        <v>0</v>
      </c>
      <c r="M75" s="11">
        <v>0</v>
      </c>
      <c r="N75" s="11">
        <f>(M70)-((J75/J69)*M75)-((J76/J69)*M76)-((J77/J69)*M77)</f>
        <v>0.93959550426485927</v>
      </c>
    </row>
    <row r="76" spans="1:14" x14ac:dyDescent="0.25">
      <c r="H76" s="10"/>
      <c r="I76" s="10" t="s">
        <v>27</v>
      </c>
      <c r="J76" s="12">
        <v>0</v>
      </c>
      <c r="K76" s="11">
        <v>0</v>
      </c>
      <c r="L76" s="11">
        <v>0</v>
      </c>
      <c r="M76" s="11">
        <v>0</v>
      </c>
      <c r="N76" s="11"/>
    </row>
    <row r="77" spans="1:14" x14ac:dyDescent="0.25">
      <c r="H77" s="10"/>
      <c r="I77" s="10" t="s">
        <v>26</v>
      </c>
      <c r="J77" s="11">
        <v>2</v>
      </c>
      <c r="K77" s="11">
        <v>1</v>
      </c>
      <c r="L77" s="11">
        <v>1</v>
      </c>
      <c r="M77" s="11">
        <f>((-K77/J69)*IMLOG2(K77/J69)+(-L77/J69)*IMLOG2(L77/J69))</f>
        <v>0.46332500016025668</v>
      </c>
      <c r="N77" s="1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topLeftCell="B1" workbookViewId="0">
      <selection activeCell="G23" sqref="G23:G29"/>
    </sheetView>
  </sheetViews>
  <sheetFormatPr defaultRowHeight="15" x14ac:dyDescent="0.25"/>
  <cols>
    <col min="1" max="1" width="11" customWidth="1"/>
    <col min="2" max="2" width="11.85546875" customWidth="1"/>
    <col min="3" max="3" width="20.7109375" customWidth="1"/>
    <col min="4" max="4" width="14.140625" customWidth="1"/>
    <col min="5" max="5" width="29" customWidth="1"/>
    <col min="6" max="6" width="15.28515625" customWidth="1"/>
    <col min="7" max="7" width="38.5703125" customWidth="1"/>
    <col min="8" max="8" width="18.140625" customWidth="1"/>
    <col min="9" max="9" width="17.5703125" customWidth="1"/>
    <col min="10" max="10" width="11" customWidth="1"/>
  </cols>
  <sheetData>
    <row r="1" spans="1:10" x14ac:dyDescent="0.25">
      <c r="C1" s="34"/>
    </row>
    <row r="3" spans="1:10" x14ac:dyDescent="0.25">
      <c r="A3" s="1" t="s">
        <v>33</v>
      </c>
      <c r="B3" s="1" t="s">
        <v>0</v>
      </c>
      <c r="C3" s="1" t="s">
        <v>1</v>
      </c>
      <c r="D3" s="1" t="s">
        <v>2</v>
      </c>
      <c r="E3" s="1" t="s">
        <v>43</v>
      </c>
      <c r="F3" s="1" t="s">
        <v>3</v>
      </c>
      <c r="G3" s="41" t="s">
        <v>45</v>
      </c>
      <c r="H3" s="34"/>
      <c r="I3" t="s">
        <v>44</v>
      </c>
      <c r="J3" t="s">
        <v>47</v>
      </c>
    </row>
    <row r="4" spans="1:10" x14ac:dyDescent="0.25">
      <c r="A4" s="1" t="s">
        <v>42</v>
      </c>
      <c r="B4" t="s">
        <v>4</v>
      </c>
      <c r="C4" s="35">
        <v>85</v>
      </c>
      <c r="D4" s="37">
        <v>85</v>
      </c>
      <c r="E4" s="39">
        <v>70</v>
      </c>
      <c r="F4" s="1" t="s">
        <v>31</v>
      </c>
      <c r="G4" s="1">
        <f>0.3*Table32[[#This Row],[Nilai Sains]]+0.5*Table32[[#This Row],[Keaktifan]]+0.2*Table32[[#This Row],[Ekstrakurikuler Pramuka]]</f>
        <v>82</v>
      </c>
      <c r="I4" t="s">
        <v>1</v>
      </c>
      <c r="J4" s="42">
        <v>0.3</v>
      </c>
    </row>
    <row r="5" spans="1:10" x14ac:dyDescent="0.25">
      <c r="A5" s="1">
        <v>2</v>
      </c>
      <c r="B5" t="s">
        <v>5</v>
      </c>
      <c r="C5" s="36">
        <v>65</v>
      </c>
      <c r="D5" s="36">
        <v>60</v>
      </c>
      <c r="E5" s="36">
        <v>60</v>
      </c>
      <c r="F5" s="9" t="s">
        <v>32</v>
      </c>
      <c r="G5" s="1">
        <f>0.3*Table32[[#This Row],[Nilai Sains]]+0.5*Table32[[#This Row],[Keaktifan]]+0.2*Table32[[#This Row],[Ekstrakurikuler Pramuka]]</f>
        <v>61.5</v>
      </c>
      <c r="I5" t="s">
        <v>2</v>
      </c>
      <c r="J5" s="42">
        <v>0.5</v>
      </c>
    </row>
    <row r="6" spans="1:10" x14ac:dyDescent="0.25">
      <c r="A6" s="1">
        <v>3</v>
      </c>
      <c r="B6" t="s">
        <v>6</v>
      </c>
      <c r="C6" s="36">
        <v>65</v>
      </c>
      <c r="D6" s="36">
        <v>70</v>
      </c>
      <c r="E6" s="37">
        <v>85</v>
      </c>
      <c r="F6" s="1" t="s">
        <v>31</v>
      </c>
      <c r="G6" s="1">
        <f>0.3*Table32[[#This Row],[Nilai Sains]]+0.5*Table32[[#This Row],[Keaktifan]]+0.2*Table32[[#This Row],[Ekstrakurikuler Pramuka]]</f>
        <v>71.5</v>
      </c>
      <c r="I6" t="s">
        <v>46</v>
      </c>
      <c r="J6" s="42">
        <v>0.2</v>
      </c>
    </row>
    <row r="7" spans="1:10" x14ac:dyDescent="0.25">
      <c r="A7" s="1">
        <v>4</v>
      </c>
      <c r="B7" t="s">
        <v>7</v>
      </c>
      <c r="C7" s="35">
        <v>90</v>
      </c>
      <c r="D7" s="38">
        <v>65</v>
      </c>
      <c r="E7" s="36">
        <v>65</v>
      </c>
      <c r="F7" s="9" t="s">
        <v>32</v>
      </c>
      <c r="G7" s="1">
        <f>0.3*Table32[[#This Row],[Nilai Sains]]+0.5*Table32[[#This Row],[Keaktifan]]+0.2*Table32[[#This Row],[Ekstrakurikuler Pramuka]]</f>
        <v>72.5</v>
      </c>
    </row>
    <row r="8" spans="1:10" x14ac:dyDescent="0.25">
      <c r="A8" s="1">
        <v>5</v>
      </c>
      <c r="B8" t="s">
        <v>8</v>
      </c>
      <c r="C8" s="36">
        <v>60</v>
      </c>
      <c r="D8" s="38">
        <v>61</v>
      </c>
      <c r="E8" s="37">
        <v>90</v>
      </c>
      <c r="F8" s="1" t="s">
        <v>31</v>
      </c>
      <c r="G8" s="1">
        <f>0.3*Table32[[#This Row],[Nilai Sains]]+0.5*Table32[[#This Row],[Keaktifan]]+0.2*Table32[[#This Row],[Ekstrakurikuler Pramuka]]</f>
        <v>66.5</v>
      </c>
    </row>
    <row r="9" spans="1:10" x14ac:dyDescent="0.25">
      <c r="A9" s="1">
        <v>6</v>
      </c>
      <c r="B9" t="s">
        <v>9</v>
      </c>
      <c r="C9" s="35">
        <v>85</v>
      </c>
      <c r="D9" s="36">
        <v>75</v>
      </c>
      <c r="E9" s="9">
        <v>75</v>
      </c>
      <c r="F9" s="1" t="s">
        <v>31</v>
      </c>
      <c r="G9" s="1">
        <f>0.3*Table32[[#This Row],[Nilai Sains]]+0.5*Table32[[#This Row],[Keaktifan]]+0.2*Table32[[#This Row],[Ekstrakurikuler Pramuka]]</f>
        <v>78</v>
      </c>
    </row>
    <row r="10" spans="1:10" x14ac:dyDescent="0.25">
      <c r="A10" s="1">
        <v>7</v>
      </c>
      <c r="B10" t="s">
        <v>10</v>
      </c>
      <c r="C10" s="35">
        <v>90</v>
      </c>
      <c r="D10" s="9">
        <v>90</v>
      </c>
      <c r="E10" s="9">
        <v>77</v>
      </c>
      <c r="F10" s="1" t="s">
        <v>31</v>
      </c>
      <c r="G10" s="1">
        <f>0.3*Table32[[#This Row],[Nilai Sains]]+0.5*Table32[[#This Row],[Keaktifan]]+0.2*Table32[[#This Row],[Ekstrakurikuler Pramuka]]</f>
        <v>87.4</v>
      </c>
    </row>
    <row r="11" spans="1:10" x14ac:dyDescent="0.25">
      <c r="A11" s="1">
        <v>8</v>
      </c>
      <c r="B11" t="s">
        <v>11</v>
      </c>
      <c r="C11" s="37">
        <v>70</v>
      </c>
      <c r="D11" s="38">
        <v>64</v>
      </c>
      <c r="E11" s="9">
        <v>80</v>
      </c>
      <c r="F11" s="9" t="s">
        <v>32</v>
      </c>
      <c r="G11" s="1">
        <f>0.3*Table32[[#This Row],[Nilai Sains]]+0.5*Table32[[#This Row],[Keaktifan]]+0.2*Table32[[#This Row],[Ekstrakurikuler Pramuka]]</f>
        <v>69</v>
      </c>
    </row>
    <row r="12" spans="1:10" x14ac:dyDescent="0.25">
      <c r="A12" s="1">
        <v>9</v>
      </c>
      <c r="B12" t="s">
        <v>12</v>
      </c>
      <c r="C12" s="36">
        <v>65</v>
      </c>
      <c r="D12" s="36">
        <v>75</v>
      </c>
      <c r="E12" s="9">
        <v>78</v>
      </c>
      <c r="F12" s="1" t="s">
        <v>31</v>
      </c>
      <c r="G12" s="1">
        <f>0.3*Table32[[#This Row],[Nilai Sains]]+0.5*Table32[[#This Row],[Keaktifan]]+0.2*Table32[[#This Row],[Ekstrakurikuler Pramuka]]</f>
        <v>72.599999999999994</v>
      </c>
    </row>
    <row r="13" spans="1:10" x14ac:dyDescent="0.25">
      <c r="A13" s="1">
        <v>10</v>
      </c>
      <c r="B13" t="s">
        <v>13</v>
      </c>
      <c r="C13" s="37">
        <v>75</v>
      </c>
      <c r="D13" s="9">
        <v>95</v>
      </c>
      <c r="E13" s="9">
        <v>75</v>
      </c>
      <c r="F13" s="1" t="s">
        <v>31</v>
      </c>
      <c r="G13" s="1">
        <f>0.3*Table32[[#This Row],[Nilai Sains]]+0.5*Table32[[#This Row],[Keaktifan]]+0.2*Table32[[#This Row],[Ekstrakurikuler Pramuka]]</f>
        <v>85</v>
      </c>
    </row>
    <row r="14" spans="1:10" x14ac:dyDescent="0.25">
      <c r="A14" s="1">
        <v>11</v>
      </c>
      <c r="B14" t="s">
        <v>14</v>
      </c>
      <c r="C14" s="9">
        <v>75</v>
      </c>
      <c r="D14" s="36">
        <v>78</v>
      </c>
      <c r="E14" s="36">
        <v>99</v>
      </c>
      <c r="F14" s="1" t="s">
        <v>31</v>
      </c>
      <c r="G14" s="1">
        <f>0.3*Table32[[#This Row],[Nilai Sains]]+0.5*Table32[[#This Row],[Keaktifan]]+0.2*Table32[[#This Row],[Ekstrakurikuler Pramuka]]</f>
        <v>81.3</v>
      </c>
    </row>
    <row r="15" spans="1:10" x14ac:dyDescent="0.25">
      <c r="A15" s="1">
        <v>12</v>
      </c>
      <c r="B15" t="s">
        <v>16</v>
      </c>
      <c r="C15" s="35">
        <v>95</v>
      </c>
      <c r="D15" s="37">
        <v>99</v>
      </c>
      <c r="E15" s="36">
        <v>64</v>
      </c>
      <c r="F15" s="1" t="s">
        <v>31</v>
      </c>
      <c r="G15" s="1">
        <f>0.3*Table32[[#This Row],[Nilai Sains]]+0.5*Table32[[#This Row],[Keaktifan]]+0.2*Table32[[#This Row],[Ekstrakurikuler Pramuka]]</f>
        <v>90.8</v>
      </c>
    </row>
    <row r="16" spans="1:10" x14ac:dyDescent="0.25">
      <c r="A16" s="1">
        <v>13</v>
      </c>
      <c r="B16" t="s">
        <v>15</v>
      </c>
      <c r="C16" s="36">
        <v>65</v>
      </c>
      <c r="D16" s="39">
        <v>60</v>
      </c>
      <c r="E16" s="36">
        <v>63</v>
      </c>
      <c r="F16" s="9" t="s">
        <v>32</v>
      </c>
      <c r="G16" s="1">
        <f>0.3*Table32[[#This Row],[Nilai Sains]]+0.5*Table32[[#This Row],[Keaktifan]]+0.2*Table32[[#This Row],[Ekstrakurikuler Pramuka]]</f>
        <v>62.1</v>
      </c>
    </row>
    <row r="17" spans="1:7" x14ac:dyDescent="0.25">
      <c r="A17" s="1">
        <v>14</v>
      </c>
      <c r="B17" t="s">
        <v>17</v>
      </c>
      <c r="C17" s="37">
        <v>80</v>
      </c>
      <c r="D17" s="37">
        <v>88</v>
      </c>
      <c r="E17" s="36">
        <v>60</v>
      </c>
      <c r="F17" s="9" t="s">
        <v>32</v>
      </c>
      <c r="G17" s="1">
        <f>0.3*Table32[[#This Row],[Nilai Sains]]+0.5*Table32[[#This Row],[Keaktifan]]+0.2*Table32[[#This Row],[Ekstrakurikuler Pramuka]]</f>
        <v>80</v>
      </c>
    </row>
    <row r="18" spans="1:7" x14ac:dyDescent="0.25">
      <c r="A18" s="1">
        <v>15</v>
      </c>
      <c r="B18" t="s">
        <v>18</v>
      </c>
      <c r="C18" s="37">
        <v>70</v>
      </c>
      <c r="D18" s="1">
        <v>64</v>
      </c>
      <c r="E18" s="40">
        <v>99</v>
      </c>
      <c r="F18" s="9" t="s">
        <v>32</v>
      </c>
      <c r="G18" s="1">
        <f>0.3*Table32[[#This Row],[Nilai Sains]]+0.5*Table32[[#This Row],[Keaktifan]]+0.2*Table32[[#This Row],[Ekstrakurikuler Pramuka]]</f>
        <v>72.8</v>
      </c>
    </row>
    <row r="19" spans="1:7" x14ac:dyDescent="0.25">
      <c r="A19" s="1">
        <v>16</v>
      </c>
      <c r="B19" t="s">
        <v>19</v>
      </c>
      <c r="C19" s="36">
        <v>60</v>
      </c>
      <c r="D19" s="37">
        <v>90</v>
      </c>
      <c r="E19" s="36">
        <v>65</v>
      </c>
      <c r="F19" s="1" t="s">
        <v>31</v>
      </c>
      <c r="G19" s="1">
        <f>0.3*Table32[[#This Row],[Nilai Sains]]+0.5*Table32[[#This Row],[Keaktifan]]+0.2*Table32[[#This Row],[Ekstrakurikuler Pramuka]]</f>
        <v>76</v>
      </c>
    </row>
    <row r="20" spans="1:7" x14ac:dyDescent="0.25">
      <c r="A20" s="1">
        <v>17</v>
      </c>
      <c r="B20" t="s">
        <v>20</v>
      </c>
      <c r="C20" s="36">
        <v>60</v>
      </c>
      <c r="D20" s="38">
        <v>80</v>
      </c>
      <c r="E20" s="9">
        <v>80</v>
      </c>
      <c r="F20" s="9" t="s">
        <v>32</v>
      </c>
      <c r="G20" s="1">
        <f>0.3*Table32[[#This Row],[Nilai Sains]]+0.5*Table32[[#This Row],[Keaktifan]]+0.2*Table32[[#This Row],[Ekstrakurikuler Pramuka]]</f>
        <v>74</v>
      </c>
    </row>
    <row r="21" spans="1:7" x14ac:dyDescent="0.25">
      <c r="A21" s="1">
        <v>18</v>
      </c>
      <c r="B21" t="s">
        <v>21</v>
      </c>
      <c r="C21" s="37">
        <v>80</v>
      </c>
      <c r="D21" s="37">
        <v>90</v>
      </c>
      <c r="E21" s="36">
        <v>60</v>
      </c>
      <c r="F21" s="9" t="s">
        <v>32</v>
      </c>
      <c r="G21" s="1">
        <f>0.3*Table32[[#This Row],[Nilai Sains]]+0.5*Table32[[#This Row],[Keaktifan]]+0.2*Table32[[#This Row],[Ekstrakurikuler Pramuka]]</f>
        <v>81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2024-03-06T06:37:37Z</dcterms:created>
  <dcterms:modified xsi:type="dcterms:W3CDTF">2024-03-27T05:20:43Z</dcterms:modified>
</cp:coreProperties>
</file>