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tables/table1.xml" ContentType="application/vnd.openxmlformats-officedocument.spreadsheetml.table+xml"/>
  <Override PartName="/xl/drawings/drawing3.xml" ContentType="application/vnd.openxmlformats-officedocument.drawing+xml"/>
  <Override PartName="/xl/activeX/activeX1.xml" ContentType="application/vnd.ms-office.activeX+xml"/>
  <Override PartName="/xl/activeX/activeX1.bin" ContentType="application/vnd.ms-office.activeX"/>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325"/>
  <workbookPr defaultThemeVersion="166925"/>
  <mc:AlternateContent xmlns:mc="http://schemas.openxmlformats.org/markup-compatibility/2006">
    <mc:Choice Requires="x15">
      <x15ac:absPath xmlns:x15ac="http://schemas.microsoft.com/office/spreadsheetml/2010/11/ac" url="C:\Users\roger\Documents\"/>
    </mc:Choice>
  </mc:AlternateContent>
  <xr:revisionPtr revIDLastSave="0" documentId="13_ncr:1_{0FF733F2-1DF3-4759-A4F6-1B46BA2F3224}" xr6:coauthVersionLast="45" xr6:coauthVersionMax="45" xr10:uidLastSave="{00000000-0000-0000-0000-000000000000}"/>
  <bookViews>
    <workbookView xWindow="492" yWindow="288" windowWidth="18960" windowHeight="9432" firstSheet="7" activeTab="12" xr2:uid="{67DFBD55-1C60-424E-A9DB-1655910B8647}"/>
  </bookViews>
  <sheets>
    <sheet name="Linux" sheetId="1" r:id="rId1"/>
    <sheet name="Sheet5" sheetId="12" r:id="rId2"/>
    <sheet name="SQL" sheetId="3" r:id="rId3"/>
    <sheet name="LuckySeven GamePlan" sheetId="4" r:id="rId4"/>
    <sheet name="Shane Checklist" sheetId="2" r:id="rId5"/>
    <sheet name="01.21.20" sheetId="6" r:id="rId6"/>
    <sheet name="01.22.20" sheetId="7" r:id="rId7"/>
    <sheet name="01.23.20" sheetId="8" r:id="rId8"/>
    <sheet name="Sheet4" sheetId="11" r:id="rId9"/>
    <sheet name="Java 01.29.20" sheetId="15" r:id="rId10"/>
    <sheet name="Java 01.27.20" sheetId="9" r:id="rId11"/>
    <sheet name="Java 01.30.20" sheetId="16" r:id="rId12"/>
    <sheet name="Docker" sheetId="10" r:id="rId13"/>
    <sheet name="Sheet11" sheetId="17" r:id="rId14"/>
    <sheet name="VIM" sheetId="13" r:id="rId15"/>
  </sheets>
  <definedNames>
    <definedName name="_xlnm._FilterDatabase" localSheetId="4" hidden="1">'Shane Checklist'!$A$1:$G$1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54" i="16" l="1"/>
  <c r="C56" i="16"/>
  <c r="C52" i="16"/>
  <c r="C50" i="16"/>
  <c r="C48" i="16"/>
  <c r="C44" i="16"/>
  <c r="C46" i="16"/>
  <c r="E46" i="16"/>
  <c r="D46" i="16"/>
  <c r="D45" i="16"/>
  <c r="H44" i="16"/>
  <c r="G44" i="16"/>
  <c r="F44" i="16"/>
  <c r="E44" i="16"/>
  <c r="D44" i="16"/>
  <c r="C42" i="16"/>
  <c r="C40" i="16"/>
  <c r="G112" i="9"/>
  <c r="G64" i="9"/>
  <c r="L14" i="4" l="1"/>
  <c r="L15"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Roger Lester Palabasan</author>
  </authors>
  <commentList>
    <comment ref="D56" authorId="0" shapeId="0" xr:uid="{C03586F2-82E6-48CF-8DA3-A63796D0BEEE}">
      <text>
        <r>
          <rPr>
            <b/>
            <sz val="9"/>
            <color indexed="81"/>
            <rFont val="Tahoma"/>
            <family val="2"/>
          </rPr>
          <t>Roger Lester Palabasan:</t>
        </r>
        <r>
          <rPr>
            <sz val="9"/>
            <color indexed="81"/>
            <rFont val="Tahoma"/>
            <family val="2"/>
          </rPr>
          <t xml:space="preserve">
forgot return statement</t>
        </r>
      </text>
    </comment>
  </commentList>
</comments>
</file>

<file path=xl/sharedStrings.xml><?xml version="1.0" encoding="utf-8"?>
<sst xmlns="http://schemas.openxmlformats.org/spreadsheetml/2006/main" count="858" uniqueCount="736">
  <si>
    <t>d</t>
  </si>
  <si>
    <t>-</t>
  </si>
  <si>
    <t>rwx</t>
  </si>
  <si>
    <t>---</t>
  </si>
  <si>
    <t>r-x</t>
  </si>
  <si>
    <t>r--</t>
  </si>
  <si>
    <t>user</t>
  </si>
  <si>
    <t>group</t>
  </si>
  <si>
    <t>all</t>
  </si>
  <si>
    <t>w</t>
  </si>
  <si>
    <t>x</t>
  </si>
  <si>
    <t>r</t>
  </si>
  <si>
    <t>read</t>
  </si>
  <si>
    <t>write</t>
  </si>
  <si>
    <t>execute</t>
  </si>
  <si>
    <t>- creates a file</t>
  </si>
  <si>
    <t>change read/write/execute prop</t>
  </si>
  <si>
    <t>touch test.txt</t>
  </si>
  <si>
    <t>chmod a-r test.txt</t>
  </si>
  <si>
    <t>make directory</t>
  </si>
  <si>
    <t>remove directory</t>
  </si>
  <si>
    <t>rm -rf x</t>
  </si>
  <si>
    <t>remove recursively</t>
  </si>
  <si>
    <t>rmdir x</t>
  </si>
  <si>
    <t>mkdir x</t>
  </si>
  <si>
    <t>chmod x</t>
  </si>
  <si>
    <t>touch x</t>
  </si>
  <si>
    <t>does not like to delete folders with stuff</t>
  </si>
  <si>
    <t>vim</t>
  </si>
  <si>
    <t>text editor by linux</t>
  </si>
  <si>
    <t>redirect intoa  file</t>
  </si>
  <si>
    <t>cat x</t>
  </si>
  <si>
    <t>cat &gt; x</t>
  </si>
  <si>
    <t>override</t>
  </si>
  <si>
    <t>cat &gt;&gt; x</t>
  </si>
  <si>
    <t>append</t>
  </si>
  <si>
    <t>man</t>
  </si>
  <si>
    <t>j</t>
  </si>
  <si>
    <t>k</t>
  </si>
  <si>
    <t>h</t>
  </si>
  <si>
    <t>l</t>
  </si>
  <si>
    <t>up</t>
  </si>
  <si>
    <t>down</t>
  </si>
  <si>
    <t>left</t>
  </si>
  <si>
    <t>right</t>
  </si>
  <si>
    <t>u</t>
  </si>
  <si>
    <t>page up</t>
  </si>
  <si>
    <t>page d</t>
  </si>
  <si>
    <t>manual (instructions)</t>
  </si>
  <si>
    <t>du</t>
  </si>
  <si>
    <t>estimate filespace usage</t>
  </si>
  <si>
    <t>cd ~</t>
  </si>
  <si>
    <t>takes you to root</t>
  </si>
  <si>
    <t>echo x</t>
  </si>
  <si>
    <t>type write</t>
  </si>
  <si>
    <t>grep</t>
  </si>
  <si>
    <t>wordcount</t>
  </si>
  <si>
    <t>wc</t>
  </si>
  <si>
    <t>lines words characters</t>
  </si>
  <si>
    <t>Regex</t>
  </si>
  <si>
    <t>"\&lt;myword\&gt;"</t>
  </si>
  <si>
    <t>regex lines that contains the word</t>
  </si>
  <si>
    <t>global regular expression print</t>
  </si>
  <si>
    <t>pstree</t>
  </si>
  <si>
    <t>process tree</t>
  </si>
  <si>
    <t>ctrl + z</t>
  </si>
  <si>
    <t>stop</t>
  </si>
  <si>
    <t>cp x.txt y.txt</t>
  </si>
  <si>
    <t>copy from x to y</t>
  </si>
  <si>
    <t>fg / bg</t>
  </si>
  <si>
    <t>foreground / background</t>
  </si>
  <si>
    <t>head -nn x</t>
  </si>
  <si>
    <t>first nn lines of x</t>
  </si>
  <si>
    <t>tail -nn x</t>
  </si>
  <si>
    <t>last nn lines of x</t>
  </si>
  <si>
    <t xml:space="preserve">tail -f </t>
  </si>
  <si>
    <t>tail follow - watch a log file</t>
  </si>
  <si>
    <t>lsof</t>
  </si>
  <si>
    <t>mv</t>
  </si>
  <si>
    <t>rename file</t>
  </si>
  <si>
    <t>diff grep</t>
  </si>
  <si>
    <t>--help</t>
  </si>
  <si>
    <t>SHIFT + Z Z</t>
  </si>
  <si>
    <t>egrep</t>
  </si>
  <si>
    <t>extended</t>
  </si>
  <si>
    <t>alias</t>
  </si>
  <si>
    <t>ln -s x</t>
  </si>
  <si>
    <t>$?</t>
  </si>
  <si>
    <t>Objective</t>
  </si>
  <si>
    <t>HTML</t>
  </si>
  <si>
    <t>CSS</t>
  </si>
  <si>
    <t>Bootstrap</t>
  </si>
  <si>
    <t>JavaScript Basic</t>
  </si>
  <si>
    <t>JavaScript Arrays</t>
  </si>
  <si>
    <t>JavaScript DOM</t>
  </si>
  <si>
    <t>JavaScript Multithread</t>
  </si>
  <si>
    <t>JavaScript Lambdas</t>
  </si>
  <si>
    <t>Source</t>
  </si>
  <si>
    <t>Gen10 / Basic Web Dev</t>
  </si>
  <si>
    <t>Basic Web Dev</t>
  </si>
  <si>
    <t>Adv Web Dev</t>
  </si>
  <si>
    <t>JavaScript Objects Basic</t>
  </si>
  <si>
    <t>JavaScript Functions</t>
  </si>
  <si>
    <t>JavaScript OOP</t>
  </si>
  <si>
    <t>Path</t>
  </si>
  <si>
    <t>Foundations</t>
  </si>
  <si>
    <t>Basic Git / GitHub</t>
  </si>
  <si>
    <t>Basic Command Line</t>
  </si>
  <si>
    <t>YES</t>
  </si>
  <si>
    <t>JavaScript Math</t>
  </si>
  <si>
    <t>NodeJs</t>
  </si>
  <si>
    <t>Express</t>
  </si>
  <si>
    <t>WebDev JS</t>
  </si>
  <si>
    <t>API / Json / XML</t>
  </si>
  <si>
    <t>NoSQL via Mongoose</t>
  </si>
  <si>
    <t>Known by Kuya</t>
  </si>
  <si>
    <t>WebDev JS - NoSQL</t>
  </si>
  <si>
    <t>Shane Completed</t>
  </si>
  <si>
    <t>Notes</t>
  </si>
  <si>
    <t>Easy Database - Used by Startups</t>
  </si>
  <si>
    <t>Nice to have by</t>
  </si>
  <si>
    <t>REST</t>
  </si>
  <si>
    <t>JavaScript This</t>
  </si>
  <si>
    <t>Basic Web Dev / FSA Found</t>
  </si>
  <si>
    <t>Adv CSS</t>
  </si>
  <si>
    <t>Flexbox</t>
  </si>
  <si>
    <t>Basic / Adv Web Dev</t>
  </si>
  <si>
    <t>Adv Web Dev / FSA Found</t>
  </si>
  <si>
    <t>Testing Jasmine</t>
  </si>
  <si>
    <t>D3</t>
  </si>
  <si>
    <t>React</t>
  </si>
  <si>
    <t>Redux</t>
  </si>
  <si>
    <t>SQL</t>
  </si>
  <si>
    <t>Sequelize</t>
  </si>
  <si>
    <t>FSA Junior Phase</t>
  </si>
  <si>
    <t>What 98% of firms use, especially finance and healthcare</t>
  </si>
  <si>
    <t>Use JavaScript to perform SQL commands</t>
  </si>
  <si>
    <t>SQL via Postgres</t>
  </si>
  <si>
    <t>Once you got this, we can solve puzzles together :D</t>
  </si>
  <si>
    <t>WebDev JS - FrontEnd</t>
  </si>
  <si>
    <t>WebDev JS - Backend</t>
  </si>
  <si>
    <t>Tasks</t>
  </si>
  <si>
    <t>Write an SQL statement to list all employees with their full names, gender and salary</t>
  </si>
  <si>
    <t>Write an SQL statement to show the title of all employees and their department name.</t>
  </si>
  <si>
    <t>Write an SQL statement to show the full names and gender who belong to department number 'd004'.</t>
  </si>
  <si>
    <t>Write an SQL statement to show the all departments and their department’s managers.</t>
  </si>
  <si>
    <t>Write an SQL statement to show a list of department’s managers who were hired after 1990</t>
  </si>
  <si>
    <t>Write an SQL statement to change any employee’s date of birth. Assume the employee has just phoned in with his/her last name.</t>
  </si>
  <si>
    <t>Write an SQL statement to increase salaries of all employees up to 5.5% who are working from 1997.</t>
  </si>
  <si>
    <t>Create a database view to list full names of all employees their departments and salaries.</t>
  </si>
  <si>
    <t xml:space="preserve"> Create a database view to list all departments and their department’s managers, who were hired between 1990 and 2000.</t>
  </si>
  <si>
    <t>Final</t>
  </si>
  <si>
    <t>PlayGround</t>
  </si>
  <si>
    <t>SELECT concat(first_name," ",last_name) as full_name, gender
FROM employees;
SELECT concat(e.first_name," ",e.last_name) as full_name, e.gender, s.salary
FROM employees e
JOIN salaries s
ON e.emp_no=s.emp_no ;</t>
  </si>
  <si>
    <t>SELECT concat(e.first_name," ",e.last_name) as full_name, e.gender, s.salary
FROM employees e
JOIN salaries s
ON e.emp_no=s.emp_no ;</t>
  </si>
  <si>
    <t>SELECT DISTINCT ewt.full_name, ewt.title, ewd.dept_name
FROM emp_with_dep ewd
RIGHT JOIN emp_with_title ewt ON ewd.emp_no=ewt.emp_no;</t>
  </si>
  <si>
    <t>CREATE VIEW emp_with_dep AS
SELECT de.emp_no, d.dept_no, d.dept_name
FROM departments d
JOIN dept_emp de ON d.dept_no=de.dept_no;</t>
  </si>
  <si>
    <t>SELECT DISTINCT ewt.full_name, ewt.gender
FROM emp_with_dep ewd
RIGHT JOIN emp_with_title ewt ON ewd.emp_no=ewt.emp_no
WHERE ewd.dept_no="d004";</t>
  </si>
  <si>
    <t>CREATE VIEW emp_with_title AS
SELECT e.emp_no, concat(e.first_name," ",e.last_name) as full_name, e.gender, t.title
FROM employees e
JOIN titles t ON e.emp_no=t.emp_no
WHERE to_date="9999-01-01";</t>
  </si>
  <si>
    <t>SELECT ewt.emp_no, ewt.full_name, dm.dept_no
FROM emp_with_title ewt
JOIN dept_manager dm
ON dm.emp_no=ewt.emp_no
WHERE dm.to_date="9999-01-01"</t>
  </si>
  <si>
    <t>CREATE VIEW current_millenial_dept_manager AS
SELECT * FROM  dept_manager 
WHERE to_date="9999-01-01"
AND from_date&lt;"1990-12-31";</t>
  </si>
  <si>
    <t>SELECT ewt.full_name
FROM emp_with_title ewt
JOIN current_millenial_dept_manager dm
ON ewt.emp_no=dm.emp_no</t>
  </si>
  <si>
    <t>What is the difference between var and let?</t>
  </si>
  <si>
    <t>fyi it costs a lot of money for this bootcamp :P</t>
  </si>
  <si>
    <t>I gotchu on an Advanced JavaScript course and concepts :)</t>
  </si>
  <si>
    <t>Alex</t>
  </si>
  <si>
    <t>But yeah csx is aight - long vids</t>
  </si>
  <si>
    <t>Questions:</t>
  </si>
  <si>
    <t>Console.log()</t>
  </si>
  <si>
    <t>===</t>
  </si>
  <si>
    <t>Display This</t>
  </si>
  <si>
    <t>Console.log(5)</t>
  </si>
  <si>
    <t>UPDATE table
SET col1 = exp1
WHERE condition</t>
  </si>
  <si>
    <t>UPDATE employees
SET birth_date="1997-07-07"
WHERE last_name="Kalloufi";</t>
  </si>
  <si>
    <t>UPDATE table
SET col=exp
WHERE condition</t>
  </si>
  <si>
    <t>select @newEmp := max(emp_no)+1 from employees;</t>
  </si>
  <si>
    <t>INSERT INTO employees VALUES (@newEmp,'1970-01-01','Dio','Brando','M','1990-01-01');</t>
  </si>
  <si>
    <t>INSERT INTO titles VALUES (@newEmp,'Chief Invader Officer','1990-01-01','9999-01-01');</t>
  </si>
  <si>
    <t>INSERT INTO salaries VALUES (@newEmp,275000,'1990-01-01','9999-01-01');</t>
  </si>
  <si>
    <t>INSERT INTO employees VALUES (@newEmp,'1990-01-01','Byun','Eunice','F','2000-01-01');</t>
  </si>
  <si>
    <t>INSERT INTO titles VALUES (@newEmp,'Data Analyst','2000-01-01','9999-01-01');</t>
  </si>
  <si>
    <t>INSERT INTO salaries VALUES (@newEmp,90000,'2000-01-01','9999-01-01');</t>
  </si>
  <si>
    <t>SELECT emp_no, salary as old_salary,
(salary *115/100) as new_salary, from_date
FROM salaries
WHERE from_date &gt; "1990-01-01";</t>
  </si>
  <si>
    <t>UPDATE salaries
SET salary=salary*115/100
WHERE emp_no IN emps_after_1990;</t>
  </si>
  <si>
    <t>CREATE VIEW emps_after_1990 AS
SELECT s.emp_no
FROM salaries AS s
JOIN employees AS e
ON s.emp_no=e.emp_no
WHERE e.hire_date&gt;="1990-01-01"</t>
  </si>
  <si>
    <t>DELETE FROM table
WHERE condition</t>
  </si>
  <si>
    <t>Write an SQL statement to delete employee’s record who belongs to department 'd004' and ID is 10015.</t>
  </si>
  <si>
    <t>DELETE FROM employees e, dept_emp d
WHERE e.emp_no=d.emp_no
AND e.emp=10015
AND d.dept_no="d003"</t>
  </si>
  <si>
    <t>UPDATE salaries s, employees e
SET s.salary=s.salary*1055/1000
WHERE e.hire_date&gt;="1990-01-01"
AND e.emp_no=s.emp_no;</t>
  </si>
  <si>
    <t>Stored Procedure</t>
  </si>
  <si>
    <t>Task SP1: create SP to find out customer name by id</t>
  </si>
  <si>
    <t>Task SP2: create SP to insert a new customer based on the input param list</t>
  </si>
  <si>
    <t>Task SP3: create SP to update customer’s email and city/country based on input params</t>
  </si>
  <si>
    <t>Call Stored Procedure</t>
  </si>
  <si>
    <t>call procudureName(param1, param2);</t>
  </si>
  <si>
    <t>DELIMITER $$
create PROCEDURE findNameById (custId INTEGER)
BEGIN
SELECT name FROM customer WHERE id=custId;
END $$
DELIMITER ;</t>
  </si>
  <si>
    <t>DELIMITER $$
create PROCEDURE insertNewCustomer(newId INTEGER, newName VARCHAR(50), newEmail VARCHAR(50), newCity VARCHAR(30), newCountry VARCHAR(20))
BEGIN
INSERT INTO customer (id, name, email, city, country)
VALUES (newId, newName, newEmail, newCity, newCountry);
END $$
DELIMITER ;</t>
  </si>
  <si>
    <t>DELIMITER $$
create PROCEDURE 
BEGIN
;
END $$
DELIMITER ;</t>
  </si>
  <si>
    <t>DELIMITER $$
create PROCEDURE procedureName(param1, param2)
BEGIN
     procedure;
END $$
DELIMITER ;</t>
  </si>
  <si>
    <t>DELIMITER $$
create PROCEDURE updateCustomer(newId INTEGER, newName VARCHAR(50), newEmail VARCHAR(50), newCity VARCHAR(30), newCountry VARCHAR(20))
BEGIN
UPDATE customer 
SET name=newName, email=newEmail, city=newCity, country=newCountry
WHERE id=newId;
END $$
DELIMITER ;</t>
  </si>
  <si>
    <t>Task SP4: add a new employee to a given department with a given starting salary</t>
  </si>
  <si>
    <t>Task SP5: promote an employee to department manager</t>
  </si>
  <si>
    <t>Task SP6: ‘retire’ an employee</t>
  </si>
  <si>
    <t>Task SP7: change an employee’s title</t>
  </si>
  <si>
    <t>Task SP8: raise the salary of all managers by a given % and other employees by half as much</t>
  </si>
  <si>
    <t>-Add New Employee
'-Add Emp_Dept
'-Add Salary</t>
  </si>
  <si>
    <t>DELIMITER $$
create PROCEDURE newEmp(
_first_name VARCHAR(14),
_last_name VARCHAR(16),
_gender enum('M', 'F'),
_dept_no CHAR(4),
_salary INTEGER(11)
)
BEGIN
;
END $$
DELIMITER ;</t>
  </si>
  <si>
    <t>DELIMITER $$
create PROCEDURE newEmp(
_first_name VARCHAR(14),
_last_name VARCHAR(16),
_birth_date DATE,
_gender enum('M', 'F'),
_dept_no CHAR(4),
_salary INTEGER(11)
)
BEGIN
;
END $$
DELIMITER ;</t>
  </si>
  <si>
    <t xml:space="preserve">
select @newEmp := max(emp_no)+1 from employees;
INSERT INTO employees
(emp_no, birth_date, first_name, last_name, gender, hire_date)
VALUES (@newEmp,
"1995-08-25",
"Crysta Venice",
"Tapoc",
'F',
CURDATE());</t>
  </si>
  <si>
    <t>INSERT INTO dept_emp
(emp_no, dept_no, from_date, to_date)
VALUES (@newEmp,
"d420",
CURDATE(),
"9999-01-01");</t>
  </si>
  <si>
    <t xml:space="preserve">
select @newEmp := max(emp_no)+1 from employees;
INSERT INTO employees
(emp_no, birth_date, name, first_name, last_name, gender, hire_date)
VALUES (
@newEmp,
_birth_date,
_first_name,
_last_name,
_gender,
CURDATE());</t>
  </si>
  <si>
    <t>INSERT INTO dept_emp
(emp_no, dept_no, from_date, to_date)
VALUES (@newEmp,
_dept_no,
CURDATE(),
"9999-01-01");</t>
  </si>
  <si>
    <t>INSERT INTO salaries
(emp_no, salary, from_date, to_date)
VALUES (@newEmp,
_salary,
CURDATE(),
"9999-01-01");</t>
  </si>
  <si>
    <t>INSERT INTO salaries
(emp_no, salary, from_date, to_date)
VALUES (@newEmp,
120000,
CURDATE(),
"9999-01-01");</t>
  </si>
  <si>
    <t>DELIMITER $$
create PROCEDURE newEmp(
_first_name VARCHAR(14),
_last_name VARCHAR(16),
_birth_date DATE,
_gender enum('M', 'F'),
_dept_no CHAR(4),
_salary INTEGER(11)
)
BEGIN
select @newEmp := max(emp_no)+1 from employees;
INSERT INTO employees
(emp_no, birth_date, first_name, last_name, gender, hire_date)
VALUES (
@newEmp,
_birth_date,
_first_name,
_last_name,
_gender,
CURDATE());
INSERT INTO dept_emp
(emp_no, dept_no, from_date, to_date)
VALUES (@newEmp,
_dept_no,
CURDATE(),
"9999-01-01");
INSERT INTO salaries
(emp_no, salary, from_date, to_date)
VALUES (@newEmp,
_salary,
CURDATE(),
"9999-01-01");
END $$
DELIMITER ;</t>
  </si>
  <si>
    <t>-remove from dept_emp
-insert into dept_manager
-No need to interacct with employee</t>
  </si>
  <si>
    <t>INSERT INTO dept_manager
(emp_no, dept_no, from_date, to_date)
VALUES (
_emp_no,
_dept_no,
CURDATE(),
"9999-01-01"
);</t>
  </si>
  <si>
    <t>DELETE FROM dept_manager
WHERE emp_no=10008;</t>
  </si>
  <si>
    <t>INSERT INTO dept_manager
(emp_no, dept_no, from_date, to_date)
VALUES (
10008,
"d008",
CURDATE(),
"9999-01-01"
);</t>
  </si>
  <si>
    <t>INSERT INTO dept_emp
(emp_no, dept_no, from_date, to_date)
VALUES (
10008,
"d008",
CURDATE(),
"9999-01-01"
);</t>
  </si>
  <si>
    <t>DELETE FROM dept_emp
WHERE emp_no=10008;</t>
  </si>
  <si>
    <t>DELETE FROM dept_emp
WHERE emp_no=_emp_no
AND dept_no=_dept_no;</t>
  </si>
  <si>
    <t>DELIMITER $$
create PROCEDURE unitPromoted(
_emp_no INTEGER(11),
_dept_no CHAR(4))
BEGIN
s1;
s2;
END  $$
DELIMITER ;</t>
  </si>
  <si>
    <t>DELIMITER $$
create PROCEDURE unitPromoted(
_emp_no INTEGER(11),
_dept_no CHAR(4))
BEGIN
INSERT INTO dept_manager
(emp_no, dept_no, from_date, to_date)
VALUES (
_emp_no,
_dept_no,
CURDATE(),
"9999-01-01"
);
DELETE FROM dept_emp
WHERE emp_no=_emp_no
AND dept_no=_dept_no;
END  $$
DELIMITER ;</t>
  </si>
  <si>
    <t>DELIMITER $$
create PROCEDURE retire(_emp_no INTEGER(11))
BEGIN
     DELETE FROM employees WHERE emp_no=_emp_no;
END $$
DELIMITER ;</t>
  </si>
  <si>
    <t>call newEmp(
"Danielle",
"Fernando",
"1993-09-10",
'F',
"D005",
60000
);</t>
  </si>
  <si>
    <r>
      <rPr>
        <sz val="11"/>
        <color rgb="FF00B050"/>
        <rFont val="Calibri"/>
        <family val="2"/>
        <scheme val="minor"/>
      </rPr>
      <t xml:space="preserve">- A: Find the latest position of an employee
- UPDATE A, SET to_date=CURDATE()
</t>
    </r>
    <r>
      <rPr>
        <sz val="11"/>
        <color theme="1"/>
        <rFont val="Calibri"/>
        <family val="2"/>
        <scheme val="minor"/>
      </rPr>
      <t>- INSERT INTO titles the new pos, from=CURDATE(), to=9999</t>
    </r>
  </si>
  <si>
    <t>SELECT * FROM titles WHERE emp_no=10007 AND to_date=(
SELECT MAX(to_date) FROM titles
WHERE emp_no=10007
);</t>
  </si>
  <si>
    <t>UPDATE titles
SET from_date=CURDATE()
WHERE emp_no=_emp_no AND to_date=(
SELECT MAX(to_date) FROM titles
WHERE emp_no=_emp_no
);</t>
  </si>
  <si>
    <t>DELIMITER $$
create PROCEDURE titleChange(_emp_no INTEGER(11),
_title VARCHAR(50))
BEGIN
     s1;
     s2;
END $$
DELIMITER ;</t>
  </si>
  <si>
    <t>INSERT INTO titles
SET (emp_no, title, from_date, to_date)
VALUES (_emp_no, _title, CURDATE(), "9999-01-01");</t>
  </si>
  <si>
    <t>INSERT INTO titles
SET (emp_no, title, from_date, to_date)
VALUES (10007, "Super Senior Staff", CURDATE(), "9999-01-01");</t>
  </si>
  <si>
    <t>UPDATE titles t1
SET t1.from_date=CURDATE()
WHERE t1.emp_no=10007 AND t1.to_date=(
SELECT MAX(t2.to_date) FROM titles t2
WHERE t2.emp_no=10007
);</t>
  </si>
  <si>
    <t>Task F1: function to find out max of 2 numbers (use if/else)</t>
  </si>
  <si>
    <t>Task F2: function to calculate sum of 1..n given n</t>
  </si>
  <si>
    <t>Task F3: function to calculate factorial of a given number</t>
  </si>
  <si>
    <t>select plus(2,3)</t>
  </si>
  <si>
    <t>DELIMITER $$
create function maximum(a int, b int)
returns int
BEGIN
DECLARE selected int;
IF a &gt; b THEN
SET selected = a;
ELSE
SET selected = b;
END IF;
RETURN selected;
END $$
DELIMITER ;</t>
  </si>
  <si>
    <t>DELIMITER $$
create function maximum2(a int, b int)
returns int
BEGIN
IF a &gt; b THEN
return a;
ELSE
return b;
END IF;
END $$
DELIMITER ;</t>
  </si>
  <si>
    <t>WHILE current &lt;= init DO
SET summ = summ + current;
SET current = current + 1;
END WHILE;</t>
  </si>
  <si>
    <r>
      <t>DELIMITER $$
create function iterateSum2(init int)
returns int
BEGIN
DECLARE current int DEFAULT 1;
DECLARE sum int DEFAULT 0;
WHILE current &lt;= init DO
SET sum = sum + current;
SET current = current + 1;
END WHILE;
RETURN sum;
END $$
DELIM</t>
    </r>
    <r>
      <rPr>
        <sz val="11"/>
        <rFont val="Calibri"/>
        <family val="2"/>
        <scheme val="minor"/>
      </rPr>
      <t>ITER ;</t>
    </r>
  </si>
  <si>
    <t>DELIMITER $$
create function func(a int, b int)
	returns int
BEGIN
	code;
return something;
END $$
DELIMITER ;</t>
  </si>
  <si>
    <r>
      <t>DELIMITER $$
create function factorize(init int)
returns int
BEGIN
DECLARE current int DEFAULT 1;
DECLARE prod int DEFAULT 1;
WHILE current &lt;= init DO
SET prod = prod * current;
SET current = current + 1;
END WHILE;
RETURN prod;
END $$
DELIM</t>
    </r>
    <r>
      <rPr>
        <sz val="11"/>
        <rFont val="Calibri"/>
        <family val="2"/>
        <scheme val="minor"/>
      </rPr>
      <t>ITER ;</t>
    </r>
  </si>
  <si>
    <t>Important Figures</t>
  </si>
  <si>
    <t>Starting Bet</t>
  </si>
  <si>
    <t>Description</t>
  </si>
  <si>
    <t>Process</t>
  </si>
  <si>
    <t>Current Cash</t>
  </si>
  <si>
    <t>Rollcount</t>
  </si>
  <si>
    <t>Results</t>
  </si>
  <si>
    <t>Peak Cash</t>
  </si>
  <si>
    <t>Rollcount @ Peak</t>
  </si>
  <si>
    <t>Usage</t>
  </si>
  <si>
    <t>Important Functions</t>
  </si>
  <si>
    <t>Play()</t>
  </si>
  <si>
    <t>DisplayResults()</t>
  </si>
  <si>
    <t>CREATE TRIGGER trigger_name
AFTER DELETE
   ON table_name FOR EACH ROW
BEGIN
   -- variable declarations
   -- trigger code
END;</t>
  </si>
  <si>
    <t>Task T1: create a trigger that executes upon AFTER DELETE (event time)
capture the deleted data into an audit table along with the transaction date/time/timestamp</t>
  </si>
  <si>
    <t>create TABLE audit_customer(
	id		  int,
	name		 varchar(40) NOT NULL,
email		 varchar(40) NOT NULL,
city		 varchar(40) NOT NULL,
country	 varchar(20) NOT NULL,
date_of_deletion timestamp,
PRIMARY KEY (id)
);</t>
  </si>
  <si>
    <t>DELIMITER //</t>
  </si>
  <si>
    <t>DELIMITER $$
CREATE TRIGGER cust_onDelete_toAudit
AFTER DELETE
ON customer FOR EACH ROW
BEGIN 
INSERT INTO audit_customer
VALUES (OLD.id, OLD.name, OLD.email, OLD.city, OLD.country, NOW());
END; $$
DELIMITER ;</t>
  </si>
  <si>
    <t>insertNewCustomer(2, "Danielle Fernando", "denden220@gmail.com", "Orlando", "USA");</t>
  </si>
  <si>
    <t>DELIMITER $$
create PROCEDURE updateEmpPersonalInfo(
_emp_no INTEGER(11),
_first_name VARCHAR(14),
_last_name VARCHAR(16),
_birth_date DATE,
_gender enum('M', 'F')
)
BEGIN
UPDATE employees
SET first_name=_first_name,
last_name = _last_name,
birth_date = _birth_date,
gender = _gender
WHERE emp_no = _emp_no;
END $$
DELIMITER ;</t>
  </si>
  <si>
    <t>Objectives</t>
  </si>
  <si>
    <t>Establish LuckySeven logic in JavaScript</t>
  </si>
  <si>
    <t>Create the HTML for LuckySeven</t>
  </si>
  <si>
    <t>Create the DOM Manipulation to:</t>
  </si>
  <si>
    <t>a) activate Play()</t>
  </si>
  <si>
    <t>b) display Results()</t>
  </si>
  <si>
    <t>Step 1</t>
  </si>
  <si>
    <t>steps</t>
  </si>
  <si>
    <t>description</t>
  </si>
  <si>
    <t>code</t>
  </si>
  <si>
    <t>Step 2</t>
  </si>
  <si>
    <t>top and bottom</t>
  </si>
  <si>
    <t>trim begin</t>
  </si>
  <si>
    <t>Step 3</t>
  </si>
  <si>
    <t>sed '93,$d' nyse-holidays-raw | sed '1, 29 d' |</t>
  </si>
  <si>
    <t>sed  s/^&lt;th&gt; //'</t>
  </si>
  <si>
    <t>sed  s/^&lt;td&gt;[a-zA-Z&gt;,]* //' |</t>
  </si>
  <si>
    <t>new var linesInFile= count lines / 7</t>
  </si>
  <si>
    <t>new var holidayCount = linesInFile/7</t>
  </si>
  <si>
    <t>WHILE [ current -lt $holidayCount ]</t>
  </si>
  <si>
    <t>new var currentIteration = 0</t>
  </si>
  <si>
    <t>create final with headings</t>
  </si>
  <si>
    <t>new var row</t>
  </si>
  <si>
    <t>currentIteration = currentIteration + 1</t>
  </si>
  <si>
    <t>cat nyse-holidays</t>
  </si>
  <si>
    <t>&gt; nyse-holidays-pending</t>
  </si>
  <si>
    <t>lines=sed s/ [1-9 a-z-]*//' wc nyse-holidays-pending</t>
  </si>
  <si>
    <t>holidayCount=((linesInFile/7))</t>
  </si>
  <si>
    <t>VIM</t>
  </si>
  <si>
    <t>SHIFT I</t>
  </si>
  <si>
    <t>SHIFT A</t>
  </si>
  <si>
    <t>Edit start at Bot</t>
  </si>
  <si>
    <t>Edit start at Top</t>
  </si>
  <si>
    <t>Jenkins</t>
  </si>
  <si>
    <t>cp ~/git/JanTraining/HelloWorld.html /usr/share/nginx/html/</t>
  </si>
  <si>
    <t xml:space="preserve">Continuous Integration - </t>
  </si>
  <si>
    <t>(Greg) Every developer commits once a day, and is deployed once a day</t>
  </si>
  <si>
    <t>sudo chown -R root:wheel html</t>
  </si>
  <si>
    <t>sudo chmod g+w html</t>
  </si>
  <si>
    <t>Lean Principle 234567 - Rapid Feedback</t>
  </si>
  <si>
    <t>The limitation of your systems should NOT be technical</t>
  </si>
  <si>
    <t>Loose Coupling - We do not want direct dependency or detail access</t>
  </si>
  <si>
    <t>RESTful APIs</t>
  </si>
  <si>
    <t>Tight Cohension - Contract between services</t>
  </si>
  <si>
    <t>I know what to send, and you know what I will send back</t>
  </si>
  <si>
    <t>1) You should not break backwards compatability</t>
  </si>
  <si>
    <t>8080/restart</t>
  </si>
  <si>
    <t>outcome - push something on repo</t>
  </si>
  <si>
    <t>jenkins - make it live on nginx</t>
  </si>
  <si>
    <t>We're making an SDLC</t>
  </si>
  <si>
    <t>do I need additional plug ins for jenkins webhook?</t>
  </si>
  <si>
    <t>see that it changed</t>
  </si>
  <si>
    <t>have jenkins push that code to your nginx file</t>
  </si>
  <si>
    <t>make a change to your code</t>
  </si>
  <si>
    <t>jenkins receives a notification that a push was made from github</t>
  </si>
  <si>
    <t>jenkins now pushes the changed codes into nginx</t>
  </si>
  <si>
    <t>tr</t>
  </si>
  <si>
    <t>translate</t>
  </si>
  <si>
    <t>- DIS DOOOOD</t>
  </si>
  <si>
    <t>awk</t>
  </si>
  <si>
    <t>{ apply program }</t>
  </si>
  <si>
    <t>$0 - the line of input awk is processing</t>
  </si>
  <si>
    <t>sed</t>
  </si>
  <si>
    <t>complex characters</t>
  </si>
  <si>
    <t>elementary arithmatic</t>
  </si>
  <si>
    <t>perl</t>
  </si>
  <si>
    <t>Why young entry people? In-house long term</t>
  </si>
  <si>
    <t>Desire / Ambition &gt; Technical</t>
  </si>
  <si>
    <t>Core values</t>
  </si>
  <si>
    <t>Best to know as much as you can</t>
  </si>
  <si>
    <t>Work your way around curve balls</t>
  </si>
  <si>
    <t>Try to think about you want to go to point a to point b. walk through the process</t>
  </si>
  <si>
    <t>Production Support Analyst</t>
  </si>
  <si>
    <t>&gt;</t>
  </si>
  <si>
    <t>stdout</t>
  </si>
  <si>
    <t>successful? Exit status number</t>
  </si>
  <si>
    <t>echo $PATH | tr : '\n' | cat -n</t>
  </si>
  <si>
    <t>http://oit2.scps.nyu.edu/~meretzkm/</t>
  </si>
  <si>
    <t>Docker</t>
  </si>
  <si>
    <t>ls -lt</t>
  </si>
  <si>
    <t>time</t>
  </si>
  <si>
    <t>permissions</t>
  </si>
  <si>
    <t>if it’s a program file, you can execute</t>
  </si>
  <si>
    <t>are you allowed to ls -l for directory?</t>
  </si>
  <si>
    <t>are you allowed to read and input?</t>
  </si>
  <si>
    <t>are the files trapped there? Files cannot come and go there</t>
  </si>
  <si>
    <t>rud</t>
  </si>
  <si>
    <t>file types</t>
  </si>
  <si>
    <t>file</t>
  </si>
  <si>
    <t>directory</t>
  </si>
  <si>
    <t>c</t>
  </si>
  <si>
    <t>b</t>
  </si>
  <si>
    <t>input and output one byte at a time - block device</t>
  </si>
  <si>
    <t>devices that are capable of input/output one characterat a time - character device</t>
  </si>
  <si>
    <t>lower case for symbolic links</t>
  </si>
  <si>
    <t>s</t>
  </si>
  <si>
    <t xml:space="preserve">ls -l | </t>
  </si>
  <si>
    <t>collect little arguments into one big argument</t>
  </si>
  <si>
    <t>' '</t>
  </si>
  <si>
    <t>no need to do "sum: "</t>
  </si>
  <si>
    <t>for unix, the audience is another programmer</t>
  </si>
  <si>
    <t>just show them the answer, nothing else</t>
  </si>
  <si>
    <t>#!</t>
  </si>
  <si>
    <t>what language is the shell script written in?</t>
  </si>
  <si>
    <t>which bash</t>
  </si>
  <si>
    <t>where is the location of bash</t>
  </si>
  <si>
    <t>every awk variable is initialized to 0</t>
  </si>
  <si>
    <t>every awk variable with string with ""</t>
  </si>
  <si>
    <t>awk language is called awk</t>
  </si>
  <si>
    <t>~</t>
  </si>
  <si>
    <t>space not occupied by the file</t>
  </si>
  <si>
    <t>Insert</t>
  </si>
  <si>
    <t>lowercase i</t>
  </si>
  <si>
    <t>esc</t>
  </si>
  <si>
    <t>lowercase x</t>
  </si>
  <si>
    <t>delete left char</t>
  </si>
  <si>
    <t>Append</t>
  </si>
  <si>
    <t>a brand new open line happens</t>
  </si>
  <si>
    <t>Come out of modes | gets yu to a sane position in vi</t>
  </si>
  <si>
    <t>brand new line above</t>
  </si>
  <si>
    <t>uppercase O</t>
  </si>
  <si>
    <t>lowercase o</t>
  </si>
  <si>
    <t>lowercase a</t>
  </si>
  <si>
    <t>:w</t>
  </si>
  <si>
    <t>save</t>
  </si>
  <si>
    <t>:wq</t>
  </si>
  <si>
    <t>save and quit</t>
  </si>
  <si>
    <t>shirt zz</t>
  </si>
  <si>
    <t>dd</t>
  </si>
  <si>
    <t>delete a line</t>
  </si>
  <si>
    <t>4x</t>
  </si>
  <si>
    <t>remote 4  chars</t>
  </si>
  <si>
    <t>4dd</t>
  </si>
  <si>
    <t>delet 4 lines</t>
  </si>
  <si>
    <t>!!</t>
  </si>
  <si>
    <t>replace line with a unix command (remember this will destroy the line</t>
  </si>
  <si>
    <t>lowercase if</t>
  </si>
  <si>
    <t>$#</t>
  </si>
  <si>
    <t>$</t>
  </si>
  <si>
    <t>shell variable</t>
  </si>
  <si>
    <t xml:space="preserve">input </t>
  </si>
  <si>
    <t>how many arguments</t>
  </si>
  <si>
    <t>-ne</t>
  </si>
  <si>
    <t>not numerically equal</t>
  </si>
  <si>
    <t>begin shell scripts with if [[ $# -ne args ]]</t>
  </si>
  <si>
    <t>$1</t>
  </si>
  <si>
    <t>args = argument number</t>
  </si>
  <si>
    <t>$0</t>
  </si>
  <si>
    <t>stdin</t>
  </si>
  <si>
    <t>stout</t>
  </si>
  <si>
    <t>sterror</t>
  </si>
  <si>
    <t>good news</t>
  </si>
  <si>
    <t>bad news</t>
  </si>
  <si>
    <t>what you out in</t>
  </si>
  <si>
    <t>2&gt;&amp;1</t>
  </si>
  <si>
    <t>2 should go into 1. sterror into stout</t>
  </si>
  <si>
    <t>ii</t>
  </si>
  <si>
    <t>filename with path</t>
  </si>
  <si>
    <t>if [[ stuff ]]</t>
  </si>
  <si>
    <t>exit n</t>
  </si>
  <si>
    <t>n = 0 for success</t>
  </si>
  <si>
    <t>grep exits</t>
  </si>
  <si>
    <t>according to mark, put the stuff in /hpme/ec2-user/.local/bin</t>
  </si>
  <si>
    <t>backwards quotes</t>
  </si>
  <si>
    <t>prog1 | prog2</t>
  </si>
  <si>
    <t>When connected by a pipe, prog1 and prog2 run simultaneously. They start at the same time
and end at the same time. See Handout 2, pp. 16−17. But when connected by back quotes, prog2 does
not start running until after prog1 has finished.</t>
  </si>
  <si>
    <t>computer first executes the one in quotes, then the one on left</t>
  </si>
  <si>
    <t>prog2 `prog1`</t>
  </si>
  <si>
    <t>prog2 $(prog1)</t>
  </si>
  <si>
    <t>bebe</t>
  </si>
  <si>
    <t>jit / jeet</t>
  </si>
  <si>
    <t>umask</t>
  </si>
  <si>
    <t>find and file</t>
  </si>
  <si>
    <t>find path</t>
  </si>
  <si>
    <t>find path -name 'name_of_file'</t>
  </si>
  <si>
    <t>find path -name '*.ext_of_file'</t>
  </si>
  <si>
    <t>find /home -type f</t>
  </si>
  <si>
    <t>files only</t>
  </si>
  <si>
    <t>Java</t>
  </si>
  <si>
    <t>1950s - Computersa first appeared</t>
  </si>
  <si>
    <t>Back then computers expensive, people cheap</t>
  </si>
  <si>
    <t>now, computeres cheap, but people expensive</t>
  </si>
  <si>
    <t>nowadays, every computer has a microprocessors</t>
  </si>
  <si>
    <t>every microprocessor has its own instructions set</t>
  </si>
  <si>
    <t>if you had a mobile device, it will have instruction designed by ARM</t>
  </si>
  <si>
    <t>RISC -Reduced Instruction Set Computer</t>
  </si>
  <si>
    <t>Not used a lot, so there was a movemnt for simpler transistors so that memory can be used for other things</t>
  </si>
  <si>
    <t>Back then, only 1s and 0s</t>
  </si>
  <si>
    <t>Every different vendor has its own machine code</t>
  </si>
  <si>
    <t>hard to learn many</t>
  </si>
  <si>
    <t>need for programming language was necessary</t>
  </si>
  <si>
    <t>assembly - from mnemonics to machine code</t>
  </si>
  <si>
    <t>cobalt - one of the first one</t>
  </si>
  <si>
    <t>common business oriented language</t>
  </si>
  <si>
    <t>fortran</t>
  </si>
  <si>
    <t>1970s - machines greater capacities, programs larger</t>
  </si>
  <si>
    <t>problem - large number of bugs</t>
  </si>
  <si>
    <t>need for better methodology / design</t>
  </si>
  <si>
    <t>^ Pascal - structured programming / strict principles</t>
  </si>
  <si>
    <t>must make code in such a way, like ADA</t>
  </si>
  <si>
    <t>Pascal relevant for 10-20 years, but need more structure still</t>
  </si>
  <si>
    <t>OOP was born</t>
  </si>
  <si>
    <t>OO techniques now allows millions of lines of codes</t>
  </si>
  <si>
    <t>Java was created by Sun microsystems</t>
  </si>
  <si>
    <t>even made their ticker called JAVA</t>
  </si>
  <si>
    <t>People thought Java would be programming language of web</t>
  </si>
  <si>
    <t>^ never really caught on</t>
  </si>
  <si>
    <t>^ JavaScript - more flexible</t>
  </si>
  <si>
    <t>^ Java only allowed control over a smaller subset of the screen</t>
  </si>
  <si>
    <t>^ Java took time to start up</t>
  </si>
  <si>
    <t>1990s - 1.0 - 100% buzzword complaint</t>
  </si>
  <si>
    <t>Java overtakes C / C++ - You don't have to think about memory</t>
  </si>
  <si>
    <t>Corporations adapted Java</t>
  </si>
  <si>
    <t>Caused more support from third party organizations</t>
  </si>
  <si>
    <t>Up until recently, Java dominated</t>
  </si>
  <si>
    <t>Two Main Types of Languages</t>
  </si>
  <si>
    <t>Compiled</t>
  </si>
  <si>
    <t>Interpreted / Scripting</t>
  </si>
  <si>
    <t>Python, JavaScript, Bash, Windows</t>
  </si>
  <si>
    <t>C, C++, Fortran, ADA</t>
  </si>
  <si>
    <t>C#,  Java</t>
  </si>
  <si>
    <t>functions, every function has a name except lambas</t>
  </si>
  <si>
    <t>call / execute / invoke</t>
  </si>
  <si>
    <t>parameters</t>
  </si>
  <si>
    <t>have to be double quotes for strings</t>
  </si>
  <si>
    <t>println-  a function that prints a lines of text and goes to the next line</t>
  </si>
  <si>
    <t>smaller thing to the right of the dot belongs to a big thing to the left of the dot</t>
  </si>
  <si>
    <t>error message system.err.println</t>
  </si>
  <si>
    <t>.java -&gt; every java program must have this</t>
  </si>
  <si>
    <t>java- police state languages</t>
  </si>
  <si>
    <t>string + int  = string</t>
  </si>
  <si>
    <t>ints are automatically converted into string when printed</t>
  </si>
  <si>
    <t>^ the variable itself does not change</t>
  </si>
  <si>
    <t>Precedence</t>
  </si>
  <si>
    <t>Associativity - Usually Left to Right</t>
  </si>
  <si>
    <t>z = y = x;</t>
  </si>
  <si>
    <t>z = x, y = x</t>
  </si>
  <si>
    <t>final == const</t>
  </si>
  <si>
    <t>Class should be uppercase - convention</t>
  </si>
  <si>
    <t>=+ ?</t>
  </si>
  <si>
    <t>the way you create a new object is with a word "new"</t>
  </si>
  <si>
    <t>System.im == stdin</t>
  </si>
  <si>
    <t>where is the scanner going to drink from?</t>
  </si>
  <si>
    <t>private: you can use in file, but not in any other file</t>
  </si>
  <si>
    <t>Exception - A kind of object that explains what went wrong</t>
  </si>
  <si>
    <t>InputStreamReader = takes a source of input</t>
  </si>
  <si>
    <t>Buffered vs Non-Buffered</t>
  </si>
  <si>
    <t>You convey in a whole blocks of bytes at a time. The buffer is the waiting room for these bytes.</t>
  </si>
  <si>
    <t>This cuts down the number of read and write operations</t>
  </si>
  <si>
    <t>There is so much that can work against input than output</t>
  </si>
  <si>
    <t>test at the top vs test at the bottom</t>
  </si>
  <si>
    <t>do while</t>
  </si>
  <si>
    <t>has to be at least one test</t>
  </si>
  <si>
    <t>Windows - We have a carage return and line feed character (CrLf)</t>
  </si>
  <si>
    <t>(echo 5; echo 4) | java Rectangle2.java</t>
  </si>
  <si>
    <t>echo '5
8' | java Rectangle2.java</t>
  </si>
  <si>
    <t>System.exit(0) - Escape out of everything - Success!</t>
  </si>
  <si>
    <t>^ 0 means success, like the shell script</t>
  </si>
  <si>
    <t>continue _word_</t>
  </si>
  <si>
    <t>_word_ you give this alias to another loop you want to go to</t>
  </si>
  <si>
    <t>Scanner</t>
  </si>
  <si>
    <t>Scanner scanner = new Scanner(System.in)</t>
  </si>
  <si>
    <t>lower case for the variables you invent yourself</t>
  </si>
  <si>
    <t>how to store integers from console?</t>
  </si>
  <si>
    <t>int i = scanner.nextInt();</t>
  </si>
  <si>
    <t>switch can save typing and time to write, when you are using the same variable/function</t>
  </si>
  <si>
    <t>casting in Java</t>
  </si>
  <si>
    <t>int power = (int)Math.pow(2, 31);   //The (int) is a cast.</t>
  </si>
  <si>
    <t>cast is a prefix operator</t>
  </si>
  <si>
    <t>binary operator</t>
  </si>
  <si>
    <t>a + b</t>
  </si>
  <si>
    <t>-a</t>
  </si>
  <si>
    <t>!x</t>
  </si>
  <si>
    <t>unary operator</t>
  </si>
  <si>
    <t>(int)a</t>
  </si>
  <si>
    <t>ternary</t>
  </si>
  <si>
    <t>a ? b : c</t>
  </si>
  <si>
    <t>float/double</t>
  </si>
  <si>
    <t>you need a N.N* for double</t>
  </si>
  <si>
    <t>you need a N.N*f for float</t>
  </si>
  <si>
    <t>you need a N for int</t>
  </si>
  <si>
    <t>6 sigs, 15 sigs</t>
  </si>
  <si>
    <t>Math.round(D.D) rounds up</t>
  </si>
  <si>
    <t>"\t" - tab</t>
  </si>
  <si>
    <t>"\n" - new line</t>
  </si>
  <si>
    <t>"\b" - backspace char</t>
  </si>
  <si>
    <t>"\f" form feed(?????)</t>
  </si>
  <si>
    <t>"\r" carriage return</t>
  </si>
  <si>
    <t>"\a" alarm - 007 character - computer beeps</t>
  </si>
  <si>
    <t>2 ^ 1/12 - it will double at the twelvth iteration</t>
  </si>
  <si>
    <t>final double factor = Math.pow(2, 1.0/12.0);</t>
  </si>
  <si>
    <t>"string"</t>
  </si>
  <si>
    <t>'char'</t>
  </si>
  <si>
    <t>char holds as much as short</t>
  </si>
  <si>
    <t>char occupies twice as much as a byte</t>
  </si>
  <si>
    <t>int / double = double</t>
  </si>
  <si>
    <t>double / int = double</t>
  </si>
  <si>
    <t>Abby - Multiply is faster than Divide</t>
  </si>
  <si>
    <t xml:space="preserve">		for (int row = 0; row &lt; a.length; ++row) {
			for (int col = 0; col &lt; a[row].length; ++col) {
				System.out.print(a[row][col]);
			}
			System.out.println();
		}</t>
  </si>
  <si>
    <t>List can grow and shrink. Array sizes cannot change</t>
  </si>
  <si>
    <t>static - belongs to a class, but not a property of an individual instance of a class</t>
  </si>
  <si>
    <t>out.println()</t>
  </si>
  <si>
    <t>string.length()</t>
  </si>
  <si>
    <t>array.length</t>
  </si>
  <si>
    <t>&amp;&amp; &gt; ||</t>
  </si>
  <si>
    <t># of args in shellscript</t>
  </si>
  <si>
    <t>$1, $2, $3</t>
  </si>
  <si>
    <t>args</t>
  </si>
  <si>
    <t>name of the program</t>
  </si>
  <si>
    <t>$PATH</t>
  </si>
  <si>
    <t>"$PATH"</t>
  </si>
  <si>
    <t>'$PATH'</t>
  </si>
  <si>
    <t>/usr/local/bin:/usr/bin:/usr/local/sbin:/usr/sbin:/home/ec2-user/.local/bin:/home/ec2-user/bin</t>
  </si>
  <si>
    <t>echo -n</t>
  </si>
  <si>
    <t>stay in the same line; no new line char</t>
  </si>
  <si>
    <t>-eq</t>
  </si>
  <si>
    <t>== for numbers</t>
  </si>
  <si>
    <t>!= for numbers</t>
  </si>
  <si>
    <t>==</t>
  </si>
  <si>
    <t>== for strings</t>
  </si>
  <si>
    <t>tar</t>
  </si>
  <si>
    <t>gzip</t>
  </si>
  <si>
    <t>find</t>
  </si>
  <si>
    <t>sleep</t>
  </si>
  <si>
    <t>&amp;</t>
  </si>
  <si>
    <t>ps</t>
  </si>
  <si>
    <t>top</t>
  </si>
  <si>
    <t>tar saves many files together into a single tape or disk archive
can restore individual files from the archive.</t>
  </si>
  <si>
    <t xml:space="preserve"> Gzip reduces the size of the named files using Lempel-Ziv coding (LZ77).  Whenever possible, each file is replaced by one with the extension .gz, while keeping the same ownership modes, access
       and modification times.</t>
  </si>
  <si>
    <t>-cf create archive</t>
  </si>
  <si>
    <t>-tvf list</t>
  </si>
  <si>
    <t>-xf execuge</t>
  </si>
  <si>
    <t xml:space="preserve"> POSIX tar archive (GNU)</t>
  </si>
  <si>
    <t xml:space="preserve"> Pause  for  NUMBER  seconds. </t>
  </si>
  <si>
    <t>sleep NUMBER</t>
  </si>
  <si>
    <t>prog &gt; output.file</t>
  </si>
  <si>
    <t>prog 2&gt; error.file</t>
  </si>
  <si>
    <t>stderr</t>
  </si>
  <si>
    <t>bg #jobno</t>
  </si>
  <si>
    <t>bring jobno to background</t>
  </si>
  <si>
    <t>example with sleep</t>
  </si>
  <si>
    <t>fg</t>
  </si>
  <si>
    <t>bring bg'ed jobno to foreground</t>
  </si>
  <si>
    <t>jobs</t>
  </si>
  <si>
    <t>show programs and if they're running</t>
  </si>
  <si>
    <t>show programs</t>
  </si>
  <si>
    <t>kill PID</t>
  </si>
  <si>
    <t>terminate process with job PID</t>
  </si>
  <si>
    <t>pkill</t>
  </si>
  <si>
    <t>kill %jobno</t>
  </si>
  <si>
    <t>kill %jobno to use jobno</t>
  </si>
  <si>
    <t>pkill pattern</t>
  </si>
  <si>
    <t>pkill kills process based on pattern</t>
  </si>
  <si>
    <t>bring back to life - mark</t>
  </si>
  <si>
    <t>CTRL Z</t>
  </si>
  <si>
    <t>stop a process</t>
  </si>
  <si>
    <t>word</t>
  </si>
  <si>
    <t>instantiate</t>
  </si>
  <si>
    <t>create an instance of a class</t>
  </si>
  <si>
    <t>fields</t>
  </si>
  <si>
    <t>the properties of an object of a class</t>
  </si>
  <si>
    <t>static fields</t>
  </si>
  <si>
    <t>properties belonging to the class itself\</t>
  </si>
  <si>
    <t>new is a unaryoperator too wjoaaa</t>
  </si>
  <si>
    <t>there is one extra invisible argument received in a constructor</t>
  </si>
  <si>
    <t>this</t>
  </si>
  <si>
    <t>this - the object being initialized</t>
  </si>
  <si>
    <t>this.name = the name of the object being born</t>
  </si>
  <si>
    <t>a plain old method gets the one extra invisible argument</t>
  </si>
  <si>
    <t>static methods do not allow the use of "this"</t>
  </si>
  <si>
    <t>error checking should be done in the constructor</t>
  </si>
  <si>
    <t>if tou println an object, it calls object_name.toString()</t>
  </si>
  <si>
    <t>You can make your own toString()</t>
  </si>
  <si>
    <t>Inherited the toString() from the class Object</t>
  </si>
  <si>
    <t>It's best to create a method toString() {}</t>
  </si>
  <si>
    <t>array of objects are instantiated at null each, if not given specific objs</t>
  </si>
  <si>
    <t>assert</t>
  </si>
  <si>
    <t>if true, program goes on. If false, terminate</t>
  </si>
  <si>
    <t>marktidbits</t>
  </si>
  <si>
    <t>first function, the constructor</t>
  </si>
  <si>
    <t>second function, the toString</t>
  </si>
  <si>
    <t>hw - write prev</t>
  </si>
  <si>
    <t>lunchwork - write julian</t>
  </si>
  <si>
    <t>third function, compareTo</t>
  </si>
  <si>
    <t>hw - write compareTo</t>
  </si>
  <si>
    <t>utilize toString for printlns</t>
  </si>
  <si>
    <t>hw</t>
  </si>
  <si>
    <t>public void siphon(Car other, double g)</t>
  </si>
  <si>
    <t>Receives a reference to the other object</t>
  </si>
  <si>
    <t>the unit of protection is not the object itself, but the class</t>
  </si>
  <si>
    <t>hierarchy</t>
  </si>
  <si>
    <t>property</t>
  </si>
  <si>
    <t>a field that can only be accessed by a getter and modified by a setter</t>
  </si>
  <si>
    <t>field</t>
  </si>
  <si>
    <t>a variable inside an object, or shared by objects of its classes if static</t>
  </si>
  <si>
    <t>hw - Car.siphon() as a static method</t>
  </si>
  <si>
    <t>hw - Point.contains() as non-static</t>
  </si>
  <si>
    <t>hw - A.midpoint() as static</t>
  </si>
  <si>
    <t>Inheritance - Building a bigger and better class that can do what the parent can, plus more</t>
  </si>
  <si>
    <t>class MetricCricket extends Cricket {
     public MetricCricket (int chirps) {
          super(chirps)
     }
}</t>
  </si>
  <si>
    <t>smaller first then bigger. The bigger cannot live without the smaller</t>
  </si>
  <si>
    <t>super -&gt; not this object, but the smaller in which the bigger is extended from</t>
  </si>
  <si>
    <t>super -&gt; calls the constructor of the superclass</t>
  </si>
  <si>
    <t>sub-class is the newer class</t>
  </si>
  <si>
    <t>super-class = base class</t>
  </si>
  <si>
    <t>sub-class = derived class</t>
  </si>
  <si>
    <t>hw - can MetricCricket use chirp?</t>
  </si>
  <si>
    <t>^ that said, sub-class should not mess around with parent static fields</t>
  </si>
  <si>
    <t>overriding an inadequate method from parent class with a new method</t>
  </si>
  <si>
    <t>hw - int height and width</t>
  </si>
  <si>
    <t>abstract class</t>
  </si>
  <si>
    <t>a class with a missing piece; a building block to be inherited to be used</t>
  </si>
  <si>
    <t>hw - Date2Demo dot bug</t>
  </si>
  <si>
    <t>hw - simpler example of a class</t>
  </si>
  <si>
    <t>Exceptions</t>
  </si>
  <si>
    <t>All exceptions must extend Exception</t>
  </si>
  <si>
    <t>Interface</t>
  </si>
  <si>
    <t>interface Point {
    double x();
    double y();
    double r();
    double theta();
};</t>
  </si>
  <si>
    <t>Class externds Parent</t>
  </si>
  <si>
    <t>Class implements Interface</t>
  </si>
  <si>
    <t>Interface noneed for super</t>
  </si>
  <si>
    <t>Interface is like a shopping list (Mark M) or contract (Itlize)</t>
  </si>
  <si>
    <t>vi</t>
  </si>
  <si>
    <t>.</t>
  </si>
  <si>
    <t>to do the same (must escape from insert mode, otherwise you're just putting a dot)</t>
  </si>
  <si>
    <t>6 radians == 360 degrees</t>
  </si>
  <si>
    <t>Abstract Class</t>
  </si>
  <si>
    <t>Some missing pieces</t>
  </si>
  <si>
    <t>Everything is missing</t>
  </si>
  <si>
    <t>No constructor</t>
  </si>
  <si>
    <t>Has a constructor</t>
  </si>
  <si>
    <t>Fields must be static (and should be final)</t>
  </si>
  <si>
    <t>Fields for objects can be initialized</t>
  </si>
  <si>
    <t>final class</t>
  </si>
  <si>
    <t>class that can be inherited</t>
  </si>
  <si>
    <t xml:space="preserve">    @Override
    protected void onCreate(Bundle savedInstanceState) {
        super.onCreate(savedInstanceState);
        setContentView(R.layout.activity_main);
        Button button = (Button)findViewById(R.id.button);
        View.OnClickListener onClickListener = new View.OnClickListener() {
            @Override
            public void onClick(View v) {
                Button button = (Button)v;	//downcast
                button.setText("Thanks for pressing this button.");
                Toast.makeText(MainActivity.this, "Thanks.", Toast.LENGTH_LONG).show();
            }
        };
        button.setOnClickListener(onClickListener);
    }</t>
  </si>
  <si>
    <t>creating an object using an interface alone. It's an ANONYMOUS INTERCLASS.
An interclass is also a class within a class. Can be done with abstract, or even concrete classes</t>
  </si>
  <si>
    <t>jit</t>
  </si>
  <si>
    <t>nX</t>
  </si>
  <si>
    <t xml:space="preserve">a server that creates a new thread </t>
  </si>
  <si>
    <t>view</t>
  </si>
  <si>
    <t>view a file safely</t>
  </si>
  <si>
    <t>/_word_</t>
  </si>
  <si>
    <t>/</t>
  </si>
  <si>
    <t>?_word_</t>
  </si>
  <si>
    <t>move down till you find a word</t>
  </si>
  <si>
    <t>repeat</t>
  </si>
  <si>
    <t>move up till you see a word</t>
  </si>
  <si>
    <t>1000G</t>
  </si>
  <si>
    <t>page 1000</t>
  </si>
  <si>
    <t>$G</t>
  </si>
  <si>
    <t>1 (uppercase) G</t>
  </si>
  <si>
    <t>bottom</t>
  </si>
  <si>
    <t>A doctor prescribes a medicine that must be taken 3 times a day for 4 days and then twice a day for 6 days. How many tablets will the pharmacist need to fill the prescription?</t>
  </si>
  <si>
    <t>An insurance policy pays 80% of the first $20,000 of a patient's medical expenses, and 60% of the remainder. If the patient's total medical bill is $72,000, how much will the policy pay?</t>
  </si>
  <si>
    <t>You have decided to wallpaper your rectangular bedroom. The dimensions are 12 feet 6 inches by 10 feet 6 inches by 8 feet 0 inches high. The room has two windows, each 4 feet by 3 feet and a door 7 feet by 3 feet. Determine how many rolls of wallpaper are needed to cover the walls, allowing 10% for waste and matching. Each roll of wallpaper is 30 inches wide and 30 feet long. How many rolls of wallpaper should be purchased?</t>
  </si>
  <si>
    <t>You are traveling to Chicago for a job interview. You leave Toledo, Ohio, at 5:45 A.M. and arrive in Elkhart, Indiana, at 8:15 A.M.. The distance from Toledo to Elkhart is 136 miles; the distance from Toledo to Chicago is 244 miles. The speed limit is 65 mph. What is the minimum speed you must maintain in order to arrive in Chicago before 10:30 A.M.?</t>
  </si>
  <si>
    <t>On the cardiac ward of a local hospital, there are 7 nursing assistants. The seven assistants have 7, 8, 5, 9, 10, 10, and 14 patients, respectively, that they assist. What is the average number of patients per nursing assistant?</t>
  </si>
  <si>
    <t>The Williams family just bought a new van. The cost of the van is $26,857.00. State sales tax is 6% on the cost of the van. In addition, there is $250 worth of document preparation fees that must be paid. The Williams family is putting down 20% and financing the rest with a home equity loan. What is the total amount that they are financing?</t>
  </si>
  <si>
    <t>The Bakery has 10.5 dozen donuts. They sold 2/3 of the donuts. How many donuts did they sell</t>
  </si>
  <si>
    <t>A savings account earns 4% annual interest compounded quarterly. How much interest would $500 earn if it was invested for one year?</t>
  </si>
  <si>
    <t>Which is the best option to improve project velocity?</t>
  </si>
  <si>
    <t>Add 0.98 + 45.102 + 32.3333 + 31 + 0.00009</t>
  </si>
  <si>
    <t>room</t>
  </si>
  <si>
    <t>windows</t>
  </si>
  <si>
    <t>door</t>
  </si>
  <si>
    <t>total</t>
  </si>
  <si>
    <t>paper needed</t>
  </si>
  <si>
    <t>set up:</t>
  </si>
  <si>
    <t>sudo yum install docker</t>
  </si>
  <si>
    <t>sudo service docker start</t>
  </si>
  <si>
    <t>start docker.service</t>
  </si>
  <si>
    <t>sudo usermod -a -g docker ec2-user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</si>
</sst>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6" formatCode="&quot;$&quot;#,##0_);[Red]\(&quot;$&quot;#,##0\)"/>
    <numFmt numFmtId="8" formatCode="&quot;$&quot;#,##0.00_);[Red]\(&quot;$&quot;#,##0.00\)"/>
    <numFmt numFmtId="164" formatCode="0.0000000"/>
  </numFmts>
  <fonts count="13">
    <font>
      <sz val="11"/>
      <color theme="1"/>
      <name val="Calibri"/>
      <family val="2"/>
      <scheme val="minor"/>
    </font>
    <font>
      <sz val="11"/>
      <color rgb="FF000000"/>
      <name val="Consolas"/>
      <family val="3"/>
    </font>
    <font>
      <sz val="11"/>
      <color rgb="FF000000"/>
      <name val="Arial"/>
      <family val="2"/>
    </font>
    <font>
      <sz val="11"/>
      <color rgb="FF00B050"/>
      <name val="Calibri"/>
      <family val="2"/>
      <scheme val="minor"/>
    </font>
    <font>
      <sz val="11"/>
      <name val="Calibri"/>
      <family val="2"/>
      <scheme val="minor"/>
    </font>
    <font>
      <sz val="9"/>
      <color indexed="81"/>
      <name val="Tahoma"/>
      <family val="2"/>
    </font>
    <font>
      <b/>
      <sz val="9"/>
      <color indexed="81"/>
      <name val="Tahoma"/>
      <family val="2"/>
    </font>
    <font>
      <sz val="9"/>
      <color rgb="FF333333"/>
      <name val="Consolas"/>
      <family val="3"/>
    </font>
    <font>
      <sz val="9"/>
      <color rgb="FF1D1C1D"/>
      <name val="Arial"/>
      <family val="2"/>
    </font>
    <font>
      <b/>
      <sz val="11"/>
      <color theme="1"/>
      <name val="Calibri"/>
      <family val="2"/>
      <scheme val="minor"/>
    </font>
    <font>
      <u/>
      <sz val="11"/>
      <color theme="10"/>
      <name val="Calibri"/>
      <family val="2"/>
      <scheme val="minor"/>
    </font>
    <font>
      <sz val="10"/>
      <color rgb="FF000000"/>
      <name val="Arial Unicode MS"/>
    </font>
    <font>
      <sz val="12"/>
      <color rgb="FF232323"/>
      <name val="Arial"/>
      <family val="2"/>
    </font>
  </fonts>
  <fills count="4">
    <fill>
      <patternFill patternType="none"/>
    </fill>
    <fill>
      <patternFill patternType="gray125"/>
    </fill>
    <fill>
      <patternFill patternType="solid">
        <fgColor theme="9" tint="0.39997558519241921"/>
        <bgColor indexed="64"/>
      </patternFill>
    </fill>
    <fill>
      <patternFill patternType="solid">
        <fgColor theme="5" tint="0.79998168889431442"/>
        <bgColor indexed="64"/>
      </patternFill>
    </fill>
  </fills>
  <borders count="2">
    <border>
      <left/>
      <right/>
      <top/>
      <bottom/>
      <diagonal/>
    </border>
    <border>
      <left style="thick">
        <color rgb="FF9FA7D9"/>
      </left>
      <right style="medium">
        <color rgb="FFDDDDDD"/>
      </right>
      <top style="medium">
        <color rgb="FFDDDDDD"/>
      </top>
      <bottom style="medium">
        <color rgb="FFDDDDDD"/>
      </bottom>
      <diagonal/>
    </border>
  </borders>
  <cellStyleXfs count="2">
    <xf numFmtId="0" fontId="0" fillId="0" borderId="0"/>
    <xf numFmtId="0" fontId="10" fillId="0" borderId="0" applyNumberFormat="0" applyFill="0" applyBorder="0" applyAlignment="0" applyProtection="0"/>
  </cellStyleXfs>
  <cellXfs count="30">
    <xf numFmtId="0" fontId="0" fillId="0" borderId="0" xfId="0"/>
    <xf numFmtId="0" fontId="0" fillId="0" borderId="0" xfId="0" quotePrefix="1"/>
    <xf numFmtId="14" fontId="0" fillId="0" borderId="0" xfId="0" applyNumberFormat="1"/>
    <xf numFmtId="0" fontId="0" fillId="0" borderId="0" xfId="0" applyAlignment="1">
      <alignment wrapText="1"/>
    </xf>
    <xf numFmtId="0" fontId="1" fillId="0" borderId="0" xfId="0" applyFont="1" applyAlignment="1">
      <alignment vertical="center"/>
    </xf>
    <xf numFmtId="0" fontId="0" fillId="2" borderId="0" xfId="0" applyFill="1" applyAlignment="1">
      <alignment wrapText="1"/>
    </xf>
    <xf numFmtId="0" fontId="2" fillId="0" borderId="0" xfId="0" applyFont="1" applyAlignment="1">
      <alignment horizontal="left" vertical="center" wrapText="1"/>
    </xf>
    <xf numFmtId="0" fontId="2" fillId="0" borderId="0" xfId="0" applyFont="1" applyAlignment="1">
      <alignment horizontal="left" vertical="center" wrapText="1" indent="5"/>
    </xf>
    <xf numFmtId="0" fontId="0" fillId="0" borderId="0" xfId="0" quotePrefix="1" applyAlignment="1">
      <alignment wrapText="1"/>
    </xf>
    <xf numFmtId="0" fontId="0" fillId="3" borderId="0" xfId="0" quotePrefix="1" applyFill="1" applyAlignment="1">
      <alignment wrapText="1"/>
    </xf>
    <xf numFmtId="0" fontId="0" fillId="0" borderId="0" xfId="0" applyAlignment="1">
      <alignment horizontal="left" vertical="top" wrapText="1"/>
    </xf>
    <xf numFmtId="0" fontId="2" fillId="0" borderId="0" xfId="0" applyFont="1" applyAlignment="1">
      <alignment horizontal="left" vertical="center"/>
    </xf>
    <xf numFmtId="0" fontId="7" fillId="0" borderId="1" xfId="0" applyFont="1" applyBorder="1" applyAlignment="1">
      <alignment vertical="center"/>
    </xf>
    <xf numFmtId="0" fontId="8" fillId="0" borderId="0" xfId="0" applyFont="1"/>
    <xf numFmtId="0" fontId="10" fillId="0" borderId="0" xfId="1"/>
    <xf numFmtId="6" fontId="0" fillId="0" borderId="0" xfId="0" quotePrefix="1" applyNumberFormat="1"/>
    <xf numFmtId="0" fontId="0" fillId="2" borderId="0" xfId="0" applyFill="1"/>
    <xf numFmtId="0" fontId="9" fillId="2" borderId="0" xfId="0" applyFont="1" applyFill="1"/>
    <xf numFmtId="0" fontId="11" fillId="0" borderId="0" xfId="0" applyFont="1" applyAlignment="1">
      <alignment vertical="center"/>
    </xf>
    <xf numFmtId="164" fontId="0" fillId="0" borderId="0" xfId="0" applyNumberFormat="1"/>
    <xf numFmtId="0" fontId="0" fillId="2" borderId="0" xfId="0" quotePrefix="1" applyFill="1"/>
    <xf numFmtId="0" fontId="12" fillId="0" borderId="0" xfId="0" applyFont="1"/>
    <xf numFmtId="0" fontId="12" fillId="0" borderId="0" xfId="0" applyFont="1" applyAlignment="1">
      <alignment vertical="top" wrapText="1"/>
    </xf>
    <xf numFmtId="0" fontId="12" fillId="0" borderId="0" xfId="0" applyFont="1" applyAlignment="1">
      <alignment wrapText="1"/>
    </xf>
    <xf numFmtId="0" fontId="0" fillId="0" borderId="0" xfId="0" applyAlignment="1">
      <alignment horizontal="left" vertical="top"/>
    </xf>
    <xf numFmtId="0" fontId="0" fillId="2" borderId="0" xfId="0" applyFill="1" applyAlignment="1">
      <alignment horizontal="left" vertical="top"/>
    </xf>
    <xf numFmtId="0" fontId="0" fillId="2" borderId="0" xfId="0" applyFill="1" applyAlignment="1">
      <alignment horizontal="left"/>
    </xf>
    <xf numFmtId="8" fontId="0" fillId="2" borderId="0" xfId="0" applyNumberFormat="1" applyFill="1" applyAlignment="1">
      <alignment horizontal="left" vertical="top"/>
    </xf>
    <xf numFmtId="0" fontId="0" fillId="0" borderId="0" xfId="0" applyAlignment="1">
      <alignment horizontal="left" vertical="top" wrapText="1"/>
    </xf>
    <xf numFmtId="0" fontId="0" fillId="0" borderId="0" xfId="0"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5512D118-5CC6-11CF-8D67-00AA00BDCE1D}" ax:persistence="persistStream" r:id="rId1"/>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3.emf"/></Relationships>
</file>

<file path=xl/drawings/drawing1.xml><?xml version="1.0" encoding="utf-8"?>
<xdr:wsDr xmlns:xdr="http://schemas.openxmlformats.org/drawingml/2006/spreadsheetDrawing" xmlns:a="http://schemas.openxmlformats.org/drawingml/2006/main">
  <xdr:twoCellAnchor editAs="oneCell">
    <xdr:from>
      <xdr:col>3</xdr:col>
      <xdr:colOff>1347107</xdr:colOff>
      <xdr:row>52</xdr:row>
      <xdr:rowOff>176893</xdr:rowOff>
    </xdr:from>
    <xdr:to>
      <xdr:col>3</xdr:col>
      <xdr:colOff>2684250</xdr:colOff>
      <xdr:row>52</xdr:row>
      <xdr:rowOff>1159752</xdr:rowOff>
    </xdr:to>
    <xdr:pic>
      <xdr:nvPicPr>
        <xdr:cNvPr id="2" name="Picture 1">
          <a:extLst>
            <a:ext uri="{FF2B5EF4-FFF2-40B4-BE49-F238E27FC236}">
              <a16:creationId xmlns:a16="http://schemas.microsoft.com/office/drawing/2014/main" id="{87D6D531-A067-4936-8A1E-C8D07F6C0139}"/>
            </a:ext>
          </a:extLst>
        </xdr:cNvPr>
        <xdr:cNvPicPr>
          <a:picLocks noChangeAspect="1"/>
        </xdr:cNvPicPr>
      </xdr:nvPicPr>
      <xdr:blipFill>
        <a:blip xmlns:r="http://schemas.openxmlformats.org/officeDocument/2006/relationships" r:embed="rId1"/>
        <a:stretch>
          <a:fillRect/>
        </a:stretch>
      </xdr:blipFill>
      <xdr:spPr>
        <a:xfrm>
          <a:off x="9320893" y="38535429"/>
          <a:ext cx="1333333" cy="97523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xdr:col>
      <xdr:colOff>304800</xdr:colOff>
      <xdr:row>2</xdr:row>
      <xdr:rowOff>129540</xdr:rowOff>
    </xdr:to>
    <xdr:sp macro="" textlink="">
      <xdr:nvSpPr>
        <xdr:cNvPr id="4097" name="AutoShape 1">
          <a:extLst>
            <a:ext uri="{FF2B5EF4-FFF2-40B4-BE49-F238E27FC236}">
              <a16:creationId xmlns:a16="http://schemas.microsoft.com/office/drawing/2014/main" id="{0DEF30B8-DBF2-4254-9920-B04F544C3A80}"/>
            </a:ext>
          </a:extLst>
        </xdr:cNvPr>
        <xdr:cNvSpPr>
          <a:spLocks noChangeAspect="1" noChangeArrowheads="1"/>
        </xdr:cNvSpPr>
      </xdr:nvSpPr>
      <xdr:spPr bwMode="auto">
        <a:xfrm>
          <a:off x="609600" y="1828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247650</xdr:colOff>
      <xdr:row>2</xdr:row>
      <xdr:rowOff>72390</xdr:rowOff>
    </xdr:from>
    <xdr:to>
      <xdr:col>9</xdr:col>
      <xdr:colOff>361710</xdr:colOff>
      <xdr:row>25</xdr:row>
      <xdr:rowOff>79097</xdr:rowOff>
    </xdr:to>
    <xdr:pic>
      <xdr:nvPicPr>
        <xdr:cNvPr id="2" name="Picture 1">
          <a:extLst>
            <a:ext uri="{FF2B5EF4-FFF2-40B4-BE49-F238E27FC236}">
              <a16:creationId xmlns:a16="http://schemas.microsoft.com/office/drawing/2014/main" id="{DEE8966B-E1D2-47B1-B01F-8469B395FBB3}"/>
            </a:ext>
          </a:extLst>
        </xdr:cNvPr>
        <xdr:cNvPicPr>
          <a:picLocks noChangeAspect="1"/>
        </xdr:cNvPicPr>
      </xdr:nvPicPr>
      <xdr:blipFill>
        <a:blip xmlns:r="http://schemas.openxmlformats.org/officeDocument/2006/relationships" r:embed="rId1"/>
        <a:stretch>
          <a:fillRect/>
        </a:stretch>
      </xdr:blipFill>
      <xdr:spPr>
        <a:xfrm>
          <a:off x="485775" y="434340"/>
          <a:ext cx="4998480" cy="4169132"/>
        </a:xfrm>
        <a:prstGeom prst="rect">
          <a:avLst/>
        </a:prstGeom>
        <a:ln w="228600" cap="sq" cmpd="thickThin">
          <a:solidFill>
            <a:srgbClr val="000000"/>
          </a:solidFill>
          <a:prstDash val="solid"/>
          <a:miter lim="800000"/>
        </a:ln>
        <a:effectLst>
          <a:innerShdw blurRad="76200">
            <a:srgbClr val="000000"/>
          </a:innerShdw>
        </a:effectLst>
      </xdr:spPr>
    </xdr:pic>
    <xdr:clientData/>
  </xdr:twoCellAnchor>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0</xdr:colOff>
          <xdr:row>35</xdr:row>
          <xdr:rowOff>0</xdr:rowOff>
        </xdr:from>
        <xdr:to>
          <xdr:col>1</xdr:col>
          <xdr:colOff>228600</xdr:colOff>
          <xdr:row>36</xdr:row>
          <xdr:rowOff>60960</xdr:rowOff>
        </xdr:to>
        <xdr:sp macro="" textlink="">
          <xdr:nvSpPr>
            <xdr:cNvPr id="17409" name="Control 1" hidden="1">
              <a:extLst>
                <a:ext uri="{63B3BB69-23CF-44E3-9099-C40C66FF867C}">
                  <a14:compatExt spid="_x0000_s17409"/>
                </a:ext>
                <a:ext uri="{FF2B5EF4-FFF2-40B4-BE49-F238E27FC236}">
                  <a16:creationId xmlns:a16="http://schemas.microsoft.com/office/drawing/2014/main" id="{00000000-0008-0000-0C00-0000014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749B9B2-DB9F-49C1-B149-13C6B1FDF4FD}" name="Table1" displayName="Table1" ref="A1:G30" totalsRowShown="0">
  <autoFilter ref="A1:G30" xr:uid="{AE85BE44-9C3C-482E-AE81-B0C606C20BEC}">
    <filterColumn colId="2">
      <filters>
        <filter val="Foundations"/>
      </filters>
    </filterColumn>
  </autoFilter>
  <tableColumns count="7">
    <tableColumn id="1" xr3:uid="{1FF54AB7-AE0B-4C32-A457-37664C8E00C7}" name="Objective"/>
    <tableColumn id="2" xr3:uid="{158728EB-70BA-4E5C-B6AC-03EC9A8CD640}" name="Source"/>
    <tableColumn id="3" xr3:uid="{C50B7B2C-6109-414F-9BCC-7B14A1A21D64}" name="Path"/>
    <tableColumn id="4" xr3:uid="{797435C1-CFF3-468D-9695-51615B241B1D}" name="Nice to have by"/>
    <tableColumn id="5" xr3:uid="{6479095F-47D1-40C2-842F-0173483485AA}" name="Shane Completed"/>
    <tableColumn id="6" xr3:uid="{AC014D8F-B646-4555-9F62-1798071ACE90}" name="Known by Kuya"/>
    <tableColumn id="7" xr3:uid="{B02D833C-A91D-4856-B01C-E41630884727}" name="Note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oit2.scps.nyu.edu/~meretzkm/" TargetMode="Externa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4.bin"/><Relationship Id="rId5" Type="http://schemas.openxmlformats.org/officeDocument/2006/relationships/image" Target="../media/image3.emf"/><Relationship Id="rId4" Type="http://schemas.openxmlformats.org/officeDocument/2006/relationships/control" Target="../activeX/activeX1.xm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4DC76C-5A0E-4788-B97F-F59C62A52E98}">
  <dimension ref="A2:N90"/>
  <sheetViews>
    <sheetView topLeftCell="A36" zoomScale="115" zoomScaleNormal="115" workbookViewId="0">
      <selection activeCell="K42" sqref="K42"/>
    </sheetView>
  </sheetViews>
  <sheetFormatPr defaultRowHeight="14.4"/>
  <cols>
    <col min="1" max="1" width="17.44140625" customWidth="1"/>
  </cols>
  <sheetData>
    <row r="2" spans="1:14">
      <c r="I2" t="s">
        <v>6</v>
      </c>
      <c r="J2" t="s">
        <v>7</v>
      </c>
      <c r="K2" t="s">
        <v>8</v>
      </c>
      <c r="M2" t="s">
        <v>11</v>
      </c>
      <c r="N2" t="s">
        <v>12</v>
      </c>
    </row>
    <row r="3" spans="1:14">
      <c r="H3" t="s">
        <v>0</v>
      </c>
      <c r="I3" t="s">
        <v>2</v>
      </c>
      <c r="J3" s="1" t="s">
        <v>3</v>
      </c>
      <c r="K3" s="1" t="s">
        <v>3</v>
      </c>
      <c r="M3" t="s">
        <v>9</v>
      </c>
      <c r="N3" t="s">
        <v>13</v>
      </c>
    </row>
    <row r="4" spans="1:14">
      <c r="H4" t="s">
        <v>1</v>
      </c>
      <c r="I4" t="s">
        <v>4</v>
      </c>
      <c r="J4" t="s">
        <v>4</v>
      </c>
      <c r="K4" t="s">
        <v>5</v>
      </c>
      <c r="M4" t="s">
        <v>10</v>
      </c>
      <c r="N4" t="s">
        <v>14</v>
      </c>
    </row>
    <row r="6" spans="1:14">
      <c r="A6" t="s">
        <v>26</v>
      </c>
      <c r="B6" s="1" t="s">
        <v>15</v>
      </c>
      <c r="F6" t="s">
        <v>17</v>
      </c>
    </row>
    <row r="7" spans="1:14">
      <c r="A7" t="s">
        <v>25</v>
      </c>
      <c r="B7" t="s">
        <v>16</v>
      </c>
      <c r="F7" t="s">
        <v>18</v>
      </c>
    </row>
    <row r="8" spans="1:14">
      <c r="A8" t="s">
        <v>24</v>
      </c>
      <c r="B8" t="s">
        <v>19</v>
      </c>
    </row>
    <row r="9" spans="1:14">
      <c r="A9" t="s">
        <v>23</v>
      </c>
      <c r="B9" t="s">
        <v>20</v>
      </c>
      <c r="F9" t="s">
        <v>27</v>
      </c>
    </row>
    <row r="10" spans="1:14">
      <c r="A10" t="s">
        <v>21</v>
      </c>
      <c r="B10" t="s">
        <v>22</v>
      </c>
    </row>
    <row r="11" spans="1:14">
      <c r="A11" t="s">
        <v>28</v>
      </c>
      <c r="B11" t="s">
        <v>29</v>
      </c>
    </row>
    <row r="12" spans="1:14">
      <c r="A12" t="s">
        <v>31</v>
      </c>
      <c r="B12" t="s">
        <v>30</v>
      </c>
    </row>
    <row r="13" spans="1:14">
      <c r="A13" t="s">
        <v>32</v>
      </c>
      <c r="B13" t="s">
        <v>33</v>
      </c>
      <c r="H13" t="s">
        <v>37</v>
      </c>
      <c r="I13" t="s">
        <v>41</v>
      </c>
    </row>
    <row r="14" spans="1:14">
      <c r="A14" t="s">
        <v>34</v>
      </c>
      <c r="B14" t="s">
        <v>35</v>
      </c>
      <c r="H14" t="s">
        <v>38</v>
      </c>
      <c r="I14" t="s">
        <v>42</v>
      </c>
    </row>
    <row r="15" spans="1:14">
      <c r="A15" t="s">
        <v>36</v>
      </c>
      <c r="B15" t="s">
        <v>48</v>
      </c>
      <c r="H15" t="s">
        <v>39</v>
      </c>
      <c r="I15" t="s">
        <v>43</v>
      </c>
    </row>
    <row r="16" spans="1:14">
      <c r="A16" t="s">
        <v>49</v>
      </c>
      <c r="B16" t="s">
        <v>50</v>
      </c>
      <c r="H16" t="s">
        <v>40</v>
      </c>
      <c r="I16" t="s">
        <v>44</v>
      </c>
    </row>
    <row r="17" spans="1:9">
      <c r="A17" t="s">
        <v>51</v>
      </c>
      <c r="B17" t="s">
        <v>52</v>
      </c>
      <c r="H17" t="s">
        <v>45</v>
      </c>
      <c r="I17" t="s">
        <v>46</v>
      </c>
    </row>
    <row r="18" spans="1:9">
      <c r="A18" t="s">
        <v>53</v>
      </c>
      <c r="B18" t="s">
        <v>54</v>
      </c>
      <c r="H18" t="s">
        <v>0</v>
      </c>
      <c r="I18" t="s">
        <v>47</v>
      </c>
    </row>
    <row r="19" spans="1:9">
      <c r="A19" t="s">
        <v>55</v>
      </c>
      <c r="B19" t="s">
        <v>62</v>
      </c>
    </row>
    <row r="20" spans="1:9">
      <c r="A20" t="s">
        <v>83</v>
      </c>
      <c r="B20" t="s">
        <v>84</v>
      </c>
    </row>
    <row r="21" spans="1:9">
      <c r="A21" t="s">
        <v>57</v>
      </c>
      <c r="B21" t="s">
        <v>56</v>
      </c>
      <c r="D21" t="s">
        <v>58</v>
      </c>
    </row>
    <row r="22" spans="1:9">
      <c r="A22" t="s">
        <v>63</v>
      </c>
      <c r="B22" t="s">
        <v>64</v>
      </c>
    </row>
    <row r="23" spans="1:9">
      <c r="A23" t="s">
        <v>65</v>
      </c>
      <c r="B23" t="s">
        <v>66</v>
      </c>
    </row>
    <row r="24" spans="1:9">
      <c r="A24" t="s">
        <v>67</v>
      </c>
      <c r="B24" t="s">
        <v>68</v>
      </c>
    </row>
    <row r="25" spans="1:9">
      <c r="A25" t="s">
        <v>69</v>
      </c>
      <c r="B25" t="s">
        <v>70</v>
      </c>
    </row>
    <row r="26" spans="1:9">
      <c r="A26" t="s">
        <v>71</v>
      </c>
      <c r="B26" t="s">
        <v>72</v>
      </c>
    </row>
    <row r="27" spans="1:9">
      <c r="A27" t="s">
        <v>73</v>
      </c>
      <c r="B27" t="s">
        <v>74</v>
      </c>
    </row>
    <row r="28" spans="1:9">
      <c r="A28" t="s">
        <v>75</v>
      </c>
      <c r="B28" t="s">
        <v>76</v>
      </c>
    </row>
    <row r="29" spans="1:9">
      <c r="A29" t="s">
        <v>77</v>
      </c>
    </row>
    <row r="30" spans="1:9">
      <c r="A30" t="s">
        <v>78</v>
      </c>
      <c r="B30" t="s">
        <v>79</v>
      </c>
    </row>
    <row r="31" spans="1:9">
      <c r="A31" t="s">
        <v>80</v>
      </c>
    </row>
    <row r="32" spans="1:9">
      <c r="A32" s="1" t="s">
        <v>81</v>
      </c>
    </row>
    <row r="33" spans="1:8">
      <c r="A33" t="s">
        <v>82</v>
      </c>
    </row>
    <row r="34" spans="1:8">
      <c r="A34" t="s">
        <v>87</v>
      </c>
      <c r="B34" t="s">
        <v>338</v>
      </c>
    </row>
    <row r="35" spans="1:8">
      <c r="A35" t="s">
        <v>85</v>
      </c>
    </row>
    <row r="36" spans="1:8">
      <c r="A36" t="s">
        <v>86</v>
      </c>
    </row>
    <row r="37" spans="1:8">
      <c r="A37" t="s">
        <v>319</v>
      </c>
      <c r="B37" t="s">
        <v>320</v>
      </c>
      <c r="C37" s="1" t="s">
        <v>321</v>
      </c>
    </row>
    <row r="38" spans="1:8">
      <c r="A38" t="s">
        <v>322</v>
      </c>
      <c r="B38" t="s">
        <v>323</v>
      </c>
      <c r="C38" s="1"/>
      <c r="D38" t="s">
        <v>324</v>
      </c>
      <c r="H38" t="s">
        <v>327</v>
      </c>
    </row>
    <row r="39" spans="1:8">
      <c r="A39" t="s">
        <v>325</v>
      </c>
      <c r="B39" t="s">
        <v>326</v>
      </c>
      <c r="C39" s="1"/>
    </row>
    <row r="40" spans="1:8">
      <c r="A40" t="s">
        <v>328</v>
      </c>
      <c r="C40" s="1"/>
    </row>
    <row r="41" spans="1:8">
      <c r="A41" t="s">
        <v>336</v>
      </c>
      <c r="B41" t="s">
        <v>337</v>
      </c>
      <c r="C41" s="1"/>
    </row>
    <row r="42" spans="1:8">
      <c r="A42" t="s">
        <v>339</v>
      </c>
      <c r="C42" s="1"/>
    </row>
    <row r="43" spans="1:8">
      <c r="A43" t="s">
        <v>342</v>
      </c>
      <c r="B43" t="s">
        <v>343</v>
      </c>
      <c r="C43" s="1"/>
    </row>
    <row r="44" spans="1:8">
      <c r="A44" t="s">
        <v>359</v>
      </c>
      <c r="C44" s="1"/>
    </row>
    <row r="45" spans="1:8">
      <c r="A45" s="1" t="s">
        <v>361</v>
      </c>
      <c r="B45" t="s">
        <v>360</v>
      </c>
      <c r="C45" s="1"/>
    </row>
    <row r="46" spans="1:8">
      <c r="A46" t="s">
        <v>362</v>
      </c>
      <c r="C46" s="1" t="s">
        <v>363</v>
      </c>
      <c r="H46" t="s">
        <v>364</v>
      </c>
    </row>
    <row r="47" spans="1:8">
      <c r="A47" t="s">
        <v>365</v>
      </c>
      <c r="B47" t="s">
        <v>366</v>
      </c>
      <c r="C47" s="1"/>
    </row>
    <row r="48" spans="1:8">
      <c r="A48" t="s">
        <v>367</v>
      </c>
      <c r="B48" t="s">
        <v>368</v>
      </c>
      <c r="C48" s="1"/>
    </row>
    <row r="49" spans="1:6">
      <c r="A49" t="s">
        <v>369</v>
      </c>
      <c r="C49" s="1"/>
    </row>
    <row r="50" spans="1:6">
      <c r="A50" t="s">
        <v>370</v>
      </c>
      <c r="C50" s="1"/>
    </row>
    <row r="51" spans="1:6">
      <c r="A51" t="s">
        <v>371</v>
      </c>
      <c r="C51" s="1"/>
    </row>
    <row r="52" spans="1:6">
      <c r="C52" s="1"/>
    </row>
    <row r="53" spans="1:6">
      <c r="A53" t="s">
        <v>344</v>
      </c>
      <c r="C53" s="1"/>
    </row>
    <row r="54" spans="1:6">
      <c r="A54" t="s">
        <v>11</v>
      </c>
      <c r="B54" t="s">
        <v>347</v>
      </c>
      <c r="F54" t="s">
        <v>346</v>
      </c>
    </row>
    <row r="55" spans="1:6">
      <c r="A55" t="s">
        <v>9</v>
      </c>
      <c r="B55" t="s">
        <v>349</v>
      </c>
      <c r="F55" t="s">
        <v>348</v>
      </c>
    </row>
    <row r="56" spans="1:6">
      <c r="A56" t="s">
        <v>10</v>
      </c>
      <c r="B56" t="s">
        <v>345</v>
      </c>
      <c r="C56" s="1"/>
    </row>
    <row r="57" spans="1:6">
      <c r="C57" s="1"/>
    </row>
    <row r="58" spans="1:6">
      <c r="A58" t="s">
        <v>350</v>
      </c>
      <c r="C58" s="1"/>
    </row>
    <row r="59" spans="1:6">
      <c r="A59" t="s">
        <v>1</v>
      </c>
      <c r="B59" t="s">
        <v>351</v>
      </c>
      <c r="C59" s="1"/>
    </row>
    <row r="60" spans="1:6">
      <c r="A60" t="s">
        <v>0</v>
      </c>
      <c r="B60" t="s">
        <v>352</v>
      </c>
      <c r="C60" s="1"/>
    </row>
    <row r="61" spans="1:6">
      <c r="A61" t="s">
        <v>353</v>
      </c>
      <c r="B61" t="s">
        <v>356</v>
      </c>
      <c r="C61" s="1"/>
    </row>
    <row r="62" spans="1:6">
      <c r="A62" t="s">
        <v>354</v>
      </c>
      <c r="B62" t="s">
        <v>355</v>
      </c>
      <c r="C62" s="1"/>
    </row>
    <row r="63" spans="1:6">
      <c r="A63" t="s">
        <v>40</v>
      </c>
      <c r="B63" t="s">
        <v>357</v>
      </c>
      <c r="C63" s="1"/>
    </row>
    <row r="64" spans="1:6">
      <c r="A64" t="s">
        <v>358</v>
      </c>
    </row>
    <row r="71" spans="1:2">
      <c r="A71" t="s">
        <v>59</v>
      </c>
    </row>
    <row r="72" spans="1:2">
      <c r="A72" t="s">
        <v>60</v>
      </c>
      <c r="B72" t="s">
        <v>61</v>
      </c>
    </row>
    <row r="74" spans="1:2">
      <c r="A74" t="s">
        <v>163</v>
      </c>
    </row>
    <row r="76" spans="1:2">
      <c r="A76" t="s">
        <v>164</v>
      </c>
    </row>
    <row r="78" spans="1:2">
      <c r="A78" t="s">
        <v>166</v>
      </c>
    </row>
    <row r="80" spans="1:2">
      <c r="A80" t="s">
        <v>165</v>
      </c>
    </row>
    <row r="82" spans="1:3">
      <c r="A82" t="s">
        <v>167</v>
      </c>
    </row>
    <row r="84" spans="1:3">
      <c r="A84" t="s">
        <v>162</v>
      </c>
    </row>
    <row r="86" spans="1:3">
      <c r="A86" t="s">
        <v>168</v>
      </c>
      <c r="B86" s="1" t="s">
        <v>169</v>
      </c>
      <c r="C86" t="s">
        <v>170</v>
      </c>
    </row>
    <row r="88" spans="1:3">
      <c r="A88" t="s">
        <v>171</v>
      </c>
    </row>
    <row r="90" spans="1:3">
      <c r="A90" s="14" t="s">
        <v>340</v>
      </c>
    </row>
  </sheetData>
  <hyperlinks>
    <hyperlink ref="A90" r:id="rId1" xr:uid="{DB909758-565E-426B-A602-254366249845}"/>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E7195C-821F-4527-9041-B58866CDF308}">
  <dimension ref="A2:H148"/>
  <sheetViews>
    <sheetView topLeftCell="A49" workbookViewId="0">
      <selection activeCell="E65" sqref="E65"/>
    </sheetView>
  </sheetViews>
  <sheetFormatPr defaultRowHeight="14.4"/>
  <cols>
    <col min="1" max="1" width="10.109375" bestFit="1" customWidth="1"/>
    <col min="2" max="2" width="47.88671875" customWidth="1"/>
    <col min="3" max="3" width="80.44140625" bestFit="1" customWidth="1"/>
    <col min="7" max="7" width="11" bestFit="1" customWidth="1"/>
  </cols>
  <sheetData>
    <row r="2" spans="2:8">
      <c r="B2" s="16" t="s">
        <v>572</v>
      </c>
      <c r="C2" s="16" t="s">
        <v>575</v>
      </c>
    </row>
    <row r="3" spans="2:8">
      <c r="B3" s="16" t="s">
        <v>573</v>
      </c>
      <c r="C3" s="16" t="s">
        <v>575</v>
      </c>
    </row>
    <row r="4" spans="2:8">
      <c r="B4" s="20" t="s">
        <v>574</v>
      </c>
      <c r="C4" s="16" t="s">
        <v>572</v>
      </c>
    </row>
    <row r="5" spans="2:8">
      <c r="B5" t="s">
        <v>576</v>
      </c>
      <c r="C5" t="s">
        <v>577</v>
      </c>
    </row>
    <row r="7" spans="2:8">
      <c r="B7" s="1" t="s">
        <v>578</v>
      </c>
      <c r="C7" s="1" t="s">
        <v>579</v>
      </c>
    </row>
    <row r="8" spans="2:8">
      <c r="B8" s="1" t="s">
        <v>405</v>
      </c>
      <c r="C8" s="1" t="s">
        <v>580</v>
      </c>
    </row>
    <row r="9" spans="2:8">
      <c r="B9" s="1" t="s">
        <v>581</v>
      </c>
      <c r="C9" s="1" t="s">
        <v>582</v>
      </c>
    </row>
    <row r="11" spans="2:8" ht="28.8">
      <c r="B11" t="s">
        <v>583</v>
      </c>
      <c r="C11" s="3" t="s">
        <v>590</v>
      </c>
      <c r="D11" s="1" t="s">
        <v>592</v>
      </c>
      <c r="F11" s="1" t="s">
        <v>593</v>
      </c>
      <c r="G11" s="1" t="s">
        <v>594</v>
      </c>
      <c r="H11" t="s">
        <v>595</v>
      </c>
    </row>
    <row r="12" spans="2:8" ht="57.6">
      <c r="B12" t="s">
        <v>584</v>
      </c>
      <c r="C12" s="3" t="s">
        <v>591</v>
      </c>
    </row>
    <row r="13" spans="2:8">
      <c r="B13" t="s">
        <v>585</v>
      </c>
    </row>
    <row r="14" spans="2:8">
      <c r="B14" t="s">
        <v>586</v>
      </c>
    </row>
    <row r="15" spans="2:8">
      <c r="B15" t="s">
        <v>587</v>
      </c>
    </row>
    <row r="16" spans="2:8">
      <c r="B16" t="s">
        <v>588</v>
      </c>
    </row>
    <row r="17" spans="2:4">
      <c r="B17" t="s">
        <v>9</v>
      </c>
    </row>
    <row r="18" spans="2:4">
      <c r="B18" t="s">
        <v>589</v>
      </c>
    </row>
    <row r="19" spans="2:4">
      <c r="B19" t="s">
        <v>598</v>
      </c>
      <c r="C19" t="s">
        <v>337</v>
      </c>
    </row>
    <row r="20" spans="2:4">
      <c r="B20" t="s">
        <v>597</v>
      </c>
      <c r="C20" t="s">
        <v>596</v>
      </c>
    </row>
    <row r="21" spans="2:4">
      <c r="B21" t="s">
        <v>599</v>
      </c>
      <c r="C21" t="s">
        <v>600</v>
      </c>
    </row>
    <row r="23" spans="2:4">
      <c r="B23" t="s">
        <v>601</v>
      </c>
      <c r="C23" t="s">
        <v>602</v>
      </c>
      <c r="D23" t="s">
        <v>603</v>
      </c>
    </row>
    <row r="24" spans="2:4">
      <c r="B24" t="s">
        <v>604</v>
      </c>
      <c r="C24" t="s">
        <v>605</v>
      </c>
    </row>
    <row r="25" spans="2:4">
      <c r="B25" t="s">
        <v>606</v>
      </c>
      <c r="C25" t="s">
        <v>607</v>
      </c>
    </row>
    <row r="26" spans="2:4">
      <c r="B26" t="s">
        <v>588</v>
      </c>
      <c r="C26" t="s">
        <v>608</v>
      </c>
    </row>
    <row r="27" spans="2:4">
      <c r="B27" t="s">
        <v>609</v>
      </c>
      <c r="C27" t="s">
        <v>610</v>
      </c>
    </row>
    <row r="28" spans="2:4">
      <c r="B28" t="s">
        <v>611</v>
      </c>
    </row>
    <row r="29" spans="2:4">
      <c r="B29" t="s">
        <v>612</v>
      </c>
      <c r="C29" t="s">
        <v>613</v>
      </c>
    </row>
    <row r="30" spans="2:4">
      <c r="B30" t="s">
        <v>614</v>
      </c>
      <c r="C30" t="s">
        <v>615</v>
      </c>
    </row>
    <row r="31" spans="2:4">
      <c r="B31" t="s">
        <v>604</v>
      </c>
      <c r="C31" t="s">
        <v>616</v>
      </c>
    </row>
    <row r="32" spans="2:4">
      <c r="B32" t="s">
        <v>617</v>
      </c>
      <c r="C32" t="s">
        <v>618</v>
      </c>
    </row>
    <row r="34" spans="1:4">
      <c r="A34" t="s">
        <v>619</v>
      </c>
      <c r="B34" t="s">
        <v>620</v>
      </c>
      <c r="C34" t="s">
        <v>621</v>
      </c>
    </row>
    <row r="35" spans="1:4">
      <c r="A35" t="s">
        <v>619</v>
      </c>
      <c r="B35" t="s">
        <v>622</v>
      </c>
      <c r="C35" t="s">
        <v>623</v>
      </c>
    </row>
    <row r="36" spans="1:4">
      <c r="A36" t="s">
        <v>619</v>
      </c>
      <c r="B36" t="s">
        <v>624</v>
      </c>
      <c r="C36" t="s">
        <v>625</v>
      </c>
    </row>
    <row r="37" spans="1:4">
      <c r="B37" t="s">
        <v>626</v>
      </c>
    </row>
    <row r="38" spans="1:4">
      <c r="B38" t="s">
        <v>627</v>
      </c>
      <c r="D38" t="s">
        <v>628</v>
      </c>
    </row>
    <row r="39" spans="1:4">
      <c r="B39" t="s">
        <v>629</v>
      </c>
      <c r="C39" t="s">
        <v>630</v>
      </c>
    </row>
    <row r="40" spans="1:4">
      <c r="B40" t="s">
        <v>631</v>
      </c>
    </row>
    <row r="41" spans="1:4">
      <c r="B41" t="s">
        <v>632</v>
      </c>
    </row>
    <row r="42" spans="1:4">
      <c r="B42" t="s">
        <v>633</v>
      </c>
    </row>
    <row r="43" spans="1:4">
      <c r="B43" t="s">
        <v>634</v>
      </c>
    </row>
    <row r="44" spans="1:4">
      <c r="B44" t="s">
        <v>635</v>
      </c>
    </row>
    <row r="46" spans="1:4">
      <c r="B46" t="s">
        <v>636</v>
      </c>
    </row>
    <row r="47" spans="1:4">
      <c r="B47" t="s">
        <v>637</v>
      </c>
    </row>
    <row r="48" spans="1:4">
      <c r="B48" t="s">
        <v>638</v>
      </c>
    </row>
    <row r="50" spans="1:5">
      <c r="B50" t="s">
        <v>639</v>
      </c>
      <c r="C50" t="s">
        <v>640</v>
      </c>
    </row>
    <row r="51" spans="1:5">
      <c r="A51" t="s">
        <v>641</v>
      </c>
      <c r="B51" t="s">
        <v>642</v>
      </c>
    </row>
    <row r="52" spans="1:5">
      <c r="B52" t="s">
        <v>643</v>
      </c>
      <c r="C52" t="s">
        <v>648</v>
      </c>
    </row>
    <row r="53" spans="1:5">
      <c r="B53" t="s">
        <v>646</v>
      </c>
    </row>
    <row r="55" spans="1:5">
      <c r="E55" t="s">
        <v>645</v>
      </c>
    </row>
    <row r="56" spans="1:5">
      <c r="E56" t="s">
        <v>644</v>
      </c>
    </row>
    <row r="57" spans="1:5">
      <c r="B57" t="s">
        <v>653</v>
      </c>
      <c r="E57" t="s">
        <v>647</v>
      </c>
    </row>
    <row r="58" spans="1:5">
      <c r="E58" t="s">
        <v>649</v>
      </c>
    </row>
    <row r="59" spans="1:5">
      <c r="E59" t="s">
        <v>658</v>
      </c>
    </row>
    <row r="60" spans="1:5">
      <c r="E60" t="s">
        <v>659</v>
      </c>
    </row>
    <row r="61" spans="1:5">
      <c r="B61" t="s">
        <v>650</v>
      </c>
      <c r="C61" t="s">
        <v>651</v>
      </c>
      <c r="E61" t="s">
        <v>660</v>
      </c>
    </row>
    <row r="62" spans="1:5">
      <c r="A62" t="s">
        <v>641</v>
      </c>
      <c r="B62" t="s">
        <v>652</v>
      </c>
      <c r="E62" t="s">
        <v>669</v>
      </c>
    </row>
    <row r="63" spans="1:5">
      <c r="B63" t="s">
        <v>654</v>
      </c>
      <c r="C63" t="s">
        <v>655</v>
      </c>
      <c r="E63" t="s">
        <v>670</v>
      </c>
    </row>
    <row r="64" spans="1:5">
      <c r="B64" t="s">
        <v>656</v>
      </c>
      <c r="C64" t="s">
        <v>657</v>
      </c>
      <c r="E64" t="s">
        <v>672</v>
      </c>
    </row>
    <row r="65" spans="2:5">
      <c r="E65" t="s">
        <v>675</v>
      </c>
    </row>
    <row r="66" spans="2:5">
      <c r="B66" t="s">
        <v>661</v>
      </c>
      <c r="E66" t="s">
        <v>676</v>
      </c>
    </row>
    <row r="67" spans="2:5" ht="72">
      <c r="B67" s="3" t="s">
        <v>662</v>
      </c>
      <c r="C67" t="s">
        <v>663</v>
      </c>
    </row>
    <row r="68" spans="2:5">
      <c r="B68" t="s">
        <v>664</v>
      </c>
    </row>
    <row r="69" spans="2:5">
      <c r="B69" t="s">
        <v>665</v>
      </c>
    </row>
    <row r="70" spans="2:5">
      <c r="B70" t="s">
        <v>666</v>
      </c>
    </row>
    <row r="71" spans="2:5">
      <c r="B71" t="s">
        <v>667</v>
      </c>
    </row>
    <row r="72" spans="2:5">
      <c r="B72" t="s">
        <v>668</v>
      </c>
    </row>
    <row r="74" spans="2:5">
      <c r="B74" t="s">
        <v>33</v>
      </c>
      <c r="C74" t="s">
        <v>671</v>
      </c>
    </row>
    <row r="75" spans="2:5">
      <c r="B75" t="s">
        <v>673</v>
      </c>
      <c r="C75" t="s">
        <v>674</v>
      </c>
    </row>
    <row r="77" spans="2:5">
      <c r="B77" t="s">
        <v>677</v>
      </c>
    </row>
    <row r="78" spans="2:5">
      <c r="B78" s="1" t="s">
        <v>678</v>
      </c>
    </row>
    <row r="92" spans="2:2">
      <c r="B92" s="3"/>
    </row>
    <row r="98" spans="2:3">
      <c r="B98" s="2"/>
    </row>
    <row r="103" spans="2:3">
      <c r="B103" s="3"/>
    </row>
    <row r="104" spans="2:3">
      <c r="C104" s="18"/>
    </row>
    <row r="107" spans="2:3" ht="14.4" customHeight="1">
      <c r="B107" s="29"/>
      <c r="C107" s="1"/>
    </row>
    <row r="108" spans="2:3">
      <c r="B108" s="29"/>
    </row>
    <row r="109" spans="2:3">
      <c r="B109" s="29"/>
    </row>
    <row r="116" spans="2:7">
      <c r="G116" s="19"/>
    </row>
    <row r="127" spans="2:7">
      <c r="B127" s="1"/>
    </row>
    <row r="134" spans="2:2">
      <c r="B134" s="3"/>
    </row>
    <row r="140" spans="2:2">
      <c r="B140" s="16"/>
    </row>
    <row r="141" spans="2:2">
      <c r="B141" s="16"/>
    </row>
    <row r="145" spans="2:2">
      <c r="B145" s="15"/>
    </row>
    <row r="148" spans="2:2">
      <c r="B148" s="1"/>
    </row>
  </sheetData>
  <mergeCells count="1">
    <mergeCell ref="B107:B109"/>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9614DF-A0CB-4114-998C-DA69D5705391}">
  <dimension ref="B1:L143"/>
  <sheetViews>
    <sheetView topLeftCell="A120" workbookViewId="0">
      <selection activeCell="B145" sqref="B145"/>
    </sheetView>
  </sheetViews>
  <sheetFormatPr defaultRowHeight="14.4"/>
  <cols>
    <col min="2" max="2" width="47.88671875" customWidth="1"/>
    <col min="7" max="7" width="11" bestFit="1" customWidth="1"/>
  </cols>
  <sheetData>
    <row r="1" spans="2:3">
      <c r="B1" t="s">
        <v>434</v>
      </c>
    </row>
    <row r="2" spans="2:3">
      <c r="B2" t="s">
        <v>435</v>
      </c>
    </row>
    <row r="3" spans="2:3">
      <c r="B3" t="s">
        <v>436</v>
      </c>
    </row>
    <row r="4" spans="2:3">
      <c r="B4" t="s">
        <v>437</v>
      </c>
    </row>
    <row r="5" spans="2:3">
      <c r="B5" t="s">
        <v>438</v>
      </c>
    </row>
    <row r="6" spans="2:3">
      <c r="B6" t="s">
        <v>436</v>
      </c>
    </row>
    <row r="8" spans="2:3">
      <c r="B8" t="s">
        <v>439</v>
      </c>
      <c r="C8" t="s">
        <v>440</v>
      </c>
    </row>
    <row r="10" spans="2:3">
      <c r="B10" t="s">
        <v>441</v>
      </c>
    </row>
    <row r="12" spans="2:3">
      <c r="B12" t="s">
        <v>442</v>
      </c>
    </row>
    <row r="13" spans="2:3">
      <c r="B13" t="s">
        <v>443</v>
      </c>
    </row>
    <row r="14" spans="2:3">
      <c r="B14" t="s">
        <v>444</v>
      </c>
    </row>
    <row r="15" spans="2:3">
      <c r="B15" t="s">
        <v>445</v>
      </c>
    </row>
    <row r="16" spans="2:3">
      <c r="B16" t="s">
        <v>446</v>
      </c>
    </row>
    <row r="17" spans="2:2">
      <c r="B17" t="s">
        <v>447</v>
      </c>
    </row>
    <row r="18" spans="2:2">
      <c r="B18" t="s">
        <v>448</v>
      </c>
    </row>
    <row r="19" spans="2:2">
      <c r="B19" t="s">
        <v>449</v>
      </c>
    </row>
    <row r="21" spans="2:2">
      <c r="B21" t="s">
        <v>450</v>
      </c>
    </row>
    <row r="22" spans="2:2">
      <c r="B22" t="s">
        <v>451</v>
      </c>
    </row>
    <row r="23" spans="2:2">
      <c r="B23" t="s">
        <v>452</v>
      </c>
    </row>
    <row r="24" spans="2:2">
      <c r="B24" t="s">
        <v>453</v>
      </c>
    </row>
    <row r="25" spans="2:2">
      <c r="B25" t="s">
        <v>454</v>
      </c>
    </row>
    <row r="26" spans="2:2">
      <c r="B26" t="s">
        <v>455</v>
      </c>
    </row>
    <row r="27" spans="2:2">
      <c r="B27" t="s">
        <v>456</v>
      </c>
    </row>
    <row r="28" spans="2:2">
      <c r="B28" t="s">
        <v>457</v>
      </c>
    </row>
    <row r="29" spans="2:2">
      <c r="B29" t="s">
        <v>458</v>
      </c>
    </row>
    <row r="30" spans="2:2">
      <c r="B30" t="s">
        <v>459</v>
      </c>
    </row>
    <row r="31" spans="2:2">
      <c r="B31" t="s">
        <v>460</v>
      </c>
    </row>
    <row r="32" spans="2:2">
      <c r="B32" t="s">
        <v>461</v>
      </c>
    </row>
    <row r="33" spans="2:2">
      <c r="B33" t="s">
        <v>462</v>
      </c>
    </row>
    <row r="34" spans="2:2">
      <c r="B34" t="s">
        <v>463</v>
      </c>
    </row>
    <row r="35" spans="2:2">
      <c r="B35" t="s">
        <v>464</v>
      </c>
    </row>
    <row r="37" spans="2:2">
      <c r="B37" t="s">
        <v>465</v>
      </c>
    </row>
    <row r="38" spans="2:2">
      <c r="B38" t="s">
        <v>466</v>
      </c>
    </row>
    <row r="39" spans="2:2">
      <c r="B39" t="s">
        <v>467</v>
      </c>
    </row>
    <row r="40" spans="2:2">
      <c r="B40" t="s">
        <v>468</v>
      </c>
    </row>
    <row r="41" spans="2:2">
      <c r="B41" t="s">
        <v>469</v>
      </c>
    </row>
    <row r="42" spans="2:2">
      <c r="B42" t="s">
        <v>470</v>
      </c>
    </row>
    <row r="43" spans="2:2">
      <c r="B43" t="s">
        <v>471</v>
      </c>
    </row>
    <row r="44" spans="2:2">
      <c r="B44" t="s">
        <v>472</v>
      </c>
    </row>
    <row r="46" spans="2:2">
      <c r="B46" t="s">
        <v>473</v>
      </c>
    </row>
    <row r="47" spans="2:2">
      <c r="B47" t="s">
        <v>474</v>
      </c>
    </row>
    <row r="48" spans="2:2">
      <c r="B48" t="s">
        <v>475</v>
      </c>
    </row>
    <row r="49" spans="2:12">
      <c r="B49" t="s">
        <v>476</v>
      </c>
    </row>
    <row r="50" spans="2:12">
      <c r="B50" t="s">
        <v>477</v>
      </c>
    </row>
    <row r="52" spans="2:12">
      <c r="B52" t="s">
        <v>478</v>
      </c>
      <c r="D52" t="s">
        <v>479</v>
      </c>
      <c r="L52" t="s">
        <v>480</v>
      </c>
    </row>
    <row r="54" spans="2:12">
      <c r="D54" t="s">
        <v>482</v>
      </c>
      <c r="H54" t="s">
        <v>483</v>
      </c>
      <c r="L54" t="s">
        <v>481</v>
      </c>
    </row>
    <row r="56" spans="2:12">
      <c r="B56" t="s">
        <v>484</v>
      </c>
    </row>
    <row r="57" spans="2:12">
      <c r="B57" t="s">
        <v>488</v>
      </c>
    </row>
    <row r="58" spans="2:12">
      <c r="B58" t="s">
        <v>485</v>
      </c>
    </row>
    <row r="59" spans="2:12">
      <c r="B59" t="s">
        <v>486</v>
      </c>
    </row>
    <row r="60" spans="2:12">
      <c r="B60" t="s">
        <v>487</v>
      </c>
    </row>
    <row r="61" spans="2:12">
      <c r="B61" t="s">
        <v>489</v>
      </c>
    </row>
    <row r="62" spans="2:12">
      <c r="B62" t="s">
        <v>490</v>
      </c>
    </row>
    <row r="63" spans="2:12">
      <c r="B63" t="s">
        <v>491</v>
      </c>
    </row>
    <row r="64" spans="2:12">
      <c r="G64">
        <f>2^31</f>
        <v>2147483648</v>
      </c>
    </row>
    <row r="65" spans="2:3">
      <c r="B65" t="s">
        <v>492</v>
      </c>
    </row>
    <row r="66" spans="2:3">
      <c r="B66" t="s">
        <v>493</v>
      </c>
    </row>
    <row r="67" spans="2:3">
      <c r="B67" t="s">
        <v>494</v>
      </c>
    </row>
    <row r="68" spans="2:3">
      <c r="B68" t="s">
        <v>495</v>
      </c>
    </row>
    <row r="69" spans="2:3">
      <c r="B69" t="s">
        <v>496</v>
      </c>
    </row>
    <row r="70" spans="2:3">
      <c r="B70" t="s">
        <v>497</v>
      </c>
    </row>
    <row r="71" spans="2:3">
      <c r="B71" t="s">
        <v>498</v>
      </c>
      <c r="C71" t="s">
        <v>499</v>
      </c>
    </row>
    <row r="72" spans="2:3">
      <c r="B72" t="s">
        <v>500</v>
      </c>
    </row>
    <row r="73" spans="2:3">
      <c r="B73" t="s">
        <v>501</v>
      </c>
    </row>
    <row r="74" spans="2:3">
      <c r="B74" s="1" t="s">
        <v>502</v>
      </c>
    </row>
    <row r="75" spans="2:3">
      <c r="B75" t="s">
        <v>503</v>
      </c>
    </row>
    <row r="76" spans="2:3">
      <c r="B76" t="s">
        <v>504</v>
      </c>
      <c r="C76" t="s">
        <v>505</v>
      </c>
    </row>
    <row r="77" spans="2:3">
      <c r="B77" t="s">
        <v>506</v>
      </c>
    </row>
    <row r="78" spans="2:3">
      <c r="B78" t="s">
        <v>507</v>
      </c>
    </row>
    <row r="79" spans="2:3">
      <c r="B79" t="s">
        <v>508</v>
      </c>
    </row>
    <row r="80" spans="2:3">
      <c r="B80" t="s">
        <v>509</v>
      </c>
      <c r="C80" t="s">
        <v>510</v>
      </c>
    </row>
    <row r="81" spans="2:4">
      <c r="C81" t="s">
        <v>511</v>
      </c>
    </row>
    <row r="82" spans="2:4">
      <c r="B82" t="s">
        <v>512</v>
      </c>
    </row>
    <row r="83" spans="2:4">
      <c r="B83" t="s">
        <v>513</v>
      </c>
      <c r="C83" t="s">
        <v>514</v>
      </c>
      <c r="D83" t="s">
        <v>515</v>
      </c>
    </row>
    <row r="84" spans="2:4">
      <c r="B84" t="s">
        <v>516</v>
      </c>
    </row>
    <row r="86" spans="2:4">
      <c r="B86" t="s">
        <v>517</v>
      </c>
    </row>
    <row r="88" spans="2:4" ht="28.8">
      <c r="B88" s="3" t="s">
        <v>518</v>
      </c>
    </row>
    <row r="90" spans="2:4">
      <c r="B90" t="s">
        <v>519</v>
      </c>
    </row>
    <row r="91" spans="2:4">
      <c r="B91" t="s">
        <v>520</v>
      </c>
    </row>
    <row r="92" spans="2:4">
      <c r="B92" t="s">
        <v>521</v>
      </c>
      <c r="C92" t="s">
        <v>522</v>
      </c>
    </row>
    <row r="94" spans="2:4">
      <c r="B94" s="2">
        <v>43858</v>
      </c>
      <c r="C94" t="s">
        <v>523</v>
      </c>
    </row>
    <row r="96" spans="2:4">
      <c r="B96" t="s">
        <v>524</v>
      </c>
    </row>
    <row r="97" spans="2:7">
      <c r="B97" t="s">
        <v>525</v>
      </c>
    </row>
    <row r="98" spans="2:7">
      <c r="B98" t="s">
        <v>526</v>
      </c>
      <c r="C98" t="s">
        <v>527</v>
      </c>
    </row>
    <row r="99" spans="2:7" ht="28.8">
      <c r="B99" s="3" t="s">
        <v>528</v>
      </c>
    </row>
    <row r="100" spans="2:7">
      <c r="B100" t="s">
        <v>529</v>
      </c>
      <c r="C100" s="18" t="s">
        <v>530</v>
      </c>
    </row>
    <row r="101" spans="2:7">
      <c r="B101" t="s">
        <v>531</v>
      </c>
    </row>
    <row r="102" spans="2:7">
      <c r="B102" t="s">
        <v>532</v>
      </c>
      <c r="C102" t="s">
        <v>533</v>
      </c>
    </row>
    <row r="103" spans="2:7" ht="14.4" customHeight="1">
      <c r="B103" s="29" t="s">
        <v>536</v>
      </c>
      <c r="C103" s="1" t="s">
        <v>534</v>
      </c>
    </row>
    <row r="104" spans="2:7">
      <c r="B104" s="29"/>
      <c r="C104" t="s">
        <v>535</v>
      </c>
    </row>
    <row r="105" spans="2:7">
      <c r="B105" s="29"/>
      <c r="C105" t="s">
        <v>537</v>
      </c>
    </row>
    <row r="106" spans="2:7">
      <c r="B106" t="s">
        <v>538</v>
      </c>
      <c r="C106" t="s">
        <v>539</v>
      </c>
    </row>
    <row r="107" spans="2:7">
      <c r="B107" t="s">
        <v>540</v>
      </c>
      <c r="C107" t="s">
        <v>544</v>
      </c>
    </row>
    <row r="108" spans="2:7">
      <c r="B108" t="s">
        <v>541</v>
      </c>
    </row>
    <row r="109" spans="2:7">
      <c r="B109" t="s">
        <v>542</v>
      </c>
    </row>
    <row r="110" spans="2:7">
      <c r="B110" t="s">
        <v>543</v>
      </c>
    </row>
    <row r="111" spans="2:7">
      <c r="B111" t="s">
        <v>545</v>
      </c>
    </row>
    <row r="112" spans="2:7">
      <c r="B112" t="s">
        <v>546</v>
      </c>
      <c r="G112" s="19">
        <f>0.78*4</f>
        <v>3.12</v>
      </c>
    </row>
    <row r="113" spans="2:4">
      <c r="B113" t="s">
        <v>547</v>
      </c>
    </row>
    <row r="114" spans="2:4">
      <c r="B114" t="s">
        <v>548</v>
      </c>
    </row>
    <row r="115" spans="2:4">
      <c r="B115" t="s">
        <v>549</v>
      </c>
    </row>
    <row r="116" spans="2:4">
      <c r="B116" t="s">
        <v>550</v>
      </c>
    </row>
    <row r="117" spans="2:4">
      <c r="B117" t="s">
        <v>551</v>
      </c>
    </row>
    <row r="119" spans="2:4">
      <c r="B119" t="s">
        <v>552</v>
      </c>
    </row>
    <row r="120" spans="2:4">
      <c r="B120" t="s">
        <v>553</v>
      </c>
    </row>
    <row r="122" spans="2:4">
      <c r="B122" t="s">
        <v>554</v>
      </c>
    </row>
    <row r="123" spans="2:4">
      <c r="B123" s="1" t="s">
        <v>555</v>
      </c>
    </row>
    <row r="124" spans="2:4">
      <c r="B124" t="s">
        <v>556</v>
      </c>
      <c r="C124">
        <v>65535</v>
      </c>
      <c r="D124">
        <v>16</v>
      </c>
    </row>
    <row r="125" spans="2:4">
      <c r="B125" t="s">
        <v>557</v>
      </c>
    </row>
    <row r="126" spans="2:4">
      <c r="B126" t="s">
        <v>558</v>
      </c>
    </row>
    <row r="127" spans="2:4">
      <c r="B127" t="s">
        <v>559</v>
      </c>
    </row>
    <row r="128" spans="2:4">
      <c r="B128" t="s">
        <v>560</v>
      </c>
    </row>
    <row r="130" spans="2:3" ht="86.4">
      <c r="B130" s="3" t="s">
        <v>561</v>
      </c>
    </row>
    <row r="132" spans="2:3">
      <c r="B132" t="s">
        <v>562</v>
      </c>
    </row>
    <row r="134" spans="2:3">
      <c r="B134" t="s">
        <v>563</v>
      </c>
    </row>
    <row r="135" spans="2:3">
      <c r="B135" t="s">
        <v>564</v>
      </c>
    </row>
    <row r="136" spans="2:3">
      <c r="B136" s="16" t="s">
        <v>565</v>
      </c>
    </row>
    <row r="137" spans="2:3">
      <c r="B137" s="16" t="s">
        <v>566</v>
      </c>
    </row>
    <row r="138" spans="2:3">
      <c r="B138" t="s">
        <v>567</v>
      </c>
    </row>
    <row r="139" spans="2:3">
      <c r="B139" t="s">
        <v>400</v>
      </c>
      <c r="C139" t="s">
        <v>568</v>
      </c>
    </row>
    <row r="140" spans="2:3">
      <c r="B140" t="s">
        <v>569</v>
      </c>
      <c r="C140" t="s">
        <v>570</v>
      </c>
    </row>
    <row r="141" spans="2:3">
      <c r="B141" s="15" t="s">
        <v>410</v>
      </c>
      <c r="C141" t="s">
        <v>571</v>
      </c>
    </row>
    <row r="143" spans="2:3">
      <c r="B143" t="s">
        <v>701</v>
      </c>
    </row>
  </sheetData>
  <mergeCells count="1">
    <mergeCell ref="B103:B105"/>
  </mergeCells>
  <pageMargins left="0.7" right="0.7" top="0.75" bottom="0.75" header="0.3" footer="0.3"/>
  <pageSetup orientation="portrait" horizontalDpi="300" verticalDpi="300"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082343-A158-4263-BA17-8C5A461E1E9F}">
  <sheetPr codeName="Sheet1"/>
  <dimension ref="A2:H107"/>
  <sheetViews>
    <sheetView workbookViewId="0">
      <selection activeCell="B49" sqref="B49"/>
    </sheetView>
  </sheetViews>
  <sheetFormatPr defaultRowHeight="14.4"/>
  <cols>
    <col min="1" max="1" width="10.109375" bestFit="1" customWidth="1"/>
    <col min="2" max="2" width="77.21875" customWidth="1"/>
    <col min="3" max="3" width="80.44140625" style="24" bestFit="1" customWidth="1"/>
    <col min="7" max="7" width="11" bestFit="1" customWidth="1"/>
  </cols>
  <sheetData>
    <row r="2" spans="1:3">
      <c r="A2" t="s">
        <v>700</v>
      </c>
      <c r="B2" t="s">
        <v>679</v>
      </c>
    </row>
    <row r="4" spans="1:3" ht="86.4">
      <c r="B4" s="3" t="s">
        <v>680</v>
      </c>
    </row>
    <row r="6" spans="1:3">
      <c r="B6" t="s">
        <v>681</v>
      </c>
    </row>
    <row r="7" spans="1:3">
      <c r="B7" t="s">
        <v>682</v>
      </c>
    </row>
    <row r="8" spans="1:3">
      <c r="B8" t="s">
        <v>683</v>
      </c>
    </row>
    <row r="9" spans="1:3">
      <c r="B9" t="s">
        <v>684</v>
      </c>
    </row>
    <row r="11" spans="1:3">
      <c r="A11" t="s">
        <v>685</v>
      </c>
      <c r="B11" t="s">
        <v>686</v>
      </c>
      <c r="C11" s="24" t="s">
        <v>687</v>
      </c>
    </row>
    <row r="13" spans="1:3">
      <c r="B13" t="s">
        <v>688</v>
      </c>
    </row>
    <row r="15" spans="1:3">
      <c r="B15" t="s">
        <v>689</v>
      </c>
      <c r="C15" s="24" t="s">
        <v>679</v>
      </c>
    </row>
    <row r="16" spans="1:3">
      <c r="B16" t="s">
        <v>690</v>
      </c>
      <c r="C16" s="24" t="s">
        <v>691</v>
      </c>
    </row>
    <row r="17" spans="1:3">
      <c r="B17" t="s">
        <v>692</v>
      </c>
      <c r="C17" s="24" t="s">
        <v>693</v>
      </c>
    </row>
    <row r="18" spans="1:3">
      <c r="B18" t="s">
        <v>695</v>
      </c>
      <c r="C18" s="24" t="s">
        <v>694</v>
      </c>
    </row>
    <row r="20" spans="1:3">
      <c r="B20" t="s">
        <v>696</v>
      </c>
      <c r="C20" s="24" t="s">
        <v>697</v>
      </c>
    </row>
    <row r="22" spans="1:3" ht="259.2">
      <c r="B22" s="3" t="s">
        <v>698</v>
      </c>
      <c r="C22" s="10" t="s">
        <v>699</v>
      </c>
    </row>
    <row r="24" spans="1:3">
      <c r="B24" t="s">
        <v>702</v>
      </c>
    </row>
    <row r="27" spans="1:3">
      <c r="A27" t="s">
        <v>685</v>
      </c>
      <c r="B27" t="s">
        <v>703</v>
      </c>
      <c r="C27" s="24" t="s">
        <v>704</v>
      </c>
    </row>
    <row r="28" spans="1:3">
      <c r="B28" t="s">
        <v>705</v>
      </c>
      <c r="C28" s="24" t="s">
        <v>708</v>
      </c>
    </row>
    <row r="29" spans="1:3">
      <c r="B29" t="s">
        <v>706</v>
      </c>
      <c r="C29" s="24" t="s">
        <v>709</v>
      </c>
    </row>
    <row r="30" spans="1:3">
      <c r="B30" t="s">
        <v>707</v>
      </c>
      <c r="C30" s="24" t="s">
        <v>710</v>
      </c>
    </row>
    <row r="31" spans="1:3">
      <c r="B31" t="s">
        <v>714</v>
      </c>
      <c r="C31" s="24" t="s">
        <v>589</v>
      </c>
    </row>
    <row r="32" spans="1:3">
      <c r="B32" t="s">
        <v>711</v>
      </c>
      <c r="C32" s="24" t="s">
        <v>712</v>
      </c>
    </row>
    <row r="33" spans="2:8">
      <c r="B33" t="s">
        <v>713</v>
      </c>
      <c r="C33" s="24" t="s">
        <v>715</v>
      </c>
    </row>
    <row r="36" spans="2:8" ht="15">
      <c r="B36" s="22"/>
    </row>
    <row r="40" spans="2:8" ht="45.6">
      <c r="B40" s="23" t="s">
        <v>716</v>
      </c>
      <c r="C40" s="25">
        <f>(3*4)+(2*6)</f>
        <v>24</v>
      </c>
    </row>
    <row r="42" spans="2:8" ht="45.6">
      <c r="B42" s="23" t="s">
        <v>717</v>
      </c>
      <c r="C42" s="25">
        <f>(20000*0.8)+(72000-20000)*0.6</f>
        <v>47200</v>
      </c>
    </row>
    <row r="43" spans="2:8">
      <c r="D43" s="24" t="s">
        <v>726</v>
      </c>
      <c r="E43" t="s">
        <v>727</v>
      </c>
      <c r="F43" t="s">
        <v>728</v>
      </c>
      <c r="G43" t="s">
        <v>729</v>
      </c>
      <c r="H43" t="s">
        <v>730</v>
      </c>
    </row>
    <row r="44" spans="2:8" ht="90.6">
      <c r="B44" s="23" t="s">
        <v>718</v>
      </c>
      <c r="C44" s="26">
        <f>ROUNDUP(H44/D45,0)</f>
        <v>6</v>
      </c>
      <c r="D44" s="24">
        <f>((12*12+6)*(8*12)*2)+((12*10+6)*(8*12)*2)</f>
        <v>52992</v>
      </c>
      <c r="E44">
        <f>(4*12+3*12)*2</f>
        <v>168</v>
      </c>
      <c r="F44">
        <f>(7*12+3*12)</f>
        <v>120</v>
      </c>
      <c r="G44">
        <f>D44-E44-F44</f>
        <v>52704</v>
      </c>
      <c r="H44">
        <f>G44*1.1</f>
        <v>57974.400000000001</v>
      </c>
    </row>
    <row r="45" spans="2:8">
      <c r="D45">
        <f>(30*12)*30</f>
        <v>10800</v>
      </c>
    </row>
    <row r="46" spans="2:8" ht="75.599999999999994">
      <c r="B46" s="23" t="s">
        <v>719</v>
      </c>
      <c r="C46" s="26">
        <f>D46*(60/E46)</f>
        <v>48</v>
      </c>
      <c r="D46">
        <f>244-136</f>
        <v>108</v>
      </c>
      <c r="E46">
        <f>60*2.25</f>
        <v>135</v>
      </c>
    </row>
    <row r="48" spans="2:8" ht="45.6">
      <c r="B48" s="23" t="s">
        <v>720</v>
      </c>
      <c r="C48" s="25">
        <f>AVERAGE(7,8,5,9,10,10,14)</f>
        <v>9</v>
      </c>
    </row>
    <row r="50" spans="2:3" ht="75.599999999999994">
      <c r="B50" s="23" t="s">
        <v>721</v>
      </c>
      <c r="C50" s="25">
        <f>(26857*1.06+250)*0.8</f>
        <v>22974.736000000004</v>
      </c>
    </row>
    <row r="52" spans="2:3" ht="30.6">
      <c r="B52" s="23" t="s">
        <v>722</v>
      </c>
      <c r="C52" s="25">
        <f>10.5*12*2/3</f>
        <v>84</v>
      </c>
    </row>
    <row r="54" spans="2:3" ht="30.6">
      <c r="B54" s="23" t="s">
        <v>723</v>
      </c>
      <c r="C54" s="27">
        <f>FV(0.04/4,4,0,-500)</f>
        <v>520.30200500000001</v>
      </c>
    </row>
    <row r="56" spans="2:3" ht="15.6">
      <c r="B56" s="21" t="s">
        <v>725</v>
      </c>
      <c r="C56" s="25">
        <f>0.98+45.102+32.3333+31+0.00009</f>
        <v>109.41539</v>
      </c>
    </row>
    <row r="58" spans="2:3" ht="15.6">
      <c r="B58" s="21" t="s">
        <v>724</v>
      </c>
    </row>
    <row r="107" ht="14.4" customHeight="1"/>
  </sheetData>
  <pageMargins left="0.7" right="0.7" top="0.75" bottom="0.75" header="0.3" footer="0.3"/>
  <pageSetup orientation="portrait" horizontalDpi="300" verticalDpi="300" r:id="rId1"/>
  <drawing r:id="rId2"/>
  <legacyDrawing r:id="rId3"/>
  <controls>
    <mc:AlternateContent xmlns:mc="http://schemas.openxmlformats.org/markup-compatibility/2006">
      <mc:Choice Requires="x14">
        <control shapeId="17409" r:id="rId4" name="Control 1">
          <controlPr defaultSize="0" r:id="rId5">
            <anchor moveWithCells="1">
              <from>
                <xdr:col>1</xdr:col>
                <xdr:colOff>0</xdr:colOff>
                <xdr:row>35</xdr:row>
                <xdr:rowOff>0</xdr:rowOff>
              </from>
              <to>
                <xdr:col>1</xdr:col>
                <xdr:colOff>228600</xdr:colOff>
                <xdr:row>36</xdr:row>
                <xdr:rowOff>60960</xdr:rowOff>
              </to>
            </anchor>
          </controlPr>
        </control>
      </mc:Choice>
      <mc:Fallback>
        <control shapeId="17409" r:id="rId4" name="Control 1"/>
      </mc:Fallback>
    </mc:AlternateContent>
  </control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D7F751-31A5-4DF3-B21F-FC9143889C6A}">
  <dimension ref="A1:A7"/>
  <sheetViews>
    <sheetView tabSelected="1" workbookViewId="0">
      <selection activeCell="H17" sqref="H17"/>
    </sheetView>
  </sheetViews>
  <sheetFormatPr defaultRowHeight="14.4"/>
  <sheetData>
    <row r="1" spans="1:1">
      <c r="A1" t="s">
        <v>341</v>
      </c>
    </row>
    <row r="3" spans="1:1">
      <c r="A3" t="s">
        <v>731</v>
      </c>
    </row>
    <row r="4" spans="1:1">
      <c r="A4" t="s">
        <v>732</v>
      </c>
    </row>
    <row r="5" spans="1:1">
      <c r="A5" t="s">
        <v>733</v>
      </c>
    </row>
    <row r="6" spans="1:1">
      <c r="A6" t="s">
        <v>734</v>
      </c>
    </row>
    <row r="7" spans="1:1">
      <c r="A7" t="s">
        <v>735</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7CAEA8-C2CD-4C4F-AE79-D03E6B19BA1E}">
  <dimension ref="A1"/>
  <sheetViews>
    <sheetView workbookViewId="0">
      <selection activeCell="C30" sqref="C30"/>
    </sheetView>
  </sheetViews>
  <sheetFormatPr defaultRowHeight="14.4"/>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94AD42-B73D-44B0-BC92-B00B33234AFA}">
  <dimension ref="A1:C39"/>
  <sheetViews>
    <sheetView topLeftCell="A19" workbookViewId="0">
      <selection activeCell="B34" sqref="B34"/>
    </sheetView>
  </sheetViews>
  <sheetFormatPr defaultRowHeight="14.4"/>
  <cols>
    <col min="1" max="1" width="34.21875" bestFit="1" customWidth="1"/>
    <col min="2" max="2" width="91.21875" customWidth="1"/>
  </cols>
  <sheetData>
    <row r="1" spans="1:2">
      <c r="A1" t="s">
        <v>372</v>
      </c>
      <c r="B1" t="s">
        <v>373</v>
      </c>
    </row>
    <row r="2" spans="1:2">
      <c r="A2" t="s">
        <v>375</v>
      </c>
      <c r="B2" t="s">
        <v>374</v>
      </c>
    </row>
    <row r="3" spans="1:2">
      <c r="A3" t="s">
        <v>376</v>
      </c>
      <c r="B3" t="s">
        <v>381</v>
      </c>
    </row>
    <row r="4" spans="1:2">
      <c r="A4" t="s">
        <v>377</v>
      </c>
      <c r="B4" t="s">
        <v>378</v>
      </c>
    </row>
    <row r="5" spans="1:2">
      <c r="A5" t="s">
        <v>393</v>
      </c>
      <c r="B5" t="s">
        <v>394</v>
      </c>
    </row>
    <row r="6" spans="1:2">
      <c r="A6" t="s">
        <v>385</v>
      </c>
      <c r="B6" t="s">
        <v>379</v>
      </c>
    </row>
    <row r="7" spans="1:2">
      <c r="A7" t="s">
        <v>384</v>
      </c>
      <c r="B7" t="s">
        <v>380</v>
      </c>
    </row>
    <row r="8" spans="1:2">
      <c r="A8" t="s">
        <v>383</v>
      </c>
      <c r="B8" t="s">
        <v>382</v>
      </c>
    </row>
    <row r="9" spans="1:2">
      <c r="A9" t="s">
        <v>386</v>
      </c>
      <c r="B9" t="s">
        <v>387</v>
      </c>
    </row>
    <row r="10" spans="1:2">
      <c r="A10" t="s">
        <v>388</v>
      </c>
      <c r="B10" t="s">
        <v>389</v>
      </c>
    </row>
    <row r="11" spans="1:2">
      <c r="A11" t="s">
        <v>390</v>
      </c>
      <c r="B11" t="s">
        <v>389</v>
      </c>
    </row>
    <row r="12" spans="1:2">
      <c r="A12" t="s">
        <v>391</v>
      </c>
      <c r="B12" t="s">
        <v>392</v>
      </c>
    </row>
    <row r="13" spans="1:2">
      <c r="A13" t="s">
        <v>395</v>
      </c>
      <c r="B13" t="s">
        <v>396</v>
      </c>
    </row>
    <row r="14" spans="1:2">
      <c r="A14" t="s">
        <v>397</v>
      </c>
      <c r="B14" t="s">
        <v>398</v>
      </c>
    </row>
    <row r="15" spans="1:2">
      <c r="A15" t="s">
        <v>399</v>
      </c>
    </row>
    <row r="16" spans="1:2">
      <c r="A16" s="15" t="s">
        <v>408</v>
      </c>
      <c r="B16" t="s">
        <v>403</v>
      </c>
    </row>
    <row r="17" spans="1:3">
      <c r="A17" t="s">
        <v>400</v>
      </c>
      <c r="B17" t="s">
        <v>404</v>
      </c>
    </row>
    <row r="18" spans="1:3">
      <c r="A18" t="s">
        <v>401</v>
      </c>
      <c r="B18" t="s">
        <v>402</v>
      </c>
    </row>
    <row r="19" spans="1:3">
      <c r="A19" s="1" t="s">
        <v>405</v>
      </c>
      <c r="B19" t="s">
        <v>406</v>
      </c>
    </row>
    <row r="20" spans="1:3">
      <c r="A20" t="s">
        <v>407</v>
      </c>
      <c r="B20" t="s">
        <v>409</v>
      </c>
    </row>
    <row r="21" spans="1:3">
      <c r="A21" s="15" t="s">
        <v>410</v>
      </c>
      <c r="B21" t="s">
        <v>420</v>
      </c>
    </row>
    <row r="22" spans="1:3">
      <c r="A22" t="s">
        <v>411</v>
      </c>
      <c r="B22">
        <v>0</v>
      </c>
      <c r="C22" t="s">
        <v>416</v>
      </c>
    </row>
    <row r="23" spans="1:3">
      <c r="A23" t="s">
        <v>412</v>
      </c>
      <c r="B23">
        <v>1</v>
      </c>
      <c r="C23" t="s">
        <v>414</v>
      </c>
    </row>
    <row r="24" spans="1:3">
      <c r="A24" t="s">
        <v>413</v>
      </c>
      <c r="B24">
        <v>2</v>
      </c>
      <c r="C24" t="s">
        <v>415</v>
      </c>
    </row>
    <row r="25" spans="1:3">
      <c r="A25" t="s">
        <v>417</v>
      </c>
      <c r="B25" t="s">
        <v>418</v>
      </c>
    </row>
    <row r="26" spans="1:3">
      <c r="A26" t="s">
        <v>419</v>
      </c>
    </row>
    <row r="27" spans="1:3">
      <c r="A27" t="s">
        <v>421</v>
      </c>
    </row>
    <row r="28" spans="1:3">
      <c r="A28" t="s">
        <v>422</v>
      </c>
      <c r="B28" t="s">
        <v>423</v>
      </c>
    </row>
    <row r="29" spans="1:3">
      <c r="A29" t="s">
        <v>424</v>
      </c>
      <c r="B29">
        <v>0</v>
      </c>
    </row>
    <row r="30" spans="1:3">
      <c r="B30">
        <v>1</v>
      </c>
    </row>
    <row r="31" spans="1:3">
      <c r="B31">
        <v>2</v>
      </c>
    </row>
    <row r="32" spans="1:3">
      <c r="A32" t="s">
        <v>425</v>
      </c>
    </row>
    <row r="33" spans="1:2">
      <c r="A33" t="s">
        <v>426</v>
      </c>
    </row>
    <row r="34" spans="1:2" ht="43.2">
      <c r="A34" t="s">
        <v>427</v>
      </c>
      <c r="B34" s="3" t="s">
        <v>428</v>
      </c>
    </row>
    <row r="35" spans="1:2">
      <c r="A35" t="s">
        <v>430</v>
      </c>
      <c r="B35" t="s">
        <v>429</v>
      </c>
    </row>
    <row r="36" spans="1:2">
      <c r="A36" s="17" t="s">
        <v>431</v>
      </c>
    </row>
    <row r="37" spans="1:2">
      <c r="A37" t="s">
        <v>432</v>
      </c>
    </row>
    <row r="39" spans="1:2">
      <c r="A39" t="s">
        <v>433</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B27466-C5D0-4F31-8A7B-DDF9A5B288A4}">
  <dimension ref="A1"/>
  <sheetViews>
    <sheetView workbookViewId="0">
      <selection activeCell="M19" sqref="M19"/>
    </sheetView>
  </sheetViews>
  <sheetFormatPr defaultRowHeight="14.4"/>
  <sheetData>
    <row r="1" spans="1:1">
      <c r="A1" t="s">
        <v>291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F38AF4-6359-4262-8C72-904476DFB20B}">
  <dimension ref="A1:I72"/>
  <sheetViews>
    <sheetView topLeftCell="D19" zoomScale="85" zoomScaleNormal="85" workbookViewId="0">
      <selection activeCell="D28" sqref="D28"/>
    </sheetView>
  </sheetViews>
  <sheetFormatPr defaultRowHeight="14.4"/>
  <cols>
    <col min="1" max="1" width="5.5546875" bestFit="1" customWidth="1"/>
    <col min="2" max="2" width="53.44140625" style="3" customWidth="1"/>
    <col min="3" max="4" width="57.109375" customWidth="1"/>
    <col min="5" max="6" width="54.21875" customWidth="1"/>
    <col min="7" max="7" width="60.109375" customWidth="1"/>
    <col min="8" max="8" width="16.21875" customWidth="1"/>
    <col min="9" max="9" width="28.109375" customWidth="1"/>
  </cols>
  <sheetData>
    <row r="1" spans="1:4">
      <c r="A1" t="s">
        <v>141</v>
      </c>
    </row>
    <row r="2" spans="1:4">
      <c r="C2" t="s">
        <v>151</v>
      </c>
      <c r="D2" t="s">
        <v>152</v>
      </c>
    </row>
    <row r="3" spans="1:4" ht="115.2">
      <c r="A3">
        <v>1</v>
      </c>
      <c r="B3" s="3" t="s">
        <v>142</v>
      </c>
      <c r="C3" s="3" t="s">
        <v>154</v>
      </c>
      <c r="D3" s="3" t="s">
        <v>153</v>
      </c>
    </row>
    <row r="4" spans="1:4" ht="86.4">
      <c r="A4">
        <v>2</v>
      </c>
      <c r="B4" s="3" t="s">
        <v>143</v>
      </c>
      <c r="D4" s="3" t="s">
        <v>158</v>
      </c>
    </row>
    <row r="5" spans="1:4" ht="57.6">
      <c r="D5" s="3" t="s">
        <v>156</v>
      </c>
    </row>
    <row r="6" spans="1:4" ht="43.2">
      <c r="D6" s="3" t="s">
        <v>155</v>
      </c>
    </row>
    <row r="7" spans="1:4" ht="57.6">
      <c r="A7">
        <v>3</v>
      </c>
      <c r="B7" s="3" t="s">
        <v>144</v>
      </c>
      <c r="D7" s="3" t="s">
        <v>157</v>
      </c>
    </row>
    <row r="8" spans="1:4" ht="72">
      <c r="A8">
        <v>4</v>
      </c>
      <c r="B8" s="3" t="s">
        <v>145</v>
      </c>
      <c r="D8" s="3" t="s">
        <v>159</v>
      </c>
    </row>
    <row r="9" spans="1:4" ht="75" customHeight="1">
      <c r="A9">
        <v>5</v>
      </c>
      <c r="B9" s="3" t="s">
        <v>146</v>
      </c>
      <c r="D9" s="3" t="s">
        <v>160</v>
      </c>
    </row>
    <row r="10" spans="1:4" ht="57.6">
      <c r="D10" s="3" t="s">
        <v>161</v>
      </c>
    </row>
    <row r="11" spans="1:4" ht="43.2">
      <c r="A11">
        <v>6</v>
      </c>
      <c r="B11" s="3" t="s">
        <v>147</v>
      </c>
      <c r="C11" s="3" t="s">
        <v>173</v>
      </c>
      <c r="D11" s="3" t="s">
        <v>172</v>
      </c>
    </row>
    <row r="12" spans="1:4" ht="43.2">
      <c r="A12">
        <v>7</v>
      </c>
      <c r="B12" s="3" t="s">
        <v>148</v>
      </c>
      <c r="C12" s="3" t="s">
        <v>173</v>
      </c>
      <c r="D12" s="3" t="s">
        <v>174</v>
      </c>
    </row>
    <row r="13" spans="1:4" ht="57.6">
      <c r="C13" s="3"/>
      <c r="D13" s="3" t="s">
        <v>182</v>
      </c>
    </row>
    <row r="14" spans="1:4" ht="86.4">
      <c r="C14" s="3" t="s">
        <v>183</v>
      </c>
      <c r="D14" s="3" t="s">
        <v>184</v>
      </c>
    </row>
    <row r="15" spans="1:4" ht="57.6">
      <c r="C15" s="5" t="s">
        <v>188</v>
      </c>
      <c r="D15" s="3"/>
    </row>
    <row r="16" spans="1:4" ht="57.6">
      <c r="A16">
        <v>8</v>
      </c>
      <c r="B16" s="3" t="s">
        <v>186</v>
      </c>
      <c r="C16" s="3" t="s">
        <v>187</v>
      </c>
      <c r="D16" s="3" t="s">
        <v>185</v>
      </c>
    </row>
    <row r="17" spans="1:4" ht="28.8">
      <c r="A17">
        <v>9</v>
      </c>
      <c r="B17" s="3" t="s">
        <v>149</v>
      </c>
    </row>
    <row r="18" spans="1:4" ht="129.6">
      <c r="A18">
        <v>10</v>
      </c>
      <c r="B18" s="3" t="s">
        <v>150</v>
      </c>
      <c r="D18" s="3" t="s">
        <v>258</v>
      </c>
    </row>
    <row r="22" spans="1:4">
      <c r="B22" s="4" t="s">
        <v>175</v>
      </c>
    </row>
    <row r="23" spans="1:4">
      <c r="B23" s="4" t="s">
        <v>176</v>
      </c>
    </row>
    <row r="24" spans="1:4">
      <c r="B24" s="4" t="s">
        <v>177</v>
      </c>
    </row>
    <row r="25" spans="1:4">
      <c r="B25" s="4" t="s">
        <v>178</v>
      </c>
    </row>
    <row r="27" spans="1:4">
      <c r="B27" s="4" t="s">
        <v>175</v>
      </c>
    </row>
    <row r="28" spans="1:4">
      <c r="B28" s="4" t="s">
        <v>179</v>
      </c>
    </row>
    <row r="29" spans="1:4">
      <c r="B29" s="4" t="s">
        <v>180</v>
      </c>
    </row>
    <row r="30" spans="1:4">
      <c r="B30" s="4" t="s">
        <v>181</v>
      </c>
    </row>
    <row r="32" spans="1:4" ht="86.4">
      <c r="B32" s="3" t="s">
        <v>189</v>
      </c>
      <c r="C32" s="3" t="s">
        <v>198</v>
      </c>
      <c r="D32" s="3" t="s">
        <v>198</v>
      </c>
    </row>
    <row r="34" spans="2:9">
      <c r="B34" s="3" t="s">
        <v>193</v>
      </c>
      <c r="C34" t="s">
        <v>194</v>
      </c>
    </row>
    <row r="36" spans="2:9" ht="86.4">
      <c r="B36" s="6" t="s">
        <v>190</v>
      </c>
      <c r="C36" s="3" t="s">
        <v>195</v>
      </c>
      <c r="D36" s="3" t="s">
        <v>261</v>
      </c>
    </row>
    <row r="37" spans="2:9" ht="129.6">
      <c r="B37" s="6" t="s">
        <v>191</v>
      </c>
      <c r="C37" s="3" t="s">
        <v>196</v>
      </c>
    </row>
    <row r="38" spans="2:9" ht="158.4">
      <c r="B38" s="6" t="s">
        <v>192</v>
      </c>
      <c r="C38" s="3" t="s">
        <v>199</v>
      </c>
    </row>
    <row r="39" spans="2:9" ht="187.2" customHeight="1">
      <c r="B39" s="7" t="s">
        <v>200</v>
      </c>
      <c r="C39" s="3" t="s">
        <v>207</v>
      </c>
      <c r="D39" s="3" t="s">
        <v>206</v>
      </c>
      <c r="E39" s="28" t="s">
        <v>214</v>
      </c>
      <c r="F39" s="28" t="s">
        <v>214</v>
      </c>
      <c r="G39" s="28" t="s">
        <v>262</v>
      </c>
      <c r="H39" s="8" t="s">
        <v>205</v>
      </c>
      <c r="I39" s="3" t="s">
        <v>228</v>
      </c>
    </row>
    <row r="40" spans="2:9" ht="172.8">
      <c r="B40" s="7"/>
      <c r="C40" s="3" t="s">
        <v>210</v>
      </c>
      <c r="D40" s="3" t="s">
        <v>208</v>
      </c>
      <c r="E40" s="28"/>
      <c r="F40" s="28"/>
      <c r="G40" s="28"/>
      <c r="H40" s="3" t="s">
        <v>225</v>
      </c>
    </row>
    <row r="41" spans="2:9" ht="86.4">
      <c r="B41" s="7"/>
      <c r="C41" s="3" t="s">
        <v>211</v>
      </c>
      <c r="D41" s="3"/>
      <c r="E41" s="28"/>
      <c r="F41" s="28"/>
      <c r="G41" s="28"/>
      <c r="H41" s="3"/>
    </row>
    <row r="42" spans="2:9" ht="86.4">
      <c r="B42" s="7"/>
      <c r="C42" s="3" t="s">
        <v>211</v>
      </c>
      <c r="D42" s="8" t="s">
        <v>209</v>
      </c>
      <c r="E42" s="28"/>
      <c r="F42" s="28"/>
      <c r="G42" s="28"/>
    </row>
    <row r="43" spans="2:9" ht="86.4">
      <c r="B43" s="7"/>
      <c r="C43" s="3" t="s">
        <v>212</v>
      </c>
      <c r="D43" s="3" t="s">
        <v>213</v>
      </c>
      <c r="E43" s="28"/>
      <c r="F43" s="28"/>
      <c r="G43" s="28"/>
    </row>
    <row r="44" spans="2:9">
      <c r="B44" s="7"/>
      <c r="C44" s="3"/>
      <c r="D44" s="3"/>
    </row>
    <row r="45" spans="2:9" ht="129.6">
      <c r="B45" s="7" t="s">
        <v>201</v>
      </c>
      <c r="C45" s="3" t="s">
        <v>222</v>
      </c>
      <c r="D45" s="3" t="s">
        <v>197</v>
      </c>
      <c r="E45" s="28" t="s">
        <v>223</v>
      </c>
      <c r="F45" s="8" t="s">
        <v>215</v>
      </c>
    </row>
    <row r="46" spans="2:9" ht="129" customHeight="1">
      <c r="B46" s="7"/>
      <c r="C46" s="3" t="s">
        <v>216</v>
      </c>
      <c r="D46" s="3" t="s">
        <v>218</v>
      </c>
      <c r="E46" s="28"/>
      <c r="F46" s="9" t="s">
        <v>217</v>
      </c>
    </row>
    <row r="47" spans="2:9" ht="50.4" customHeight="1">
      <c r="B47" s="7"/>
      <c r="C47" s="3" t="s">
        <v>221</v>
      </c>
      <c r="D47" s="3" t="s">
        <v>220</v>
      </c>
      <c r="E47" s="28"/>
      <c r="F47" s="9" t="s">
        <v>219</v>
      </c>
    </row>
    <row r="48" spans="2:9" ht="86.4">
      <c r="B48" s="7" t="s">
        <v>202</v>
      </c>
      <c r="C48" s="3" t="s">
        <v>224</v>
      </c>
    </row>
    <row r="49" spans="2:5" ht="117.6" customHeight="1">
      <c r="B49" s="7" t="s">
        <v>203</v>
      </c>
      <c r="C49" s="3" t="s">
        <v>229</v>
      </c>
      <c r="E49" s="8" t="s">
        <v>226</v>
      </c>
    </row>
    <row r="50" spans="2:5" ht="66" customHeight="1">
      <c r="B50" s="7" t="s">
        <v>204</v>
      </c>
      <c r="D50" s="3" t="s">
        <v>227</v>
      </c>
    </row>
    <row r="51" spans="2:5" ht="110.4" customHeight="1">
      <c r="C51" s="3" t="s">
        <v>228</v>
      </c>
      <c r="D51" s="3" t="s">
        <v>232</v>
      </c>
      <c r="E51" s="5" t="s">
        <v>188</v>
      </c>
    </row>
    <row r="52" spans="2:5" ht="82.8" customHeight="1">
      <c r="C52" s="3" t="s">
        <v>230</v>
      </c>
      <c r="D52" s="3" t="s">
        <v>231</v>
      </c>
    </row>
    <row r="53" spans="2:5" ht="115.2">
      <c r="C53" s="3" t="s">
        <v>241</v>
      </c>
      <c r="D53" s="3" t="s">
        <v>236</v>
      </c>
    </row>
    <row r="55" spans="2:5" ht="187.2">
      <c r="B55" s="11" t="s">
        <v>233</v>
      </c>
      <c r="C55" s="3" t="s">
        <v>237</v>
      </c>
      <c r="D55" s="3" t="s">
        <v>238</v>
      </c>
    </row>
    <row r="56" spans="2:5" ht="187.2">
      <c r="B56" s="11" t="s">
        <v>234</v>
      </c>
      <c r="C56" s="3" t="s">
        <v>240</v>
      </c>
      <c r="D56" s="3" t="s">
        <v>239</v>
      </c>
    </row>
    <row r="57" spans="2:5" ht="187.2">
      <c r="B57" s="11" t="s">
        <v>235</v>
      </c>
      <c r="C57" s="3" t="s">
        <v>242</v>
      </c>
      <c r="D57" s="3" t="s">
        <v>241</v>
      </c>
    </row>
    <row r="58" spans="2:5" ht="15" thickBot="1"/>
    <row r="59" spans="2:5" ht="159" thickBot="1">
      <c r="B59" s="12" t="s">
        <v>259</v>
      </c>
      <c r="C59" s="3" t="s">
        <v>256</v>
      </c>
      <c r="D59" s="3"/>
    </row>
    <row r="60" spans="2:5" ht="55.2">
      <c r="B60" s="6" t="s">
        <v>257</v>
      </c>
      <c r="D60" s="3"/>
    </row>
    <row r="61" spans="2:5" ht="144">
      <c r="B61" s="11"/>
      <c r="C61" s="3" t="s">
        <v>260</v>
      </c>
      <c r="D61" s="3"/>
    </row>
    <row r="62" spans="2:5">
      <c r="B62" s="11"/>
      <c r="C62" s="3"/>
      <c r="D62" s="3"/>
    </row>
    <row r="63" spans="2:5">
      <c r="B63" s="11"/>
      <c r="C63" s="3"/>
      <c r="D63" s="3"/>
    </row>
    <row r="64" spans="2:5">
      <c r="B64" s="11"/>
      <c r="C64" s="3"/>
      <c r="D64" s="3"/>
    </row>
    <row r="65" spans="2:4">
      <c r="B65" s="11"/>
      <c r="C65" s="3"/>
      <c r="D65" s="3"/>
    </row>
    <row r="66" spans="2:4">
      <c r="B66" s="11"/>
      <c r="C66" s="3"/>
      <c r="D66" s="3"/>
    </row>
    <row r="67" spans="2:4">
      <c r="B67" s="11"/>
      <c r="C67" s="3"/>
      <c r="D67" s="3"/>
    </row>
    <row r="68" spans="2:4">
      <c r="B68" s="11"/>
      <c r="C68" s="3"/>
      <c r="D68" s="3"/>
    </row>
    <row r="69" spans="2:4">
      <c r="B69" s="11"/>
      <c r="C69" s="3"/>
      <c r="D69" s="3"/>
    </row>
    <row r="70" spans="2:4">
      <c r="B70" s="11"/>
      <c r="C70" s="3"/>
      <c r="D70" s="3"/>
    </row>
    <row r="71" spans="2:4">
      <c r="B71" s="11"/>
      <c r="C71" s="3"/>
      <c r="D71" s="3"/>
    </row>
    <row r="72" spans="2:4">
      <c r="B72" s="11"/>
      <c r="C72" s="3"/>
      <c r="D72" s="3"/>
    </row>
  </sheetData>
  <mergeCells count="4">
    <mergeCell ref="E39:E43"/>
    <mergeCell ref="F39:F43"/>
    <mergeCell ref="E45:E47"/>
    <mergeCell ref="G39:G43"/>
  </mergeCells>
  <pageMargins left="0.7" right="0.7" top="0.75" bottom="0.75" header="0.3" footer="0.3"/>
  <pageSetup orientation="portrait" horizontalDpi="300" verticalDpi="300" r:id="rId1"/>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239429-3109-4297-AB80-2695BCF73947}">
  <dimension ref="L2:S15"/>
  <sheetViews>
    <sheetView workbookViewId="0">
      <selection activeCell="O11" sqref="O11"/>
    </sheetView>
  </sheetViews>
  <sheetFormatPr defaultRowHeight="14.4"/>
  <cols>
    <col min="1" max="1" width="3.44140625" customWidth="1"/>
    <col min="12" max="12" width="18.21875" bestFit="1" customWidth="1"/>
    <col min="13" max="13" width="10.77734375" bestFit="1" customWidth="1"/>
    <col min="15" max="15" width="9.44140625" bestFit="1" customWidth="1"/>
    <col min="18" max="18" width="11.77734375" customWidth="1"/>
  </cols>
  <sheetData>
    <row r="2" spans="12:19">
      <c r="L2" t="s">
        <v>243</v>
      </c>
      <c r="M2" t="s">
        <v>252</v>
      </c>
      <c r="O2" t="s">
        <v>263</v>
      </c>
      <c r="P2" t="s">
        <v>245</v>
      </c>
    </row>
    <row r="3" spans="12:19">
      <c r="L3" t="s">
        <v>244</v>
      </c>
      <c r="M3" t="s">
        <v>246</v>
      </c>
      <c r="O3">
        <v>1</v>
      </c>
      <c r="P3" t="s">
        <v>264</v>
      </c>
    </row>
    <row r="4" spans="12:19">
      <c r="L4" t="s">
        <v>247</v>
      </c>
      <c r="M4" t="s">
        <v>246</v>
      </c>
      <c r="O4">
        <v>2</v>
      </c>
      <c r="P4" t="s">
        <v>265</v>
      </c>
    </row>
    <row r="5" spans="12:19">
      <c r="L5" t="s">
        <v>248</v>
      </c>
      <c r="M5" t="s">
        <v>249</v>
      </c>
      <c r="O5">
        <v>3</v>
      </c>
      <c r="P5" t="s">
        <v>266</v>
      </c>
      <c r="S5" t="s">
        <v>267</v>
      </c>
    </row>
    <row r="6" spans="12:19">
      <c r="L6" t="s">
        <v>250</v>
      </c>
      <c r="M6" t="s">
        <v>249</v>
      </c>
      <c r="S6" t="s">
        <v>268</v>
      </c>
    </row>
    <row r="7" spans="12:19">
      <c r="L7" t="s">
        <v>251</v>
      </c>
      <c r="M7" t="s">
        <v>249</v>
      </c>
    </row>
    <row r="9" spans="12:19">
      <c r="L9" t="s">
        <v>253</v>
      </c>
    </row>
    <row r="10" spans="12:19">
      <c r="L10" t="s">
        <v>254</v>
      </c>
    </row>
    <row r="11" spans="12:19">
      <c r="L11" t="s">
        <v>255</v>
      </c>
    </row>
    <row r="14" spans="12:19">
      <c r="L14">
        <f ca="1">RANDBETWEEN(1,6)</f>
        <v>5</v>
      </c>
    </row>
    <row r="15" spans="12:19">
      <c r="L15">
        <f ca="1">RANDBETWEEN(1,6)</f>
        <v>5</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6BBC85-02FE-449E-91BB-F32B2721F70B}">
  <dimension ref="A1:G32"/>
  <sheetViews>
    <sheetView topLeftCell="B1" workbookViewId="0">
      <selection activeCell="E2" sqref="E2"/>
    </sheetView>
  </sheetViews>
  <sheetFormatPr defaultRowHeight="14.4"/>
  <cols>
    <col min="1" max="1" width="22" customWidth="1"/>
    <col min="2" max="2" width="26.77734375" bestFit="1" customWidth="1"/>
    <col min="3" max="3" width="19" bestFit="1" customWidth="1"/>
    <col min="4" max="4" width="17.21875" customWidth="1"/>
    <col min="5" max="5" width="17.77734375" customWidth="1"/>
    <col min="6" max="6" width="16" customWidth="1"/>
    <col min="7" max="7" width="51.88671875" customWidth="1"/>
  </cols>
  <sheetData>
    <row r="1" spans="1:7">
      <c r="A1" t="s">
        <v>88</v>
      </c>
      <c r="B1" t="s">
        <v>97</v>
      </c>
      <c r="C1" t="s">
        <v>104</v>
      </c>
      <c r="D1" t="s">
        <v>120</v>
      </c>
      <c r="E1" t="s">
        <v>117</v>
      </c>
      <c r="F1" t="s">
        <v>115</v>
      </c>
      <c r="G1" t="s">
        <v>118</v>
      </c>
    </row>
    <row r="2" spans="1:7">
      <c r="A2" t="s">
        <v>89</v>
      </c>
      <c r="B2" t="s">
        <v>98</v>
      </c>
      <c r="C2" t="s">
        <v>105</v>
      </c>
      <c r="D2" s="2">
        <v>43849</v>
      </c>
      <c r="E2" t="s">
        <v>108</v>
      </c>
      <c r="F2" t="s">
        <v>108</v>
      </c>
    </row>
    <row r="3" spans="1:7">
      <c r="A3" t="s">
        <v>90</v>
      </c>
      <c r="B3" t="s">
        <v>98</v>
      </c>
      <c r="C3" t="s">
        <v>105</v>
      </c>
      <c r="D3" s="2">
        <v>43849</v>
      </c>
      <c r="E3" t="s">
        <v>108</v>
      </c>
      <c r="F3" t="s">
        <v>108</v>
      </c>
    </row>
    <row r="4" spans="1:7">
      <c r="A4" t="s">
        <v>91</v>
      </c>
      <c r="B4" t="s">
        <v>98</v>
      </c>
      <c r="C4" t="s">
        <v>105</v>
      </c>
      <c r="D4" s="2">
        <v>43849</v>
      </c>
      <c r="E4" t="s">
        <v>108</v>
      </c>
      <c r="F4" t="s">
        <v>108</v>
      </c>
    </row>
    <row r="5" spans="1:7">
      <c r="A5" t="s">
        <v>106</v>
      </c>
      <c r="B5" t="s">
        <v>98</v>
      </c>
      <c r="C5" t="s">
        <v>105</v>
      </c>
      <c r="D5" s="2">
        <v>43849</v>
      </c>
      <c r="E5" t="s">
        <v>108</v>
      </c>
      <c r="F5" t="s">
        <v>108</v>
      </c>
    </row>
    <row r="6" spans="1:7">
      <c r="A6" t="s">
        <v>107</v>
      </c>
      <c r="B6" t="s">
        <v>98</v>
      </c>
      <c r="C6" t="s">
        <v>105</v>
      </c>
      <c r="D6" s="2">
        <v>43849</v>
      </c>
      <c r="E6" t="s">
        <v>108</v>
      </c>
      <c r="F6" t="s">
        <v>108</v>
      </c>
    </row>
    <row r="7" spans="1:7">
      <c r="A7" t="s">
        <v>92</v>
      </c>
      <c r="B7" t="s">
        <v>98</v>
      </c>
      <c r="C7" t="s">
        <v>105</v>
      </c>
      <c r="D7" s="2">
        <v>43849</v>
      </c>
      <c r="E7" t="s">
        <v>108</v>
      </c>
      <c r="F7" t="s">
        <v>108</v>
      </c>
    </row>
    <row r="8" spans="1:7">
      <c r="A8" t="s">
        <v>94</v>
      </c>
      <c r="B8" t="s">
        <v>98</v>
      </c>
      <c r="C8" t="s">
        <v>105</v>
      </c>
      <c r="D8" s="2">
        <v>43849</v>
      </c>
      <c r="E8" t="s">
        <v>108</v>
      </c>
      <c r="F8" t="s">
        <v>108</v>
      </c>
    </row>
    <row r="9" spans="1:7">
      <c r="A9" t="s">
        <v>102</v>
      </c>
      <c r="B9" t="s">
        <v>98</v>
      </c>
      <c r="C9" t="s">
        <v>105</v>
      </c>
      <c r="D9" s="2">
        <v>43849</v>
      </c>
      <c r="E9" t="s">
        <v>108</v>
      </c>
      <c r="F9" t="s">
        <v>108</v>
      </c>
    </row>
    <row r="10" spans="1:7">
      <c r="A10" t="s">
        <v>109</v>
      </c>
      <c r="B10" t="s">
        <v>98</v>
      </c>
      <c r="C10" t="s">
        <v>105</v>
      </c>
      <c r="D10" s="2">
        <v>43849</v>
      </c>
      <c r="E10" t="s">
        <v>108</v>
      </c>
      <c r="F10" t="s">
        <v>108</v>
      </c>
    </row>
    <row r="11" spans="1:7">
      <c r="A11" t="s">
        <v>93</v>
      </c>
      <c r="B11" t="s">
        <v>98</v>
      </c>
      <c r="C11" t="s">
        <v>105</v>
      </c>
      <c r="D11" s="2">
        <v>43849</v>
      </c>
      <c r="E11" t="s">
        <v>108</v>
      </c>
      <c r="F11" t="s">
        <v>108</v>
      </c>
    </row>
    <row r="12" spans="1:7">
      <c r="A12" t="s">
        <v>101</v>
      </c>
      <c r="B12" t="s">
        <v>99</v>
      </c>
      <c r="C12" t="s">
        <v>105</v>
      </c>
      <c r="D12" s="2">
        <v>43862</v>
      </c>
      <c r="F12" t="s">
        <v>108</v>
      </c>
    </row>
    <row r="13" spans="1:7">
      <c r="A13" t="s">
        <v>122</v>
      </c>
      <c r="B13" t="s">
        <v>123</v>
      </c>
      <c r="C13" t="s">
        <v>105</v>
      </c>
      <c r="D13" s="2">
        <v>43863</v>
      </c>
      <c r="F13" t="s">
        <v>108</v>
      </c>
    </row>
    <row r="14" spans="1:7">
      <c r="A14" t="s">
        <v>103</v>
      </c>
      <c r="B14" t="s">
        <v>123</v>
      </c>
      <c r="C14" t="s">
        <v>105</v>
      </c>
      <c r="D14" s="2">
        <v>43862</v>
      </c>
      <c r="F14" t="s">
        <v>108</v>
      </c>
    </row>
    <row r="15" spans="1:7">
      <c r="A15" t="s">
        <v>95</v>
      </c>
      <c r="B15" t="s">
        <v>127</v>
      </c>
      <c r="C15" t="s">
        <v>105</v>
      </c>
      <c r="D15" s="2">
        <v>43862</v>
      </c>
      <c r="F15" t="s">
        <v>108</v>
      </c>
    </row>
    <row r="16" spans="1:7">
      <c r="A16" t="s">
        <v>96</v>
      </c>
      <c r="B16" t="s">
        <v>127</v>
      </c>
      <c r="C16" t="s">
        <v>105</v>
      </c>
      <c r="D16" s="2">
        <v>43862</v>
      </c>
      <c r="F16" t="s">
        <v>108</v>
      </c>
      <c r="G16" t="s">
        <v>138</v>
      </c>
    </row>
    <row r="17" spans="1:7" hidden="1">
      <c r="A17" t="s">
        <v>110</v>
      </c>
      <c r="B17" t="s">
        <v>99</v>
      </c>
      <c r="C17" t="s">
        <v>112</v>
      </c>
      <c r="D17" s="2">
        <v>43876</v>
      </c>
      <c r="F17" t="s">
        <v>108</v>
      </c>
    </row>
    <row r="18" spans="1:7" hidden="1">
      <c r="A18" t="s">
        <v>111</v>
      </c>
      <c r="B18" t="s">
        <v>99</v>
      </c>
      <c r="C18" t="s">
        <v>140</v>
      </c>
      <c r="D18" s="2">
        <v>43876</v>
      </c>
      <c r="F18" t="s">
        <v>108</v>
      </c>
    </row>
    <row r="19" spans="1:7" hidden="1">
      <c r="A19" t="s">
        <v>113</v>
      </c>
      <c r="B19" t="s">
        <v>99</v>
      </c>
      <c r="C19" t="s">
        <v>112</v>
      </c>
      <c r="D19" s="2">
        <v>43876</v>
      </c>
      <c r="F19" t="s">
        <v>108</v>
      </c>
    </row>
    <row r="20" spans="1:7" hidden="1">
      <c r="A20" t="s">
        <v>114</v>
      </c>
      <c r="B20" t="s">
        <v>99</v>
      </c>
      <c r="C20" t="s">
        <v>116</v>
      </c>
      <c r="D20" s="2">
        <v>43876</v>
      </c>
      <c r="G20" t="s">
        <v>119</v>
      </c>
    </row>
    <row r="21" spans="1:7" hidden="1">
      <c r="A21" t="s">
        <v>121</v>
      </c>
      <c r="B21" t="s">
        <v>99</v>
      </c>
      <c r="C21" t="s">
        <v>112</v>
      </c>
      <c r="D21" s="2">
        <v>43876</v>
      </c>
      <c r="F21" t="s">
        <v>108</v>
      </c>
    </row>
    <row r="22" spans="1:7" hidden="1">
      <c r="A22" t="s">
        <v>124</v>
      </c>
      <c r="B22" t="s">
        <v>100</v>
      </c>
      <c r="C22" t="s">
        <v>112</v>
      </c>
      <c r="D22" s="2">
        <v>43876</v>
      </c>
    </row>
    <row r="23" spans="1:7" hidden="1">
      <c r="A23" t="s">
        <v>125</v>
      </c>
      <c r="B23" t="s">
        <v>126</v>
      </c>
      <c r="C23" t="s">
        <v>139</v>
      </c>
      <c r="D23" s="2">
        <v>43876</v>
      </c>
      <c r="F23" t="s">
        <v>108</v>
      </c>
    </row>
    <row r="24" spans="1:7" hidden="1">
      <c r="A24" t="s">
        <v>128</v>
      </c>
      <c r="B24" t="s">
        <v>100</v>
      </c>
      <c r="C24" t="s">
        <v>139</v>
      </c>
    </row>
    <row r="25" spans="1:7" hidden="1">
      <c r="A25" t="s">
        <v>129</v>
      </c>
      <c r="B25" t="s">
        <v>100</v>
      </c>
      <c r="C25" t="s">
        <v>139</v>
      </c>
      <c r="F25" t="s">
        <v>108</v>
      </c>
    </row>
    <row r="26" spans="1:7" hidden="1">
      <c r="A26" t="s">
        <v>130</v>
      </c>
      <c r="B26" t="s">
        <v>100</v>
      </c>
      <c r="C26" t="s">
        <v>139</v>
      </c>
      <c r="F26" t="s">
        <v>108</v>
      </c>
    </row>
    <row r="27" spans="1:7" hidden="1">
      <c r="A27" t="s">
        <v>131</v>
      </c>
      <c r="B27" t="s">
        <v>100</v>
      </c>
      <c r="C27" t="s">
        <v>139</v>
      </c>
      <c r="F27" t="s">
        <v>108</v>
      </c>
    </row>
    <row r="28" spans="1:7" hidden="1">
      <c r="A28" t="s">
        <v>132</v>
      </c>
      <c r="B28" t="s">
        <v>134</v>
      </c>
      <c r="C28" t="s">
        <v>112</v>
      </c>
      <c r="F28" t="s">
        <v>108</v>
      </c>
      <c r="G28" t="s">
        <v>135</v>
      </c>
    </row>
    <row r="29" spans="1:7" hidden="1">
      <c r="A29" t="s">
        <v>137</v>
      </c>
      <c r="B29" t="s">
        <v>134</v>
      </c>
      <c r="C29" t="s">
        <v>140</v>
      </c>
      <c r="F29" t="s">
        <v>108</v>
      </c>
    </row>
    <row r="30" spans="1:7" hidden="1">
      <c r="A30" t="s">
        <v>133</v>
      </c>
      <c r="B30" t="s">
        <v>134</v>
      </c>
      <c r="C30" t="s">
        <v>140</v>
      </c>
      <c r="F30" t="s">
        <v>108</v>
      </c>
      <c r="G30" t="s">
        <v>136</v>
      </c>
    </row>
    <row r="32" spans="1:7">
      <c r="A32" t="s">
        <v>162</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3A9AD0-D9AE-4701-BFF2-8CFCC5154D3D}">
  <dimension ref="A1:C19"/>
  <sheetViews>
    <sheetView workbookViewId="0">
      <selection activeCell="C8" sqref="C8"/>
    </sheetView>
  </sheetViews>
  <sheetFormatPr defaultRowHeight="14.4"/>
  <cols>
    <col min="2" max="2" width="31.44140625" customWidth="1"/>
    <col min="3" max="3" width="38.109375" bestFit="1" customWidth="1"/>
  </cols>
  <sheetData>
    <row r="1" spans="1:3">
      <c r="A1" t="s">
        <v>270</v>
      </c>
      <c r="B1" t="s">
        <v>271</v>
      </c>
      <c r="C1" t="s">
        <v>272</v>
      </c>
    </row>
    <row r="2" spans="1:3">
      <c r="A2" t="s">
        <v>269</v>
      </c>
      <c r="B2" t="s">
        <v>274</v>
      </c>
      <c r="C2" t="s">
        <v>277</v>
      </c>
    </row>
    <row r="3" spans="1:3">
      <c r="A3" t="s">
        <v>273</v>
      </c>
      <c r="B3" t="s">
        <v>275</v>
      </c>
      <c r="C3" t="s">
        <v>279</v>
      </c>
    </row>
    <row r="4" spans="1:3">
      <c r="C4" t="s">
        <v>278</v>
      </c>
    </row>
    <row r="5" spans="1:3">
      <c r="C5" t="s">
        <v>288</v>
      </c>
    </row>
    <row r="6" spans="1:3">
      <c r="A6" t="s">
        <v>276</v>
      </c>
      <c r="B6" t="s">
        <v>284</v>
      </c>
      <c r="C6" t="s">
        <v>287</v>
      </c>
    </row>
    <row r="7" spans="1:3">
      <c r="B7" t="s">
        <v>280</v>
      </c>
      <c r="C7" t="s">
        <v>289</v>
      </c>
    </row>
    <row r="8" spans="1:3">
      <c r="B8" t="s">
        <v>281</v>
      </c>
      <c r="C8" t="s">
        <v>290</v>
      </c>
    </row>
    <row r="9" spans="1:3">
      <c r="B9" t="s">
        <v>283</v>
      </c>
    </row>
    <row r="10" spans="1:3">
      <c r="B10" t="s">
        <v>285</v>
      </c>
    </row>
    <row r="12" spans="1:3">
      <c r="B12" t="s">
        <v>282</v>
      </c>
    </row>
    <row r="15" spans="1:3">
      <c r="B15" t="s">
        <v>286</v>
      </c>
      <c r="C15" t="s">
        <v>286</v>
      </c>
    </row>
    <row r="17" spans="1:2">
      <c r="A17" t="s">
        <v>291</v>
      </c>
    </row>
    <row r="18" spans="1:2">
      <c r="A18" t="s">
        <v>292</v>
      </c>
      <c r="B18" t="s">
        <v>295</v>
      </c>
    </row>
    <row r="19" spans="1:2">
      <c r="A19" t="s">
        <v>293</v>
      </c>
      <c r="B19" t="s">
        <v>294</v>
      </c>
    </row>
  </sheetData>
  <pageMargins left="0.7" right="0.7" top="0.75" bottom="0.75" header="0.3" footer="0.3"/>
  <pageSetup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7837FC-5A7C-4C57-86D8-C45E3F8ED807}">
  <dimension ref="A1:H22"/>
  <sheetViews>
    <sheetView topLeftCell="A22" workbookViewId="0">
      <selection activeCell="A22" sqref="A22"/>
    </sheetView>
  </sheetViews>
  <sheetFormatPr defaultRowHeight="14.4"/>
  <sheetData>
    <row r="1" spans="1:8">
      <c r="A1" s="13" t="s">
        <v>300</v>
      </c>
    </row>
    <row r="2" spans="1:8">
      <c r="A2" s="13" t="s">
        <v>301</v>
      </c>
    </row>
    <row r="3" spans="1:8">
      <c r="A3" s="13" t="s">
        <v>297</v>
      </c>
    </row>
    <row r="5" spans="1:8">
      <c r="A5" t="s">
        <v>296</v>
      </c>
    </row>
    <row r="6" spans="1:8">
      <c r="A6" s="13" t="s">
        <v>298</v>
      </c>
      <c r="C6" t="s">
        <v>299</v>
      </c>
    </row>
    <row r="7" spans="1:8">
      <c r="A7" s="13" t="s">
        <v>302</v>
      </c>
    </row>
    <row r="9" spans="1:8">
      <c r="A9" t="s">
        <v>303</v>
      </c>
    </row>
    <row r="10" spans="1:8">
      <c r="A10" t="s">
        <v>304</v>
      </c>
      <c r="H10" t="s">
        <v>305</v>
      </c>
    </row>
    <row r="11" spans="1:8">
      <c r="A11" t="s">
        <v>306</v>
      </c>
    </row>
    <row r="12" spans="1:8">
      <c r="A12" t="s">
        <v>307</v>
      </c>
    </row>
    <row r="13" spans="1:8">
      <c r="A13" t="s">
        <v>308</v>
      </c>
    </row>
    <row r="15" spans="1:8">
      <c r="A15" t="s">
        <v>309</v>
      </c>
    </row>
    <row r="17" spans="1:1">
      <c r="A17" t="s">
        <v>310</v>
      </c>
    </row>
    <row r="18" spans="1:1">
      <c r="A18" t="s">
        <v>311</v>
      </c>
    </row>
    <row r="20" spans="1:1">
      <c r="A20" t="s">
        <v>312</v>
      </c>
    </row>
    <row r="22" spans="1:1">
      <c r="A22" t="s">
        <v>313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97E5BE-B4C8-473D-A2C3-0E8538BEBDC1}">
  <dimension ref="A1:B6"/>
  <sheetViews>
    <sheetView workbookViewId="0">
      <selection activeCell="A7" sqref="A7"/>
    </sheetView>
  </sheetViews>
  <sheetFormatPr defaultRowHeight="14.4"/>
  <cols>
    <col min="1" max="1" width="4.33203125" customWidth="1"/>
  </cols>
  <sheetData>
    <row r="1" spans="1:2">
      <c r="A1">
        <v>1</v>
      </c>
      <c r="B1" t="s">
        <v>316</v>
      </c>
    </row>
    <row r="2" spans="1:2">
      <c r="A2">
        <v>2</v>
      </c>
      <c r="B2" t="s">
        <v>315</v>
      </c>
    </row>
    <row r="3" spans="1:2">
      <c r="A3">
        <v>3</v>
      </c>
      <c r="B3" t="s">
        <v>314</v>
      </c>
    </row>
    <row r="5" spans="1:2">
      <c r="A5">
        <v>1</v>
      </c>
      <c r="B5" t="s">
        <v>317</v>
      </c>
    </row>
    <row r="6" spans="1:2">
      <c r="A6">
        <v>2</v>
      </c>
      <c r="B6" t="s">
        <v>318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AE8A7E-AA65-45C4-8769-4F2C2553787B}">
  <dimension ref="A1:A9"/>
  <sheetViews>
    <sheetView workbookViewId="0">
      <selection activeCell="I25" sqref="I25"/>
    </sheetView>
  </sheetViews>
  <sheetFormatPr defaultRowHeight="14.4"/>
  <sheetData>
    <row r="1" spans="1:1">
      <c r="A1" t="s">
        <v>329</v>
      </c>
    </row>
    <row r="2" spans="1:1">
      <c r="A2" t="s">
        <v>330</v>
      </c>
    </row>
    <row r="3" spans="1:1">
      <c r="A3" t="s">
        <v>331</v>
      </c>
    </row>
    <row r="5" spans="1:1">
      <c r="A5" t="s">
        <v>332</v>
      </c>
    </row>
    <row r="6" spans="1:1">
      <c r="A6" t="s">
        <v>333</v>
      </c>
    </row>
    <row r="7" spans="1:1">
      <c r="A7" t="s">
        <v>334</v>
      </c>
    </row>
    <row r="9" spans="1:1">
      <c r="A9" t="s">
        <v>335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Linux</vt:lpstr>
      <vt:lpstr>Sheet5</vt:lpstr>
      <vt:lpstr>SQL</vt:lpstr>
      <vt:lpstr>LuckySeven GamePlan</vt:lpstr>
      <vt:lpstr>Shane Checklist</vt:lpstr>
      <vt:lpstr>01.21.20</vt:lpstr>
      <vt:lpstr>01.22.20</vt:lpstr>
      <vt:lpstr>01.23.20</vt:lpstr>
      <vt:lpstr>Sheet4</vt:lpstr>
      <vt:lpstr>Java 01.29.20</vt:lpstr>
      <vt:lpstr>Java 01.27.20</vt:lpstr>
      <vt:lpstr>Java 01.30.20</vt:lpstr>
      <vt:lpstr>Docker</vt:lpstr>
      <vt:lpstr>Sheet11</vt:lpstr>
      <vt:lpstr>VIM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Roger Lester Palabasan</dc:creator>
  <cp:lastModifiedBy>Roger Lester Palabasan</cp:lastModifiedBy>
  <dcterms:created xsi:type="dcterms:W3CDTF">2020-01-13T15:54:04Z</dcterms:created>
  <dcterms:modified xsi:type="dcterms:W3CDTF">2020-02-08T16:10:37Z</dcterms:modified>
</cp:coreProperties>
</file>