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1A66E4DE-C701-4C22-BDBB-5DDECC62DE54}" xr6:coauthVersionLast="45" xr6:coauthVersionMax="45" xr10:uidLastSave="{00000000-0000-0000-0000-000000000000}"/>
  <bookViews>
    <workbookView xWindow="240" yWindow="360" windowWidth="19992" windowHeight="10716" xr2:uid="{494B4D2D-C1E0-428B-A256-C8B6AE5C0E5B}"/>
  </bookViews>
  <sheets>
    <sheet name="Weight Loss" sheetId="1" r:id="rId1"/>
    <sheet name="Sheet2" sheetId="4" r:id="rId2"/>
    <sheet name="Sheet1" sheetId="3" r:id="rId3"/>
    <sheet name="Dashboar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9" i="1" l="1"/>
  <c r="E119" i="1" s="1"/>
  <c r="C120" i="1"/>
  <c r="I119" i="1"/>
  <c r="I120" i="1" s="1"/>
  <c r="D10" i="4"/>
  <c r="E117" i="1"/>
  <c r="E118" i="1" s="1"/>
  <c r="F117" i="1"/>
  <c r="F118" i="1" s="1"/>
  <c r="G117" i="1"/>
  <c r="G118" i="1" s="1"/>
  <c r="C118" i="1"/>
  <c r="C117" i="1"/>
  <c r="I117" i="1"/>
  <c r="I118" i="1" s="1"/>
  <c r="F120" i="1" l="1"/>
  <c r="E120" i="1"/>
  <c r="G119" i="1"/>
  <c r="G120" i="1" s="1"/>
  <c r="F119" i="1"/>
  <c r="H110" i="1" l="1"/>
  <c r="K99" i="1" l="1"/>
  <c r="K100" i="1" s="1"/>
  <c r="G97" i="1"/>
  <c r="G98" i="1"/>
  <c r="G99" i="1" s="1"/>
  <c r="E98" i="1"/>
  <c r="I98" i="1"/>
  <c r="C98" i="1" s="1"/>
  <c r="C97" i="1"/>
  <c r="F97" i="1"/>
  <c r="F98" i="1" l="1"/>
  <c r="G100" i="1"/>
  <c r="E99" i="1"/>
  <c r="E100" i="1" s="1"/>
  <c r="I99" i="1"/>
  <c r="F99" i="1"/>
  <c r="C96" i="1"/>
  <c r="C95" i="1"/>
  <c r="F100" i="1" l="1"/>
  <c r="F102" i="1" s="1"/>
  <c r="C99" i="1"/>
  <c r="I100" i="1"/>
  <c r="F101" i="1"/>
  <c r="G101" i="1"/>
  <c r="E101" i="1"/>
  <c r="C93" i="1"/>
  <c r="C94" i="1"/>
  <c r="I101" i="1" l="1"/>
  <c r="C100" i="1"/>
  <c r="E102" i="1"/>
  <c r="E103" i="1" s="1"/>
  <c r="F103" i="1"/>
  <c r="G102" i="1"/>
  <c r="G103" i="1" s="1"/>
  <c r="C92" i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C101" i="1" l="1"/>
  <c r="I102" i="1"/>
  <c r="D91" i="1"/>
  <c r="D92" i="1" s="1"/>
  <c r="D93" i="1" s="1"/>
  <c r="D94" i="1" s="1"/>
  <c r="F4" i="1"/>
  <c r="G4" i="1"/>
  <c r="E3" i="1"/>
  <c r="I103" i="1" l="1"/>
  <c r="C102" i="1"/>
  <c r="D95" i="1"/>
  <c r="D96" i="1" s="1"/>
  <c r="G5" i="1"/>
  <c r="G6" i="1" s="1"/>
  <c r="E4" i="1"/>
  <c r="E5" i="1" s="1"/>
  <c r="F5" i="1"/>
  <c r="F6" i="1" s="1"/>
  <c r="I104" i="1" l="1"/>
  <c r="C103" i="1"/>
  <c r="G7" i="1"/>
  <c r="G8" i="1" s="1"/>
  <c r="F7" i="1"/>
  <c r="F8" i="1" s="1"/>
  <c r="F9" i="1" s="1"/>
  <c r="E6" i="1"/>
  <c r="I105" i="1" l="1"/>
  <c r="C104" i="1"/>
  <c r="E7" i="1"/>
  <c r="E8" i="1" s="1"/>
  <c r="G9" i="1"/>
  <c r="G10" i="1" s="1"/>
  <c r="F10" i="1"/>
  <c r="G104" i="1" l="1"/>
  <c r="E104" i="1"/>
  <c r="D104" i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F104" i="1"/>
  <c r="C105" i="1"/>
  <c r="I106" i="1"/>
  <c r="G11" i="1"/>
  <c r="G12" i="1" s="1"/>
  <c r="G13" i="1" s="1"/>
  <c r="G14" i="1" s="1"/>
  <c r="F11" i="1"/>
  <c r="E9" i="1"/>
  <c r="I107" i="1" l="1"/>
  <c r="C106" i="1"/>
  <c r="F105" i="1"/>
  <c r="G105" i="1"/>
  <c r="G106" i="1" s="1"/>
  <c r="E105" i="1"/>
  <c r="F12" i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E106" i="1" l="1"/>
  <c r="F106" i="1"/>
  <c r="C107" i="1"/>
  <c r="I108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G107" i="1" l="1"/>
  <c r="E107" i="1"/>
  <c r="C108" i="1"/>
  <c r="I109" i="1"/>
  <c r="F107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F108" i="1" l="1"/>
  <c r="E108" i="1"/>
  <c r="C109" i="1"/>
  <c r="I110" i="1"/>
  <c r="G108" i="1"/>
  <c r="I111" i="1" l="1"/>
  <c r="C110" i="1"/>
  <c r="E109" i="1"/>
  <c r="G109" i="1"/>
  <c r="F109" i="1"/>
  <c r="F110" i="1" l="1"/>
  <c r="G110" i="1"/>
  <c r="E110" i="1"/>
  <c r="I112" i="1"/>
  <c r="C111" i="1"/>
  <c r="C112" i="1" l="1"/>
  <c r="I113" i="1"/>
  <c r="E111" i="1"/>
  <c r="F111" i="1"/>
  <c r="G111" i="1"/>
  <c r="I114" i="1" l="1"/>
  <c r="C113" i="1"/>
  <c r="F112" i="1"/>
  <c r="E112" i="1"/>
  <c r="G112" i="1"/>
  <c r="E113" i="1" l="1"/>
  <c r="F113" i="1"/>
  <c r="G113" i="1"/>
  <c r="I115" i="1"/>
  <c r="C114" i="1"/>
  <c r="E114" i="1" l="1"/>
  <c r="G114" i="1"/>
  <c r="F114" i="1"/>
  <c r="I116" i="1"/>
  <c r="C116" i="1" s="1"/>
  <c r="C115" i="1"/>
  <c r="E115" i="1" l="1"/>
  <c r="E116" i="1" s="1"/>
  <c r="F115" i="1"/>
  <c r="F116" i="1" s="1"/>
  <c r="G115" i="1"/>
  <c r="G1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L5" authorId="0" shapeId="0" xr:uid="{0FE16345-CBA8-471E-9B0A-1181D4C4C93F}">
      <text>
        <r>
          <rPr>
            <b/>
            <sz val="9"/>
            <color indexed="81"/>
            <rFont val="Tahoma"/>
            <family val="2"/>
          </rPr>
          <t>Roger Lester Palabasan:</t>
        </r>
        <r>
          <rPr>
            <sz val="9"/>
            <color indexed="81"/>
            <rFont val="Tahoma"/>
            <family val="2"/>
          </rPr>
          <t xml:space="preserve">
my default</t>
        </r>
      </text>
    </comment>
  </commentList>
</comments>
</file>

<file path=xl/sharedStrings.xml><?xml version="1.0" encoding="utf-8"?>
<sst xmlns="http://schemas.openxmlformats.org/spreadsheetml/2006/main" count="90" uniqueCount="76">
  <si>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</si>
  <si>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</si>
  <si>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</si>
  <si>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</si>
  <si>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</si>
  <si>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</si>
  <si>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</si>
  <si>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</si>
  <si>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</si>
  <si>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</si>
  <si>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</si>
  <si>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</si>
  <si>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</si>
  <si>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</si>
  <si>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</si>
  <si>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</si>
  <si>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</si>
  <si>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</si>
  <si>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</si>
  <si>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</si>
  <si>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</si>
  <si>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</si>
  <si>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</si>
  <si>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</si>
  <si>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</si>
  <si>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</si>
  <si>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</si>
  <si>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</si>
  <si>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</si>
  <si>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</si>
  <si>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</si>
  <si>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</si>
  <si>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</si>
  <si>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</si>
  <si>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</si>
  <si>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</si>
  <si>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</si>
  <si>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</si>
  <si>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</si>
  <si>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</si>
  <si>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</si>
  <si>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</si>
  <si>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</si>
  <si>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</si>
  <si>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</si>
  <si>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</si>
  <si>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</si>
  <si>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</si>
  <si>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</si>
  <si>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</si>
  <si>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</si>
  <si>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</si>
  <si>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</si>
  <si>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</si>
  <si>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</si>
  <si>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</si>
  <si>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</si>
  <si>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</si>
  <si>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</si>
  <si>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</si>
  <si>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</si>
  <si>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</si>
  <si>
    <t>Parameter</t>
  </si>
  <si>
    <t>Red</t>
  </si>
  <si>
    <t>Blue</t>
  </si>
  <si>
    <t>Green</t>
  </si>
  <si>
    <t>Crimson</t>
  </si>
  <si>
    <t>Ocean</t>
  </si>
  <si>
    <t>Grass</t>
  </si>
  <si>
    <t>Black</t>
  </si>
  <si>
    <t>Void</t>
  </si>
  <si>
    <t>Input</t>
  </si>
  <si>
    <t>Output</t>
  </si>
  <si>
    <t>Other</t>
  </si>
  <si>
    <t>White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</si>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</sst>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1"/>
    <xf numFmtId="0" fontId="6" fillId="4" borderId="1" xfId="2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4"/>
                <c:pt idx="0">
                  <c:v>166.7</c:v>
                </c:pt>
                <c:pt idx="1">
                  <c:v>166.3</c:v>
                </c:pt>
                <c:pt idx="2">
                  <c:v>166.1</c:v>
                </c:pt>
                <c:pt idx="3">
                  <c:v>166.05</c:v>
                </c:pt>
                <c:pt idx="4">
                  <c:v>165.8</c:v>
                </c:pt>
                <c:pt idx="5">
                  <c:v>165.29999999999998</c:v>
                </c:pt>
                <c:pt idx="6">
                  <c:v>165.2</c:v>
                </c:pt>
                <c:pt idx="7">
                  <c:v>165.45</c:v>
                </c:pt>
                <c:pt idx="8">
                  <c:v>165.09999999999997</c:v>
                </c:pt>
                <c:pt idx="9">
                  <c:v>165.04999999999995</c:v>
                </c:pt>
                <c:pt idx="10">
                  <c:v>165.14999999999998</c:v>
                </c:pt>
                <c:pt idx="11">
                  <c:v>164.95</c:v>
                </c:pt>
                <c:pt idx="12">
                  <c:v>164.7</c:v>
                </c:pt>
                <c:pt idx="13">
                  <c:v>164.75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4"/>
                <c:pt idx="0">
                  <c:v>166.7</c:v>
                </c:pt>
                <c:pt idx="1">
                  <c:v>166.39999999999998</c:v>
                </c:pt>
                <c:pt idx="2">
                  <c:v>166.09999999999997</c:v>
                </c:pt>
                <c:pt idx="3">
                  <c:v>165.79999999999995</c:v>
                </c:pt>
                <c:pt idx="4">
                  <c:v>165.49999999999994</c:v>
                </c:pt>
                <c:pt idx="5">
                  <c:v>165.19999999999993</c:v>
                </c:pt>
                <c:pt idx="6">
                  <c:v>164.99999999999994</c:v>
                </c:pt>
                <c:pt idx="7">
                  <c:v>164.79999999999995</c:v>
                </c:pt>
                <c:pt idx="8">
                  <c:v>164.59999999999997</c:v>
                </c:pt>
                <c:pt idx="9">
                  <c:v>164.49999999999997</c:v>
                </c:pt>
                <c:pt idx="10">
                  <c:v>164.39999999999998</c:v>
                </c:pt>
                <c:pt idx="11">
                  <c:v>164.29999999999998</c:v>
                </c:pt>
                <c:pt idx="12">
                  <c:v>164.2</c:v>
                </c:pt>
                <c:pt idx="13">
                  <c:v>164.1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1.6999999999999886</c:v>
                      </c:pt>
                      <c:pt idx="1">
                        <c:v>1.3000000000000114</c:v>
                      </c:pt>
                      <c:pt idx="2">
                        <c:v>1.0999999999999943</c:v>
                      </c:pt>
                      <c:pt idx="3">
                        <c:v>1.0500000000000114</c:v>
                      </c:pt>
                      <c:pt idx="4">
                        <c:v>0.80000000000001137</c:v>
                      </c:pt>
                      <c:pt idx="5">
                        <c:v>0.29999999999998295</c:v>
                      </c:pt>
                      <c:pt idx="6">
                        <c:v>0.19999999999998863</c:v>
                      </c:pt>
                      <c:pt idx="7">
                        <c:v>0.19999999999998863</c:v>
                      </c:pt>
                      <c:pt idx="8">
                        <c:v>9.9999999999965894E-2</c:v>
                      </c:pt>
                      <c:pt idx="9">
                        <c:v>4.9999999999954525E-2</c:v>
                      </c:pt>
                      <c:pt idx="10">
                        <c:v>4.9999999999954525E-2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11.699999999999989</c:v>
                      </c:pt>
                      <c:pt idx="1">
                        <c:v>11.300000000000011</c:v>
                      </c:pt>
                      <c:pt idx="2">
                        <c:v>11.099999999999994</c:v>
                      </c:pt>
                      <c:pt idx="3">
                        <c:v>11.050000000000011</c:v>
                      </c:pt>
                      <c:pt idx="4">
                        <c:v>10.800000000000011</c:v>
                      </c:pt>
                      <c:pt idx="5">
                        <c:v>10.299999999999983</c:v>
                      </c:pt>
                      <c:pt idx="6">
                        <c:v>10.199999999999989</c:v>
                      </c:pt>
                      <c:pt idx="7">
                        <c:v>10.199999999999989</c:v>
                      </c:pt>
                      <c:pt idx="8">
                        <c:v>10.099999999999966</c:v>
                      </c:pt>
                      <c:pt idx="9">
                        <c:v>10.049999999999955</c:v>
                      </c:pt>
                      <c:pt idx="10">
                        <c:v>10.049999999999955</c:v>
                      </c:pt>
                      <c:pt idx="11">
                        <c:v>9.9499999999999886</c:v>
                      </c:pt>
                      <c:pt idx="12">
                        <c:v>9.6999999999999886</c:v>
                      </c:pt>
                      <c:pt idx="13">
                        <c:v>9.6999999999999886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21.699999999999989</c:v>
                      </c:pt>
                      <c:pt idx="1">
                        <c:v>21.300000000000011</c:v>
                      </c:pt>
                      <c:pt idx="2">
                        <c:v>21.099999999999994</c:v>
                      </c:pt>
                      <c:pt idx="3">
                        <c:v>21.050000000000011</c:v>
                      </c:pt>
                      <c:pt idx="4">
                        <c:v>20.800000000000011</c:v>
                      </c:pt>
                      <c:pt idx="5">
                        <c:v>20.299999999999983</c:v>
                      </c:pt>
                      <c:pt idx="6">
                        <c:v>20.199999999999989</c:v>
                      </c:pt>
                      <c:pt idx="7">
                        <c:v>20.199999999999989</c:v>
                      </c:pt>
                      <c:pt idx="8">
                        <c:v>20.099999999999966</c:v>
                      </c:pt>
                      <c:pt idx="9">
                        <c:v>20.049999999999955</c:v>
                      </c:pt>
                      <c:pt idx="10">
                        <c:v>20.049999999999955</c:v>
                      </c:pt>
                      <c:pt idx="11">
                        <c:v>19.949999999999989</c:v>
                      </c:pt>
                      <c:pt idx="12">
                        <c:v>19.699999999999989</c:v>
                      </c:pt>
                      <c:pt idx="13">
                        <c:v>19.699999999999989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163.6</c:v>
                      </c:pt>
                      <c:pt idx="1">
                        <c:v>163.19999999999999</c:v>
                      </c:pt>
                      <c:pt idx="2">
                        <c:v>163.19999999999999</c:v>
                      </c:pt>
                      <c:pt idx="3">
                        <c:v>163.4</c:v>
                      </c:pt>
                      <c:pt idx="4">
                        <c:v>163.30000000000001</c:v>
                      </c:pt>
                      <c:pt idx="5">
                        <c:v>162.6</c:v>
                      </c:pt>
                      <c:pt idx="6">
                        <c:v>162.6</c:v>
                      </c:pt>
                      <c:pt idx="7">
                        <c:v>163.4</c:v>
                      </c:pt>
                      <c:pt idx="8">
                        <c:v>163</c:v>
                      </c:pt>
                      <c:pt idx="9">
                        <c:v>163.19999999999999</c:v>
                      </c:pt>
                      <c:pt idx="10">
                        <c:v>163.6</c:v>
                      </c:pt>
                      <c:pt idx="11">
                        <c:v>163.4</c:v>
                      </c:pt>
                      <c:pt idx="12">
                        <c:v>163</c:v>
                      </c:pt>
                      <c:pt idx="13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169.8</c:v>
                      </c:pt>
                      <c:pt idx="1">
                        <c:v>169.4</c:v>
                      </c:pt>
                      <c:pt idx="2">
                        <c:v>169</c:v>
                      </c:pt>
                      <c:pt idx="3">
                        <c:v>168.7</c:v>
                      </c:pt>
                      <c:pt idx="4">
                        <c:v>168.29999999999998</c:v>
                      </c:pt>
                      <c:pt idx="5">
                        <c:v>167.99999999999997</c:v>
                      </c:pt>
                      <c:pt idx="6">
                        <c:v>167.79999999999998</c:v>
                      </c:pt>
                      <c:pt idx="7">
                        <c:v>167.49999999999997</c:v>
                      </c:pt>
                      <c:pt idx="8">
                        <c:v>167.19999999999996</c:v>
                      </c:pt>
                      <c:pt idx="9">
                        <c:v>166.89999999999995</c:v>
                      </c:pt>
                      <c:pt idx="10">
                        <c:v>166.69999999999996</c:v>
                      </c:pt>
                      <c:pt idx="11">
                        <c:v>166.49999999999997</c:v>
                      </c:pt>
                      <c:pt idx="12">
                        <c:v>166.39999999999998</c:v>
                      </c:pt>
                      <c:pt idx="13">
                        <c:v>166.49999999999997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169.8</c:v>
                      </c:pt>
                      <c:pt idx="1">
                        <c:v>166</c:v>
                      </c:pt>
                      <c:pt idx="2">
                        <c:v>166</c:v>
                      </c:pt>
                      <c:pt idx="3">
                        <c:v>166</c:v>
                      </c:pt>
                      <c:pt idx="4">
                        <c:v>165</c:v>
                      </c:pt>
                      <c:pt idx="5">
                        <c:v>165.8</c:v>
                      </c:pt>
                      <c:pt idx="6">
                        <c:v>166</c:v>
                      </c:pt>
                      <c:pt idx="7">
                        <c:v>165</c:v>
                      </c:pt>
                      <c:pt idx="8">
                        <c:v>165</c:v>
                      </c:pt>
                      <c:pt idx="9">
                        <c:v>165</c:v>
                      </c:pt>
                      <c:pt idx="10">
                        <c:v>165</c:v>
                      </c:pt>
                      <c:pt idx="11">
                        <c:v>165</c:v>
                      </c:pt>
                      <c:pt idx="12">
                        <c:v>166</c:v>
                      </c:pt>
                      <c:pt idx="13">
                        <c:v>166.4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34"/>
  <sheetViews>
    <sheetView tabSelected="1" workbookViewId="0">
      <pane xSplit="1" ySplit="1" topLeftCell="J112" activePane="bottomRight" state="frozen"/>
      <selection pane="topRight" activeCell="B1" sqref="B1"/>
      <selection pane="bottomLeft" activeCell="A2" sqref="A2"/>
      <selection pane="bottomRight" activeCell="U112" sqref="U112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hidden="1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hidden="1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hidden="1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hidden="1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hidden="1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hidden="1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hidden="1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hidden="1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hidden="1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hidden="1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hidden="1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hidden="1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hidden="1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hidden="1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hidden="1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hidden="1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hidden="1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hidden="1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hidden="1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hidden="1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hidden="1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hidden="1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hidden="1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hidden="1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hidden="1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hidden="1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hidden="1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hidden="1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hidden="1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hidden="1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hidden="1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hidden="1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hidden="1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hidden="1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hidden="1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hidden="1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hidden="1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hidden="1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hidden="1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hidden="1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hidden="1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hidden="1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hidden="1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hidden="1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hidden="1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hidden="1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hidden="1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hidden="1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hidden="1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hidden="1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hidden="1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hidden="1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hidden="1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hidden="1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hidden="1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hidden="1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hidden="1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hidden="1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hidden="1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hidden="1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hidden="1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hidden="1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hidden="1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hidden="1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hidden="1" x14ac:dyDescent="0.3">
      <c r="A66" s="2">
        <v>43745</v>
      </c>
      <c r="C66">
        <f t="shared" ref="C66:C120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hidden="1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hidden="1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hidden="1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hidden="1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hidden="1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hidden="1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hidden="1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hidden="1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hidden="1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hidden="1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hidden="1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hidden="1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hidden="1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hidden="1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hidden="1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hidden="1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hidden="1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hidden="1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hidden="1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hidden="1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hidden="1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hidden="1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hidden="1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hidden="1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hidden="1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hidden="1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hidden="1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hidden="1" x14ac:dyDescent="0.3">
      <c r="A94" s="2">
        <v>43780</v>
      </c>
      <c r="C94">
        <f t="shared" si="3"/>
        <v>159.5</v>
      </c>
      <c r="D94">
        <f t="shared" ref="D94:D95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hidden="1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hidden="1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hidden="1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hidden="1" x14ac:dyDescent="0.3">
      <c r="A98" s="2">
        <v>43825</v>
      </c>
      <c r="C98">
        <f t="shared" si="3"/>
        <v>164.10000000000002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 t="shared" ref="I98:I104" si="7">MAX(I97-0.2,N98)</f>
        <v>165.8</v>
      </c>
      <c r="K98">
        <v>0</v>
      </c>
      <c r="N98">
        <v>165</v>
      </c>
    </row>
    <row r="99" spans="1:28" hidden="1" x14ac:dyDescent="0.3">
      <c r="A99" s="2">
        <v>43826</v>
      </c>
      <c r="C99">
        <f t="shared" si="3"/>
        <v>164.3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 t="shared" si="7"/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hidden="1" x14ac:dyDescent="0.3">
      <c r="A100" s="2">
        <v>43827</v>
      </c>
      <c r="C100">
        <f t="shared" si="3"/>
        <v>164.9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 t="shared" si="7"/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hidden="1" x14ac:dyDescent="0.3">
      <c r="A101" s="2">
        <v>43828</v>
      </c>
      <c r="C101">
        <f t="shared" si="3"/>
        <v>164.5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 t="shared" si="7"/>
        <v>166.60000000000002</v>
      </c>
      <c r="N101">
        <v>166.2</v>
      </c>
    </row>
    <row r="102" spans="1:28" hidden="1" x14ac:dyDescent="0.3">
      <c r="A102" s="2">
        <v>43829</v>
      </c>
      <c r="C102">
        <f t="shared" si="3"/>
        <v>163.80000000000001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 t="shared" si="7"/>
        <v>166.40000000000003</v>
      </c>
      <c r="N102">
        <v>165</v>
      </c>
      <c r="Q102">
        <v>12</v>
      </c>
    </row>
    <row r="103" spans="1:28" hidden="1" x14ac:dyDescent="0.3">
      <c r="A103" s="2">
        <v>43830</v>
      </c>
      <c r="C103">
        <f t="shared" si="3"/>
        <v>164.70000000000002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 t="shared" si="7"/>
        <v>166.20000000000005</v>
      </c>
      <c r="N103">
        <v>165</v>
      </c>
    </row>
    <row r="104" spans="1:28" x14ac:dyDescent="0.3">
      <c r="A104" s="2">
        <v>43831</v>
      </c>
      <c r="C104">
        <f t="shared" si="3"/>
        <v>166.7</v>
      </c>
      <c r="D104">
        <f>C104</f>
        <v>166.7</v>
      </c>
      <c r="E104">
        <f>C104-165</f>
        <v>1.6999999999999886</v>
      </c>
      <c r="F104">
        <f>C104-155</f>
        <v>11.699999999999989</v>
      </c>
      <c r="G104">
        <f>C104-145</f>
        <v>21.699999999999989</v>
      </c>
      <c r="H104">
        <v>163.6</v>
      </c>
      <c r="I104">
        <f t="shared" si="7"/>
        <v>169.8</v>
      </c>
      <c r="N104">
        <v>169.8</v>
      </c>
    </row>
    <row r="105" spans="1:28" x14ac:dyDescent="0.3">
      <c r="A105" s="2">
        <v>43832</v>
      </c>
      <c r="C105">
        <f t="shared" si="3"/>
        <v>166.3</v>
      </c>
      <c r="D105">
        <f>D104-(A105-A104)*0.3</f>
        <v>166.39999999999998</v>
      </c>
      <c r="E105">
        <f>MAX(IF($C105-165&lt;MIN($E$104:$E104),$C105-165,MIN($E$104:$E104)),0)</f>
        <v>1.3000000000000114</v>
      </c>
      <c r="F105">
        <f>MAX(IF($C105-155&lt;MIN($F$104:$F104),$C105-155,MIN($F$104:$F104)),0)</f>
        <v>11.300000000000011</v>
      </c>
      <c r="G105">
        <f>MAX(IF($C105-145&lt;MIN($G$104:$G104),$C105-145,MIN($G$104:$G104)),0)</f>
        <v>21.300000000000011</v>
      </c>
      <c r="H105">
        <v>163.19999999999999</v>
      </c>
      <c r="I105">
        <f t="shared" ref="I105:I111" si="8">MAX(I104-ROUNDUP(I104-N105,0)*0.1,N105)</f>
        <v>169.4</v>
      </c>
      <c r="N105">
        <v>166</v>
      </c>
    </row>
    <row r="106" spans="1:28" x14ac:dyDescent="0.3">
      <c r="A106" s="2">
        <v>43833</v>
      </c>
      <c r="C106">
        <f t="shared" si="3"/>
        <v>166.1</v>
      </c>
      <c r="D106">
        <f t="shared" ref="D106:D107" si="9">D105-(A106-A105)*0.3</f>
        <v>166.09999999999997</v>
      </c>
      <c r="E106">
        <f>MAX(IF($C106-165&lt;MIN($E$104:$E105),$C106-165,MIN($E$104:$E105)),0)</f>
        <v>1.0999999999999943</v>
      </c>
      <c r="F106">
        <f>MAX(IF($C106-155&lt;MIN($F$104:$F105),$C106-155,MIN($F$104:$F105)),0)</f>
        <v>11.099999999999994</v>
      </c>
      <c r="G106">
        <f>MAX(IF($C106-145&lt;MIN($G$104:$G105),$C106-145,MIN($G$104:$G105)),0)</f>
        <v>21.099999999999994</v>
      </c>
      <c r="H106">
        <v>163.19999999999999</v>
      </c>
      <c r="I106">
        <f t="shared" si="8"/>
        <v>169</v>
      </c>
      <c r="N106">
        <v>166</v>
      </c>
    </row>
    <row r="107" spans="1:28" x14ac:dyDescent="0.3">
      <c r="A107" s="2">
        <v>43834</v>
      </c>
      <c r="C107">
        <f t="shared" si="3"/>
        <v>166.05</v>
      </c>
      <c r="D107">
        <f t="shared" si="9"/>
        <v>165.79999999999995</v>
      </c>
      <c r="E107">
        <f>MAX(IF($C107-165&lt;MIN($E$104:$E106),$C107-165,MIN($E$104:$E106)),0)</f>
        <v>1.0500000000000114</v>
      </c>
      <c r="F107">
        <f>MAX(IF($C107-155&lt;MIN($F$104:$F106),$C107-155,MIN($F$104:$F106)),0)</f>
        <v>11.050000000000011</v>
      </c>
      <c r="G107">
        <f>MAX(IF($C107-145&lt;MIN($G$104:$G106),$C107-145,MIN($G$104:$G106)),0)</f>
        <v>21.050000000000011</v>
      </c>
      <c r="H107">
        <v>163.4</v>
      </c>
      <c r="I107">
        <f t="shared" si="8"/>
        <v>168.7</v>
      </c>
      <c r="N107">
        <v>166</v>
      </c>
    </row>
    <row r="108" spans="1:28" x14ac:dyDescent="0.3">
      <c r="A108" s="2">
        <v>43835</v>
      </c>
      <c r="C108">
        <f t="shared" si="3"/>
        <v>165.8</v>
      </c>
      <c r="D108">
        <f t="shared" ref="D108" si="10">D107-(A108-A107)*0.3</f>
        <v>165.49999999999994</v>
      </c>
      <c r="E108">
        <f>MAX(IF($C108-165&lt;MIN($E$104:$E107),$C108-165,MIN($E$104:$E107)),0)</f>
        <v>0.80000000000001137</v>
      </c>
      <c r="F108">
        <f>MAX(IF($C108-155&lt;MIN($F$104:$F107),$C108-155,MIN($F$104:$F107)),0)</f>
        <v>10.800000000000011</v>
      </c>
      <c r="G108">
        <f>MAX(IF($C108-145&lt;MIN($G$104:$G107),$C108-145,MIN($G$104:$G107)),0)</f>
        <v>20.800000000000011</v>
      </c>
      <c r="H108">
        <v>163.30000000000001</v>
      </c>
      <c r="I108">
        <f t="shared" si="8"/>
        <v>168.29999999999998</v>
      </c>
      <c r="N108">
        <v>165</v>
      </c>
    </row>
    <row r="109" spans="1:28" x14ac:dyDescent="0.3">
      <c r="A109" s="2">
        <v>43836</v>
      </c>
      <c r="C109">
        <f t="shared" si="3"/>
        <v>165.29999999999998</v>
      </c>
      <c r="D109">
        <f t="shared" ref="D109" si="11">D108-(A109-A108)*0.3</f>
        <v>165.19999999999993</v>
      </c>
      <c r="E109">
        <f>MAX(IF($C109-165&lt;MIN($E$104:$E108),$C109-165,MIN($E$104:$E108)),0)</f>
        <v>0.29999999999998295</v>
      </c>
      <c r="F109">
        <f>MAX(IF($C109-155&lt;MIN($F$104:$F108),$C109-155,MIN($F$104:$F108)),0)</f>
        <v>10.299999999999983</v>
      </c>
      <c r="G109">
        <f>MAX(IF($C109-145&lt;MIN($G$104:$G108),$C109-145,MIN($G$104:$G108)),0)</f>
        <v>20.299999999999983</v>
      </c>
      <c r="H109">
        <v>162.6</v>
      </c>
      <c r="I109">
        <f t="shared" si="8"/>
        <v>167.99999999999997</v>
      </c>
      <c r="L109" t="s">
        <v>12</v>
      </c>
      <c r="N109">
        <v>165.8</v>
      </c>
    </row>
    <row r="110" spans="1:28" x14ac:dyDescent="0.3">
      <c r="A110" s="2">
        <v>43837</v>
      </c>
      <c r="C110">
        <f t="shared" si="3"/>
        <v>165.2</v>
      </c>
      <c r="D110">
        <f t="shared" ref="D110:D119" si="12">D109-(A110-A109)*0.2</f>
        <v>164.99999999999994</v>
      </c>
      <c r="E110">
        <f>MAX(IF($C110-165&lt;MIN($E$104:$E109),$C110-165,MIN($E$104:$E109)),0)</f>
        <v>0.19999999999998863</v>
      </c>
      <c r="F110">
        <f>MAX(IF($C110-155&lt;MIN($F$104:$F109),$C110-155,MIN($F$104:$F109)),0)</f>
        <v>10.199999999999989</v>
      </c>
      <c r="G110">
        <f>MAX(IF($C110-145&lt;MIN($G$104:$G109),$C110-145,MIN($G$104:$G109)),0)</f>
        <v>20.199999999999989</v>
      </c>
      <c r="H110">
        <f>H109</f>
        <v>162.6</v>
      </c>
      <c r="I110">
        <f t="shared" si="8"/>
        <v>167.79999999999998</v>
      </c>
      <c r="N110">
        <v>166</v>
      </c>
    </row>
    <row r="111" spans="1:28" x14ac:dyDescent="0.3">
      <c r="A111" s="2">
        <v>43838</v>
      </c>
      <c r="C111">
        <f t="shared" si="3"/>
        <v>165.45</v>
      </c>
      <c r="D111">
        <f t="shared" ref="D111" si="13">D110-(A111-A110)*0.2</f>
        <v>164.79999999999995</v>
      </c>
      <c r="E111">
        <f>MAX(IF($C111-165&lt;MIN($E$104:$E110),$C111-165,MIN($E$104:$E110)),0)</f>
        <v>0.19999999999998863</v>
      </c>
      <c r="F111">
        <f>MAX(IF($C111-155&lt;MIN($F$104:$F110),$C111-155,MIN($F$104:$F110)),0)</f>
        <v>10.199999999999989</v>
      </c>
      <c r="G111">
        <f>MAX(IF($C111-145&lt;MIN($G$104:$G110),$C111-145,MIN($G$104:$G110)),0)</f>
        <v>20.199999999999989</v>
      </c>
      <c r="H111">
        <v>163.4</v>
      </c>
      <c r="I111">
        <f t="shared" si="8"/>
        <v>167.49999999999997</v>
      </c>
      <c r="N111">
        <v>165</v>
      </c>
    </row>
    <row r="112" spans="1:28" x14ac:dyDescent="0.3">
      <c r="A112" s="2">
        <v>43839</v>
      </c>
      <c r="C112">
        <f t="shared" si="3"/>
        <v>165.09999999999997</v>
      </c>
      <c r="D112">
        <f t="shared" ref="D112" si="14">D111-(A112-A111)*0.2</f>
        <v>164.59999999999997</v>
      </c>
      <c r="E112">
        <f>MAX(IF($C112-165&lt;MIN($E$104:$E111),$C112-165,MIN($E$104:$E111)),0)</f>
        <v>9.9999999999965894E-2</v>
      </c>
      <c r="F112">
        <f>MAX(IF($C112-155&lt;MIN($F$104:$F111),$C112-155,MIN($F$104:$F111)),0)</f>
        <v>10.099999999999966</v>
      </c>
      <c r="G112">
        <f>MAX(IF($C112-145&lt;MIN($G$104:$G111),$C112-145,MIN($G$104:$G111)),0)</f>
        <v>20.099999999999966</v>
      </c>
      <c r="H112">
        <v>163</v>
      </c>
      <c r="I112">
        <f t="shared" ref="I112:I120" si="15">MAX(I111-ROUNDUP(I111-N112,0)*0.1,N112)</f>
        <v>167.19999999999996</v>
      </c>
      <c r="N112">
        <v>165</v>
      </c>
    </row>
    <row r="113" spans="1:14" x14ac:dyDescent="0.3">
      <c r="A113" s="2">
        <v>43840</v>
      </c>
      <c r="C113">
        <f t="shared" si="3"/>
        <v>165.04999999999995</v>
      </c>
      <c r="D113">
        <f>D112-(A113-A112)*0.1</f>
        <v>164.49999999999997</v>
      </c>
      <c r="E113">
        <f>MAX(IF($C113-165&lt;MIN($E$104:$E112),$C113-165,MIN($E$104:$E112)),0)</f>
        <v>4.9999999999954525E-2</v>
      </c>
      <c r="F113">
        <f>MAX(IF($C113-155&lt;MIN($F$104:$F112),$C113-155,MIN($F$104:$F112)),0)</f>
        <v>10.049999999999955</v>
      </c>
      <c r="G113">
        <f>MAX(IF($C113-145&lt;MIN($G$104:$G112),$C113-145,MIN($G$104:$G112)),0)</f>
        <v>20.049999999999955</v>
      </c>
      <c r="H113">
        <v>163.19999999999999</v>
      </c>
      <c r="I113">
        <f t="shared" si="15"/>
        <v>166.89999999999995</v>
      </c>
      <c r="N113">
        <v>165</v>
      </c>
    </row>
    <row r="114" spans="1:14" x14ac:dyDescent="0.3">
      <c r="A114" s="2">
        <v>43841</v>
      </c>
      <c r="C114">
        <f t="shared" si="3"/>
        <v>165.14999999999998</v>
      </c>
      <c r="D114">
        <f t="shared" ref="D114:D116" si="16">D113-(A114-A113)*0.1</f>
        <v>164.39999999999998</v>
      </c>
      <c r="E114">
        <f>MAX(IF($C114-165&lt;MIN($E$104:$E113),$C114-165,MIN($E$104:$E113)),0)</f>
        <v>4.9999999999954525E-2</v>
      </c>
      <c r="F114">
        <f>MAX(IF($C114-155&lt;MIN($F$104:$F113),$C114-155,MIN($F$104:$F113)),0)</f>
        <v>10.049999999999955</v>
      </c>
      <c r="G114">
        <f>MAX(IF($C114-145&lt;MIN($G$104:$G113),$C114-145,MIN($G$104:$G113)),0)</f>
        <v>20.049999999999955</v>
      </c>
      <c r="H114">
        <v>163.6</v>
      </c>
      <c r="I114">
        <f t="shared" si="15"/>
        <v>166.69999999999996</v>
      </c>
      <c r="N114">
        <v>165</v>
      </c>
    </row>
    <row r="115" spans="1:14" x14ac:dyDescent="0.3">
      <c r="A115" s="2">
        <v>43842</v>
      </c>
      <c r="C115">
        <f t="shared" si="3"/>
        <v>164.95</v>
      </c>
      <c r="D115">
        <f t="shared" si="16"/>
        <v>164.29999999999998</v>
      </c>
      <c r="E115">
        <f>MAX(IF($C115-165&lt;MIN($E$104:$E114),$C115-165,MIN($E$104:$E114)),0)</f>
        <v>0</v>
      </c>
      <c r="F115">
        <f>MAX(IF($C115-155&lt;MIN($F$104:$F114),$C115-155,MIN($F$104:$F114)),0)</f>
        <v>9.9499999999999886</v>
      </c>
      <c r="G115">
        <f>MAX(IF($C115-145&lt;MIN($G$104:$G114),$C115-145,MIN($G$104:$G114)),0)</f>
        <v>19.949999999999989</v>
      </c>
      <c r="H115">
        <v>163.4</v>
      </c>
      <c r="I115">
        <f t="shared" si="15"/>
        <v>166.49999999999997</v>
      </c>
      <c r="N115">
        <v>165</v>
      </c>
    </row>
    <row r="116" spans="1:14" x14ac:dyDescent="0.3">
      <c r="A116" s="2">
        <v>43843</v>
      </c>
      <c r="C116">
        <f t="shared" si="3"/>
        <v>164.7</v>
      </c>
      <c r="D116">
        <f t="shared" si="16"/>
        <v>164.2</v>
      </c>
      <c r="E116">
        <f>MAX(IF($C116-165&lt;MIN($E$104:$E115),$C116-165,MIN($E$104:$E115)),0)</f>
        <v>0</v>
      </c>
      <c r="F116">
        <f>MAX(IF($C116-155&lt;MIN($F$104:$F115),$C116-155,MIN($F$104:$F115)),0)</f>
        <v>9.6999999999999886</v>
      </c>
      <c r="G116">
        <f>MAX(IF($C116-145&lt;MIN($G$104:$G115),$C116-145,MIN($G$104:$G115)),0)</f>
        <v>19.699999999999989</v>
      </c>
      <c r="H116">
        <v>163</v>
      </c>
      <c r="I116">
        <f t="shared" si="15"/>
        <v>166.39999999999998</v>
      </c>
      <c r="N116">
        <v>166</v>
      </c>
    </row>
    <row r="117" spans="1:14" x14ac:dyDescent="0.3">
      <c r="A117" s="2">
        <v>43844</v>
      </c>
      <c r="C117">
        <f t="shared" si="3"/>
        <v>164.75</v>
      </c>
      <c r="D117">
        <f t="shared" ref="D114:D119" si="17">D116-(A117-A116)*0.1</f>
        <v>164.1</v>
      </c>
      <c r="E117">
        <f>MAX(IF($C117-165&lt;MIN($E$104:$E116),$C117-165,MIN($E$104:$E116)),0)</f>
        <v>0</v>
      </c>
      <c r="F117">
        <f>MAX(IF($C117-155&lt;MIN($F$104:$F116),$C117-155,MIN($F$104:$F116)),0)</f>
        <v>9.6999999999999886</v>
      </c>
      <c r="G117">
        <f>MAX(IF($C117-145&lt;MIN($G$104:$G116),$C117-145,MIN($G$104:$G116)),0)</f>
        <v>19.699999999999989</v>
      </c>
      <c r="H117">
        <v>163</v>
      </c>
      <c r="I117">
        <f t="shared" si="15"/>
        <v>166.49999999999997</v>
      </c>
      <c r="N117">
        <v>166.4</v>
      </c>
    </row>
    <row r="118" spans="1:14" x14ac:dyDescent="0.3">
      <c r="A118" s="2">
        <v>43845</v>
      </c>
      <c r="C118">
        <f t="shared" si="3"/>
        <v>165.75</v>
      </c>
      <c r="D118">
        <f t="shared" si="17"/>
        <v>164</v>
      </c>
      <c r="E118">
        <f>MAX(IF($C118-165&lt;MIN($E$104:$E117),$C118-165,MIN($E$104:$E117)),0)</f>
        <v>0</v>
      </c>
      <c r="F118">
        <f>MAX(IF($C118-155&lt;MIN($F$104:$F117),$C118-155,MIN($F$104:$F117)),0)</f>
        <v>9.6999999999999886</v>
      </c>
      <c r="G118">
        <f>MAX(IF($C118-145&lt;MIN($G$104:$G117),$C118-145,MIN($G$104:$G117)),0)</f>
        <v>19.699999999999989</v>
      </c>
      <c r="H118">
        <v>165.2</v>
      </c>
      <c r="I118">
        <f t="shared" si="15"/>
        <v>166.29999999999998</v>
      </c>
      <c r="N118">
        <v>165.2</v>
      </c>
    </row>
    <row r="119" spans="1:14" x14ac:dyDescent="0.3">
      <c r="A119" s="2">
        <v>43846</v>
      </c>
      <c r="C119">
        <f t="shared" si="3"/>
        <v>165.4</v>
      </c>
      <c r="E119">
        <f>MAX(IF($C119-165&lt;MIN($E$104:$E118),$C119-165,MIN($E$104:$E118)),0)</f>
        <v>0</v>
      </c>
      <c r="F119">
        <f>MAX(IF($C119-155&lt;MIN($F$104:$F118),$C119-155,MIN($F$104:$F118)),0)</f>
        <v>9.6999999999999886</v>
      </c>
      <c r="G119">
        <f>MAX(IF($C119-145&lt;MIN($G$104:$G118),$C119-145,MIN($G$104:$G118)),0)</f>
        <v>19.699999999999989</v>
      </c>
      <c r="H119">
        <v>164.4</v>
      </c>
      <c r="I119">
        <f t="shared" si="15"/>
        <v>166.4</v>
      </c>
      <c r="N119">
        <v>166.4</v>
      </c>
    </row>
    <row r="120" spans="1:14" x14ac:dyDescent="0.3">
      <c r="A120" s="2">
        <v>43847</v>
      </c>
      <c r="C120">
        <f t="shared" si="3"/>
        <v>165.4</v>
      </c>
      <c r="E120">
        <f>MAX(IF($C120-165&lt;MIN($E$104:$E119),$C120-165,MIN($E$104:$E119)),0)</f>
        <v>0</v>
      </c>
      <c r="F120">
        <f>MAX(IF($C120-155&lt;MIN($F$104:$F119),$C120-155,MIN($F$104:$F119)),0)</f>
        <v>9.6999999999999886</v>
      </c>
      <c r="G120">
        <f>MAX(IF($C120-145&lt;MIN($G$104:$G119),$C120-145,MIN($G$104:$G119)),0)</f>
        <v>19.699999999999989</v>
      </c>
      <c r="H120">
        <v>164.4</v>
      </c>
      <c r="I120">
        <f t="shared" si="15"/>
        <v>166.4</v>
      </c>
      <c r="N120">
        <v>166.4</v>
      </c>
    </row>
    <row r="121" spans="1:14" x14ac:dyDescent="0.3">
      <c r="A121" s="2">
        <v>43848</v>
      </c>
    </row>
    <row r="122" spans="1:14" x14ac:dyDescent="0.3">
      <c r="A122" s="2">
        <v>43849</v>
      </c>
    </row>
    <row r="123" spans="1:14" x14ac:dyDescent="0.3">
      <c r="A123" s="2">
        <v>43850</v>
      </c>
    </row>
    <row r="124" spans="1:14" x14ac:dyDescent="0.3">
      <c r="A124" s="2">
        <v>43851</v>
      </c>
    </row>
    <row r="125" spans="1:14" x14ac:dyDescent="0.3">
      <c r="A125" s="2">
        <v>43852</v>
      </c>
    </row>
    <row r="126" spans="1:14" x14ac:dyDescent="0.3">
      <c r="A126" s="2">
        <v>43853</v>
      </c>
    </row>
    <row r="127" spans="1:14" x14ac:dyDescent="0.3">
      <c r="A127" s="2">
        <v>43854</v>
      </c>
    </row>
    <row r="128" spans="1:14" x14ac:dyDescent="0.3">
      <c r="A128" s="2">
        <v>43855</v>
      </c>
    </row>
    <row r="129" spans="1:1" x14ac:dyDescent="0.3">
      <c r="A129" s="2">
        <v>43856</v>
      </c>
    </row>
    <row r="130" spans="1:1" x14ac:dyDescent="0.3">
      <c r="A130" s="2">
        <v>43857</v>
      </c>
    </row>
    <row r="131" spans="1:1" x14ac:dyDescent="0.3">
      <c r="A131" s="2">
        <v>43858</v>
      </c>
    </row>
    <row r="132" spans="1:1" x14ac:dyDescent="0.3">
      <c r="A132" s="2">
        <v>43859</v>
      </c>
    </row>
    <row r="133" spans="1:1" x14ac:dyDescent="0.3">
      <c r="A133" s="2">
        <v>43860</v>
      </c>
    </row>
    <row r="134" spans="1:1" x14ac:dyDescent="0.3">
      <c r="A134" s="2">
        <v>43861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90DB-1336-41CF-946F-463067F1AF57}">
  <dimension ref="A1:M10"/>
  <sheetViews>
    <sheetView workbookViewId="0">
      <selection activeCell="C16" sqref="C16"/>
    </sheetView>
  </sheetViews>
  <sheetFormatPr defaultRowHeight="14.4" x14ac:dyDescent="0.3"/>
  <cols>
    <col min="4" max="4" width="16.77734375" customWidth="1"/>
  </cols>
  <sheetData>
    <row r="1" spans="1:13" x14ac:dyDescent="0.3">
      <c r="A1" t="s">
        <v>62</v>
      </c>
      <c r="C1" t="s">
        <v>63</v>
      </c>
      <c r="E1" t="s">
        <v>64</v>
      </c>
      <c r="G1" t="s">
        <v>65</v>
      </c>
    </row>
    <row r="3" spans="1:13" x14ac:dyDescent="0.3">
      <c r="I3" t="s">
        <v>69</v>
      </c>
    </row>
    <row r="5" spans="1:13" x14ac:dyDescent="0.3">
      <c r="L5" t="s">
        <v>73</v>
      </c>
    </row>
    <row r="6" spans="1:13" x14ac:dyDescent="0.3">
      <c r="C6" t="s">
        <v>66</v>
      </c>
      <c r="E6" t="s">
        <v>67</v>
      </c>
      <c r="G6" t="s">
        <v>68</v>
      </c>
    </row>
    <row r="7" spans="1:13" x14ac:dyDescent="0.3">
      <c r="M7" t="s">
        <v>74</v>
      </c>
    </row>
    <row r="8" spans="1:13" x14ac:dyDescent="0.3">
      <c r="I8" t="s">
        <v>70</v>
      </c>
    </row>
    <row r="9" spans="1:13" x14ac:dyDescent="0.3">
      <c r="C9" t="s">
        <v>71</v>
      </c>
      <c r="D9" s="5"/>
      <c r="M9" t="s">
        <v>75</v>
      </c>
    </row>
    <row r="10" spans="1:13" x14ac:dyDescent="0.3">
      <c r="C10" t="s">
        <v>72</v>
      </c>
      <c r="D10" s="6" t="str">
        <f>_xlfn.SWITCH($D$9,E1,E6,G1,G6,M7,M9,I3,I8,L5)</f>
        <v>Other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1D1A-70D0-4B7B-9CBE-FF7C7E9C4D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 Loss</vt:lpstr>
      <vt:lpstr>Sheet2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2020-01-17T05:49:21Z</dcterms:modified>
</cp:coreProperties>
</file>