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ger\Documents\"/>
    </mc:Choice>
  </mc:AlternateContent>
  <xr:revisionPtr revIDLastSave="0" documentId="13_ncr:1_{6AD1CE9B-81B7-42CC-A808-078B70DA29F7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Gradebook" sheetId="1" r:id="rId1"/>
    <sheet name="Names" sheetId="3" r:id="rId2"/>
    <sheet name="Grades" sheetId="2" r:id="rId3"/>
    <sheet name="©" sheetId="7" r:id="rId4"/>
  </sheets>
  <definedNames>
    <definedName name="displayID">Gradebook!$V$23</definedName>
    <definedName name="_xlnm.Print_Area" localSheetId="0">Gradebook!$A$1:$S$44</definedName>
    <definedName name="_xlnm.Print_Area" localSheetId="2">Grades!$A$1:$J$56</definedName>
    <definedName name="_xlnm.Print_Area" localSheetId="1">Names!$A$1:$H$109</definedName>
    <definedName name="_xlnm.Print_Titles" localSheetId="0">Gradebook!$6:$10</definedName>
    <definedName name="valuevx">42.314159</definedName>
    <definedName name="vertex42_copyright" hidden="1">"© 2009-2014 Vertex42 LLC"</definedName>
    <definedName name="vertex42_id" hidden="1">"gradebook_percentage.xlsx"</definedName>
    <definedName name="vertex42_title" hidden="1">"Gradebook Template - Percentage System"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V23" i="1"/>
  <c r="R37" i="1" l="1"/>
  <c r="R38" i="1"/>
  <c r="R39" i="1"/>
  <c r="R40" i="1"/>
  <c r="R41" i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S34" i="1" s="1"/>
  <c r="Q36" i="1"/>
  <c r="R36" i="1" s="1"/>
  <c r="A18" i="2"/>
  <c r="A21" i="2"/>
  <c r="Q35" i="1"/>
  <c r="R35" i="1" s="1"/>
  <c r="S35" i="1" s="1"/>
  <c r="Q37" i="1"/>
  <c r="A20" i="2"/>
  <c r="A14" i="2"/>
  <c r="A17" i="2"/>
  <c r="A23" i="2"/>
  <c r="A24" i="2"/>
  <c r="S37" i="1"/>
  <c r="S38" i="1"/>
  <c r="S39" i="1"/>
  <c r="S40" i="1"/>
  <c r="S41" i="1"/>
  <c r="D42" i="1"/>
  <c r="D44" i="1" s="1"/>
  <c r="E42" i="1"/>
  <c r="E44" i="1" s="1"/>
  <c r="F42" i="1"/>
  <c r="F44" i="1" s="1"/>
  <c r="G42" i="1"/>
  <c r="G44" i="1" s="1"/>
  <c r="H42" i="1"/>
  <c r="H44" i="1" s="1"/>
  <c r="I42" i="1"/>
  <c r="I44" i="1" s="1"/>
  <c r="J42" i="1"/>
  <c r="J44" i="1" s="1"/>
  <c r="K42" i="1"/>
  <c r="K44" i="1" s="1"/>
  <c r="L42" i="1"/>
  <c r="L44" i="1" s="1"/>
  <c r="M42" i="1"/>
  <c r="M44" i="1" s="1"/>
  <c r="N42" i="1"/>
  <c r="N43" i="1" s="1"/>
  <c r="O42" i="1"/>
  <c r="O44" i="1" s="1"/>
  <c r="P42" i="1"/>
  <c r="P44" i="1" s="1"/>
  <c r="C42" i="1"/>
  <c r="C44" i="1" s="1"/>
  <c r="Q41" i="1"/>
  <c r="Q38" i="1"/>
  <c r="Q39" i="1"/>
  <c r="Q40" i="1"/>
  <c r="A15" i="2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I43" i="1" l="1"/>
  <c r="L43" i="1"/>
  <c r="P43" i="1"/>
  <c r="J43" i="1"/>
  <c r="E43" i="1"/>
  <c r="D43" i="1"/>
  <c r="C43" i="1"/>
  <c r="M43" i="1"/>
  <c r="F43" i="1"/>
  <c r="H43" i="1"/>
  <c r="N44" i="1"/>
  <c r="S36" i="1"/>
  <c r="S31" i="1"/>
  <c r="S27" i="1"/>
  <c r="S23" i="1"/>
  <c r="S19" i="1"/>
  <c r="S15" i="1"/>
  <c r="S30" i="1"/>
  <c r="S26" i="1"/>
  <c r="S22" i="1"/>
  <c r="S18" i="1"/>
  <c r="S14" i="1"/>
  <c r="S33" i="1"/>
  <c r="S29" i="1"/>
  <c r="S25" i="1"/>
  <c r="S21" i="1"/>
  <c r="S17" i="1"/>
  <c r="S13" i="1"/>
  <c r="S32" i="1"/>
  <c r="S28" i="1"/>
  <c r="S24" i="1"/>
  <c r="S20" i="1"/>
  <c r="S16" i="1"/>
  <c r="S12" i="1"/>
  <c r="B11" i="1"/>
  <c r="B53" i="2"/>
  <c r="B54" i="2"/>
  <c r="C13" i="2"/>
  <c r="C17" i="2"/>
  <c r="C21" i="2"/>
  <c r="C22" i="2"/>
  <c r="R42" i="1"/>
  <c r="B55" i="2"/>
  <c r="R43" i="1"/>
  <c r="B30" i="2" s="1"/>
  <c r="C14" i="2"/>
  <c r="C18" i="2"/>
  <c r="B56" i="2"/>
  <c r="C15" i="2"/>
  <c r="C19" i="2"/>
  <c r="C23" i="2"/>
  <c r="R44" i="1"/>
  <c r="B31" i="2" s="1"/>
  <c r="S11" i="1"/>
  <c r="C12" i="2"/>
  <c r="C16" i="2"/>
  <c r="C20" i="2"/>
  <c r="C24" i="2"/>
  <c r="B12" i="1"/>
  <c r="O43" i="1"/>
  <c r="K43" i="1"/>
  <c r="G43" i="1"/>
  <c r="S42" i="1" l="1"/>
  <c r="A28" i="2"/>
  <c r="B28" i="2" s="1"/>
  <c r="B13" i="1"/>
  <c r="C25" i="2"/>
  <c r="D20" i="2" s="1"/>
  <c r="D22" i="2" l="1"/>
  <c r="D21" i="2"/>
  <c r="D14" i="2"/>
  <c r="D24" i="2"/>
  <c r="D12" i="2"/>
  <c r="D13" i="2"/>
  <c r="D23" i="2"/>
  <c r="D16" i="2"/>
  <c r="D17" i="2"/>
  <c r="B14" i="1"/>
  <c r="D15" i="2"/>
  <c r="D19" i="2"/>
  <c r="D18" i="2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40" i="1" l="1"/>
  <c r="B39" i="1"/>
</calcChain>
</file>

<file path=xl/sharedStrings.xml><?xml version="1.0" encoding="utf-8"?>
<sst xmlns="http://schemas.openxmlformats.org/spreadsheetml/2006/main" count="143" uniqueCount="112">
  <si>
    <t>Gradebook</t>
  </si>
  <si>
    <t>Assignments</t>
  </si>
  <si>
    <t>HW 1</t>
  </si>
  <si>
    <t>HW 2</t>
  </si>
  <si>
    <t>HW 3</t>
  </si>
  <si>
    <t>HW 4</t>
  </si>
  <si>
    <t>Exam 1</t>
  </si>
  <si>
    <t>Final</t>
  </si>
  <si>
    <t>HW 5</t>
  </si>
  <si>
    <t>HW 6</t>
  </si>
  <si>
    <t>HW 7</t>
  </si>
  <si>
    <t>HW 8</t>
  </si>
  <si>
    <t>Total</t>
  </si>
  <si>
    <t>Jill</t>
  </si>
  <si>
    <t>Bob</t>
  </si>
  <si>
    <t>Sue</t>
  </si>
  <si>
    <t>Sally</t>
  </si>
  <si>
    <t>Class Average:</t>
  </si>
  <si>
    <t>%</t>
  </si>
  <si>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</si>
  <si>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</si>
  <si>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</si>
  <si>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</si>
  <si>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</si>
  <si>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</si>
  <si>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</si>
  <si>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</si>
  <si>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</si>
  <si>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</si>
  <si>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</si>
  <si>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</si>
  <si>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</si>
  <si>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</si>
  <si>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Percent</t>
  </si>
  <si>
    <t>Frequency</t>
  </si>
  <si>
    <t>[Course Name]</t>
  </si>
  <si>
    <t>[Instructor]</t>
  </si>
  <si>
    <t>[Room/Time]</t>
  </si>
  <si>
    <t>The purpose of this worksheet is to allow you to assign an ID to each student so that</t>
  </si>
  <si>
    <t>Name</t>
  </si>
  <si>
    <t>ID</t>
  </si>
  <si>
    <t>Jon</t>
  </si>
  <si>
    <t>Ted</t>
  </si>
  <si>
    <t>DisplayID</t>
  </si>
  <si>
    <t>is A&gt;=90, 80&lt;=B&lt;90, 70&lt;=C&lt;80, 60&lt;=D&lt;70, F&lt;60, with plus (+) and minus (-) used for the upper</t>
  </si>
  <si>
    <t>Performance</t>
  </si>
  <si>
    <t>Excellent</t>
  </si>
  <si>
    <t>Good</t>
  </si>
  <si>
    <t>Satisfactory</t>
  </si>
  <si>
    <t>Passing</t>
  </si>
  <si>
    <t>Failure</t>
  </si>
  <si>
    <t>A++</t>
  </si>
  <si>
    <t>Points/Weighting:</t>
  </si>
  <si>
    <t>when the grades are displayed, only the ID is shown. This provides some degree of privacy</t>
  </si>
  <si>
    <t>but is not a perfect method. The order that you place the names in the table below will be</t>
  </si>
  <si>
    <t>the order they appear in the Gradebook. To randomize the names, you can assign random</t>
  </si>
  <si>
    <t xml:space="preserve">IDs and then sort by ID. Do not change the order of the names after you have started </t>
  </si>
  <si>
    <t>started entering grades into the Gradebook.</t>
  </si>
  <si>
    <t>Grading Scale</t>
  </si>
  <si>
    <t>Students:</t>
  </si>
  <si>
    <t>This worksheet is for assigning letter grades based on a percentage scale. A typical percentage scale</t>
  </si>
  <si>
    <t>or lower end of the range. For convenience, the table is set up to calculate the plus and minus grade</t>
  </si>
  <si>
    <t>minimums, but you can manually enter these values instead. For the Gradebook to work correctly, the</t>
  </si>
  <si>
    <t>Grading Scale below must remain ordered from lowest to highest.</t>
  </si>
  <si>
    <t xml:space="preserve"> - Note the difference between the chart used to assign final grades and the chart used to convert a</t>
  </si>
  <si>
    <t>letter grade on a specific assignment to a percentage.</t>
  </si>
  <si>
    <t>Exam 2</t>
  </si>
  <si>
    <t>HW 9</t>
  </si>
  <si>
    <t>HW 10</t>
  </si>
  <si>
    <t>HW 11</t>
  </si>
  <si>
    <t>Median:</t>
  </si>
  <si>
    <t>StDev:</t>
  </si>
  <si>
    <t>Student</t>
  </si>
  <si>
    <t>Mean:</t>
  </si>
  <si>
    <t>Master List of Names</t>
  </si>
  <si>
    <t>Class Average (Mean)</t>
  </si>
  <si>
    <t>(the 50th percentile)</t>
  </si>
  <si>
    <t>Converting a Letter Grade to a Percentage</t>
  </si>
  <si>
    <t>(Use this table as a guide to entering grades in the Gradebook worksheet)</t>
  </si>
  <si>
    <t>Percentiles</t>
  </si>
  <si>
    <t>p</t>
  </si>
  <si>
    <t>Percentile</t>
  </si>
  <si>
    <t>"90% of the students scored less than …"</t>
  </si>
  <si>
    <t>Minimums</t>
  </si>
  <si>
    <t>Perfect (or with extra credit)</t>
  </si>
  <si>
    <t>[42]</t>
  </si>
  <si>
    <t>Curve:</t>
  </si>
  <si>
    <t>Gradebook Template</t>
  </si>
  <si>
    <t>By Vertex42.com</t>
  </si>
  <si>
    <t>© 2009-2014 Vertex42 LLC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</si>
  <si>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</si>
  <si>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</si>
  <si>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Insert new columns here: ►</t>
  </si>
  <si>
    <t xml:space="preserve">◄ </t>
  </si>
  <si>
    <t>◄ To add rows, copy an existing row and insert it above this line.</t>
  </si>
  <si>
    <t>INSTRUCTIONS</t>
  </si>
  <si>
    <t>► First, list the names and assign IDs in the Names worksheet.</t>
  </si>
  <si>
    <t>► To insert new columns, copying an existing column and then</t>
  </si>
  <si>
    <t xml:space="preserve">     insert it after column C and before column P.</t>
  </si>
  <si>
    <t>► Grades left blank are considered to be excused or not yet completed.</t>
  </si>
  <si>
    <t xml:space="preserve">     You can also enter an "E" for excused.</t>
  </si>
  <si>
    <t>► Edit only the assignment labels, points/weighting, and assignment percentages</t>
  </si>
  <si>
    <t xml:space="preserve">     (the cells with borders and white backgrounds)</t>
  </si>
  <si>
    <t>► A failing grade less than 50% is recorded as 50% so that one F and one A</t>
  </si>
  <si>
    <t xml:space="preserve">     averages to a C instead of averaging to an F.</t>
  </si>
  <si>
    <t>Display IDs ?</t>
  </si>
  <si>
    <t>No</t>
  </si>
  <si>
    <t>► Select Yes/No from the Display IDs box below to show either names or IDs.</t>
  </si>
  <si>
    <t>https://www.vertex42.com/ExcelTemplates/gradebook.html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</si>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</sst>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"/>
    <numFmt numFmtId="165" formatCode="d"/>
    <numFmt numFmtId="166" formatCode="0.0"/>
    <numFmt numFmtId="167" formatCode="0.0%"/>
    <numFmt numFmtId="168" formatCode="General;;&quot;&quot;;@"/>
  </numFmts>
  <fonts count="33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8"/>
      <color indexed="23"/>
      <name val="Arial"/>
      <family val="2"/>
    </font>
    <font>
      <sz val="9"/>
      <name val="Arial"/>
      <family val="2"/>
    </font>
    <font>
      <sz val="8"/>
      <color indexed="63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10"/>
      <color indexed="22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sz val="8"/>
      <color theme="4" tint="-0.249977111117893"/>
      <name val="Arial"/>
      <family val="2"/>
    </font>
    <font>
      <sz val="9"/>
      <color theme="4" tint="-0.249977111117893"/>
      <name val="Arial"/>
      <family val="2"/>
    </font>
    <font>
      <i/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i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3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 applyAlignment="1" applyProtection="1">
      <alignment vertical="top"/>
    </xf>
    <xf numFmtId="0" fontId="5" fillId="0" borderId="0" xfId="0" applyFont="1" applyProtection="1"/>
    <xf numFmtId="0" fontId="4" fillId="0" borderId="0" xfId="0" applyFont="1" applyProtection="1"/>
    <xf numFmtId="0" fontId="4" fillId="0" borderId="0" xfId="0" applyFont="1" applyBorder="1" applyProtection="1"/>
    <xf numFmtId="164" fontId="5" fillId="0" borderId="0" xfId="0" applyNumberFormat="1" applyFont="1" applyBorder="1" applyAlignment="1" applyProtection="1">
      <alignment horizontal="left"/>
    </xf>
    <xf numFmtId="0" fontId="3" fillId="0" borderId="0" xfId="0" applyFont="1" applyAlignment="1" applyProtection="1">
      <alignment vertical="top"/>
    </xf>
    <xf numFmtId="0" fontId="4" fillId="0" borderId="0" xfId="0" applyFont="1" applyAlignment="1" applyProtection="1"/>
    <xf numFmtId="0" fontId="9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11" fillId="0" borderId="0" xfId="0" applyFont="1" applyProtection="1"/>
    <xf numFmtId="0" fontId="9" fillId="0" borderId="0" xfId="0" applyFont="1" applyProtection="1"/>
    <xf numFmtId="0" fontId="5" fillId="0" borderId="0" xfId="0" applyFont="1" applyAlignment="1">
      <alignment horizontal="center"/>
    </xf>
    <xf numFmtId="0" fontId="4" fillId="0" borderId="1" xfId="0" applyNumberFormat="1" applyFont="1" applyFill="1" applyBorder="1" applyAlignment="1" applyProtection="1">
      <alignment horizontal="center"/>
      <protection locked="0"/>
    </xf>
    <xf numFmtId="167" fontId="0" fillId="0" borderId="0" xfId="2" applyNumberFormat="1" applyFont="1"/>
    <xf numFmtId="0" fontId="4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4" fillId="0" borderId="0" xfId="0" applyFont="1" applyAlignment="1" applyProtection="1">
      <alignment horizontal="right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14" fillId="0" borderId="0" xfId="0" applyFont="1" applyFill="1" applyBorder="1" applyAlignment="1" applyProtection="1">
      <alignment horizontal="right" vertical="center"/>
    </xf>
    <xf numFmtId="0" fontId="9" fillId="0" borderId="0" xfId="0" applyFont="1"/>
    <xf numFmtId="0" fontId="11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2" applyNumberFormat="1" applyFont="1"/>
    <xf numFmtId="10" fontId="0" fillId="0" borderId="0" xfId="0" applyNumberFormat="1"/>
    <xf numFmtId="167" fontId="0" fillId="0" borderId="3" xfId="2" applyNumberFormat="1" applyFont="1" applyBorder="1"/>
    <xf numFmtId="0" fontId="0" fillId="0" borderId="0" xfId="0" applyAlignment="1">
      <alignment horizontal="left" indent="1"/>
    </xf>
    <xf numFmtId="0" fontId="17" fillId="0" borderId="0" xfId="0" applyFont="1" applyAlignment="1" applyProtection="1">
      <alignment horizontal="right"/>
    </xf>
    <xf numFmtId="0" fontId="16" fillId="0" borderId="0" xfId="0" applyFont="1"/>
    <xf numFmtId="0" fontId="4" fillId="0" borderId="0" xfId="0" applyFont="1"/>
    <xf numFmtId="0" fontId="4" fillId="0" borderId="0" xfId="0" applyFont="1" applyBorder="1" applyAlignment="1" applyProtection="1">
      <alignment horizontal="right"/>
    </xf>
    <xf numFmtId="0" fontId="19" fillId="0" borderId="0" xfId="0" applyFont="1" applyAlignment="1">
      <alignment horizontal="center"/>
    </xf>
    <xf numFmtId="0" fontId="4" fillId="0" borderId="4" xfId="0" applyFont="1" applyBorder="1"/>
    <xf numFmtId="0" fontId="20" fillId="0" borderId="5" xfId="0" applyFont="1" applyFill="1" applyBorder="1" applyAlignment="1">
      <alignment horizontal="left" vertical="center"/>
    </xf>
    <xf numFmtId="0" fontId="0" fillId="0" borderId="4" xfId="0" applyBorder="1"/>
    <xf numFmtId="0" fontId="21" fillId="0" borderId="6" xfId="0" applyFont="1" applyBorder="1" applyAlignment="1">
      <alignment horizontal="left" wrapText="1" indent="1"/>
    </xf>
    <xf numFmtId="0" fontId="11" fillId="0" borderId="4" xfId="0" applyFont="1" applyBorder="1"/>
    <xf numFmtId="0" fontId="15" fillId="0" borderId="4" xfId="1" applyBorder="1" applyAlignment="1" applyProtection="1">
      <alignment horizontal="left" wrapText="1"/>
    </xf>
    <xf numFmtId="0" fontId="21" fillId="0" borderId="4" xfId="0" applyFont="1" applyBorder="1" applyAlignment="1">
      <alignment horizontal="left" wrapText="1"/>
    </xf>
    <xf numFmtId="0" fontId="18" fillId="0" borderId="4" xfId="0" applyFont="1" applyBorder="1" applyAlignment="1">
      <alignment horizontal="left" wrapText="1"/>
    </xf>
    <xf numFmtId="0" fontId="21" fillId="0" borderId="4" xfId="0" applyFont="1" applyBorder="1" applyAlignment="1">
      <alignment horizontal="left"/>
    </xf>
    <xf numFmtId="0" fontId="24" fillId="0" borderId="0" xfId="0" applyFont="1" applyAlignment="1" applyProtection="1">
      <alignment vertical="top"/>
    </xf>
    <xf numFmtId="0" fontId="6" fillId="3" borderId="0" xfId="0" applyFont="1" applyFill="1" applyBorder="1" applyAlignment="1" applyProtection="1">
      <alignment horizontal="center" vertical="center"/>
    </xf>
    <xf numFmtId="0" fontId="4" fillId="0" borderId="7" xfId="0" applyFont="1" applyBorder="1" applyAlignment="1" applyProtection="1"/>
    <xf numFmtId="0" fontId="4" fillId="0" borderId="7" xfId="0" applyFont="1" applyBorder="1" applyAlignment="1" applyProtection="1">
      <alignment horizontal="center"/>
    </xf>
    <xf numFmtId="167" fontId="8" fillId="3" borderId="0" xfId="0" applyNumberFormat="1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left" vertical="center" indent="1"/>
    </xf>
    <xf numFmtId="10" fontId="0" fillId="4" borderId="0" xfId="2" applyNumberFormat="1" applyFont="1" applyFill="1"/>
    <xf numFmtId="0" fontId="0" fillId="4" borderId="0" xfId="0" applyFill="1" applyAlignment="1">
      <alignment horizontal="center"/>
    </xf>
    <xf numFmtId="0" fontId="8" fillId="3" borderId="0" xfId="0" applyFont="1" applyFill="1" applyBorder="1" applyAlignment="1" applyProtection="1">
      <alignment horizontal="left" vertical="center"/>
    </xf>
    <xf numFmtId="167" fontId="0" fillId="0" borderId="8" xfId="2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7" fontId="0" fillId="2" borderId="8" xfId="2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8" xfId="2" applyFont="1" applyBorder="1" applyAlignment="1">
      <alignment horizontal="center"/>
    </xf>
    <xf numFmtId="0" fontId="25" fillId="0" borderId="0" xfId="0" applyFont="1"/>
    <xf numFmtId="0" fontId="27" fillId="0" borderId="0" xfId="0" applyFont="1"/>
    <xf numFmtId="0" fontId="28" fillId="0" borderId="0" xfId="0" applyFont="1"/>
    <xf numFmtId="0" fontId="7" fillId="3" borderId="0" xfId="0" applyFont="1" applyFill="1" applyBorder="1" applyAlignment="1" applyProtection="1">
      <alignment horizontal="left" indent="2"/>
    </xf>
    <xf numFmtId="0" fontId="7" fillId="3" borderId="0" xfId="0" applyFont="1" applyFill="1" applyBorder="1" applyAlignment="1" applyProtection="1"/>
    <xf numFmtId="167" fontId="4" fillId="3" borderId="0" xfId="2" applyNumberFormat="1" applyFont="1" applyFill="1" applyBorder="1" applyProtection="1"/>
    <xf numFmtId="0" fontId="4" fillId="3" borderId="0" xfId="0" applyFont="1" applyFill="1" applyAlignment="1" applyProtection="1">
      <alignment horizontal="center"/>
    </xf>
    <xf numFmtId="0" fontId="8" fillId="3" borderId="0" xfId="0" applyFont="1" applyFill="1" applyBorder="1" applyAlignment="1" applyProtection="1">
      <alignment horizontal="right" vertical="center"/>
    </xf>
    <xf numFmtId="167" fontId="13" fillId="4" borderId="0" xfId="2" applyNumberFormat="1" applyFont="1" applyFill="1" applyBorder="1" applyProtection="1"/>
    <xf numFmtId="166" fontId="4" fillId="4" borderId="0" xfId="0" applyNumberFormat="1" applyFont="1" applyFill="1" applyBorder="1" applyAlignment="1" applyProtection="1">
      <alignment horizontal="center"/>
    </xf>
    <xf numFmtId="167" fontId="4" fillId="4" borderId="0" xfId="2" applyNumberFormat="1" applyFont="1" applyFill="1" applyBorder="1" applyProtection="1"/>
    <xf numFmtId="0" fontId="4" fillId="4" borderId="0" xfId="0" applyFont="1" applyFill="1" applyAlignment="1" applyProtection="1">
      <alignment horizontal="center"/>
    </xf>
    <xf numFmtId="0" fontId="12" fillId="5" borderId="0" xfId="0" applyFont="1" applyFill="1" applyBorder="1" applyAlignment="1" applyProtection="1">
      <alignment horizontal="left"/>
    </xf>
    <xf numFmtId="0" fontId="4" fillId="5" borderId="0" xfId="0" applyFont="1" applyFill="1" applyBorder="1" applyAlignment="1" applyProtection="1">
      <alignment horizontal="center"/>
    </xf>
    <xf numFmtId="168" fontId="4" fillId="5" borderId="7" xfId="0" applyNumberFormat="1" applyFont="1" applyFill="1" applyBorder="1" applyAlignment="1" applyProtection="1">
      <alignment horizontal="left"/>
    </xf>
    <xf numFmtId="167" fontId="13" fillId="0" borderId="7" xfId="2" applyNumberFormat="1" applyFont="1" applyBorder="1" applyAlignment="1" applyProtection="1">
      <alignment horizontal="right"/>
      <protection locked="0"/>
    </xf>
    <xf numFmtId="10" fontId="13" fillId="0" borderId="7" xfId="2" applyNumberFormat="1" applyFont="1" applyBorder="1" applyAlignment="1" applyProtection="1">
      <alignment horizontal="right"/>
      <protection locked="0"/>
    </xf>
    <xf numFmtId="165" fontId="5" fillId="0" borderId="9" xfId="0" applyNumberFormat="1" applyFont="1" applyFill="1" applyBorder="1" applyAlignment="1" applyProtection="1">
      <alignment horizontal="center" textRotation="90"/>
      <protection locked="0"/>
    </xf>
    <xf numFmtId="0" fontId="26" fillId="0" borderId="0" xfId="0" applyFont="1" applyAlignment="1" applyProtection="1">
      <alignment horizontal="right"/>
    </xf>
    <xf numFmtId="0" fontId="26" fillId="0" borderId="0" xfId="0" applyFont="1" applyProtection="1"/>
    <xf numFmtId="0" fontId="26" fillId="0" borderId="0" xfId="0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30" fillId="0" borderId="0" xfId="0" applyFont="1" applyAlignment="1" applyProtection="1">
      <alignment horizontal="right" vertical="center" indent="1"/>
    </xf>
    <xf numFmtId="0" fontId="30" fillId="0" borderId="1" xfId="0" applyFont="1" applyBorder="1" applyAlignment="1" applyProtection="1">
      <alignment horizontal="center" vertical="center"/>
    </xf>
    <xf numFmtId="0" fontId="31" fillId="0" borderId="0" xfId="0" applyFont="1" applyAlignment="1">
      <alignment horizontal="right"/>
    </xf>
    <xf numFmtId="0" fontId="32" fillId="0" borderId="0" xfId="0" applyFont="1"/>
    <xf numFmtId="0" fontId="24" fillId="0" borderId="0" xfId="0" applyFont="1" applyAlignment="1" applyProtection="1">
      <alignment vertical="center"/>
    </xf>
    <xf numFmtId="0" fontId="22" fillId="0" borderId="4" xfId="1" applyFont="1" applyBorder="1" applyAlignment="1" applyProtection="1">
      <alignment horizontal="left" wrapText="1"/>
    </xf>
    <xf numFmtId="0" fontId="23" fillId="0" borderId="4" xfId="0" applyFont="1" applyBorder="1" applyAlignment="1">
      <alignment horizontal="left" wrapText="1"/>
    </xf>
    <xf numFmtId="0" fontId="8" fillId="3" borderId="0" xfId="0" applyFont="1" applyFill="1" applyBorder="1" applyAlignment="1" applyProtection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1640629172335745"/>
          <c:y val="1.96079182288535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7110486629451"/>
          <c:y val="5.8823754686560537E-2"/>
          <c:w val="0.85677301221977797"/>
          <c:h val="0.807846231028764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Grades!$B$11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Grades!$B$12:$B$24</c:f>
              <c:strCache>
                <c:ptCount val="13"/>
                <c:pt idx="0">
                  <c:v>F</c:v>
                </c:pt>
                <c:pt idx="1">
                  <c:v>D-</c:v>
                </c:pt>
                <c:pt idx="2">
                  <c:v>D</c:v>
                </c:pt>
                <c:pt idx="3">
                  <c:v>D+</c:v>
                </c:pt>
                <c:pt idx="4">
                  <c:v>C-</c:v>
                </c:pt>
                <c:pt idx="5">
                  <c:v>C</c:v>
                </c:pt>
                <c:pt idx="6">
                  <c:v>C+</c:v>
                </c:pt>
                <c:pt idx="7">
                  <c:v>B-</c:v>
                </c:pt>
                <c:pt idx="8">
                  <c:v>B</c:v>
                </c:pt>
                <c:pt idx="9">
                  <c:v>B+</c:v>
                </c:pt>
                <c:pt idx="10">
                  <c:v>A-</c:v>
                </c:pt>
                <c:pt idx="11">
                  <c:v>A</c:v>
                </c:pt>
                <c:pt idx="12">
                  <c:v>A+</c:v>
                </c:pt>
              </c:strCache>
            </c:strRef>
          </c:cat>
          <c:val>
            <c:numRef>
              <c:f>Grades!$C$12:$C$24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C-4F99-A7FB-FAD2277A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32416"/>
        <c:axId val="205933952"/>
      </c:barChart>
      <c:catAx>
        <c:axId val="20593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3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5933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3020866447109088E-2"/>
              <c:y val="0.34117777718205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32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20</xdr:col>
          <xdr:colOff>0</xdr:colOff>
          <xdr:row>24</xdr:row>
          <xdr:rowOff>114300</xdr:rowOff>
        </xdr:from>
        <xdr:to>
          <xdr:col>23</xdr:col>
          <xdr:colOff>162511</xdr:colOff>
          <xdr:row>39</xdr:row>
          <xdr:rowOff>38100</xdr:rowOff>
        </xdr:to>
        <xdr:pic>
          <xdr:nvPicPr>
            <xdr:cNvPr id="1042" name="Picture 18">
              <a:extLs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Grades!A34:E49" spid="_x0000_s107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820275" y="4581525"/>
              <a:ext cx="2753311" cy="2352675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pic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1295400</xdr:colOff>
      <xdr:row>1</xdr:row>
      <xdr:rowOff>1905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0"/>
          <a:ext cx="1295400" cy="291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38100</xdr:rowOff>
    </xdr:from>
    <xdr:to>
      <xdr:col>1</xdr:col>
      <xdr:colOff>5038725</xdr:colOff>
      <xdr:row>0</xdr:row>
      <xdr:rowOff>359569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gradebook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44"/>
  <sheetViews>
    <sheetView showGridLines="0" tabSelected="1" workbookViewId="0">
      <selection activeCell="E15" sqref="E15"/>
    </sheetView>
  </sheetViews>
  <sheetFormatPr defaultColWidth="9.109375" defaultRowHeight="13.2" x14ac:dyDescent="0.25"/>
  <cols>
    <col min="1" max="1" width="3.33203125" style="3" customWidth="1"/>
    <col min="2" max="2" width="15.6640625" style="3" customWidth="1"/>
    <col min="3" max="16" width="7" style="3" customWidth="1"/>
    <col min="17" max="17" width="8.44140625" style="3" customWidth="1"/>
    <col min="18" max="18" width="7.44140625" style="3" customWidth="1"/>
    <col min="19" max="19" width="9.109375" style="3"/>
    <col min="20" max="20" width="5.33203125" style="3" customWidth="1"/>
    <col min="21" max="21" width="20.5546875" style="3" customWidth="1"/>
    <col min="22" max="16384" width="9.109375" style="3"/>
  </cols>
  <sheetData>
    <row r="1" spans="1:22" s="1" customFormat="1" ht="26.25" customHeight="1" x14ac:dyDescent="0.25">
      <c r="A1" s="84" t="s">
        <v>0</v>
      </c>
      <c r="B1" s="6"/>
      <c r="C1" s="7"/>
      <c r="D1" s="7"/>
      <c r="E1" s="7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U1"/>
      <c r="V1"/>
    </row>
    <row r="2" spans="1:22" ht="13.8" x14ac:dyDescent="0.25">
      <c r="A2" s="2"/>
      <c r="B2" s="12" t="s">
        <v>35</v>
      </c>
      <c r="F2" s="4"/>
      <c r="U2"/>
      <c r="V2"/>
    </row>
    <row r="3" spans="1:22" ht="13.8" x14ac:dyDescent="0.25">
      <c r="A3" s="2"/>
      <c r="B3" s="11" t="s">
        <v>36</v>
      </c>
      <c r="C3" s="7"/>
      <c r="D3" s="7"/>
      <c r="E3" s="7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U3"/>
      <c r="V3"/>
    </row>
    <row r="4" spans="1:22" ht="13.8" x14ac:dyDescent="0.25">
      <c r="A4" s="2"/>
      <c r="B4" s="11" t="s">
        <v>37</v>
      </c>
      <c r="F4" s="4"/>
      <c r="O4" s="76" t="s">
        <v>92</v>
      </c>
      <c r="P4" s="77" t="s">
        <v>93</v>
      </c>
      <c r="U4"/>
      <c r="V4"/>
    </row>
    <row r="5" spans="1:22" x14ac:dyDescent="0.2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U5"/>
      <c r="V5"/>
    </row>
    <row r="6" spans="1:22" ht="13.8" x14ac:dyDescent="0.25">
      <c r="B6" s="4"/>
      <c r="C6" s="61" t="s">
        <v>1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4"/>
      <c r="U6"/>
      <c r="V6"/>
    </row>
    <row r="7" spans="1:22" ht="42" customHeight="1" x14ac:dyDescent="0.25">
      <c r="A7" s="4"/>
      <c r="B7" s="4"/>
      <c r="C7" s="75" t="s">
        <v>2</v>
      </c>
      <c r="D7" s="75" t="s">
        <v>3</v>
      </c>
      <c r="E7" s="75" t="s">
        <v>4</v>
      </c>
      <c r="F7" s="75" t="s">
        <v>5</v>
      </c>
      <c r="G7" s="75" t="s">
        <v>6</v>
      </c>
      <c r="H7" s="75" t="s">
        <v>8</v>
      </c>
      <c r="I7" s="75" t="s">
        <v>9</v>
      </c>
      <c r="J7" s="75" t="s">
        <v>10</v>
      </c>
      <c r="K7" s="75" t="s">
        <v>11</v>
      </c>
      <c r="L7" s="75" t="s">
        <v>66</v>
      </c>
      <c r="M7" s="75" t="s">
        <v>67</v>
      </c>
      <c r="N7" s="75" t="s">
        <v>68</v>
      </c>
      <c r="O7" s="75" t="s">
        <v>69</v>
      </c>
      <c r="P7" s="75" t="s">
        <v>7</v>
      </c>
      <c r="Q7" s="4"/>
      <c r="U7"/>
      <c r="V7"/>
    </row>
    <row r="8" spans="1:22" x14ac:dyDescent="0.25">
      <c r="A8" s="4"/>
      <c r="B8" s="20" t="s">
        <v>52</v>
      </c>
      <c r="C8" s="14">
        <v>50</v>
      </c>
      <c r="D8" s="14">
        <v>60</v>
      </c>
      <c r="E8" s="14">
        <v>50</v>
      </c>
      <c r="F8" s="14">
        <v>50</v>
      </c>
      <c r="G8" s="14">
        <v>150</v>
      </c>
      <c r="H8" s="14">
        <v>50</v>
      </c>
      <c r="I8" s="14">
        <v>50</v>
      </c>
      <c r="J8" s="14">
        <v>50</v>
      </c>
      <c r="K8" s="14">
        <v>50</v>
      </c>
      <c r="L8" s="14">
        <v>150</v>
      </c>
      <c r="M8" s="14">
        <v>50</v>
      </c>
      <c r="N8" s="14">
        <v>50</v>
      </c>
      <c r="O8" s="14">
        <v>50</v>
      </c>
      <c r="P8" s="14">
        <v>250</v>
      </c>
      <c r="Q8" s="32" t="s">
        <v>86</v>
      </c>
      <c r="R8" s="74">
        <v>0</v>
      </c>
      <c r="U8" s="79" t="s">
        <v>95</v>
      </c>
    </row>
    <row r="9" spans="1:22" ht="6" customHeight="1" x14ac:dyDescent="0.25"/>
    <row r="10" spans="1:22" ht="13.8" x14ac:dyDescent="0.25">
      <c r="A10" s="4"/>
      <c r="B10" s="12" t="s">
        <v>72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8" t="s">
        <v>12</v>
      </c>
      <c r="R10" s="8" t="s">
        <v>18</v>
      </c>
      <c r="S10" s="8" t="s">
        <v>24</v>
      </c>
      <c r="U10" s="78" t="s">
        <v>96</v>
      </c>
    </row>
    <row r="11" spans="1:22" x14ac:dyDescent="0.25">
      <c r="A11" s="5">
        <f ca="1">OFFSET(A11,-1,0,1,1)+1</f>
        <v>1</v>
      </c>
      <c r="B11" s="72" t="str">
        <f ca="1">IF(displayID,INDEX(Names!$C$10:$C$109,Gradebook!A11),INDEX(Names!$B$10:$B$109,Gradebook!A11))</f>
        <v>Bob</v>
      </c>
      <c r="C11" s="73">
        <v>0.8</v>
      </c>
      <c r="D11" s="73">
        <v>1</v>
      </c>
      <c r="E11" s="73">
        <v>0.98</v>
      </c>
      <c r="F11" s="73">
        <v>0.72</v>
      </c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67">
        <f>IF(SUM(C11:P11)=0,"",SUMPRODUCT(C11:P11,$C$8:$P$8))</f>
        <v>185</v>
      </c>
      <c r="R11" s="68">
        <f>IF(SUM(C11:P11)=0,"",$R$8+Q11/(SUMIF(C11:P11,"&lt;&gt;",$C$8:$P$8)-SUMIF(C11:P11,"=E",$C$8:$P$8)))</f>
        <v>0.88095238095238093</v>
      </c>
      <c r="S11" s="69" t="str">
        <f>IF(R11="","",INDEX(Grades!$B$12:$B$24,MATCH(R11,Grades!$A$12:$A$24,1)))</f>
        <v>B+</v>
      </c>
      <c r="U11" s="78" t="s">
        <v>101</v>
      </c>
    </row>
    <row r="12" spans="1:22" x14ac:dyDescent="0.25">
      <c r="A12" s="5">
        <f t="shared" ref="A12:A40" ca="1" si="0">OFFSET(A12,-1,0,1,1)+1</f>
        <v>2</v>
      </c>
      <c r="B12" s="72" t="str">
        <f ca="1">IF(displayID,INDEX(Names!$C$10:$C$109,Gradebook!A12),INDEX(Names!$B$10:$B$109,Gradebook!A12))</f>
        <v>Sally</v>
      </c>
      <c r="C12" s="73">
        <v>0.8</v>
      </c>
      <c r="D12" s="73">
        <v>0.82</v>
      </c>
      <c r="E12" s="73">
        <v>0.56000000000000005</v>
      </c>
      <c r="F12" s="73">
        <v>0.78</v>
      </c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67">
        <f t="shared" ref="Q12:Q41" si="1">IF(SUM(C12:P12)=0,"",SUMPRODUCT(C12:P12,$C$8:$P$8))</f>
        <v>156.19999999999999</v>
      </c>
      <c r="R12" s="68">
        <f t="shared" ref="R12:R41" si="2">IF(SUM(C12:P12)=0,"",$R$8+Q12/(SUMIF(C12:P12,"&lt;&gt;",$C$8:$P$8)-SUMIF(C12:P12,"=E",$C$8:$P$8)))</f>
        <v>0.74380952380952381</v>
      </c>
      <c r="S12" s="69" t="str">
        <f>IF(R12="","",INDEX(Grades!$B$12:$B$24,MATCH(R12,Grades!$A$12:$A$24,1)))</f>
        <v>C</v>
      </c>
      <c r="U12" s="78" t="s">
        <v>102</v>
      </c>
    </row>
    <row r="13" spans="1:22" x14ac:dyDescent="0.25">
      <c r="A13" s="5">
        <f t="shared" ca="1" si="0"/>
        <v>3</v>
      </c>
      <c r="B13" s="72" t="str">
        <f ca="1">IF(displayID,INDEX(Names!$C$10:$C$109,Gradebook!A13),INDEX(Names!$B$10:$B$109,Gradebook!A13))</f>
        <v>Sue</v>
      </c>
      <c r="C13" s="73">
        <v>0.84</v>
      </c>
      <c r="D13" s="73">
        <v>0.84</v>
      </c>
      <c r="E13" s="73">
        <v>1</v>
      </c>
      <c r="F13" s="73">
        <v>0.57999999999999996</v>
      </c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67">
        <f t="shared" si="1"/>
        <v>171.4</v>
      </c>
      <c r="R13" s="68">
        <f t="shared" si="2"/>
        <v>0.81619047619047624</v>
      </c>
      <c r="S13" s="69" t="str">
        <f>IF(R13="","",INDEX(Grades!$B$12:$B$24,MATCH(R13,Grades!$A$12:$A$24,1)))</f>
        <v>B-</v>
      </c>
      <c r="U13" s="78" t="s">
        <v>107</v>
      </c>
    </row>
    <row r="14" spans="1:22" x14ac:dyDescent="0.25">
      <c r="A14" s="5">
        <f t="shared" ca="1" si="0"/>
        <v>4</v>
      </c>
      <c r="B14" s="72" t="str">
        <f ca="1">IF(displayID,INDEX(Names!$C$10:$C$109,Gradebook!A14),INDEX(Names!$B$10:$B$109,Gradebook!A14))</f>
        <v>Jill</v>
      </c>
      <c r="C14" s="73">
        <v>0.82</v>
      </c>
      <c r="D14" s="73">
        <v>0.92</v>
      </c>
      <c r="E14" s="73">
        <v>1</v>
      </c>
      <c r="F14" s="73">
        <v>0.98</v>
      </c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67">
        <f t="shared" si="1"/>
        <v>195.2</v>
      </c>
      <c r="R14" s="68">
        <f t="shared" si="2"/>
        <v>0.92952380952380942</v>
      </c>
      <c r="S14" s="69" t="str">
        <f>IF(R14="","",INDEX(Grades!$B$12:$B$24,MATCH(R14,Grades!$A$12:$A$24,1)))</f>
        <v>A-</v>
      </c>
      <c r="U14" s="78" t="s">
        <v>97</v>
      </c>
    </row>
    <row r="15" spans="1:22" x14ac:dyDescent="0.25">
      <c r="A15" s="5">
        <f t="shared" ca="1" si="0"/>
        <v>5</v>
      </c>
      <c r="B15" s="72" t="str">
        <f ca="1">IF(displayID,INDEX(Names!$C$10:$C$109,Gradebook!A15),INDEX(Names!$B$10:$B$109,Gradebook!A15))</f>
        <v>Jon</v>
      </c>
      <c r="C15" s="73">
        <v>0.86</v>
      </c>
      <c r="D15" s="73">
        <v>0.96</v>
      </c>
      <c r="E15" s="73">
        <v>0.62</v>
      </c>
      <c r="F15" s="73">
        <v>0.74</v>
      </c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67">
        <f t="shared" si="1"/>
        <v>168.6</v>
      </c>
      <c r="R15" s="68">
        <f t="shared" si="2"/>
        <v>0.80285714285714282</v>
      </c>
      <c r="S15" s="69" t="str">
        <f>IF(R15="","",INDEX(Grades!$B$12:$B$24,MATCH(R15,Grades!$A$12:$A$24,1)))</f>
        <v>B-</v>
      </c>
      <c r="U15" s="78" t="s">
        <v>98</v>
      </c>
    </row>
    <row r="16" spans="1:22" x14ac:dyDescent="0.25">
      <c r="A16" s="5">
        <f t="shared" ca="1" si="0"/>
        <v>6</v>
      </c>
      <c r="B16" s="72" t="str">
        <f ca="1">IF(displayID,INDEX(Names!$C$10:$C$109,Gradebook!A16),INDEX(Names!$B$10:$B$109,Gradebook!A16))</f>
        <v>Ted</v>
      </c>
      <c r="C16" s="73">
        <v>1</v>
      </c>
      <c r="D16" s="73">
        <v>1</v>
      </c>
      <c r="E16" s="73">
        <v>1</v>
      </c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67">
        <f t="shared" si="1"/>
        <v>160</v>
      </c>
      <c r="R16" s="68">
        <f t="shared" si="2"/>
        <v>1</v>
      </c>
      <c r="S16" s="69" t="str">
        <f>IF(R16="","",INDEX(Grades!$B$12:$B$24,MATCH(R16,Grades!$A$12:$A$24,1)))</f>
        <v>A+</v>
      </c>
      <c r="U16" s="78" t="s">
        <v>99</v>
      </c>
    </row>
    <row r="17" spans="1:22" x14ac:dyDescent="0.25">
      <c r="A17" s="5">
        <f t="shared" ca="1" si="0"/>
        <v>7</v>
      </c>
      <c r="B17" s="72">
        <f ca="1">IF(displayID,INDEX(Names!$C$10:$C$109,Gradebook!A17),INDEX(Names!$B$10:$B$109,Gradebook!A17))</f>
        <v>0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67" t="str">
        <f t="shared" si="1"/>
        <v/>
      </c>
      <c r="R17" s="68" t="str">
        <f t="shared" si="2"/>
        <v/>
      </c>
      <c r="S17" s="69" t="str">
        <f>IF(R17="","",INDEX(Grades!$B$12:$B$24,MATCH(R17,Grades!$A$12:$A$24,1)))</f>
        <v/>
      </c>
      <c r="U17" s="78" t="s">
        <v>100</v>
      </c>
    </row>
    <row r="18" spans="1:22" x14ac:dyDescent="0.25">
      <c r="A18" s="5">
        <f t="shared" ca="1" si="0"/>
        <v>8</v>
      </c>
      <c r="B18" s="72">
        <f ca="1">IF(displayID,INDEX(Names!$C$10:$C$109,Gradebook!A18),INDEX(Names!$B$10:$B$109,Gradebook!A18))</f>
        <v>0</v>
      </c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67" t="str">
        <f t="shared" si="1"/>
        <v/>
      </c>
      <c r="R18" s="68" t="str">
        <f t="shared" si="2"/>
        <v/>
      </c>
      <c r="S18" s="69" t="str">
        <f>IF(R18="","",INDEX(Grades!$B$12:$B$24,MATCH(R18,Grades!$A$12:$A$24,1)))</f>
        <v/>
      </c>
      <c r="U18" s="78" t="s">
        <v>103</v>
      </c>
    </row>
    <row r="19" spans="1:22" x14ac:dyDescent="0.25">
      <c r="A19" s="5">
        <f t="shared" ca="1" si="0"/>
        <v>9</v>
      </c>
      <c r="B19" s="72">
        <f ca="1">IF(displayID,INDEX(Names!$C$10:$C$109,Gradebook!A19),INDEX(Names!$B$10:$B$109,Gradebook!A19))</f>
        <v>0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67" t="str">
        <f t="shared" si="1"/>
        <v/>
      </c>
      <c r="R19" s="68" t="str">
        <f t="shared" si="2"/>
        <v/>
      </c>
      <c r="S19" s="69" t="str">
        <f>IF(R19="","",INDEX(Grades!$B$12:$B$24,MATCH(R19,Grades!$A$12:$A$24,1)))</f>
        <v/>
      </c>
      <c r="U19" s="78" t="s">
        <v>104</v>
      </c>
    </row>
    <row r="20" spans="1:22" x14ac:dyDescent="0.25">
      <c r="A20" s="5">
        <f t="shared" ca="1" si="0"/>
        <v>10</v>
      </c>
      <c r="B20" s="72">
        <f ca="1">IF(displayID,INDEX(Names!$C$10:$C$109,Gradebook!A20),INDEX(Names!$B$10:$B$109,Gradebook!A20))</f>
        <v>0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67" t="str">
        <f t="shared" si="1"/>
        <v/>
      </c>
      <c r="R20" s="68" t="str">
        <f t="shared" si="2"/>
        <v/>
      </c>
      <c r="S20" s="69" t="str">
        <f>IF(R20="","",INDEX(Grades!$B$12:$B$24,MATCH(R20,Grades!$A$12:$A$24,1)))</f>
        <v/>
      </c>
      <c r="U20" s="78"/>
    </row>
    <row r="21" spans="1:22" x14ac:dyDescent="0.25">
      <c r="A21" s="5">
        <f t="shared" ca="1" si="0"/>
        <v>11</v>
      </c>
      <c r="B21" s="72">
        <f ca="1">IF(displayID,INDEX(Names!$C$10:$C$109,Gradebook!A21),INDEX(Names!$B$10:$B$109,Gradebook!A21))</f>
        <v>0</v>
      </c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67" t="str">
        <f t="shared" si="1"/>
        <v/>
      </c>
      <c r="R21" s="68" t="str">
        <f t="shared" si="2"/>
        <v/>
      </c>
      <c r="S21" s="69" t="str">
        <f>IF(R21="","",INDEX(Grades!$B$12:$B$24,MATCH(R21,Grades!$A$12:$A$24,1)))</f>
        <v/>
      </c>
      <c r="U21" s="80" t="s">
        <v>105</v>
      </c>
      <c r="V21" s="81" t="s">
        <v>106</v>
      </c>
    </row>
    <row r="22" spans="1:22" x14ac:dyDescent="0.25">
      <c r="A22" s="5">
        <f t="shared" ca="1" si="0"/>
        <v>12</v>
      </c>
      <c r="B22" s="72">
        <f ca="1">IF(displayID,INDEX(Names!$C$10:$C$109,Gradebook!A22),INDEX(Names!$B$10:$B$109,Gradebook!A22))</f>
        <v>0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67" t="str">
        <f t="shared" si="1"/>
        <v/>
      </c>
      <c r="R22" s="68" t="str">
        <f t="shared" si="2"/>
        <v/>
      </c>
      <c r="S22" s="69" t="str">
        <f>IF(R22="","",INDEX(Grades!$B$12:$B$24,MATCH(R22,Grades!$A$12:$A$24,1)))</f>
        <v/>
      </c>
    </row>
    <row r="23" spans="1:22" x14ac:dyDescent="0.25">
      <c r="A23" s="5">
        <f t="shared" ca="1" si="0"/>
        <v>13</v>
      </c>
      <c r="B23" s="72">
        <f ca="1">IF(displayID,INDEX(Names!$C$10:$C$109,Gradebook!A23),INDEX(Names!$B$10:$B$109,Gradebook!A23))</f>
        <v>0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67" t="str">
        <f t="shared" si="1"/>
        <v/>
      </c>
      <c r="R23" s="68" t="str">
        <f t="shared" si="2"/>
        <v/>
      </c>
      <c r="S23" s="69" t="str">
        <f>IF(R23="","",INDEX(Grades!$B$12:$B$24,MATCH(R23,Grades!$A$12:$A$24,1)))</f>
        <v/>
      </c>
      <c r="U23" s="82" t="s">
        <v>43</v>
      </c>
      <c r="V23" s="83" t="b">
        <f>V21="Yes"</f>
        <v>0</v>
      </c>
    </row>
    <row r="24" spans="1:22" x14ac:dyDescent="0.25">
      <c r="A24" s="5">
        <f t="shared" ca="1" si="0"/>
        <v>14</v>
      </c>
      <c r="B24" s="72">
        <f ca="1">IF(displayID,INDEX(Names!$C$10:$C$109,Gradebook!A24),INDEX(Names!$B$10:$B$109,Gradebook!A24))</f>
        <v>0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67" t="str">
        <f t="shared" si="1"/>
        <v/>
      </c>
      <c r="R24" s="68" t="str">
        <f t="shared" si="2"/>
        <v/>
      </c>
      <c r="S24" s="69" t="str">
        <f>IF(R24="","",INDEX(Grades!$B$12:$B$24,MATCH(R24,Grades!$A$12:$A$24,1)))</f>
        <v/>
      </c>
    </row>
    <row r="25" spans="1:22" x14ac:dyDescent="0.25">
      <c r="A25" s="5">
        <f t="shared" ca="1" si="0"/>
        <v>15</v>
      </c>
      <c r="B25" s="72">
        <f ca="1">IF(displayID,INDEX(Names!$C$10:$C$109,Gradebook!A25),INDEX(Names!$B$10:$B$109,Gradebook!A25))</f>
        <v>0</v>
      </c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67" t="str">
        <f t="shared" si="1"/>
        <v/>
      </c>
      <c r="R25" s="68" t="str">
        <f t="shared" si="2"/>
        <v/>
      </c>
      <c r="S25" s="69" t="str">
        <f>IF(R25="","",INDEX(Grades!$B$12:$B$24,MATCH(R25,Grades!$A$12:$A$24,1)))</f>
        <v/>
      </c>
    </row>
    <row r="26" spans="1:22" x14ac:dyDescent="0.25">
      <c r="A26" s="5">
        <f t="shared" ca="1" si="0"/>
        <v>16</v>
      </c>
      <c r="B26" s="72">
        <f ca="1">IF(displayID,INDEX(Names!$C$10:$C$109,Gradebook!A26),INDEX(Names!$B$10:$B$109,Gradebook!A26))</f>
        <v>0</v>
      </c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67" t="str">
        <f t="shared" si="1"/>
        <v/>
      </c>
      <c r="R26" s="68" t="str">
        <f t="shared" si="2"/>
        <v/>
      </c>
      <c r="S26" s="69" t="str">
        <f>IF(R26="","",INDEX(Grades!$B$12:$B$24,MATCH(R26,Grades!$A$12:$A$24,1)))</f>
        <v/>
      </c>
    </row>
    <row r="27" spans="1:22" x14ac:dyDescent="0.25">
      <c r="A27" s="5">
        <f t="shared" ca="1" si="0"/>
        <v>17</v>
      </c>
      <c r="B27" s="72">
        <f ca="1">IF(displayID,INDEX(Names!$C$10:$C$109,Gradebook!A27),INDEX(Names!$B$10:$B$109,Gradebook!A27))</f>
        <v>0</v>
      </c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67" t="str">
        <f t="shared" si="1"/>
        <v/>
      </c>
      <c r="R27" s="68" t="str">
        <f t="shared" si="2"/>
        <v/>
      </c>
      <c r="S27" s="69" t="str">
        <f>IF(R27="","",INDEX(Grades!$B$12:$B$24,MATCH(R27,Grades!$A$12:$A$24,1)))</f>
        <v/>
      </c>
    </row>
    <row r="28" spans="1:22" x14ac:dyDescent="0.25">
      <c r="A28" s="5">
        <f t="shared" ca="1" si="0"/>
        <v>18</v>
      </c>
      <c r="B28" s="72">
        <f ca="1">IF(displayID,INDEX(Names!$C$10:$C$109,Gradebook!A28),INDEX(Names!$B$10:$B$109,Gradebook!A28))</f>
        <v>0</v>
      </c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67" t="str">
        <f t="shared" si="1"/>
        <v/>
      </c>
      <c r="R28" s="68" t="str">
        <f t="shared" si="2"/>
        <v/>
      </c>
      <c r="S28" s="69" t="str">
        <f>IF(R28="","",INDEX(Grades!$B$12:$B$24,MATCH(R28,Grades!$A$12:$A$24,1)))</f>
        <v/>
      </c>
    </row>
    <row r="29" spans="1:22" x14ac:dyDescent="0.25">
      <c r="A29" s="5">
        <f t="shared" ca="1" si="0"/>
        <v>19</v>
      </c>
      <c r="B29" s="72">
        <f ca="1">IF(displayID,INDEX(Names!$C$10:$C$109,Gradebook!A29),INDEX(Names!$B$10:$B$109,Gradebook!A29))</f>
        <v>0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67" t="str">
        <f t="shared" si="1"/>
        <v/>
      </c>
      <c r="R29" s="68" t="str">
        <f t="shared" si="2"/>
        <v/>
      </c>
      <c r="S29" s="69" t="str">
        <f>IF(R29="","",INDEX(Grades!$B$12:$B$24,MATCH(R29,Grades!$A$12:$A$24,1)))</f>
        <v/>
      </c>
    </row>
    <row r="30" spans="1:22" x14ac:dyDescent="0.25">
      <c r="A30" s="5">
        <f t="shared" ca="1" si="0"/>
        <v>20</v>
      </c>
      <c r="B30" s="72">
        <f ca="1">IF(displayID,INDEX(Names!$C$10:$C$109,Gradebook!A30),INDEX(Names!$B$10:$B$109,Gradebook!A30))</f>
        <v>0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67" t="str">
        <f t="shared" si="1"/>
        <v/>
      </c>
      <c r="R30" s="68" t="str">
        <f t="shared" si="2"/>
        <v/>
      </c>
      <c r="S30" s="69" t="str">
        <f>IF(R30="","",INDEX(Grades!$B$12:$B$24,MATCH(R30,Grades!$A$12:$A$24,1)))</f>
        <v/>
      </c>
    </row>
    <row r="31" spans="1:22" x14ac:dyDescent="0.25">
      <c r="A31" s="5">
        <f t="shared" ca="1" si="0"/>
        <v>21</v>
      </c>
      <c r="B31" s="72">
        <f ca="1">IF(displayID,INDEX(Names!$C$10:$C$109,Gradebook!A31),INDEX(Names!$B$10:$B$109,Gradebook!A31))</f>
        <v>0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67" t="str">
        <f t="shared" si="1"/>
        <v/>
      </c>
      <c r="R31" s="68" t="str">
        <f t="shared" si="2"/>
        <v/>
      </c>
      <c r="S31" s="69" t="str">
        <f>IF(R31="","",INDEX(Grades!$B$12:$B$24,MATCH(R31,Grades!$A$12:$A$24,1)))</f>
        <v/>
      </c>
    </row>
    <row r="32" spans="1:22" x14ac:dyDescent="0.25">
      <c r="A32" s="5">
        <f t="shared" ca="1" si="0"/>
        <v>22</v>
      </c>
      <c r="B32" s="72">
        <f ca="1">IF(displayID,INDEX(Names!$C$10:$C$109,Gradebook!A32),INDEX(Names!$B$10:$B$109,Gradebook!A32))</f>
        <v>0</v>
      </c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67" t="str">
        <f t="shared" si="1"/>
        <v/>
      </c>
      <c r="R32" s="68" t="str">
        <f t="shared" si="2"/>
        <v/>
      </c>
      <c r="S32" s="69" t="str">
        <f>IF(R32="","",INDEX(Grades!$B$12:$B$24,MATCH(R32,Grades!$A$12:$A$24,1)))</f>
        <v/>
      </c>
    </row>
    <row r="33" spans="1:21" x14ac:dyDescent="0.25">
      <c r="A33" s="5">
        <f t="shared" ca="1" si="0"/>
        <v>23</v>
      </c>
      <c r="B33" s="72">
        <f ca="1">IF(displayID,INDEX(Names!$C$10:$C$109,Gradebook!A33),INDEX(Names!$B$10:$B$109,Gradebook!A33))</f>
        <v>0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67" t="str">
        <f t="shared" si="1"/>
        <v/>
      </c>
      <c r="R33" s="68" t="str">
        <f t="shared" si="2"/>
        <v/>
      </c>
      <c r="S33" s="69" t="str">
        <f>IF(R33="","",INDEX(Grades!$B$12:$B$24,MATCH(R33,Grades!$A$12:$A$24,1)))</f>
        <v/>
      </c>
    </row>
    <row r="34" spans="1:21" x14ac:dyDescent="0.25">
      <c r="A34" s="5">
        <f t="shared" ca="1" si="0"/>
        <v>24</v>
      </c>
      <c r="B34" s="72">
        <f ca="1">IF(displayID,INDEX(Names!$C$10:$C$109,Gradebook!A34),INDEX(Names!$B$10:$B$109,Gradebook!A34))</f>
        <v>0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67" t="str">
        <f t="shared" si="1"/>
        <v/>
      </c>
      <c r="R34" s="68" t="str">
        <f t="shared" si="2"/>
        <v/>
      </c>
      <c r="S34" s="69" t="str">
        <f>IF(R34="","",INDEX(Grades!$B$12:$B$24,MATCH(R34,Grades!$A$12:$A$24,1)))</f>
        <v/>
      </c>
    </row>
    <row r="35" spans="1:21" x14ac:dyDescent="0.25">
      <c r="A35" s="5">
        <f t="shared" ca="1" si="0"/>
        <v>25</v>
      </c>
      <c r="B35" s="72">
        <f ca="1">IF(displayID,INDEX(Names!$C$10:$C$109,Gradebook!A35),INDEX(Names!$B$10:$B$109,Gradebook!A35))</f>
        <v>0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67" t="str">
        <f t="shared" si="1"/>
        <v/>
      </c>
      <c r="R35" s="68" t="str">
        <f t="shared" si="2"/>
        <v/>
      </c>
      <c r="S35" s="69" t="str">
        <f>IF(R35="","",INDEX(Grades!$B$12:$B$24,MATCH(R35,Grades!$A$12:$A$24,1)))</f>
        <v/>
      </c>
    </row>
    <row r="36" spans="1:21" x14ac:dyDescent="0.25">
      <c r="A36" s="5">
        <f t="shared" ca="1" si="0"/>
        <v>26</v>
      </c>
      <c r="B36" s="72">
        <f ca="1">IF(displayID,INDEX(Names!$C$10:$C$109,Gradebook!A36),INDEX(Names!$B$10:$B$109,Gradebook!A36))</f>
        <v>0</v>
      </c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67" t="str">
        <f t="shared" si="1"/>
        <v/>
      </c>
      <c r="R36" s="68" t="str">
        <f t="shared" si="2"/>
        <v/>
      </c>
      <c r="S36" s="69" t="str">
        <f>IF(R36="","",INDEX(Grades!$B$12:$B$24,MATCH(R36,Grades!$A$12:$A$24,1)))</f>
        <v/>
      </c>
    </row>
    <row r="37" spans="1:21" x14ac:dyDescent="0.25">
      <c r="A37" s="5">
        <f t="shared" ca="1" si="0"/>
        <v>27</v>
      </c>
      <c r="B37" s="72">
        <f ca="1">IF(displayID,INDEX(Names!$C$10:$C$109,Gradebook!A37),INDEX(Names!$B$10:$B$109,Gradebook!A37))</f>
        <v>0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67" t="str">
        <f t="shared" si="1"/>
        <v/>
      </c>
      <c r="R37" s="68" t="str">
        <f t="shared" si="2"/>
        <v/>
      </c>
      <c r="S37" s="69" t="str">
        <f>IF(R37="","",INDEX(Grades!$B$12:$B$24,MATCH(R37,Grades!$A$12:$A$24,1)))</f>
        <v/>
      </c>
    </row>
    <row r="38" spans="1:21" x14ac:dyDescent="0.25">
      <c r="A38" s="5">
        <f t="shared" ca="1" si="0"/>
        <v>28</v>
      </c>
      <c r="B38" s="72">
        <f ca="1">IF(displayID,INDEX(Names!$C$10:$C$109,Gradebook!A38),INDEX(Names!$B$10:$B$109,Gradebook!A38))</f>
        <v>0</v>
      </c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67" t="str">
        <f t="shared" si="1"/>
        <v/>
      </c>
      <c r="R38" s="68" t="str">
        <f t="shared" si="2"/>
        <v/>
      </c>
      <c r="S38" s="69" t="str">
        <f>IF(R38="","",INDEX(Grades!$B$12:$B$24,MATCH(R38,Grades!$A$12:$A$24,1)))</f>
        <v/>
      </c>
    </row>
    <row r="39" spans="1:21" x14ac:dyDescent="0.25">
      <c r="A39" s="5">
        <f t="shared" ca="1" si="0"/>
        <v>29</v>
      </c>
      <c r="B39" s="72">
        <f ca="1">IF(displayID,INDEX(Names!$C$10:$C$109,Gradebook!A39),INDEX(Names!$B$10:$B$109,Gradebook!A39))</f>
        <v>0</v>
      </c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67" t="str">
        <f t="shared" si="1"/>
        <v/>
      </c>
      <c r="R39" s="68" t="str">
        <f t="shared" si="2"/>
        <v/>
      </c>
      <c r="S39" s="69" t="str">
        <f>IF(R39="","",INDEX(Grades!$B$12:$B$24,MATCH(R39,Grades!$A$12:$A$24,1)))</f>
        <v/>
      </c>
    </row>
    <row r="40" spans="1:21" x14ac:dyDescent="0.25">
      <c r="A40" s="5">
        <f t="shared" ca="1" si="0"/>
        <v>30</v>
      </c>
      <c r="B40" s="72">
        <f ca="1">IF(displayID,INDEX(Names!$C$10:$C$109,Gradebook!A40),INDEX(Names!$B$10:$B$109,Gradebook!A40))</f>
        <v>0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67" t="str">
        <f t="shared" si="1"/>
        <v/>
      </c>
      <c r="R40" s="68" t="str">
        <f t="shared" si="2"/>
        <v/>
      </c>
      <c r="S40" s="69" t="str">
        <f>IF(R40="","",INDEX(Grades!$B$12:$B$24,MATCH(R40,Grades!$A$12:$A$24,1)))</f>
        <v/>
      </c>
    </row>
    <row r="41" spans="1:21" x14ac:dyDescent="0.25">
      <c r="A41" s="29" t="s">
        <v>85</v>
      </c>
      <c r="B41" s="70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67" t="str">
        <f t="shared" si="1"/>
        <v/>
      </c>
      <c r="R41" s="68" t="str">
        <f t="shared" si="2"/>
        <v/>
      </c>
      <c r="S41" s="69" t="str">
        <f>IF(R41="","",INDEX(Grades!$B$12:$B$24,MATCH(R41,Grades!$A$12:$A$24,1)))</f>
        <v/>
      </c>
      <c r="U41" s="78" t="s">
        <v>94</v>
      </c>
    </row>
    <row r="42" spans="1:21" x14ac:dyDescent="0.25">
      <c r="B42" s="65" t="s">
        <v>17</v>
      </c>
      <c r="C42" s="66">
        <f t="shared" ref="C42:P42" si="3">IF(SUM(C11:C41)=0,"",AVERAGE(C11:C41))</f>
        <v>0.85333333333333339</v>
      </c>
      <c r="D42" s="66">
        <f t="shared" si="3"/>
        <v>0.92333333333333323</v>
      </c>
      <c r="E42" s="66">
        <f t="shared" si="3"/>
        <v>0.86</v>
      </c>
      <c r="F42" s="66">
        <f t="shared" si="3"/>
        <v>0.76</v>
      </c>
      <c r="G42" s="66" t="str">
        <f t="shared" si="3"/>
        <v/>
      </c>
      <c r="H42" s="66" t="str">
        <f t="shared" si="3"/>
        <v/>
      </c>
      <c r="I42" s="66" t="str">
        <f t="shared" si="3"/>
        <v/>
      </c>
      <c r="J42" s="66" t="str">
        <f t="shared" si="3"/>
        <v/>
      </c>
      <c r="K42" s="66" t="str">
        <f t="shared" si="3"/>
        <v/>
      </c>
      <c r="L42" s="66" t="str">
        <f t="shared" si="3"/>
        <v/>
      </c>
      <c r="M42" s="66" t="str">
        <f t="shared" si="3"/>
        <v/>
      </c>
      <c r="N42" s="66" t="str">
        <f t="shared" si="3"/>
        <v/>
      </c>
      <c r="O42" s="66" t="str">
        <f t="shared" si="3"/>
        <v/>
      </c>
      <c r="P42" s="66" t="str">
        <f t="shared" si="3"/>
        <v/>
      </c>
      <c r="Q42" s="18" t="s">
        <v>73</v>
      </c>
      <c r="R42" s="63">
        <f>AVERAGE(R11:R41)</f>
        <v>0.86222222222222211</v>
      </c>
      <c r="S42" s="64" t="str">
        <f>IF(R42="","",INDEX(Grades!$B$12:$B$24,MATCH(R42,Grades!$A$12:$A$24,1)))</f>
        <v>B+</v>
      </c>
    </row>
    <row r="43" spans="1:21" x14ac:dyDescent="0.25">
      <c r="B43" s="65" t="s">
        <v>70</v>
      </c>
      <c r="C43" s="66">
        <f t="shared" ref="C43:P43" si="4">IF(OR(C8=0,C42=""),"",MEDIAN(C11:C41))</f>
        <v>0.83</v>
      </c>
      <c r="D43" s="66">
        <f t="shared" si="4"/>
        <v>0.94</v>
      </c>
      <c r="E43" s="66">
        <f t="shared" si="4"/>
        <v>0.99</v>
      </c>
      <c r="F43" s="66">
        <f t="shared" si="4"/>
        <v>0.74</v>
      </c>
      <c r="G43" s="66" t="str">
        <f t="shared" si="4"/>
        <v/>
      </c>
      <c r="H43" s="66" t="str">
        <f t="shared" si="4"/>
        <v/>
      </c>
      <c r="I43" s="66" t="str">
        <f t="shared" si="4"/>
        <v/>
      </c>
      <c r="J43" s="66" t="str">
        <f t="shared" si="4"/>
        <v/>
      </c>
      <c r="K43" s="66" t="str">
        <f t="shared" si="4"/>
        <v/>
      </c>
      <c r="L43" s="66" t="str">
        <f t="shared" si="4"/>
        <v/>
      </c>
      <c r="M43" s="66" t="str">
        <f t="shared" si="4"/>
        <v/>
      </c>
      <c r="N43" s="66" t="str">
        <f t="shared" si="4"/>
        <v/>
      </c>
      <c r="O43" s="66" t="str">
        <f t="shared" si="4"/>
        <v/>
      </c>
      <c r="P43" s="66" t="str">
        <f t="shared" si="4"/>
        <v/>
      </c>
      <c r="Q43" s="18" t="s">
        <v>70</v>
      </c>
      <c r="R43" s="63">
        <f>MEDIAN(R11:R41)</f>
        <v>0.84857142857142853</v>
      </c>
    </row>
    <row r="44" spans="1:21" x14ac:dyDescent="0.25">
      <c r="B44" s="65" t="s">
        <v>71</v>
      </c>
      <c r="C44" s="66">
        <f t="shared" ref="C44:P44" si="5">IF(OR(C8=0,C42=""),"",STDEV(C11:C41))</f>
        <v>7.5542482529148233E-2</v>
      </c>
      <c r="D44" s="66">
        <f t="shared" si="5"/>
        <v>7.8400680269157544E-2</v>
      </c>
      <c r="E44" s="66">
        <f t="shared" si="5"/>
        <v>0.21014280858501899</v>
      </c>
      <c r="F44" s="66">
        <f t="shared" si="5"/>
        <v>0.1442220510185597</v>
      </c>
      <c r="G44" s="66" t="str">
        <f t="shared" si="5"/>
        <v/>
      </c>
      <c r="H44" s="66" t="str">
        <f t="shared" si="5"/>
        <v/>
      </c>
      <c r="I44" s="66" t="str">
        <f t="shared" si="5"/>
        <v/>
      </c>
      <c r="J44" s="66" t="str">
        <f t="shared" si="5"/>
        <v/>
      </c>
      <c r="K44" s="66" t="str">
        <f t="shared" si="5"/>
        <v/>
      </c>
      <c r="L44" s="66" t="str">
        <f t="shared" si="5"/>
        <v/>
      </c>
      <c r="M44" s="66" t="str">
        <f t="shared" si="5"/>
        <v/>
      </c>
      <c r="N44" s="66" t="str">
        <f t="shared" si="5"/>
        <v/>
      </c>
      <c r="O44" s="66" t="str">
        <f t="shared" si="5"/>
        <v/>
      </c>
      <c r="P44" s="66" t="str">
        <f t="shared" si="5"/>
        <v/>
      </c>
      <c r="Q44" s="18" t="s">
        <v>71</v>
      </c>
      <c r="R44" s="63">
        <f>STDEV(R11:R41)</f>
        <v>9.3303526176541501E-2</v>
      </c>
      <c r="S44" s="29" t="s">
        <v>85</v>
      </c>
    </row>
  </sheetData>
  <phoneticPr fontId="2" type="noConversion"/>
  <dataValidations count="1">
    <dataValidation type="list" allowBlank="1" showInputMessage="1" showErrorMessage="1" sqref="V21" xr:uid="{00000000-0002-0000-0000-000000000000}">
      <formula1>"Yes,No"</formula1>
    </dataValidation>
  </dataValidations>
  <printOptions horizontalCentered="1"/>
  <pageMargins left="0.25" right="0.25" top="0.25" bottom="0.25" header="0.5" footer="0.5"/>
  <pageSetup scale="96" fitToHeight="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09"/>
  <sheetViews>
    <sheetView showGridLines="0" workbookViewId="0">
      <selection activeCell="B1" sqref="B1"/>
    </sheetView>
  </sheetViews>
  <sheetFormatPr defaultRowHeight="13.2" x14ac:dyDescent="0.25"/>
  <cols>
    <col min="1" max="1" width="5" customWidth="1"/>
    <col min="2" max="2" width="20.88671875" customWidth="1"/>
    <col min="9" max="9" width="9.109375" hidden="1" customWidth="1"/>
    <col min="10" max="10" width="22.5546875" customWidth="1"/>
  </cols>
  <sheetData>
    <row r="1" spans="1:3" ht="22.8" x14ac:dyDescent="0.25">
      <c r="A1" s="43" t="s">
        <v>74</v>
      </c>
    </row>
    <row r="2" spans="1:3" x14ac:dyDescent="0.25">
      <c r="A2" s="58" t="s">
        <v>38</v>
      </c>
    </row>
    <row r="3" spans="1:3" x14ac:dyDescent="0.25">
      <c r="A3" s="58" t="s">
        <v>53</v>
      </c>
    </row>
    <row r="4" spans="1:3" x14ac:dyDescent="0.25">
      <c r="A4" s="58" t="s">
        <v>54</v>
      </c>
    </row>
    <row r="5" spans="1:3" x14ac:dyDescent="0.25">
      <c r="A5" s="58" t="s">
        <v>55</v>
      </c>
    </row>
    <row r="6" spans="1:3" x14ac:dyDescent="0.25">
      <c r="A6" s="58" t="s">
        <v>56</v>
      </c>
    </row>
    <row r="7" spans="1:3" x14ac:dyDescent="0.25">
      <c r="A7" s="58" t="s">
        <v>57</v>
      </c>
    </row>
    <row r="8" spans="1:3" x14ac:dyDescent="0.25">
      <c r="A8" s="10"/>
    </row>
    <row r="9" spans="1:3" x14ac:dyDescent="0.25">
      <c r="B9" s="44" t="s">
        <v>39</v>
      </c>
      <c r="C9" s="44" t="s">
        <v>40</v>
      </c>
    </row>
    <row r="10" spans="1:3" x14ac:dyDescent="0.25">
      <c r="A10" s="13">
        <f t="shared" ref="A10:A41" ca="1" si="0">OFFSET(A10,-1,0,1,1)+1</f>
        <v>1</v>
      </c>
      <c r="B10" s="45" t="s">
        <v>14</v>
      </c>
      <c r="C10" s="46">
        <v>102</v>
      </c>
    </row>
    <row r="11" spans="1:3" x14ac:dyDescent="0.25">
      <c r="A11" s="13">
        <f t="shared" ca="1" si="0"/>
        <v>2</v>
      </c>
      <c r="B11" s="45" t="s">
        <v>16</v>
      </c>
      <c r="C11" s="46">
        <v>104</v>
      </c>
    </row>
    <row r="12" spans="1:3" x14ac:dyDescent="0.25">
      <c r="A12" s="13">
        <f t="shared" ca="1" si="0"/>
        <v>3</v>
      </c>
      <c r="B12" s="45" t="s">
        <v>15</v>
      </c>
      <c r="C12" s="46">
        <v>106</v>
      </c>
    </row>
    <row r="13" spans="1:3" x14ac:dyDescent="0.25">
      <c r="A13" s="13">
        <f t="shared" ca="1" si="0"/>
        <v>4</v>
      </c>
      <c r="B13" s="45" t="s">
        <v>13</v>
      </c>
      <c r="C13" s="46">
        <v>108</v>
      </c>
    </row>
    <row r="14" spans="1:3" x14ac:dyDescent="0.25">
      <c r="A14" s="13">
        <f t="shared" ca="1" si="0"/>
        <v>5</v>
      </c>
      <c r="B14" s="45" t="s">
        <v>41</v>
      </c>
      <c r="C14" s="46">
        <v>110</v>
      </c>
    </row>
    <row r="15" spans="1:3" x14ac:dyDescent="0.25">
      <c r="A15" s="13">
        <f t="shared" ca="1" si="0"/>
        <v>6</v>
      </c>
      <c r="B15" s="45" t="s">
        <v>42</v>
      </c>
      <c r="C15" s="46">
        <v>112</v>
      </c>
    </row>
    <row r="16" spans="1:3" x14ac:dyDescent="0.25">
      <c r="A16" s="13">
        <f t="shared" ca="1" si="0"/>
        <v>7</v>
      </c>
      <c r="B16" s="45"/>
      <c r="C16" s="46"/>
    </row>
    <row r="17" spans="1:3" x14ac:dyDescent="0.25">
      <c r="A17" s="13">
        <f t="shared" ca="1" si="0"/>
        <v>8</v>
      </c>
      <c r="B17" s="45"/>
      <c r="C17" s="46"/>
    </row>
    <row r="18" spans="1:3" x14ac:dyDescent="0.25">
      <c r="A18" s="13">
        <f t="shared" ca="1" si="0"/>
        <v>9</v>
      </c>
      <c r="B18" s="45"/>
      <c r="C18" s="46"/>
    </row>
    <row r="19" spans="1:3" x14ac:dyDescent="0.25">
      <c r="A19" s="13">
        <f t="shared" ca="1" si="0"/>
        <v>10</v>
      </c>
      <c r="B19" s="45"/>
      <c r="C19" s="46"/>
    </row>
    <row r="20" spans="1:3" x14ac:dyDescent="0.25">
      <c r="A20" s="13">
        <f t="shared" ca="1" si="0"/>
        <v>11</v>
      </c>
      <c r="B20" s="45"/>
      <c r="C20" s="46"/>
    </row>
    <row r="21" spans="1:3" x14ac:dyDescent="0.25">
      <c r="A21" s="13">
        <f t="shared" ca="1" si="0"/>
        <v>12</v>
      </c>
      <c r="B21" s="45"/>
      <c r="C21" s="46"/>
    </row>
    <row r="22" spans="1:3" x14ac:dyDescent="0.25">
      <c r="A22" s="13">
        <f t="shared" ca="1" si="0"/>
        <v>13</v>
      </c>
      <c r="B22" s="45"/>
      <c r="C22" s="46"/>
    </row>
    <row r="23" spans="1:3" x14ac:dyDescent="0.25">
      <c r="A23" s="13">
        <f t="shared" ca="1" si="0"/>
        <v>14</v>
      </c>
      <c r="B23" s="45"/>
      <c r="C23" s="46"/>
    </row>
    <row r="24" spans="1:3" x14ac:dyDescent="0.25">
      <c r="A24" s="13">
        <f t="shared" ca="1" si="0"/>
        <v>15</v>
      </c>
      <c r="B24" s="45"/>
      <c r="C24" s="46"/>
    </row>
    <row r="25" spans="1:3" x14ac:dyDescent="0.25">
      <c r="A25" s="13">
        <f t="shared" ca="1" si="0"/>
        <v>16</v>
      </c>
      <c r="B25" s="45"/>
      <c r="C25" s="46"/>
    </row>
    <row r="26" spans="1:3" x14ac:dyDescent="0.25">
      <c r="A26" s="13">
        <f t="shared" ca="1" si="0"/>
        <v>17</v>
      </c>
      <c r="B26" s="45"/>
      <c r="C26" s="46"/>
    </row>
    <row r="27" spans="1:3" x14ac:dyDescent="0.25">
      <c r="A27" s="13">
        <f t="shared" ca="1" si="0"/>
        <v>18</v>
      </c>
      <c r="B27" s="45"/>
      <c r="C27" s="46"/>
    </row>
    <row r="28" spans="1:3" x14ac:dyDescent="0.25">
      <c r="A28" s="13">
        <f t="shared" ca="1" si="0"/>
        <v>19</v>
      </c>
      <c r="B28" s="45"/>
      <c r="C28" s="46"/>
    </row>
    <row r="29" spans="1:3" x14ac:dyDescent="0.25">
      <c r="A29" s="13">
        <f t="shared" ca="1" si="0"/>
        <v>20</v>
      </c>
      <c r="B29" s="45"/>
      <c r="C29" s="46"/>
    </row>
    <row r="30" spans="1:3" x14ac:dyDescent="0.25">
      <c r="A30" s="13">
        <f t="shared" ca="1" si="0"/>
        <v>21</v>
      </c>
      <c r="B30" s="45"/>
      <c r="C30" s="46"/>
    </row>
    <row r="31" spans="1:3" x14ac:dyDescent="0.25">
      <c r="A31" s="13">
        <f t="shared" ca="1" si="0"/>
        <v>22</v>
      </c>
      <c r="B31" s="45"/>
      <c r="C31" s="46"/>
    </row>
    <row r="32" spans="1:3" x14ac:dyDescent="0.25">
      <c r="A32" s="13">
        <f t="shared" ca="1" si="0"/>
        <v>23</v>
      </c>
      <c r="B32" s="45"/>
      <c r="C32" s="46"/>
    </row>
    <row r="33" spans="1:3" x14ac:dyDescent="0.25">
      <c r="A33" s="13">
        <f t="shared" ca="1" si="0"/>
        <v>24</v>
      </c>
      <c r="B33" s="45"/>
      <c r="C33" s="46"/>
    </row>
    <row r="34" spans="1:3" x14ac:dyDescent="0.25">
      <c r="A34" s="13">
        <f t="shared" ca="1" si="0"/>
        <v>25</v>
      </c>
      <c r="B34" s="45"/>
      <c r="C34" s="46"/>
    </row>
    <row r="35" spans="1:3" x14ac:dyDescent="0.25">
      <c r="A35" s="13">
        <f t="shared" ca="1" si="0"/>
        <v>26</v>
      </c>
      <c r="B35" s="45"/>
      <c r="C35" s="46"/>
    </row>
    <row r="36" spans="1:3" x14ac:dyDescent="0.25">
      <c r="A36" s="13">
        <f t="shared" ca="1" si="0"/>
        <v>27</v>
      </c>
      <c r="B36" s="45"/>
      <c r="C36" s="46"/>
    </row>
    <row r="37" spans="1:3" x14ac:dyDescent="0.25">
      <c r="A37" s="13">
        <f t="shared" ca="1" si="0"/>
        <v>28</v>
      </c>
      <c r="B37" s="45"/>
      <c r="C37" s="46"/>
    </row>
    <row r="38" spans="1:3" x14ac:dyDescent="0.25">
      <c r="A38" s="13">
        <f t="shared" ca="1" si="0"/>
        <v>29</v>
      </c>
      <c r="B38" s="45"/>
      <c r="C38" s="46"/>
    </row>
    <row r="39" spans="1:3" x14ac:dyDescent="0.25">
      <c r="A39" s="13">
        <f t="shared" ca="1" si="0"/>
        <v>30</v>
      </c>
      <c r="B39" s="45"/>
      <c r="C39" s="46"/>
    </row>
    <row r="40" spans="1:3" x14ac:dyDescent="0.25">
      <c r="A40" s="13">
        <f t="shared" ca="1" si="0"/>
        <v>31</v>
      </c>
      <c r="B40" s="45"/>
      <c r="C40" s="46"/>
    </row>
    <row r="41" spans="1:3" x14ac:dyDescent="0.25">
      <c r="A41" s="13">
        <f t="shared" ca="1" si="0"/>
        <v>32</v>
      </c>
      <c r="B41" s="45"/>
      <c r="C41" s="46"/>
    </row>
    <row r="42" spans="1:3" x14ac:dyDescent="0.25">
      <c r="A42" s="13">
        <f t="shared" ref="A42:A73" ca="1" si="1">OFFSET(A42,-1,0,1,1)+1</f>
        <v>33</v>
      </c>
      <c r="B42" s="45"/>
      <c r="C42" s="46"/>
    </row>
    <row r="43" spans="1:3" x14ac:dyDescent="0.25">
      <c r="A43" s="13">
        <f t="shared" ca="1" si="1"/>
        <v>34</v>
      </c>
      <c r="B43" s="45"/>
      <c r="C43" s="46"/>
    </row>
    <row r="44" spans="1:3" x14ac:dyDescent="0.25">
      <c r="A44" s="13">
        <f t="shared" ca="1" si="1"/>
        <v>35</v>
      </c>
      <c r="B44" s="45"/>
      <c r="C44" s="46"/>
    </row>
    <row r="45" spans="1:3" x14ac:dyDescent="0.25">
      <c r="A45" s="13">
        <f t="shared" ca="1" si="1"/>
        <v>36</v>
      </c>
      <c r="B45" s="45"/>
      <c r="C45" s="46"/>
    </row>
    <row r="46" spans="1:3" x14ac:dyDescent="0.25">
      <c r="A46" s="13">
        <f t="shared" ca="1" si="1"/>
        <v>37</v>
      </c>
      <c r="B46" s="45"/>
      <c r="C46" s="46"/>
    </row>
    <row r="47" spans="1:3" x14ac:dyDescent="0.25">
      <c r="A47" s="13">
        <f t="shared" ca="1" si="1"/>
        <v>38</v>
      </c>
      <c r="B47" s="45"/>
      <c r="C47" s="46"/>
    </row>
    <row r="48" spans="1:3" x14ac:dyDescent="0.25">
      <c r="A48" s="13">
        <f t="shared" ca="1" si="1"/>
        <v>39</v>
      </c>
      <c r="B48" s="45"/>
      <c r="C48" s="46"/>
    </row>
    <row r="49" spans="1:3" x14ac:dyDescent="0.25">
      <c r="A49" s="13">
        <f t="shared" ca="1" si="1"/>
        <v>40</v>
      </c>
      <c r="B49" s="45"/>
      <c r="C49" s="46"/>
    </row>
    <row r="50" spans="1:3" x14ac:dyDescent="0.25">
      <c r="A50" s="13">
        <f t="shared" ca="1" si="1"/>
        <v>41</v>
      </c>
      <c r="B50" s="45"/>
      <c r="C50" s="46"/>
    </row>
    <row r="51" spans="1:3" x14ac:dyDescent="0.25">
      <c r="A51" s="13">
        <f t="shared" ca="1" si="1"/>
        <v>42</v>
      </c>
      <c r="B51" s="45"/>
      <c r="C51" s="46"/>
    </row>
    <row r="52" spans="1:3" x14ac:dyDescent="0.25">
      <c r="A52" s="13">
        <f t="shared" ca="1" si="1"/>
        <v>43</v>
      </c>
      <c r="B52" s="45"/>
      <c r="C52" s="46"/>
    </row>
    <row r="53" spans="1:3" x14ac:dyDescent="0.25">
      <c r="A53" s="13">
        <f t="shared" ca="1" si="1"/>
        <v>44</v>
      </c>
      <c r="B53" s="45"/>
      <c r="C53" s="46"/>
    </row>
    <row r="54" spans="1:3" x14ac:dyDescent="0.25">
      <c r="A54" s="13">
        <f t="shared" ca="1" si="1"/>
        <v>45</v>
      </c>
      <c r="B54" s="45"/>
      <c r="C54" s="46"/>
    </row>
    <row r="55" spans="1:3" x14ac:dyDescent="0.25">
      <c r="A55" s="13">
        <f t="shared" ca="1" si="1"/>
        <v>46</v>
      </c>
      <c r="B55" s="45"/>
      <c r="C55" s="46"/>
    </row>
    <row r="56" spans="1:3" x14ac:dyDescent="0.25">
      <c r="A56" s="13">
        <f t="shared" ca="1" si="1"/>
        <v>47</v>
      </c>
      <c r="B56" s="45"/>
      <c r="C56" s="46"/>
    </row>
    <row r="57" spans="1:3" x14ac:dyDescent="0.25">
      <c r="A57" s="13">
        <f t="shared" ca="1" si="1"/>
        <v>48</v>
      </c>
      <c r="B57" s="45"/>
      <c r="C57" s="46"/>
    </row>
    <row r="58" spans="1:3" x14ac:dyDescent="0.25">
      <c r="A58" s="13">
        <f t="shared" ca="1" si="1"/>
        <v>49</v>
      </c>
      <c r="B58" s="45"/>
      <c r="C58" s="46"/>
    </row>
    <row r="59" spans="1:3" x14ac:dyDescent="0.25">
      <c r="A59" s="13">
        <f t="shared" ca="1" si="1"/>
        <v>50</v>
      </c>
      <c r="B59" s="45"/>
      <c r="C59" s="46"/>
    </row>
    <row r="60" spans="1:3" x14ac:dyDescent="0.25">
      <c r="A60" s="13">
        <f t="shared" ca="1" si="1"/>
        <v>51</v>
      </c>
      <c r="B60" s="45"/>
      <c r="C60" s="46"/>
    </row>
    <row r="61" spans="1:3" x14ac:dyDescent="0.25">
      <c r="A61" s="13">
        <f t="shared" ca="1" si="1"/>
        <v>52</v>
      </c>
      <c r="B61" s="45"/>
      <c r="C61" s="46"/>
    </row>
    <row r="62" spans="1:3" x14ac:dyDescent="0.25">
      <c r="A62" s="13">
        <f t="shared" ca="1" si="1"/>
        <v>53</v>
      </c>
      <c r="B62" s="45"/>
      <c r="C62" s="46"/>
    </row>
    <row r="63" spans="1:3" x14ac:dyDescent="0.25">
      <c r="A63" s="13">
        <f t="shared" ca="1" si="1"/>
        <v>54</v>
      </c>
      <c r="B63" s="45"/>
      <c r="C63" s="46"/>
    </row>
    <row r="64" spans="1:3" x14ac:dyDescent="0.25">
      <c r="A64" s="13">
        <f t="shared" ca="1" si="1"/>
        <v>55</v>
      </c>
      <c r="B64" s="45"/>
      <c r="C64" s="46"/>
    </row>
    <row r="65" spans="1:3" x14ac:dyDescent="0.25">
      <c r="A65" s="13">
        <f t="shared" ca="1" si="1"/>
        <v>56</v>
      </c>
      <c r="B65" s="45"/>
      <c r="C65" s="46"/>
    </row>
    <row r="66" spans="1:3" x14ac:dyDescent="0.25">
      <c r="A66" s="13">
        <f t="shared" ca="1" si="1"/>
        <v>57</v>
      </c>
      <c r="B66" s="45"/>
      <c r="C66" s="46"/>
    </row>
    <row r="67" spans="1:3" x14ac:dyDescent="0.25">
      <c r="A67" s="13">
        <f t="shared" ca="1" si="1"/>
        <v>58</v>
      </c>
      <c r="B67" s="45"/>
      <c r="C67" s="46"/>
    </row>
    <row r="68" spans="1:3" x14ac:dyDescent="0.25">
      <c r="A68" s="13">
        <f t="shared" ca="1" si="1"/>
        <v>59</v>
      </c>
      <c r="B68" s="45"/>
      <c r="C68" s="46"/>
    </row>
    <row r="69" spans="1:3" x14ac:dyDescent="0.25">
      <c r="A69" s="13">
        <f t="shared" ca="1" si="1"/>
        <v>60</v>
      </c>
      <c r="B69" s="45"/>
      <c r="C69" s="46"/>
    </row>
    <row r="70" spans="1:3" x14ac:dyDescent="0.25">
      <c r="A70" s="13">
        <f t="shared" ca="1" si="1"/>
        <v>61</v>
      </c>
      <c r="B70" s="45"/>
      <c r="C70" s="46"/>
    </row>
    <row r="71" spans="1:3" x14ac:dyDescent="0.25">
      <c r="A71" s="13">
        <f t="shared" ca="1" si="1"/>
        <v>62</v>
      </c>
      <c r="B71" s="45"/>
      <c r="C71" s="46"/>
    </row>
    <row r="72" spans="1:3" x14ac:dyDescent="0.25">
      <c r="A72" s="13">
        <f t="shared" ca="1" si="1"/>
        <v>63</v>
      </c>
      <c r="B72" s="45"/>
      <c r="C72" s="46"/>
    </row>
    <row r="73" spans="1:3" x14ac:dyDescent="0.25">
      <c r="A73" s="13">
        <f t="shared" ca="1" si="1"/>
        <v>64</v>
      </c>
      <c r="B73" s="45"/>
      <c r="C73" s="46"/>
    </row>
    <row r="74" spans="1:3" x14ac:dyDescent="0.25">
      <c r="A74" s="13">
        <f t="shared" ref="A74:A109" ca="1" si="2">OFFSET(A74,-1,0,1,1)+1</f>
        <v>65</v>
      </c>
      <c r="B74" s="45"/>
      <c r="C74" s="46"/>
    </row>
    <row r="75" spans="1:3" x14ac:dyDescent="0.25">
      <c r="A75" s="13">
        <f t="shared" ca="1" si="2"/>
        <v>66</v>
      </c>
      <c r="B75" s="45"/>
      <c r="C75" s="46"/>
    </row>
    <row r="76" spans="1:3" x14ac:dyDescent="0.25">
      <c r="A76" s="13">
        <f t="shared" ca="1" si="2"/>
        <v>67</v>
      </c>
      <c r="B76" s="45"/>
      <c r="C76" s="46"/>
    </row>
    <row r="77" spans="1:3" x14ac:dyDescent="0.25">
      <c r="A77" s="13">
        <f t="shared" ca="1" si="2"/>
        <v>68</v>
      </c>
      <c r="B77" s="45"/>
      <c r="C77" s="46"/>
    </row>
    <row r="78" spans="1:3" x14ac:dyDescent="0.25">
      <c r="A78" s="13">
        <f t="shared" ca="1" si="2"/>
        <v>69</v>
      </c>
      <c r="B78" s="45"/>
      <c r="C78" s="46"/>
    </row>
    <row r="79" spans="1:3" x14ac:dyDescent="0.25">
      <c r="A79" s="13">
        <f t="shared" ca="1" si="2"/>
        <v>70</v>
      </c>
      <c r="B79" s="45"/>
      <c r="C79" s="46"/>
    </row>
    <row r="80" spans="1:3" x14ac:dyDescent="0.25">
      <c r="A80" s="13">
        <f t="shared" ca="1" si="2"/>
        <v>71</v>
      </c>
      <c r="B80" s="45"/>
      <c r="C80" s="46"/>
    </row>
    <row r="81" spans="1:3" x14ac:dyDescent="0.25">
      <c r="A81" s="13">
        <f t="shared" ca="1" si="2"/>
        <v>72</v>
      </c>
      <c r="B81" s="45"/>
      <c r="C81" s="46"/>
    </row>
    <row r="82" spans="1:3" x14ac:dyDescent="0.25">
      <c r="A82" s="13">
        <f t="shared" ca="1" si="2"/>
        <v>73</v>
      </c>
      <c r="B82" s="45"/>
      <c r="C82" s="46"/>
    </row>
    <row r="83" spans="1:3" x14ac:dyDescent="0.25">
      <c r="A83" s="13">
        <f t="shared" ca="1" si="2"/>
        <v>74</v>
      </c>
      <c r="B83" s="45"/>
      <c r="C83" s="46"/>
    </row>
    <row r="84" spans="1:3" x14ac:dyDescent="0.25">
      <c r="A84" s="13">
        <f t="shared" ca="1" si="2"/>
        <v>75</v>
      </c>
      <c r="B84" s="45"/>
      <c r="C84" s="46"/>
    </row>
    <row r="85" spans="1:3" x14ac:dyDescent="0.25">
      <c r="A85" s="13">
        <f t="shared" ca="1" si="2"/>
        <v>76</v>
      </c>
      <c r="B85" s="45"/>
      <c r="C85" s="46"/>
    </row>
    <row r="86" spans="1:3" x14ac:dyDescent="0.25">
      <c r="A86" s="13">
        <f t="shared" ca="1" si="2"/>
        <v>77</v>
      </c>
      <c r="B86" s="45"/>
      <c r="C86" s="46"/>
    </row>
    <row r="87" spans="1:3" x14ac:dyDescent="0.25">
      <c r="A87" s="13">
        <f t="shared" ca="1" si="2"/>
        <v>78</v>
      </c>
      <c r="B87" s="45"/>
      <c r="C87" s="46"/>
    </row>
    <row r="88" spans="1:3" x14ac:dyDescent="0.25">
      <c r="A88" s="13">
        <f t="shared" ca="1" si="2"/>
        <v>79</v>
      </c>
      <c r="B88" s="45"/>
      <c r="C88" s="46"/>
    </row>
    <row r="89" spans="1:3" x14ac:dyDescent="0.25">
      <c r="A89" s="13">
        <f t="shared" ca="1" si="2"/>
        <v>80</v>
      </c>
      <c r="B89" s="45"/>
      <c r="C89" s="46"/>
    </row>
    <row r="90" spans="1:3" x14ac:dyDescent="0.25">
      <c r="A90" s="13">
        <f t="shared" ca="1" si="2"/>
        <v>81</v>
      </c>
      <c r="B90" s="45"/>
      <c r="C90" s="46"/>
    </row>
    <row r="91" spans="1:3" x14ac:dyDescent="0.25">
      <c r="A91" s="13">
        <f t="shared" ca="1" si="2"/>
        <v>82</v>
      </c>
      <c r="B91" s="45"/>
      <c r="C91" s="46"/>
    </row>
    <row r="92" spans="1:3" x14ac:dyDescent="0.25">
      <c r="A92" s="13">
        <f t="shared" ca="1" si="2"/>
        <v>83</v>
      </c>
      <c r="B92" s="45"/>
      <c r="C92" s="46"/>
    </row>
    <row r="93" spans="1:3" x14ac:dyDescent="0.25">
      <c r="A93" s="13">
        <f t="shared" ca="1" si="2"/>
        <v>84</v>
      </c>
      <c r="B93" s="45"/>
      <c r="C93" s="46"/>
    </row>
    <row r="94" spans="1:3" x14ac:dyDescent="0.25">
      <c r="A94" s="13">
        <f t="shared" ca="1" si="2"/>
        <v>85</v>
      </c>
      <c r="B94" s="45"/>
      <c r="C94" s="46"/>
    </row>
    <row r="95" spans="1:3" x14ac:dyDescent="0.25">
      <c r="A95" s="13">
        <f t="shared" ca="1" si="2"/>
        <v>86</v>
      </c>
      <c r="B95" s="45"/>
      <c r="C95" s="46"/>
    </row>
    <row r="96" spans="1:3" x14ac:dyDescent="0.25">
      <c r="A96" s="13">
        <f t="shared" ca="1" si="2"/>
        <v>87</v>
      </c>
      <c r="B96" s="45"/>
      <c r="C96" s="46"/>
    </row>
    <row r="97" spans="1:3" x14ac:dyDescent="0.25">
      <c r="A97" s="13">
        <f t="shared" ca="1" si="2"/>
        <v>88</v>
      </c>
      <c r="B97" s="45"/>
      <c r="C97" s="46"/>
    </row>
    <row r="98" spans="1:3" x14ac:dyDescent="0.25">
      <c r="A98" s="13">
        <f t="shared" ca="1" si="2"/>
        <v>89</v>
      </c>
      <c r="B98" s="45"/>
      <c r="C98" s="46"/>
    </row>
    <row r="99" spans="1:3" x14ac:dyDescent="0.25">
      <c r="A99" s="13">
        <f t="shared" ca="1" si="2"/>
        <v>90</v>
      </c>
      <c r="B99" s="45"/>
      <c r="C99" s="46"/>
    </row>
    <row r="100" spans="1:3" x14ac:dyDescent="0.25">
      <c r="A100" s="13">
        <f t="shared" ca="1" si="2"/>
        <v>91</v>
      </c>
      <c r="B100" s="45"/>
      <c r="C100" s="46"/>
    </row>
    <row r="101" spans="1:3" x14ac:dyDescent="0.25">
      <c r="A101" s="13">
        <f t="shared" ca="1" si="2"/>
        <v>92</v>
      </c>
      <c r="B101" s="45"/>
      <c r="C101" s="46"/>
    </row>
    <row r="102" spans="1:3" x14ac:dyDescent="0.25">
      <c r="A102" s="13">
        <f t="shared" ca="1" si="2"/>
        <v>93</v>
      </c>
      <c r="B102" s="45"/>
      <c r="C102" s="46"/>
    </row>
    <row r="103" spans="1:3" x14ac:dyDescent="0.25">
      <c r="A103" s="13">
        <f t="shared" ca="1" si="2"/>
        <v>94</v>
      </c>
      <c r="B103" s="45"/>
      <c r="C103" s="46"/>
    </row>
    <row r="104" spans="1:3" x14ac:dyDescent="0.25">
      <c r="A104" s="13">
        <f t="shared" ca="1" si="2"/>
        <v>95</v>
      </c>
      <c r="B104" s="45"/>
      <c r="C104" s="46"/>
    </row>
    <row r="105" spans="1:3" x14ac:dyDescent="0.25">
      <c r="A105" s="13">
        <f t="shared" ca="1" si="2"/>
        <v>96</v>
      </c>
      <c r="B105" s="45"/>
      <c r="C105" s="46"/>
    </row>
    <row r="106" spans="1:3" x14ac:dyDescent="0.25">
      <c r="A106" s="13">
        <f t="shared" ca="1" si="2"/>
        <v>97</v>
      </c>
      <c r="B106" s="45"/>
      <c r="C106" s="46"/>
    </row>
    <row r="107" spans="1:3" x14ac:dyDescent="0.25">
      <c r="A107" s="13">
        <f t="shared" ca="1" si="2"/>
        <v>98</v>
      </c>
      <c r="B107" s="45"/>
      <c r="C107" s="46"/>
    </row>
    <row r="108" spans="1:3" x14ac:dyDescent="0.25">
      <c r="A108" s="13">
        <f t="shared" ca="1" si="2"/>
        <v>99</v>
      </c>
      <c r="B108" s="45"/>
      <c r="C108" s="46"/>
    </row>
    <row r="109" spans="1:3" x14ac:dyDescent="0.25">
      <c r="A109" s="13">
        <f t="shared" ca="1" si="2"/>
        <v>100</v>
      </c>
      <c r="B109" s="45"/>
      <c r="C109" s="46"/>
    </row>
  </sheetData>
  <phoneticPr fontId="5" type="noConversion"/>
  <pageMargins left="0.75" right="0.75" top="0.5" bottom="0.5" header="0.5" footer="0.2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G56"/>
  <sheetViews>
    <sheetView showGridLines="0" workbookViewId="0"/>
  </sheetViews>
  <sheetFormatPr defaultRowHeight="13.2" x14ac:dyDescent="0.25"/>
  <cols>
    <col min="1" max="3" width="9.6640625" customWidth="1"/>
    <col min="4" max="4" width="7.6640625" customWidth="1"/>
    <col min="12" max="12" width="23.109375" customWidth="1"/>
  </cols>
  <sheetData>
    <row r="1" spans="1:7" ht="22.8" x14ac:dyDescent="0.25">
      <c r="A1" s="43" t="s">
        <v>58</v>
      </c>
    </row>
    <row r="2" spans="1:7" x14ac:dyDescent="0.25">
      <c r="A2" s="58" t="s">
        <v>60</v>
      </c>
    </row>
    <row r="3" spans="1:7" x14ac:dyDescent="0.25">
      <c r="A3" s="58" t="s">
        <v>44</v>
      </c>
    </row>
    <row r="4" spans="1:7" x14ac:dyDescent="0.25">
      <c r="A4" s="58" t="s">
        <v>61</v>
      </c>
    </row>
    <row r="5" spans="1:7" x14ac:dyDescent="0.25">
      <c r="A5" s="58" t="s">
        <v>62</v>
      </c>
    </row>
    <row r="6" spans="1:7" x14ac:dyDescent="0.25">
      <c r="A6" s="58" t="s">
        <v>63</v>
      </c>
    </row>
    <row r="7" spans="1:7" x14ac:dyDescent="0.25">
      <c r="A7" s="58" t="s">
        <v>64</v>
      </c>
    </row>
    <row r="8" spans="1:7" x14ac:dyDescent="0.25">
      <c r="A8" s="58" t="s">
        <v>65</v>
      </c>
    </row>
    <row r="9" spans="1:7" x14ac:dyDescent="0.25">
      <c r="A9" s="10"/>
    </row>
    <row r="10" spans="1:7" ht="13.8" x14ac:dyDescent="0.25">
      <c r="A10" s="21" t="s">
        <v>58</v>
      </c>
    </row>
    <row r="11" spans="1:7" x14ac:dyDescent="0.25">
      <c r="A11" s="47" t="s">
        <v>83</v>
      </c>
      <c r="B11" s="48" t="s">
        <v>24</v>
      </c>
      <c r="C11" s="87" t="s">
        <v>34</v>
      </c>
      <c r="D11" s="87"/>
    </row>
    <row r="12" spans="1:7" x14ac:dyDescent="0.25">
      <c r="A12" s="53">
        <v>0</v>
      </c>
      <c r="B12" s="54" t="s">
        <v>32</v>
      </c>
      <c r="C12" s="9">
        <f ca="1">COUNTIF(Gradebook!$R$11:$R$41,"&gt;="&amp;A12)-COUNTIF(Gradebook!$R$11:$R$41,"&gt;="&amp;OFFSET(A12,1,0,1,1))</f>
        <v>0</v>
      </c>
      <c r="D12" s="15">
        <f ca="1">C12/$C$25</f>
        <v>0</v>
      </c>
    </row>
    <row r="13" spans="1:7" x14ac:dyDescent="0.25">
      <c r="A13" s="55">
        <v>0.6</v>
      </c>
      <c r="B13" s="56" t="s">
        <v>31</v>
      </c>
      <c r="C13" s="9">
        <f ca="1">COUNTIF(Gradebook!$R$11:$R$41,"&gt;="&amp;A13)-COUNTIF(Gradebook!$R$11:$R$41,"&gt;="&amp;OFFSET(A13,1,0,1,1))</f>
        <v>0</v>
      </c>
      <c r="D13" s="15">
        <f t="shared" ref="D13:D24" ca="1" si="0">C13/$C$25</f>
        <v>0</v>
      </c>
    </row>
    <row r="14" spans="1:7" x14ac:dyDescent="0.25">
      <c r="A14" s="53">
        <f>3*(A16-A13)/10+A13</f>
        <v>0.63</v>
      </c>
      <c r="B14" s="56" t="s">
        <v>30</v>
      </c>
      <c r="C14" s="9">
        <f ca="1">COUNTIF(Gradebook!$R$11:$R$41,"&gt;="&amp;A14)-COUNTIF(Gradebook!$R$11:$R$41,"&gt;="&amp;OFFSET(A14,1,0,1,1))</f>
        <v>0</v>
      </c>
      <c r="D14" s="15">
        <f t="shared" ca="1" si="0"/>
        <v>0</v>
      </c>
    </row>
    <row r="15" spans="1:7" x14ac:dyDescent="0.25">
      <c r="A15" s="53">
        <f>6*(A16-A13)/10+A13</f>
        <v>0.65999999999999992</v>
      </c>
      <c r="B15" s="56" t="s">
        <v>29</v>
      </c>
      <c r="C15" s="9">
        <f ca="1">COUNTIF(Gradebook!$R$11:$R$41,"&gt;="&amp;A15)-COUNTIF(Gradebook!$R$11:$R$41,"&gt;="&amp;OFFSET(A15,1,0,1,1))</f>
        <v>0</v>
      </c>
      <c r="D15" s="15">
        <f t="shared" ca="1" si="0"/>
        <v>0</v>
      </c>
    </row>
    <row r="16" spans="1:7" x14ac:dyDescent="0.25">
      <c r="A16" s="55">
        <v>0.7</v>
      </c>
      <c r="B16" s="56" t="s">
        <v>28</v>
      </c>
      <c r="C16" s="9">
        <f ca="1">COUNTIF(Gradebook!$R$11:$R$41,"&gt;="&amp;A16)-COUNTIF(Gradebook!$R$11:$R$41,"&gt;="&amp;OFFSET(A16,1,0,1,1))</f>
        <v>0</v>
      </c>
      <c r="D16" s="15">
        <f t="shared" ca="1" si="0"/>
        <v>0</v>
      </c>
      <c r="G16" s="30" t="s">
        <v>85</v>
      </c>
    </row>
    <row r="17" spans="1:4" x14ac:dyDescent="0.25">
      <c r="A17" s="53">
        <f>3*(A19-A16)/10+A16</f>
        <v>0.73</v>
      </c>
      <c r="B17" s="56" t="s">
        <v>27</v>
      </c>
      <c r="C17" s="9">
        <f ca="1">COUNTIF(Gradebook!$R$11:$R$41,"&gt;="&amp;A17)-COUNTIF(Gradebook!$R$11:$R$41,"&gt;="&amp;OFFSET(A17,1,0,1,1))</f>
        <v>1</v>
      </c>
      <c r="D17" s="15">
        <f t="shared" ca="1" si="0"/>
        <v>0.16666666666666666</v>
      </c>
    </row>
    <row r="18" spans="1:4" x14ac:dyDescent="0.25">
      <c r="A18" s="53">
        <f>6*(A19-A16)/10+A16</f>
        <v>0.76</v>
      </c>
      <c r="B18" s="56" t="s">
        <v>26</v>
      </c>
      <c r="C18" s="9">
        <f ca="1">COUNTIF(Gradebook!$R$11:$R$41,"&gt;="&amp;A18)-COUNTIF(Gradebook!$R$11:$R$41,"&gt;="&amp;OFFSET(A18,1,0,1,1))</f>
        <v>0</v>
      </c>
      <c r="D18" s="15">
        <f t="shared" ca="1" si="0"/>
        <v>0</v>
      </c>
    </row>
    <row r="19" spans="1:4" x14ac:dyDescent="0.25">
      <c r="A19" s="55">
        <v>0.8</v>
      </c>
      <c r="B19" s="56" t="s">
        <v>25</v>
      </c>
      <c r="C19" s="9">
        <f ca="1">COUNTIF(Gradebook!$R$11:$R$41,"&gt;="&amp;A19)-COUNTIF(Gradebook!$R$11:$R$41,"&gt;="&amp;OFFSET(A19,1,0,1,1))</f>
        <v>2</v>
      </c>
      <c r="D19" s="15">
        <f t="shared" ca="1" si="0"/>
        <v>0.33333333333333331</v>
      </c>
    </row>
    <row r="20" spans="1:4" x14ac:dyDescent="0.25">
      <c r="A20" s="53">
        <f>3*(A22-A19)/10+A19</f>
        <v>0.83000000000000007</v>
      </c>
      <c r="B20" s="56" t="s">
        <v>23</v>
      </c>
      <c r="C20" s="9">
        <f ca="1">COUNTIF(Gradebook!$R$11:$R$41,"&gt;="&amp;A20)-COUNTIF(Gradebook!$R$11:$R$41,"&gt;="&amp;OFFSET(A20,1,0,1,1))</f>
        <v>0</v>
      </c>
      <c r="D20" s="15">
        <f t="shared" ca="1" si="0"/>
        <v>0</v>
      </c>
    </row>
    <row r="21" spans="1:4" x14ac:dyDescent="0.25">
      <c r="A21" s="53">
        <f>6*(A22-A19)/10+A19</f>
        <v>0.86</v>
      </c>
      <c r="B21" s="56" t="s">
        <v>22</v>
      </c>
      <c r="C21" s="9">
        <f ca="1">COUNTIF(Gradebook!$R$11:$R$41,"&gt;="&amp;A21)-COUNTIF(Gradebook!$R$11:$R$41,"&gt;="&amp;OFFSET(A21,1,0,1,1))</f>
        <v>1</v>
      </c>
      <c r="D21" s="15">
        <f t="shared" ca="1" si="0"/>
        <v>0.16666666666666666</v>
      </c>
    </row>
    <row r="22" spans="1:4" x14ac:dyDescent="0.25">
      <c r="A22" s="55">
        <v>0.9</v>
      </c>
      <c r="B22" s="56" t="s">
        <v>21</v>
      </c>
      <c r="C22" s="9">
        <f ca="1">COUNTIF(Gradebook!$R$11:$R$41,"&gt;="&amp;A22)-COUNTIF(Gradebook!$R$11:$R$41,"&gt;="&amp;OFFSET(A22,1,0,1,1))</f>
        <v>1</v>
      </c>
      <c r="D22" s="15">
        <f t="shared" ca="1" si="0"/>
        <v>0.16666666666666666</v>
      </c>
    </row>
    <row r="23" spans="1:4" x14ac:dyDescent="0.25">
      <c r="A23" s="53">
        <f>3*(1-A22)/10+A22</f>
        <v>0.93</v>
      </c>
      <c r="B23" s="54" t="s">
        <v>20</v>
      </c>
      <c r="C23" s="9">
        <f ca="1">COUNTIF(Gradebook!$R$11:$R$41,"&gt;="&amp;A23)-COUNTIF(Gradebook!$R$11:$R$41,"&gt;="&amp;OFFSET(A23,1,0,1,1))</f>
        <v>0</v>
      </c>
      <c r="D23" s="15">
        <f t="shared" ca="1" si="0"/>
        <v>0</v>
      </c>
    </row>
    <row r="24" spans="1:4" x14ac:dyDescent="0.25">
      <c r="A24" s="53">
        <f>6*(1-A22)/10+A22</f>
        <v>0.96</v>
      </c>
      <c r="B24" s="54" t="s">
        <v>19</v>
      </c>
      <c r="C24" s="9">
        <f ca="1">COUNTIF(Gradebook!$R$11:$R$41,"&gt;="&amp;A24)-COUNTIF(Gradebook!$R$11:$R$41,"&gt;="&amp;OFFSET(A24,1,0,1,1))</f>
        <v>1</v>
      </c>
      <c r="D24" s="27">
        <f t="shared" ca="1" si="0"/>
        <v>0.16666666666666666</v>
      </c>
    </row>
    <row r="25" spans="1:4" x14ac:dyDescent="0.25">
      <c r="A25" s="33">
        <v>100</v>
      </c>
      <c r="B25" s="16" t="s">
        <v>59</v>
      </c>
      <c r="C25" s="17">
        <f ca="1">SUM(C12:C24)</f>
        <v>6</v>
      </c>
    </row>
    <row r="27" spans="1:4" ht="13.8" x14ac:dyDescent="0.25">
      <c r="A27" s="21" t="s">
        <v>75</v>
      </c>
    </row>
    <row r="28" spans="1:4" x14ac:dyDescent="0.25">
      <c r="A28" s="50">
        <f>Gradebook!$R$42</f>
        <v>0.86222222222222211</v>
      </c>
      <c r="B28" s="51" t="str">
        <f>INDEX(B12:B24,MATCH(A28,A12:A24,1))</f>
        <v>B+</v>
      </c>
    </row>
    <row r="30" spans="1:4" ht="13.8" x14ac:dyDescent="0.25">
      <c r="A30" s="22" t="s">
        <v>70</v>
      </c>
      <c r="B30" s="50">
        <f>Gradebook!R43</f>
        <v>0.84857142857142853</v>
      </c>
      <c r="C30" s="59" t="s">
        <v>76</v>
      </c>
    </row>
    <row r="31" spans="1:4" ht="13.8" x14ac:dyDescent="0.25">
      <c r="A31" s="22" t="s">
        <v>71</v>
      </c>
      <c r="B31" s="50">
        <f>Gradebook!R44</f>
        <v>9.3303526176541501E-2</v>
      </c>
    </row>
    <row r="33" spans="1:4" x14ac:dyDescent="0.25">
      <c r="A33" s="60" t="s">
        <v>78</v>
      </c>
    </row>
    <row r="34" spans="1:4" ht="13.8" x14ac:dyDescent="0.25">
      <c r="A34" s="21" t="s">
        <v>77</v>
      </c>
    </row>
    <row r="35" spans="1:4" x14ac:dyDescent="0.25">
      <c r="A35" s="48" t="s">
        <v>24</v>
      </c>
      <c r="B35" s="48" t="s">
        <v>33</v>
      </c>
      <c r="C35" s="49" t="s">
        <v>45</v>
      </c>
      <c r="D35" s="52"/>
    </row>
    <row r="36" spans="1:4" x14ac:dyDescent="0.25">
      <c r="A36" s="54" t="s">
        <v>51</v>
      </c>
      <c r="B36" s="57">
        <v>1</v>
      </c>
      <c r="C36" s="28" t="s">
        <v>84</v>
      </c>
    </row>
    <row r="37" spans="1:4" x14ac:dyDescent="0.25">
      <c r="A37" s="54" t="s">
        <v>19</v>
      </c>
      <c r="B37" s="57">
        <v>0.98</v>
      </c>
      <c r="C37" s="28" t="s">
        <v>46</v>
      </c>
    </row>
    <row r="38" spans="1:4" x14ac:dyDescent="0.25">
      <c r="A38" s="54" t="s">
        <v>20</v>
      </c>
      <c r="B38" s="57">
        <v>0.95</v>
      </c>
      <c r="C38" s="28" t="s">
        <v>46</v>
      </c>
    </row>
    <row r="39" spans="1:4" x14ac:dyDescent="0.25">
      <c r="A39" s="54" t="s">
        <v>21</v>
      </c>
      <c r="B39" s="57">
        <v>0.92</v>
      </c>
      <c r="C39" s="28" t="s">
        <v>46</v>
      </c>
    </row>
    <row r="40" spans="1:4" x14ac:dyDescent="0.25">
      <c r="A40" s="54" t="s">
        <v>22</v>
      </c>
      <c r="B40" s="57">
        <v>0.88</v>
      </c>
      <c r="C40" s="28" t="s">
        <v>47</v>
      </c>
    </row>
    <row r="41" spans="1:4" x14ac:dyDescent="0.25">
      <c r="A41" s="54" t="s">
        <v>23</v>
      </c>
      <c r="B41" s="57">
        <v>0.85</v>
      </c>
      <c r="C41" s="28" t="s">
        <v>47</v>
      </c>
    </row>
    <row r="42" spans="1:4" x14ac:dyDescent="0.25">
      <c r="A42" s="54" t="s">
        <v>25</v>
      </c>
      <c r="B42" s="57">
        <v>0.82</v>
      </c>
      <c r="C42" s="28" t="s">
        <v>47</v>
      </c>
    </row>
    <row r="43" spans="1:4" x14ac:dyDescent="0.25">
      <c r="A43" s="54" t="s">
        <v>26</v>
      </c>
      <c r="B43" s="57">
        <v>0.78</v>
      </c>
      <c r="C43" s="28" t="s">
        <v>48</v>
      </c>
    </row>
    <row r="44" spans="1:4" x14ac:dyDescent="0.25">
      <c r="A44" s="54" t="s">
        <v>27</v>
      </c>
      <c r="B44" s="57">
        <v>0.75</v>
      </c>
      <c r="C44" s="28" t="s">
        <v>48</v>
      </c>
    </row>
    <row r="45" spans="1:4" x14ac:dyDescent="0.25">
      <c r="A45" s="54" t="s">
        <v>28</v>
      </c>
      <c r="B45" s="57">
        <v>0.72</v>
      </c>
      <c r="C45" s="28" t="s">
        <v>48</v>
      </c>
    </row>
    <row r="46" spans="1:4" x14ac:dyDescent="0.25">
      <c r="A46" s="54" t="s">
        <v>29</v>
      </c>
      <c r="B46" s="57">
        <v>0.68</v>
      </c>
      <c r="C46" s="28" t="s">
        <v>49</v>
      </c>
    </row>
    <row r="47" spans="1:4" x14ac:dyDescent="0.25">
      <c r="A47" s="54" t="s">
        <v>30</v>
      </c>
      <c r="B47" s="57">
        <v>0.65</v>
      </c>
      <c r="C47" s="28" t="s">
        <v>49</v>
      </c>
    </row>
    <row r="48" spans="1:4" x14ac:dyDescent="0.25">
      <c r="A48" s="54" t="s">
        <v>31</v>
      </c>
      <c r="B48" s="57">
        <v>0.62</v>
      </c>
      <c r="C48" s="28" t="s">
        <v>49</v>
      </c>
    </row>
    <row r="49" spans="1:5" x14ac:dyDescent="0.25">
      <c r="A49" s="54" t="s">
        <v>32</v>
      </c>
      <c r="B49" s="57">
        <v>0.55000000000000004</v>
      </c>
      <c r="C49" s="28" t="s">
        <v>50</v>
      </c>
    </row>
    <row r="51" spans="1:5" ht="13.8" x14ac:dyDescent="0.25">
      <c r="A51" s="21" t="s">
        <v>79</v>
      </c>
      <c r="C51" s="30" t="s">
        <v>85</v>
      </c>
    </row>
    <row r="52" spans="1:5" x14ac:dyDescent="0.25">
      <c r="A52" s="23" t="s">
        <v>80</v>
      </c>
      <c r="B52" s="24" t="s">
        <v>81</v>
      </c>
    </row>
    <row r="53" spans="1:5" x14ac:dyDescent="0.25">
      <c r="A53" s="53">
        <v>0.9</v>
      </c>
      <c r="B53" s="25">
        <f>PERCENTILE(Gradebook!$R$11:$R$41,A53)</f>
        <v>0.96476190476190471</v>
      </c>
      <c r="C53" s="59" t="s">
        <v>82</v>
      </c>
      <c r="D53" s="26"/>
      <c r="E53" s="26"/>
    </row>
    <row r="54" spans="1:5" x14ac:dyDescent="0.25">
      <c r="A54" s="53">
        <v>0.65</v>
      </c>
      <c r="B54" s="25">
        <f>PERCENTILE(Gradebook!$R$11:$R$41,A54)</f>
        <v>0.89309523809523805</v>
      </c>
      <c r="D54" s="26"/>
      <c r="E54" s="26"/>
    </row>
    <row r="55" spans="1:5" x14ac:dyDescent="0.25">
      <c r="A55" s="53">
        <v>0.35</v>
      </c>
      <c r="B55" s="25">
        <f>PERCENTILE(Gradebook!$R$11:$R$41,A55)</f>
        <v>0.81285714285714294</v>
      </c>
      <c r="D55" s="26"/>
      <c r="E55" s="26"/>
    </row>
    <row r="56" spans="1:5" x14ac:dyDescent="0.25">
      <c r="A56" s="53">
        <v>0.1</v>
      </c>
      <c r="B56" s="25">
        <f>PERCENTILE(Gradebook!$R$11:$R$41,A56)</f>
        <v>0.77333333333333332</v>
      </c>
    </row>
  </sheetData>
  <mergeCells count="1">
    <mergeCell ref="C11:D11"/>
  </mergeCells>
  <phoneticPr fontId="5" type="noConversion"/>
  <pageMargins left="0.75" right="0.25" top="0.5" bottom="0.2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"/>
  <sheetViews>
    <sheetView showGridLines="0" workbookViewId="0"/>
  </sheetViews>
  <sheetFormatPr defaultRowHeight="13.2" x14ac:dyDescent="0.25"/>
  <cols>
    <col min="1" max="1" width="3" style="31" customWidth="1"/>
    <col min="2" max="2" width="76" style="31" customWidth="1"/>
  </cols>
  <sheetData>
    <row r="1" spans="1:3" ht="32.1" customHeight="1" x14ac:dyDescent="0.25">
      <c r="A1" s="34"/>
      <c r="B1" s="35" t="s">
        <v>87</v>
      </c>
      <c r="C1" s="36"/>
    </row>
    <row r="2" spans="1:3" ht="15" x14ac:dyDescent="0.25">
      <c r="A2" s="34"/>
      <c r="B2" s="37"/>
      <c r="C2" s="36"/>
    </row>
    <row r="3" spans="1:3" ht="13.8" x14ac:dyDescent="0.25">
      <c r="A3" s="34"/>
      <c r="B3" s="38" t="s">
        <v>88</v>
      </c>
      <c r="C3" s="36"/>
    </row>
    <row r="4" spans="1:3" x14ac:dyDescent="0.25">
      <c r="A4" s="34"/>
      <c r="B4" s="39" t="s">
        <v>108</v>
      </c>
      <c r="C4" s="36"/>
    </row>
    <row r="5" spans="1:3" ht="15" x14ac:dyDescent="0.25">
      <c r="A5" s="34"/>
      <c r="B5" s="40"/>
      <c r="C5" s="36"/>
    </row>
    <row r="6" spans="1:3" ht="15.6" x14ac:dyDescent="0.3">
      <c r="A6" s="34"/>
      <c r="B6" s="41" t="s">
        <v>89</v>
      </c>
      <c r="C6" s="36"/>
    </row>
    <row r="7" spans="1:3" ht="15" x14ac:dyDescent="0.25">
      <c r="A7" s="34"/>
      <c r="B7" s="40"/>
      <c r="C7" s="36"/>
    </row>
    <row r="8" spans="1:3" ht="30" x14ac:dyDescent="0.25">
      <c r="A8" s="34"/>
      <c r="B8" s="40" t="s">
        <v>111</v>
      </c>
      <c r="C8" s="36"/>
    </row>
    <row r="9" spans="1:3" ht="15" x14ac:dyDescent="0.25">
      <c r="A9" s="34"/>
      <c r="B9" s="40"/>
      <c r="C9" s="36"/>
    </row>
    <row r="10" spans="1:3" ht="30" x14ac:dyDescent="0.25">
      <c r="A10" s="34"/>
      <c r="B10" s="40" t="s">
        <v>90</v>
      </c>
      <c r="C10" s="36"/>
    </row>
    <row r="11" spans="1:3" ht="15" x14ac:dyDescent="0.25">
      <c r="A11" s="34"/>
      <c r="B11" s="40"/>
      <c r="C11" s="36"/>
    </row>
    <row r="12" spans="1:3" ht="30" x14ac:dyDescent="0.25">
      <c r="A12" s="34"/>
      <c r="B12" s="40" t="s">
        <v>91</v>
      </c>
      <c r="C12" s="36"/>
    </row>
    <row r="13" spans="1:3" ht="15" x14ac:dyDescent="0.25">
      <c r="A13" s="34"/>
      <c r="B13" s="40"/>
      <c r="C13" s="36"/>
    </row>
    <row r="14" spans="1:3" ht="15" x14ac:dyDescent="0.25">
      <c r="A14" s="34"/>
      <c r="B14" s="85" t="s">
        <v>109</v>
      </c>
      <c r="C14" s="36"/>
    </row>
    <row r="15" spans="1:3" ht="15" x14ac:dyDescent="0.25">
      <c r="A15" s="34"/>
      <c r="B15" s="42"/>
      <c r="C15" s="36"/>
    </row>
    <row r="16" spans="1:3" ht="15.6" x14ac:dyDescent="0.3">
      <c r="A16" s="34"/>
      <c r="B16" s="86" t="s">
        <v>110</v>
      </c>
      <c r="C16" s="36"/>
    </row>
    <row r="17" spans="1:3" x14ac:dyDescent="0.25">
      <c r="A17" s="34"/>
      <c r="B17" s="34"/>
      <c r="C17" s="36"/>
    </row>
    <row r="18" spans="1:3" x14ac:dyDescent="0.25">
      <c r="A18" s="34"/>
      <c r="B18" s="34"/>
      <c r="C18" s="36"/>
    </row>
    <row r="19" spans="1:3" x14ac:dyDescent="0.25">
      <c r="A19" s="34"/>
      <c r="B19" s="34"/>
      <c r="C19" s="36"/>
    </row>
    <row r="20" spans="1:3" x14ac:dyDescent="0.25">
      <c r="A20" s="34"/>
      <c r="B20" s="34"/>
      <c r="C20" s="36"/>
    </row>
    <row r="21" spans="1:3" x14ac:dyDescent="0.25">
      <c r="A21" s="34"/>
      <c r="B21" s="34"/>
      <c r="C21" s="36"/>
    </row>
    <row r="22" spans="1:3" x14ac:dyDescent="0.25">
      <c r="A22" s="34"/>
      <c r="B22" s="34"/>
      <c r="C22" s="36"/>
    </row>
    <row r="23" spans="1:3" x14ac:dyDescent="0.25">
      <c r="A23" s="34"/>
      <c r="B23" s="34"/>
      <c r="C23" s="36"/>
    </row>
    <row r="24" spans="1:3" x14ac:dyDescent="0.25">
      <c r="A24" s="34"/>
      <c r="B24" s="34"/>
      <c r="C24" s="36"/>
    </row>
    <row r="25" spans="1:3" x14ac:dyDescent="0.25">
      <c r="A25" s="34"/>
      <c r="B25" s="34"/>
      <c r="C25" s="36"/>
    </row>
    <row r="26" spans="1:3" x14ac:dyDescent="0.25">
      <c r="A26" s="34"/>
      <c r="B26" s="34"/>
      <c r="C26" s="36"/>
    </row>
    <row r="27" spans="1:3" x14ac:dyDescent="0.25">
      <c r="A27" s="34"/>
      <c r="B27" s="34"/>
      <c r="C27" s="36"/>
    </row>
    <row r="28" spans="1:3" x14ac:dyDescent="0.25">
      <c r="A28" s="34"/>
      <c r="B28" s="34"/>
      <c r="C28" s="36"/>
    </row>
  </sheetData>
  <hyperlinks>
    <hyperlink ref="B4" r:id="rId1" xr:uid="{00000000-0004-0000-0300-000000000000}"/>
    <hyperlink ref="B14" r:id="rId2" xr:uid="{00000000-0004-0000-03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Gradebook</vt:lpstr>
      <vt:lpstr>Names</vt:lpstr>
      <vt:lpstr>Grades</vt:lpstr>
      <vt:lpstr>©</vt:lpstr>
      <vt:lpstr>displayID</vt:lpstr>
      <vt:lpstr>Gradebook!Print_Area</vt:lpstr>
      <vt:lpstr>Grades!Print_Area</vt:lpstr>
      <vt:lpstr>Names!Print_Area</vt:lpstr>
      <vt:lpstr>Gradebook!Print_Titles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Gradebook Template - Percentage System</dc:title>
  <dc:creator>Vertex42.com</dc:creator>
  <dc:description>(c) 2009-2014 Vertex42 LLC. All Rights Reserved.</dc:description>
  <cp:lastModifiedBy>Roger Lester Palabasan</cp:lastModifiedBy>
  <cp:lastPrinted>2009-11-18T17:09:33Z</cp:lastPrinted>
  <dcterms:created xsi:type="dcterms:W3CDTF">2008-04-12T17:21:19Z</dcterms:created>
  <dcterms:modified xsi:type="dcterms:W3CDTF">2020-03-29T23:45:36Z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https://www.vertex42.com/ExcelTemplates/gradebook.html</vt:lpwstr>
  </property>
</Properties>
</file>