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774C15CE-C816-49E5-ACE2-5A438278A8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F26" i="5" s="1"/>
  <c r="E14" i="5"/>
  <c r="C26" i="5"/>
  <c r="B26" i="5"/>
  <c r="C13" i="5"/>
  <c r="B13" i="5"/>
  <c r="B28" i="5" l="1"/>
  <c r="E46" i="5"/>
  <c r="F46" i="5"/>
  <c r="F48" i="5" s="1"/>
  <c r="E26" i="5"/>
  <c r="C28" i="5"/>
  <c r="E48" i="5" l="1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<sst xmlns="http://schemas.openxmlformats.org/spreadsheetml/2006/main" count="62" uniqueCount="61">
  <si>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</si>
  <si>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</si>
  <si>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</si>
  <si>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</si>
  <si>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</si>
  <si>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</si>
  <si>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</si>
  <si>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</si>
  <si>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</si>
  <si>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</si>
  <si>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</si>
  <si>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</si>
  <si>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</si>
  <si>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</si>
  <si>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</si>
  <si>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</si>
  <si>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</si>
  <si>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</si>
  <si>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</si>
  <si>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</si>
  <si>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</si>
  <si>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</si>
  <si>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</si>
  <si>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</si>
  <si>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</si>
  <si>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</si>
  <si>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</si>
  <si>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</si>
  <si>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</si>
  <si>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</si>
  <si>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</si>
  <si>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</si>
  <si>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</si>
  <si>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</si>
  <si>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</si>
  <si>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</si>
  <si>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</si>
  <si>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</si>
  <si>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</si>
  <si>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</si>
  <si>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</si>
  <si>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</si>
  <si>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</si>
  <si>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</si>
  <si>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</si>
  <si>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</si>
  <si>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</si>
  <si>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</si>
  <si>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</si>
  <si>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</si>
  <si>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</si>
  <si>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</si>
  <si>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</si>
  <si>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</si>
  <si>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</si>
  <si>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</si>
  <si>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</si>
  <si>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</si>
  <si>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</si>
  <si>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</si>
  <si>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31 de Diciembre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</si>
</sst>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16" zoomScaleNormal="100" zoomScaleSheetLayoutView="100" workbookViewId="0">
      <selection sqref="A1:F49"/>
    </sheetView>
  </sheetViews>
  <sheetFormatPr baseColWidth="10" defaultColWidth="12" defaultRowHeight="10.199999999999999" x14ac:dyDescent="0.2"/>
  <cols>
    <col min="1" max="1" width="61.85546875" style="1" customWidth="1"/>
    <col min="2" max="2" width="15.85546875" style="1" customWidth="1"/>
    <col min="3" max="3" width="15.85546875" style="4" customWidth="1"/>
    <col min="4" max="4" width="61.85546875" style="4" customWidth="1"/>
    <col min="5" max="6" width="15.8554687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2022</v>
      </c>
      <c r="C2" s="5">
        <v>2021</v>
      </c>
      <c r="D2" s="5" t="s">
        <v>51</v>
      </c>
      <c r="E2" s="5">
        <v>2022</v>
      </c>
      <c r="F2" s="5">
        <v>2021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8485311.5500000007</v>
      </c>
      <c r="C5" s="18">
        <v>26491835.719999999</v>
      </c>
      <c r="D5" s="9" t="s">
        <v>36</v>
      </c>
      <c r="E5" s="18">
        <v>3856316.75</v>
      </c>
      <c r="F5" s="21">
        <v>6596962.3099999996</v>
      </c>
    </row>
    <row r="6" spans="1:6" x14ac:dyDescent="0.2">
      <c r="A6" s="9" t="s">
        <v>23</v>
      </c>
      <c r="B6" s="18">
        <v>7948719.5800000001</v>
      </c>
      <c r="C6" s="18">
        <v>3435594.69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0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0.399999999999999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</v>
      </c>
      <c r="F12" s="21">
        <v>-18041115.440000001</v>
      </c>
    </row>
    <row r="13" spans="1:6" x14ac:dyDescent="0.2">
      <c r="A13" s="8" t="s">
        <v>52</v>
      </c>
      <c r="B13" s="20">
        <f>SUM(B5:B11)</f>
        <v>16434031.130000001</v>
      </c>
      <c r="C13" s="20">
        <f>SUM(C5:C11)</f>
        <v>29927430.41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3856316.75</v>
      </c>
      <c r="F14" s="25">
        <f>SUM(F5:F12)</f>
        <v>-11444153.130000003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49999740.799999997</v>
      </c>
      <c r="C18" s="18">
        <v>48457919.039999999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37125631.659999996</v>
      </c>
      <c r="C19" s="18">
        <v>14214719.16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0.399999999999999" x14ac:dyDescent="0.2">
      <c r="A21" s="9" t="s">
        <v>33</v>
      </c>
      <c r="B21" s="18">
        <v>-10638604.039999999</v>
      </c>
      <c r="C21" s="18">
        <v>-9158674.8100000005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640655.76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640655.76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76486768.419999987</v>
      </c>
      <c r="C26" s="20">
        <f>SUM(C16:C24)</f>
        <v>53513963.390000001</v>
      </c>
      <c r="D26" s="12" t="s">
        <v>50</v>
      </c>
      <c r="E26" s="20">
        <f>SUM(E24+E14)</f>
        <v>3856316.75</v>
      </c>
      <c r="F26" s="25">
        <f>SUM(F14+F24)</f>
        <v>-10803497.370000003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92920799.549999982</v>
      </c>
      <c r="C28" s="20">
        <f>C13+C26</f>
        <v>83441393.799999997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68653308.829999998</v>
      </c>
      <c r="F30" s="25">
        <f>SUM(F31:F33)</f>
        <v>68643600.400000006</v>
      </c>
    </row>
    <row r="31" spans="1:6" x14ac:dyDescent="0.2">
      <c r="A31" s="13"/>
      <c r="B31" s="14"/>
      <c r="C31" s="15"/>
      <c r="D31" s="9" t="s">
        <v>2</v>
      </c>
      <c r="E31" s="18">
        <v>68652859.829999998</v>
      </c>
      <c r="F31" s="21">
        <v>68643151.400000006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20411173.969999999</v>
      </c>
      <c r="F35" s="25">
        <f>SUM(F36:F40)</f>
        <v>25601290.770000003</v>
      </c>
    </row>
    <row r="36" spans="1:6" x14ac:dyDescent="0.2">
      <c r="A36" s="13"/>
      <c r="B36" s="14"/>
      <c r="C36" s="15"/>
      <c r="D36" s="9" t="s">
        <v>46</v>
      </c>
      <c r="E36" s="18">
        <v>558608.18999999994</v>
      </c>
      <c r="F36" s="21">
        <v>-448148.55</v>
      </c>
    </row>
    <row r="37" spans="1:6" x14ac:dyDescent="0.2">
      <c r="A37" s="13"/>
      <c r="B37" s="14"/>
      <c r="C37" s="15"/>
      <c r="D37" s="9" t="s">
        <v>14</v>
      </c>
      <c r="E37" s="18">
        <v>-375874.15</v>
      </c>
      <c r="F37" s="21">
        <v>5709475.9000000004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20339963.420000002</v>
      </c>
    </row>
    <row r="41" spans="1:6" x14ac:dyDescent="0.2">
      <c r="A41" s="13"/>
      <c r="B41" s="14"/>
      <c r="C41" s="15"/>
      <c r="D41" s="10"/>
      <c r="E41" s="19"/>
      <c r="F41" s="23"/>
    </row>
    <row r="42" spans="1:6" ht="20.399999999999999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89064482.799999997</v>
      </c>
      <c r="F46" s="25">
        <f>SUM(F42+F35+F30)</f>
        <v>94244891.170000017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92920799.549999997</v>
      </c>
      <c r="F48" s="20">
        <f>F46+F26</f>
        <v>83441393.800000012</v>
      </c>
    </row>
    <row r="49" spans="1:6" x14ac:dyDescent="0.2">
      <c r="A49" s="13"/>
      <c r="B49" s="14"/>
      <c r="C49" s="14"/>
      <c r="D49" s="16"/>
      <c r="E49" s="15"/>
      <c r="F49" s="15"/>
    </row>
    <row r="51" spans="1:6" ht="13.2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016463-3FAD-4F65-BBCA-A6249159A9D2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DEPTO_REC_FIN</cp:lastModifiedBy>
  <cp:lastPrinted>2018-03-04T05:00:29Z</cp:lastPrinted>
  <dcterms:created xsi:type="dcterms:W3CDTF">2012-12-11T20:26:08Z</dcterms:created>
  <dcterms:modified xsi:type="dcterms:W3CDTF">2023-01-20T19:09:50Z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