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6.-LEY DE DISCIPLINA FINANCIERA\"/>
    </mc:Choice>
  </mc:AlternateContent>
  <xr:revisionPtr revIDLastSave="0" documentId="8_{2992A8CB-D7A9-470F-82C0-E26066182FC5}" xr6:coauthVersionLast="47" xr6:coauthVersionMax="47" xr10:uidLastSave="{00000000-0000-0000-0000-000000000000}"/>
  <bookViews>
    <workbookView xWindow="-120" yWindow="-120" windowWidth="24240" windowHeight="13140" xr2:uid="{C6B83987-B589-4DB0-A91E-8A1DF806EF23}"/>
  </bookViews>
  <sheets>
    <sheet name="F6A" sheetId="1" r:id="rId1"/>
  </sheets>
  <definedNames>
    <definedName name="_xlnm.Print_Area" localSheetId="0">F6A!$A$1:$G$160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F150" i="1"/>
  <c r="E150" i="1"/>
  <c r="C150" i="1"/>
  <c r="B150" i="1"/>
  <c r="D149" i="1"/>
  <c r="G149" i="1" s="1"/>
  <c r="G148" i="1"/>
  <c r="D148" i="1"/>
  <c r="D147" i="1"/>
  <c r="G147" i="1" s="1"/>
  <c r="G146" i="1" s="1"/>
  <c r="F146" i="1"/>
  <c r="E146" i="1"/>
  <c r="C146" i="1"/>
  <c r="B146" i="1"/>
  <c r="D145" i="1"/>
  <c r="G145" i="1" s="1"/>
  <c r="G144" i="1"/>
  <c r="D144" i="1"/>
  <c r="D143" i="1"/>
  <c r="G143" i="1" s="1"/>
  <c r="G142" i="1"/>
  <c r="D142" i="1"/>
  <c r="D141" i="1"/>
  <c r="G141" i="1" s="1"/>
  <c r="G140" i="1"/>
  <c r="D140" i="1"/>
  <c r="D139" i="1"/>
  <c r="D137" i="1" s="1"/>
  <c r="G138" i="1"/>
  <c r="D138" i="1"/>
  <c r="F137" i="1"/>
  <c r="E137" i="1"/>
  <c r="C137" i="1"/>
  <c r="B137" i="1"/>
  <c r="G136" i="1"/>
  <c r="D136" i="1"/>
  <c r="D135" i="1"/>
  <c r="G135" i="1" s="1"/>
  <c r="G134" i="1"/>
  <c r="D134" i="1"/>
  <c r="D133" i="1" s="1"/>
  <c r="F133" i="1"/>
  <c r="E133" i="1"/>
  <c r="C133" i="1"/>
  <c r="B133" i="1"/>
  <c r="G132" i="1"/>
  <c r="D132" i="1"/>
  <c r="D131" i="1"/>
  <c r="G131" i="1" s="1"/>
  <c r="G130" i="1"/>
  <c r="D130" i="1"/>
  <c r="D129" i="1"/>
  <c r="G129" i="1" s="1"/>
  <c r="G128" i="1"/>
  <c r="D128" i="1"/>
  <c r="D127" i="1"/>
  <c r="G127" i="1" s="1"/>
  <c r="G126" i="1"/>
  <c r="D126" i="1"/>
  <c r="D125" i="1"/>
  <c r="G125" i="1" s="1"/>
  <c r="G124" i="1"/>
  <c r="D124" i="1"/>
  <c r="D123" i="1" s="1"/>
  <c r="F123" i="1"/>
  <c r="E123" i="1"/>
  <c r="C123" i="1"/>
  <c r="B123" i="1"/>
  <c r="G122" i="1"/>
  <c r="D122" i="1"/>
  <c r="D121" i="1"/>
  <c r="G121" i="1" s="1"/>
  <c r="G120" i="1"/>
  <c r="D120" i="1"/>
  <c r="D119" i="1"/>
  <c r="G119" i="1" s="1"/>
  <c r="G118" i="1"/>
  <c r="D118" i="1"/>
  <c r="D117" i="1"/>
  <c r="G117" i="1" s="1"/>
  <c r="G116" i="1"/>
  <c r="D116" i="1"/>
  <c r="D115" i="1"/>
  <c r="G115" i="1" s="1"/>
  <c r="G114" i="1"/>
  <c r="D114" i="1"/>
  <c r="D113" i="1" s="1"/>
  <c r="F113" i="1"/>
  <c r="E113" i="1"/>
  <c r="C113" i="1"/>
  <c r="B113" i="1"/>
  <c r="G112" i="1"/>
  <c r="D112" i="1"/>
  <c r="D111" i="1"/>
  <c r="G111" i="1" s="1"/>
  <c r="G110" i="1"/>
  <c r="D110" i="1"/>
  <c r="D109" i="1"/>
  <c r="G109" i="1" s="1"/>
  <c r="G108" i="1"/>
  <c r="D108" i="1"/>
  <c r="D107" i="1"/>
  <c r="G107" i="1" s="1"/>
  <c r="G106" i="1"/>
  <c r="D106" i="1"/>
  <c r="D105" i="1"/>
  <c r="G105" i="1" s="1"/>
  <c r="G104" i="1"/>
  <c r="D104" i="1"/>
  <c r="D103" i="1" s="1"/>
  <c r="F103" i="1"/>
  <c r="E103" i="1"/>
  <c r="C103" i="1"/>
  <c r="B103" i="1"/>
  <c r="G102" i="1"/>
  <c r="D102" i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F93" i="1"/>
  <c r="E93" i="1"/>
  <c r="C93" i="1"/>
  <c r="C84" i="1" s="1"/>
  <c r="B93" i="1"/>
  <c r="B84" i="1" s="1"/>
  <c r="D92" i="1"/>
  <c r="G92" i="1" s="1"/>
  <c r="D91" i="1"/>
  <c r="G91" i="1" s="1"/>
  <c r="D90" i="1"/>
  <c r="G90" i="1" s="1"/>
  <c r="D89" i="1"/>
  <c r="D85" i="1" s="1"/>
  <c r="D88" i="1"/>
  <c r="G88" i="1" s="1"/>
  <c r="D87" i="1"/>
  <c r="G87" i="1" s="1"/>
  <c r="D86" i="1"/>
  <c r="G86" i="1" s="1"/>
  <c r="F85" i="1"/>
  <c r="F84" i="1" s="1"/>
  <c r="E85" i="1"/>
  <c r="C85" i="1"/>
  <c r="B85" i="1"/>
  <c r="E84" i="1"/>
  <c r="D82" i="1"/>
  <c r="G82" i="1" s="1"/>
  <c r="D81" i="1"/>
  <c r="G81" i="1" s="1"/>
  <c r="D80" i="1"/>
  <c r="G80" i="1" s="1"/>
  <c r="D79" i="1"/>
  <c r="G79" i="1" s="1"/>
  <c r="D78" i="1"/>
  <c r="G78" i="1" s="1"/>
  <c r="D77" i="1"/>
  <c r="G77" i="1" s="1"/>
  <c r="D76" i="1"/>
  <c r="D75" i="1" s="1"/>
  <c r="F75" i="1"/>
  <c r="E75" i="1"/>
  <c r="C75" i="1"/>
  <c r="B75" i="1"/>
  <c r="D74" i="1"/>
  <c r="D71" i="1" s="1"/>
  <c r="D73" i="1"/>
  <c r="G73" i="1" s="1"/>
  <c r="D72" i="1"/>
  <c r="G72" i="1" s="1"/>
  <c r="F71" i="1"/>
  <c r="E71" i="1"/>
  <c r="E9" i="1" s="1"/>
  <c r="E159" i="1" s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F62" i="1"/>
  <c r="E62" i="1"/>
  <c r="C62" i="1"/>
  <c r="B62" i="1"/>
  <c r="D61" i="1"/>
  <c r="G61" i="1" s="1"/>
  <c r="D60" i="1"/>
  <c r="G60" i="1" s="1"/>
  <c r="D59" i="1"/>
  <c r="D58" i="1" s="1"/>
  <c r="F58" i="1"/>
  <c r="E58" i="1"/>
  <c r="C58" i="1"/>
  <c r="B58" i="1"/>
  <c r="D57" i="1"/>
  <c r="G57" i="1" s="1"/>
  <c r="D56" i="1"/>
  <c r="G56" i="1" s="1"/>
  <c r="D55" i="1"/>
  <c r="G55" i="1" s="1"/>
  <c r="G54" i="1"/>
  <c r="D54" i="1"/>
  <c r="D53" i="1"/>
  <c r="G53" i="1" s="1"/>
  <c r="D52" i="1"/>
  <c r="D48" i="1" s="1"/>
  <c r="D51" i="1"/>
  <c r="G51" i="1" s="1"/>
  <c r="G50" i="1"/>
  <c r="D50" i="1"/>
  <c r="D49" i="1"/>
  <c r="G49" i="1" s="1"/>
  <c r="F48" i="1"/>
  <c r="E48" i="1"/>
  <c r="C48" i="1"/>
  <c r="B48" i="1"/>
  <c r="D47" i="1"/>
  <c r="G47" i="1" s="1"/>
  <c r="D46" i="1"/>
  <c r="G46" i="1" s="1"/>
  <c r="D45" i="1"/>
  <c r="G45" i="1" s="1"/>
  <c r="G44" i="1"/>
  <c r="D44" i="1"/>
  <c r="D43" i="1"/>
  <c r="G43" i="1" s="1"/>
  <c r="D42" i="1"/>
  <c r="D38" i="1" s="1"/>
  <c r="D41" i="1"/>
  <c r="G41" i="1" s="1"/>
  <c r="G40" i="1"/>
  <c r="D40" i="1"/>
  <c r="D39" i="1"/>
  <c r="G39" i="1" s="1"/>
  <c r="F38" i="1"/>
  <c r="E38" i="1"/>
  <c r="C38" i="1"/>
  <c r="B38" i="1"/>
  <c r="D37" i="1"/>
  <c r="G37" i="1" s="1"/>
  <c r="D36" i="1"/>
  <c r="G36" i="1" s="1"/>
  <c r="D35" i="1"/>
  <c r="G35" i="1" s="1"/>
  <c r="G34" i="1"/>
  <c r="D34" i="1"/>
  <c r="D33" i="1"/>
  <c r="G33" i="1" s="1"/>
  <c r="D32" i="1"/>
  <c r="D28" i="1" s="1"/>
  <c r="D31" i="1"/>
  <c r="G31" i="1" s="1"/>
  <c r="G30" i="1"/>
  <c r="D30" i="1"/>
  <c r="D29" i="1"/>
  <c r="G29" i="1" s="1"/>
  <c r="F28" i="1"/>
  <c r="E28" i="1"/>
  <c r="C28" i="1"/>
  <c r="B28" i="1"/>
  <c r="D27" i="1"/>
  <c r="G27" i="1" s="1"/>
  <c r="D26" i="1"/>
  <c r="G26" i="1" s="1"/>
  <c r="D25" i="1"/>
  <c r="G25" i="1" s="1"/>
  <c r="G24" i="1"/>
  <c r="D24" i="1"/>
  <c r="D23" i="1"/>
  <c r="G23" i="1" s="1"/>
  <c r="D22" i="1"/>
  <c r="D18" i="1" s="1"/>
  <c r="D21" i="1"/>
  <c r="G21" i="1" s="1"/>
  <c r="G20" i="1"/>
  <c r="D20" i="1"/>
  <c r="D19" i="1"/>
  <c r="G19" i="1" s="1"/>
  <c r="F18" i="1"/>
  <c r="F9" i="1" s="1"/>
  <c r="E18" i="1"/>
  <c r="C18" i="1"/>
  <c r="B18" i="1"/>
  <c r="D17" i="1"/>
  <c r="G17" i="1" s="1"/>
  <c r="D16" i="1"/>
  <c r="G16" i="1" s="1"/>
  <c r="D15" i="1"/>
  <c r="G15" i="1" s="1"/>
  <c r="G14" i="1"/>
  <c r="D14" i="1"/>
  <c r="D13" i="1"/>
  <c r="G13" i="1" s="1"/>
  <c r="D12" i="1"/>
  <c r="G12" i="1" s="1"/>
  <c r="D11" i="1"/>
  <c r="G11" i="1" s="1"/>
  <c r="F10" i="1"/>
  <c r="E10" i="1"/>
  <c r="C10" i="1"/>
  <c r="C9" i="1" s="1"/>
  <c r="C159" i="1" s="1"/>
  <c r="B10" i="1"/>
  <c r="B9" i="1" s="1"/>
  <c r="G133" i="1" l="1"/>
  <c r="G150" i="1"/>
  <c r="G62" i="1"/>
  <c r="G10" i="1"/>
  <c r="G103" i="1"/>
  <c r="G48" i="1"/>
  <c r="D84" i="1"/>
  <c r="G93" i="1"/>
  <c r="G113" i="1"/>
  <c r="G28" i="1"/>
  <c r="G71" i="1"/>
  <c r="F159" i="1"/>
  <c r="B159" i="1"/>
  <c r="G18" i="1"/>
  <c r="G123" i="1"/>
  <c r="G74" i="1"/>
  <c r="G89" i="1"/>
  <c r="G85" i="1" s="1"/>
  <c r="G84" i="1" s="1"/>
  <c r="D10" i="1"/>
  <c r="D62" i="1"/>
  <c r="D93" i="1"/>
  <c r="D150" i="1"/>
  <c r="G59" i="1"/>
  <c r="G58" i="1" s="1"/>
  <c r="G22" i="1"/>
  <c r="G32" i="1"/>
  <c r="G42" i="1"/>
  <c r="G38" i="1" s="1"/>
  <c r="G52" i="1"/>
  <c r="G76" i="1"/>
  <c r="G75" i="1" s="1"/>
  <c r="D146" i="1"/>
  <c r="G139" i="1"/>
  <c r="G137" i="1" s="1"/>
  <c r="G9" i="1" l="1"/>
  <c r="G159" i="1" s="1"/>
  <c r="D9" i="1"/>
  <c r="D159" i="1" s="1"/>
</calcChain>
</file>

<file path=xl/sharedStrings.xml><?xml version="1.0" encoding="utf-8"?>
<sst xmlns="http://schemas.openxmlformats.org/spreadsheetml/2006/main" count="286" uniqueCount="213">
  <si>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</si>
  <si>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</si>
  <si>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</si>
  <si>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</si>
  <si>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30 de Septiembre de 2023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</si>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</sst>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  <xf numFmtId="0" fontId="7" fillId="0" borderId="0" xfId="3" applyAlignment="1" applyProtection="1">
      <alignment horizontal="left" vertical="top" indent="1"/>
      <protection locked="0"/>
    </xf>
  </cellXfs>
  <cellStyles count="4">
    <cellStyle name="Millares" xfId="1" builtinId="3"/>
    <cellStyle name="Normal" xfId="0" builtinId="0"/>
    <cellStyle name="Normal 2 2" xfId="3" xr:uid="{6FB1B14F-CC6E-4626-8543-8D11298F3C56}"/>
    <cellStyle name="Normal 3" xfId="2" xr:uid="{E82BD5AB-70AB-416C-BC41-83BFCF3DA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6732495</xdr:colOff>
      <xdr:row>165</xdr:row>
      <xdr:rowOff>26894</xdr:rowOff>
    </xdr:from>
    <xdr:to>
      <xdr:col>4</xdr:col>
      <xdr:colOff>66340</xdr:colOff>
      <xdr:row>170</xdr:row>
      <xdr:rowOff>52444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5F5D1C-4363-4A66-8CD1-73BFA100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2495" y="32078519"/>
          <a:ext cx="4420945" cy="978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0DE0-B617-4285-A7F1-4BA19BE9FC2B}">
  <sheetPr>
    <pageSetUpPr fitToPage="1"/>
  </sheetPr>
  <dimension ref="A1:H163"/>
  <sheetViews>
    <sheetView showGridLines="0" tabSelected="1" zoomScale="85" zoomScaleNormal="85" workbookViewId="0">
      <selection activeCell="A163" sqref="A163:F172"/>
    </sheetView>
  </sheetViews>
  <sheetFormatPr baseColWidth="10" defaultRowHeight="15"/>
  <cols>
    <col min="1" max="1" width="103.28515625" customWidth="1"/>
    <col min="2" max="5" width="21" customWidth="1"/>
    <col min="6" max="6" width="20.85546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30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32651922.5</v>
      </c>
      <c r="C9" s="10">
        <f t="shared" ref="C9:G9" si="0">C10+C18+C189+C28+C38+C48+C58+C62+C71+C75</f>
        <v>6007977.4900000002</v>
      </c>
      <c r="D9" s="10">
        <f t="shared" si="0"/>
        <v>38659899.990000002</v>
      </c>
      <c r="E9" s="10">
        <f t="shared" si="0"/>
        <v>21866843.25</v>
      </c>
      <c r="F9" s="10">
        <f t="shared" si="0"/>
        <v>21623848.150000002</v>
      </c>
      <c r="G9" s="10">
        <f t="shared" si="0"/>
        <v>16793056.740000002</v>
      </c>
    </row>
    <row r="10" spans="1:8">
      <c r="A10" s="11" t="s">
        <v>15</v>
      </c>
      <c r="B10" s="12">
        <f>SUM(B11:B17)</f>
        <v>24391390.32</v>
      </c>
      <c r="C10" s="12">
        <f t="shared" ref="C10:G10" si="1">SUM(C11:C17)</f>
        <v>1570367</v>
      </c>
      <c r="D10" s="12">
        <f t="shared" si="1"/>
        <v>25961757.32</v>
      </c>
      <c r="E10" s="12">
        <f t="shared" si="1"/>
        <v>15556523.02</v>
      </c>
      <c r="F10" s="12">
        <f t="shared" si="1"/>
        <v>15556523.02</v>
      </c>
      <c r="G10" s="12">
        <f t="shared" si="1"/>
        <v>10405234.300000001</v>
      </c>
    </row>
    <row r="11" spans="1:8">
      <c r="A11" s="13" t="s">
        <v>16</v>
      </c>
      <c r="B11" s="14">
        <v>8753049.1099999994</v>
      </c>
      <c r="C11" s="14">
        <v>350122.26</v>
      </c>
      <c r="D11" s="12">
        <f>B11+C11</f>
        <v>9103171.3699999992</v>
      </c>
      <c r="E11" s="14">
        <v>6303198.0599999996</v>
      </c>
      <c r="F11" s="14">
        <v>6303198.0599999996</v>
      </c>
      <c r="G11" s="12">
        <f>D11-E11</f>
        <v>2799973.3099999996</v>
      </c>
      <c r="H11" s="15" t="s">
        <v>17</v>
      </c>
    </row>
    <row r="12" spans="1:8">
      <c r="A12" s="13" t="s">
        <v>18</v>
      </c>
      <c r="B12" s="14">
        <v>9738375.75</v>
      </c>
      <c r="C12" s="14">
        <v>870229.5</v>
      </c>
      <c r="D12" s="12">
        <f t="shared" ref="D12:D17" si="2">B12+C12</f>
        <v>10608605.25</v>
      </c>
      <c r="E12" s="14">
        <v>6681501.4500000002</v>
      </c>
      <c r="F12" s="14">
        <v>6681501.4500000002</v>
      </c>
      <c r="G12" s="12">
        <f t="shared" ref="G12:G17" si="3">D12-E12</f>
        <v>3927103.8</v>
      </c>
      <c r="H12" s="15" t="s">
        <v>19</v>
      </c>
    </row>
    <row r="13" spans="1:8">
      <c r="A13" s="13" t="s">
        <v>20</v>
      </c>
      <c r="B13" s="14">
        <v>1628803.62</v>
      </c>
      <c r="C13" s="14">
        <v>52830.39</v>
      </c>
      <c r="D13" s="12">
        <f t="shared" si="2"/>
        <v>1681634.01</v>
      </c>
      <c r="E13" s="14">
        <v>381252.06</v>
      </c>
      <c r="F13" s="14">
        <v>381252.06</v>
      </c>
      <c r="G13" s="12">
        <f t="shared" si="3"/>
        <v>1300381.95</v>
      </c>
      <c r="H13" s="15" t="s">
        <v>21</v>
      </c>
    </row>
    <row r="14" spans="1:8">
      <c r="A14" s="13" t="s">
        <v>22</v>
      </c>
      <c r="B14" s="14">
        <v>3066047</v>
      </c>
      <c r="C14" s="14">
        <v>187940.05</v>
      </c>
      <c r="D14" s="12">
        <f t="shared" si="2"/>
        <v>3253987.05</v>
      </c>
      <c r="E14" s="14">
        <v>1487907.63</v>
      </c>
      <c r="F14" s="14">
        <v>1487907.63</v>
      </c>
      <c r="G14" s="12">
        <f t="shared" si="3"/>
        <v>1766079.42</v>
      </c>
      <c r="H14" s="15" t="s">
        <v>23</v>
      </c>
    </row>
    <row r="15" spans="1:8">
      <c r="A15" s="13" t="s">
        <v>24</v>
      </c>
      <c r="B15" s="14">
        <v>1205114.8400000001</v>
      </c>
      <c r="C15" s="14">
        <v>109244.8</v>
      </c>
      <c r="D15" s="12">
        <f t="shared" si="2"/>
        <v>1314359.6400000001</v>
      </c>
      <c r="E15" s="14">
        <v>702663.82</v>
      </c>
      <c r="F15" s="14">
        <v>702663.82</v>
      </c>
      <c r="G15" s="12">
        <f t="shared" si="3"/>
        <v>611695.82000000018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896295.2300000001</v>
      </c>
      <c r="C18" s="12">
        <f t="shared" ref="C18:G18" si="4">SUM(C19:C27)</f>
        <v>23593</v>
      </c>
      <c r="D18" s="12">
        <f t="shared" si="4"/>
        <v>919888.2300000001</v>
      </c>
      <c r="E18" s="12">
        <f t="shared" si="4"/>
        <v>669182.25</v>
      </c>
      <c r="F18" s="12">
        <f t="shared" si="4"/>
        <v>669182.25</v>
      </c>
      <c r="G18" s="12">
        <f t="shared" si="4"/>
        <v>250705.98</v>
      </c>
    </row>
    <row r="19" spans="1:8">
      <c r="A19" s="13" t="s">
        <v>31</v>
      </c>
      <c r="B19" s="14">
        <v>250787.03</v>
      </c>
      <c r="C19" s="14">
        <v>0</v>
      </c>
      <c r="D19" s="12">
        <f t="shared" ref="D19:D27" si="5">B19+C19</f>
        <v>250787.03</v>
      </c>
      <c r="E19" s="14">
        <v>217857.53</v>
      </c>
      <c r="F19" s="14">
        <v>217857.53</v>
      </c>
      <c r="G19" s="12">
        <f t="shared" ref="G19:G27" si="6">D19-E19</f>
        <v>32929.5</v>
      </c>
      <c r="H19" s="15" t="s">
        <v>32</v>
      </c>
    </row>
    <row r="20" spans="1:8">
      <c r="A20" s="13" t="s">
        <v>33</v>
      </c>
      <c r="B20" s="14">
        <v>47285.1</v>
      </c>
      <c r="C20" s="14">
        <v>0</v>
      </c>
      <c r="D20" s="12">
        <f t="shared" si="5"/>
        <v>47285.1</v>
      </c>
      <c r="E20" s="14">
        <v>43584.69</v>
      </c>
      <c r="F20" s="14">
        <v>43584.69</v>
      </c>
      <c r="G20" s="12">
        <f t="shared" si="6"/>
        <v>3700.4099999999962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82214.38</v>
      </c>
      <c r="C22" s="14">
        <v>0</v>
      </c>
      <c r="D22" s="12">
        <f t="shared" si="5"/>
        <v>82214.38</v>
      </c>
      <c r="E22" s="14">
        <v>55707.71</v>
      </c>
      <c r="F22" s="14">
        <v>55707.71</v>
      </c>
      <c r="G22" s="12">
        <f t="shared" si="6"/>
        <v>26506.670000000006</v>
      </c>
      <c r="H22" s="15" t="s">
        <v>38</v>
      </c>
    </row>
    <row r="23" spans="1:8">
      <c r="A23" s="13" t="s">
        <v>39</v>
      </c>
      <c r="B23" s="14">
        <v>133987.57</v>
      </c>
      <c r="C23" s="14">
        <v>0</v>
      </c>
      <c r="D23" s="12">
        <f t="shared" si="5"/>
        <v>133987.57</v>
      </c>
      <c r="E23" s="14">
        <v>47714.9</v>
      </c>
      <c r="F23" s="14">
        <v>47714.9</v>
      </c>
      <c r="G23" s="12">
        <f t="shared" si="6"/>
        <v>86272.670000000013</v>
      </c>
      <c r="H23" s="15" t="s">
        <v>40</v>
      </c>
    </row>
    <row r="24" spans="1:8">
      <c r="A24" s="13" t="s">
        <v>41</v>
      </c>
      <c r="B24" s="14">
        <v>270358.78000000003</v>
      </c>
      <c r="C24" s="14">
        <v>-24892</v>
      </c>
      <c r="D24" s="12">
        <f t="shared" si="5"/>
        <v>245466.78000000003</v>
      </c>
      <c r="E24" s="14">
        <v>214678.01</v>
      </c>
      <c r="F24" s="14">
        <v>214678.01</v>
      </c>
      <c r="G24" s="12">
        <f t="shared" si="6"/>
        <v>30788.770000000019</v>
      </c>
      <c r="H24" s="15" t="s">
        <v>42</v>
      </c>
    </row>
    <row r="25" spans="1:8">
      <c r="A25" s="13" t="s">
        <v>43</v>
      </c>
      <c r="B25" s="14">
        <v>10000</v>
      </c>
      <c r="C25" s="14">
        <v>30485</v>
      </c>
      <c r="D25" s="12">
        <f t="shared" si="5"/>
        <v>40485</v>
      </c>
      <c r="E25" s="14">
        <v>32795.72</v>
      </c>
      <c r="F25" s="14">
        <v>32795.72</v>
      </c>
      <c r="G25" s="12">
        <f t="shared" si="6"/>
        <v>7689.2799999999988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101662.37</v>
      </c>
      <c r="C27" s="14">
        <v>18000</v>
      </c>
      <c r="D27" s="12">
        <f t="shared" si="5"/>
        <v>119662.37</v>
      </c>
      <c r="E27" s="14">
        <v>56843.69</v>
      </c>
      <c r="F27" s="14">
        <v>56843.69</v>
      </c>
      <c r="G27" s="12">
        <f t="shared" si="6"/>
        <v>62818.679999999993</v>
      </c>
      <c r="H27" s="15" t="s">
        <v>48</v>
      </c>
    </row>
    <row r="28" spans="1:8">
      <c r="A28" s="11" t="s">
        <v>49</v>
      </c>
      <c r="B28" s="12">
        <f>SUM(B29:B37)</f>
        <v>5234236.95</v>
      </c>
      <c r="C28" s="12">
        <f t="shared" ref="C28:G28" si="7">SUM(C29:C37)</f>
        <v>627744.5</v>
      </c>
      <c r="D28" s="12">
        <f t="shared" si="7"/>
        <v>5861981.4500000002</v>
      </c>
      <c r="E28" s="12">
        <f t="shared" si="7"/>
        <v>3390847.38</v>
      </c>
      <c r="F28" s="12">
        <f t="shared" si="7"/>
        <v>3147852.2800000003</v>
      </c>
      <c r="G28" s="12">
        <f t="shared" si="7"/>
        <v>2471134.0700000008</v>
      </c>
    </row>
    <row r="29" spans="1:8">
      <c r="A29" s="13" t="s">
        <v>50</v>
      </c>
      <c r="B29" s="14">
        <v>737249.29</v>
      </c>
      <c r="C29" s="14">
        <v>0</v>
      </c>
      <c r="D29" s="12">
        <f t="shared" ref="D29:D82" si="8">B29+C29</f>
        <v>737249.29</v>
      </c>
      <c r="E29" s="14">
        <v>671743.89</v>
      </c>
      <c r="F29" s="14">
        <v>599453.25</v>
      </c>
      <c r="G29" s="12">
        <f t="shared" ref="G29:G37" si="9">D29-E29</f>
        <v>65505.400000000023</v>
      </c>
      <c r="H29" s="15" t="s">
        <v>51</v>
      </c>
    </row>
    <row r="30" spans="1:8">
      <c r="A30" s="13" t="s">
        <v>52</v>
      </c>
      <c r="B30" s="14">
        <v>269724.06</v>
      </c>
      <c r="C30" s="14">
        <v>427744.5</v>
      </c>
      <c r="D30" s="12">
        <f t="shared" si="8"/>
        <v>697468.56</v>
      </c>
      <c r="E30" s="14">
        <v>556704.93999999994</v>
      </c>
      <c r="F30" s="14">
        <v>555155.18000000005</v>
      </c>
      <c r="G30" s="12">
        <f t="shared" si="9"/>
        <v>140763.62000000011</v>
      </c>
      <c r="H30" s="15" t="s">
        <v>53</v>
      </c>
    </row>
    <row r="31" spans="1:8">
      <c r="A31" s="13" t="s">
        <v>54</v>
      </c>
      <c r="B31" s="14">
        <v>1200200</v>
      </c>
      <c r="C31" s="14">
        <v>0</v>
      </c>
      <c r="D31" s="12">
        <f t="shared" si="8"/>
        <v>1200200</v>
      </c>
      <c r="E31" s="14">
        <v>586452.15</v>
      </c>
      <c r="F31" s="14">
        <v>530308.15</v>
      </c>
      <c r="G31" s="12">
        <f t="shared" si="9"/>
        <v>613747.85</v>
      </c>
      <c r="H31" s="15" t="s">
        <v>55</v>
      </c>
    </row>
    <row r="32" spans="1:8">
      <c r="A32" s="13" t="s">
        <v>56</v>
      </c>
      <c r="B32" s="14">
        <v>624207.30000000005</v>
      </c>
      <c r="C32" s="14">
        <v>5000</v>
      </c>
      <c r="D32" s="12">
        <f t="shared" si="8"/>
        <v>629207.30000000005</v>
      </c>
      <c r="E32" s="14">
        <v>10442.219999999999</v>
      </c>
      <c r="F32" s="14">
        <v>10442.219999999999</v>
      </c>
      <c r="G32" s="12">
        <f t="shared" si="9"/>
        <v>618765.08000000007</v>
      </c>
      <c r="H32" s="15" t="s">
        <v>57</v>
      </c>
    </row>
    <row r="33" spans="1:8">
      <c r="A33" s="13" t="s">
        <v>58</v>
      </c>
      <c r="B33" s="14">
        <v>1534079.74</v>
      </c>
      <c r="C33" s="14">
        <v>-14125.88</v>
      </c>
      <c r="D33" s="12">
        <f t="shared" si="8"/>
        <v>1519953.86</v>
      </c>
      <c r="E33" s="14">
        <v>655522.93000000005</v>
      </c>
      <c r="F33" s="14">
        <v>624322.23</v>
      </c>
      <c r="G33" s="12">
        <f t="shared" si="9"/>
        <v>864430.93</v>
      </c>
      <c r="H33" s="15" t="s">
        <v>59</v>
      </c>
    </row>
    <row r="34" spans="1:8">
      <c r="A34" s="13" t="s">
        <v>60</v>
      </c>
      <c r="B34" s="14">
        <v>32642.85</v>
      </c>
      <c r="C34" s="14">
        <v>0</v>
      </c>
      <c r="D34" s="12">
        <f t="shared" si="8"/>
        <v>32642.85</v>
      </c>
      <c r="E34" s="14">
        <v>0</v>
      </c>
      <c r="F34" s="14">
        <v>0</v>
      </c>
      <c r="G34" s="12">
        <f t="shared" si="9"/>
        <v>32642.85</v>
      </c>
      <c r="H34" s="15" t="s">
        <v>61</v>
      </c>
    </row>
    <row r="35" spans="1:8">
      <c r="A35" s="13" t="s">
        <v>62</v>
      </c>
      <c r="B35" s="14">
        <v>98452.62</v>
      </c>
      <c r="C35" s="14">
        <v>-5000</v>
      </c>
      <c r="D35" s="12">
        <f t="shared" si="8"/>
        <v>93452.62</v>
      </c>
      <c r="E35" s="14">
        <v>91220.5</v>
      </c>
      <c r="F35" s="14">
        <v>90910.5</v>
      </c>
      <c r="G35" s="12">
        <f t="shared" si="9"/>
        <v>2232.1199999999953</v>
      </c>
      <c r="H35" s="15" t="s">
        <v>63</v>
      </c>
    </row>
    <row r="36" spans="1:8">
      <c r="A36" s="13" t="s">
        <v>64</v>
      </c>
      <c r="B36" s="14">
        <v>197681.09</v>
      </c>
      <c r="C36" s="14">
        <v>14125.88</v>
      </c>
      <c r="D36" s="12">
        <f t="shared" si="8"/>
        <v>211806.97</v>
      </c>
      <c r="E36" s="14">
        <v>200039.23</v>
      </c>
      <c r="F36" s="14">
        <v>200039.23</v>
      </c>
      <c r="G36" s="12">
        <f t="shared" si="9"/>
        <v>11767.739999999991</v>
      </c>
      <c r="H36" s="15" t="s">
        <v>65</v>
      </c>
    </row>
    <row r="37" spans="1:8">
      <c r="A37" s="13" t="s">
        <v>66</v>
      </c>
      <c r="B37" s="14">
        <v>540000</v>
      </c>
      <c r="C37" s="14">
        <v>200000</v>
      </c>
      <c r="D37" s="12">
        <f t="shared" si="8"/>
        <v>740000</v>
      </c>
      <c r="E37" s="14">
        <v>618721.52</v>
      </c>
      <c r="F37" s="14">
        <v>537221.52</v>
      </c>
      <c r="G37" s="12">
        <f t="shared" si="9"/>
        <v>121278.47999999998</v>
      </c>
      <c r="H37" s="15" t="s">
        <v>67</v>
      </c>
    </row>
    <row r="38" spans="1:8">
      <c r="A38" s="11" t="s">
        <v>68</v>
      </c>
      <c r="B38" s="12">
        <f>SUM(B39:B47)</f>
        <v>2130000</v>
      </c>
      <c r="C38" s="12">
        <f t="shared" ref="C38:G38" si="10">SUM(C39:C47)</f>
        <v>0</v>
      </c>
      <c r="D38" s="12">
        <f t="shared" si="10"/>
        <v>2130000</v>
      </c>
      <c r="E38" s="12">
        <f t="shared" si="10"/>
        <v>1324364</v>
      </c>
      <c r="F38" s="12">
        <f t="shared" si="10"/>
        <v>1324364</v>
      </c>
      <c r="G38" s="12">
        <f t="shared" si="10"/>
        <v>805636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2130000</v>
      </c>
      <c r="C42" s="14">
        <v>0</v>
      </c>
      <c r="D42" s="12">
        <f t="shared" si="8"/>
        <v>2130000</v>
      </c>
      <c r="E42" s="14">
        <v>1324364</v>
      </c>
      <c r="F42" s="14">
        <v>1324364</v>
      </c>
      <c r="G42" s="12">
        <f t="shared" si="11"/>
        <v>805636</v>
      </c>
      <c r="H42" s="15" t="s">
        <v>76</v>
      </c>
    </row>
    <row r="43" spans="1:8">
      <c r="A43" s="13" t="s">
        <v>77</v>
      </c>
      <c r="B43" s="12">
        <v>0</v>
      </c>
      <c r="C43" s="12">
        <v>0</v>
      </c>
      <c r="D43" s="12">
        <f t="shared" si="8"/>
        <v>0</v>
      </c>
      <c r="E43" s="12">
        <v>0</v>
      </c>
      <c r="F43" s="12">
        <v>0</v>
      </c>
      <c r="G43" s="12">
        <f t="shared" si="11"/>
        <v>0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3786272.99</v>
      </c>
      <c r="D48" s="12">
        <f t="shared" si="12"/>
        <v>3786272.99</v>
      </c>
      <c r="E48" s="12">
        <f t="shared" si="12"/>
        <v>925926.6</v>
      </c>
      <c r="F48" s="12">
        <f t="shared" si="12"/>
        <v>925926.6</v>
      </c>
      <c r="G48" s="12">
        <f t="shared" si="12"/>
        <v>2860346.39</v>
      </c>
    </row>
    <row r="49" spans="1:8">
      <c r="A49" s="13" t="s">
        <v>86</v>
      </c>
      <c r="B49" s="14">
        <v>0</v>
      </c>
      <c r="C49" s="14">
        <v>1709712.99</v>
      </c>
      <c r="D49" s="12">
        <f t="shared" si="8"/>
        <v>1709712.99</v>
      </c>
      <c r="E49" s="14">
        <v>925926.6</v>
      </c>
      <c r="F49" s="14">
        <v>925926.6</v>
      </c>
      <c r="G49" s="12">
        <f t="shared" ref="G49:G57" si="13">D49-E49</f>
        <v>783786.39</v>
      </c>
      <c r="H49" s="15" t="s">
        <v>87</v>
      </c>
    </row>
    <row r="50" spans="1:8">
      <c r="A50" s="13" t="s">
        <v>88</v>
      </c>
      <c r="B50" s="14">
        <v>0</v>
      </c>
      <c r="C50" s="14">
        <v>122000</v>
      </c>
      <c r="D50" s="12">
        <f t="shared" si="8"/>
        <v>122000</v>
      </c>
      <c r="E50" s="14">
        <v>0</v>
      </c>
      <c r="F50" s="14">
        <v>0</v>
      </c>
      <c r="G50" s="12">
        <f t="shared" si="13"/>
        <v>122000</v>
      </c>
      <c r="H50" s="15" t="s">
        <v>89</v>
      </c>
    </row>
    <row r="51" spans="1:8">
      <c r="A51" s="13" t="s">
        <v>90</v>
      </c>
      <c r="B51" s="14">
        <v>0</v>
      </c>
      <c r="C51" s="14">
        <v>420560</v>
      </c>
      <c r="D51" s="12">
        <f t="shared" si="8"/>
        <v>420560</v>
      </c>
      <c r="E51" s="14">
        <v>0</v>
      </c>
      <c r="F51" s="14">
        <v>0</v>
      </c>
      <c r="G51" s="12">
        <f t="shared" si="13"/>
        <v>420560</v>
      </c>
      <c r="H51" s="15" t="s">
        <v>91</v>
      </c>
    </row>
    <row r="52" spans="1:8">
      <c r="A52" s="13" t="s">
        <v>92</v>
      </c>
      <c r="B52" s="14">
        <v>0</v>
      </c>
      <c r="C52" s="14">
        <v>1510000</v>
      </c>
      <c r="D52" s="12">
        <f t="shared" si="8"/>
        <v>1510000</v>
      </c>
      <c r="E52" s="14">
        <v>0</v>
      </c>
      <c r="F52" s="14">
        <v>0</v>
      </c>
      <c r="G52" s="12">
        <f t="shared" si="13"/>
        <v>1510000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4">
        <v>0</v>
      </c>
      <c r="C54" s="14">
        <v>24000</v>
      </c>
      <c r="D54" s="12">
        <f t="shared" si="8"/>
        <v>24000</v>
      </c>
      <c r="E54" s="14">
        <v>0</v>
      </c>
      <c r="F54" s="14">
        <v>0</v>
      </c>
      <c r="G54" s="12">
        <f t="shared" si="13"/>
        <v>24000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4">
        <v>0</v>
      </c>
      <c r="C57" s="14">
        <v>0</v>
      </c>
      <c r="D57" s="12">
        <f t="shared" si="8"/>
        <v>0</v>
      </c>
      <c r="E57" s="14">
        <v>0</v>
      </c>
      <c r="F57" s="14">
        <v>0</v>
      </c>
      <c r="G57" s="12">
        <f t="shared" si="13"/>
        <v>0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0</v>
      </c>
      <c r="D58" s="12">
        <f t="shared" si="14"/>
        <v>0</v>
      </c>
      <c r="E58" s="12">
        <f t="shared" si="14"/>
        <v>0</v>
      </c>
      <c r="F58" s="12">
        <f t="shared" si="14"/>
        <v>0</v>
      </c>
      <c r="G58" s="12">
        <f t="shared" si="14"/>
        <v>0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2">
        <v>0</v>
      </c>
      <c r="C60" s="12">
        <v>0</v>
      </c>
      <c r="D60" s="12">
        <f t="shared" si="8"/>
        <v>0</v>
      </c>
      <c r="E60" s="12">
        <v>0</v>
      </c>
      <c r="F60" s="12">
        <v>0</v>
      </c>
      <c r="G60" s="12">
        <f t="shared" si="15"/>
        <v>0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21479051</v>
      </c>
      <c r="C84" s="10">
        <f t="shared" ref="C84:G84" si="22">C85+C93+C103+C113+C123+C133+C137+C146+C150</f>
        <v>1562787.83</v>
      </c>
      <c r="D84" s="10">
        <f t="shared" si="22"/>
        <v>23041838.829999998</v>
      </c>
      <c r="E84" s="10">
        <f t="shared" si="22"/>
        <v>14751322.870000001</v>
      </c>
      <c r="F84" s="10">
        <f t="shared" si="22"/>
        <v>14690877.250000002</v>
      </c>
      <c r="G84" s="10">
        <f t="shared" si="22"/>
        <v>8290515.959999999</v>
      </c>
    </row>
    <row r="85" spans="1:8">
      <c r="A85" s="11" t="s">
        <v>15</v>
      </c>
      <c r="B85" s="12">
        <f>SUM(B86:B92)</f>
        <v>17610301</v>
      </c>
      <c r="C85" s="12">
        <f t="shared" ref="C85:G85" si="23">SUM(C86:C92)</f>
        <v>1570367</v>
      </c>
      <c r="D85" s="12">
        <f t="shared" si="23"/>
        <v>19180668</v>
      </c>
      <c r="E85" s="12">
        <f t="shared" si="23"/>
        <v>12797237.960000001</v>
      </c>
      <c r="F85" s="12">
        <f t="shared" si="23"/>
        <v>12739679.030000001</v>
      </c>
      <c r="G85" s="12">
        <f t="shared" si="23"/>
        <v>6383430.0399999991</v>
      </c>
    </row>
    <row r="86" spans="1:8">
      <c r="A86" s="13" t="s">
        <v>16</v>
      </c>
      <c r="B86" s="14">
        <v>8753049.1099999994</v>
      </c>
      <c r="C86" s="14">
        <v>350122.26</v>
      </c>
      <c r="D86" s="12">
        <f t="shared" ref="D86:D92" si="24">B86+C86</f>
        <v>9103171.3699999992</v>
      </c>
      <c r="E86" s="14">
        <v>6574584.8600000003</v>
      </c>
      <c r="F86" s="14">
        <v>6574584.8600000003</v>
      </c>
      <c r="G86" s="12">
        <f t="shared" ref="G86:G92" si="25">D86-E86</f>
        <v>2528586.5099999988</v>
      </c>
      <c r="H86" s="15" t="s">
        <v>150</v>
      </c>
    </row>
    <row r="87" spans="1:8">
      <c r="A87" s="13" t="s">
        <v>18</v>
      </c>
      <c r="B87" s="14">
        <v>2957286.43</v>
      </c>
      <c r="C87" s="14">
        <v>870229.5</v>
      </c>
      <c r="D87" s="12">
        <f t="shared" si="24"/>
        <v>3827515.93</v>
      </c>
      <c r="E87" s="14">
        <v>3777361.23</v>
      </c>
      <c r="F87" s="14">
        <v>3777361.23</v>
      </c>
      <c r="G87" s="12">
        <f t="shared" si="25"/>
        <v>50154.700000000186</v>
      </c>
      <c r="H87" s="15" t="s">
        <v>151</v>
      </c>
    </row>
    <row r="88" spans="1:8">
      <c r="A88" s="13" t="s">
        <v>20</v>
      </c>
      <c r="B88" s="14">
        <v>1628803.62</v>
      </c>
      <c r="C88" s="14">
        <v>52830.39</v>
      </c>
      <c r="D88" s="12">
        <f t="shared" si="24"/>
        <v>1681634.01</v>
      </c>
      <c r="E88" s="14">
        <v>335165.08</v>
      </c>
      <c r="F88" s="14">
        <v>335165.08</v>
      </c>
      <c r="G88" s="12">
        <f t="shared" si="25"/>
        <v>1346468.93</v>
      </c>
      <c r="H88" s="15" t="s">
        <v>152</v>
      </c>
    </row>
    <row r="89" spans="1:8">
      <c r="A89" s="13" t="s">
        <v>22</v>
      </c>
      <c r="B89" s="14">
        <v>3066047</v>
      </c>
      <c r="C89" s="14">
        <v>187940.05</v>
      </c>
      <c r="D89" s="12">
        <f t="shared" si="24"/>
        <v>3253987.05</v>
      </c>
      <c r="E89" s="14">
        <v>1546194.8</v>
      </c>
      <c r="F89" s="14">
        <v>1546194.8</v>
      </c>
      <c r="G89" s="12">
        <f t="shared" si="25"/>
        <v>1707792.2499999998</v>
      </c>
      <c r="H89" s="15" t="s">
        <v>153</v>
      </c>
    </row>
    <row r="90" spans="1:8">
      <c r="A90" s="13" t="s">
        <v>24</v>
      </c>
      <c r="B90" s="14">
        <v>1205114.8400000001</v>
      </c>
      <c r="C90" s="14">
        <v>109244.8</v>
      </c>
      <c r="D90" s="12">
        <f t="shared" si="24"/>
        <v>1314359.6400000001</v>
      </c>
      <c r="E90" s="14">
        <v>563931.99</v>
      </c>
      <c r="F90" s="14">
        <v>506373.06</v>
      </c>
      <c r="G90" s="12">
        <f t="shared" si="25"/>
        <v>750427.65000000014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896295.2300000001</v>
      </c>
      <c r="C93" s="12">
        <f t="shared" ref="C93:G93" si="26">SUM(C94:C102)</f>
        <v>-7579.1699999999983</v>
      </c>
      <c r="D93" s="12">
        <f t="shared" si="26"/>
        <v>888716.05999999994</v>
      </c>
      <c r="E93" s="12">
        <f t="shared" si="26"/>
        <v>422237.08999999997</v>
      </c>
      <c r="F93" s="12">
        <f t="shared" si="26"/>
        <v>420648.07999999996</v>
      </c>
      <c r="G93" s="12">
        <f t="shared" si="26"/>
        <v>466478.97</v>
      </c>
    </row>
    <row r="94" spans="1:8">
      <c r="A94" s="13" t="s">
        <v>31</v>
      </c>
      <c r="B94" s="14">
        <v>250787.03</v>
      </c>
      <c r="C94" s="14">
        <v>-1014.09</v>
      </c>
      <c r="D94" s="12">
        <f t="shared" ref="D94:D102" si="27">B94+C94</f>
        <v>249772.94</v>
      </c>
      <c r="E94" s="14">
        <v>146132.51</v>
      </c>
      <c r="F94" s="14">
        <v>145411.51</v>
      </c>
      <c r="G94" s="12">
        <f t="shared" ref="G94:G102" si="28">D94-E94</f>
        <v>103640.43</v>
      </c>
      <c r="H94" s="15" t="s">
        <v>157</v>
      </c>
    </row>
    <row r="95" spans="1:8">
      <c r="A95" s="13" t="s">
        <v>33</v>
      </c>
      <c r="B95" s="14">
        <v>47285.1</v>
      </c>
      <c r="C95" s="14">
        <v>17312.830000000002</v>
      </c>
      <c r="D95" s="12">
        <f t="shared" si="27"/>
        <v>64597.93</v>
      </c>
      <c r="E95" s="14">
        <v>54693.21</v>
      </c>
      <c r="F95" s="14">
        <v>54693.21</v>
      </c>
      <c r="G95" s="12">
        <f t="shared" si="28"/>
        <v>9904.7200000000012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4">
        <v>82214.38</v>
      </c>
      <c r="C97" s="14">
        <v>1014.09</v>
      </c>
      <c r="D97" s="12">
        <f t="shared" si="27"/>
        <v>83228.47</v>
      </c>
      <c r="E97" s="14">
        <v>28707.439999999999</v>
      </c>
      <c r="F97" s="14">
        <v>27839.43</v>
      </c>
      <c r="G97" s="12">
        <f t="shared" si="28"/>
        <v>54521.03</v>
      </c>
      <c r="H97" s="15" t="s">
        <v>160</v>
      </c>
    </row>
    <row r="98" spans="1:8">
      <c r="A98" s="20" t="s">
        <v>39</v>
      </c>
      <c r="B98" s="14">
        <v>133987.57</v>
      </c>
      <c r="C98" s="14">
        <v>0</v>
      </c>
      <c r="D98" s="12">
        <f t="shared" si="27"/>
        <v>133987.57</v>
      </c>
      <c r="E98" s="14">
        <v>61967.07</v>
      </c>
      <c r="F98" s="14">
        <v>61967.07</v>
      </c>
      <c r="G98" s="12">
        <f t="shared" si="28"/>
        <v>72020.5</v>
      </c>
      <c r="H98" s="15" t="s">
        <v>161</v>
      </c>
    </row>
    <row r="99" spans="1:8">
      <c r="A99" s="13" t="s">
        <v>41</v>
      </c>
      <c r="B99" s="14">
        <v>270358.78000000003</v>
      </c>
      <c r="C99" s="14">
        <v>-24892</v>
      </c>
      <c r="D99" s="12">
        <f t="shared" si="27"/>
        <v>245466.78000000003</v>
      </c>
      <c r="E99" s="14">
        <v>108809.57</v>
      </c>
      <c r="F99" s="14">
        <v>108809.57</v>
      </c>
      <c r="G99" s="12">
        <f t="shared" si="28"/>
        <v>136657.21000000002</v>
      </c>
      <c r="H99" s="15" t="s">
        <v>162</v>
      </c>
    </row>
    <row r="100" spans="1:8">
      <c r="A100" s="13" t="s">
        <v>43</v>
      </c>
      <c r="B100" s="14">
        <v>10000</v>
      </c>
      <c r="C100" s="14">
        <v>0</v>
      </c>
      <c r="D100" s="12">
        <f t="shared" si="27"/>
        <v>10000</v>
      </c>
      <c r="E100" s="14">
        <v>0</v>
      </c>
      <c r="F100" s="14">
        <v>0</v>
      </c>
      <c r="G100" s="12">
        <f t="shared" si="28"/>
        <v>10000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4">
        <v>101662.37</v>
      </c>
      <c r="C102" s="14">
        <v>0</v>
      </c>
      <c r="D102" s="12">
        <f t="shared" si="27"/>
        <v>101662.37</v>
      </c>
      <c r="E102" s="14">
        <v>21927.29</v>
      </c>
      <c r="F102" s="14">
        <v>21927.29</v>
      </c>
      <c r="G102" s="12">
        <f t="shared" si="28"/>
        <v>79735.079999999987</v>
      </c>
      <c r="H102" s="15" t="s">
        <v>165</v>
      </c>
    </row>
    <row r="103" spans="1:8">
      <c r="A103" s="11" t="s">
        <v>49</v>
      </c>
      <c r="B103" s="12">
        <f>SUM(B104:B112)</f>
        <v>2972454.77</v>
      </c>
      <c r="C103" s="12">
        <f t="shared" ref="C103:G103" si="29">SUM(C104:C112)</f>
        <v>0</v>
      </c>
      <c r="D103" s="12">
        <f t="shared" si="29"/>
        <v>2972454.77</v>
      </c>
      <c r="E103" s="12">
        <f t="shared" si="29"/>
        <v>1531847.82</v>
      </c>
      <c r="F103" s="12">
        <f t="shared" si="29"/>
        <v>1530550.1400000001</v>
      </c>
      <c r="G103" s="12">
        <f t="shared" si="29"/>
        <v>1440606.9500000004</v>
      </c>
    </row>
    <row r="104" spans="1:8">
      <c r="A104" s="13" t="s">
        <v>50</v>
      </c>
      <c r="B104" s="14">
        <v>737249.29</v>
      </c>
      <c r="C104" s="14">
        <v>0</v>
      </c>
      <c r="D104" s="12">
        <f t="shared" ref="D104:D112" si="30">B104+C104</f>
        <v>737249.29</v>
      </c>
      <c r="E104" s="14">
        <v>323428.53000000003</v>
      </c>
      <c r="F104" s="14">
        <v>323428.53000000003</v>
      </c>
      <c r="G104" s="12">
        <f t="shared" ref="G104:G112" si="31">D104-E104</f>
        <v>413820.76</v>
      </c>
      <c r="H104" s="15" t="s">
        <v>166</v>
      </c>
    </row>
    <row r="105" spans="1:8">
      <c r="A105" s="13" t="s">
        <v>52</v>
      </c>
      <c r="B105" s="14">
        <v>92118.06</v>
      </c>
      <c r="C105" s="14">
        <v>0</v>
      </c>
      <c r="D105" s="12">
        <f t="shared" si="30"/>
        <v>92118.06</v>
      </c>
      <c r="E105" s="14">
        <v>84389.96</v>
      </c>
      <c r="F105" s="14">
        <v>84389.96</v>
      </c>
      <c r="G105" s="12">
        <f t="shared" si="31"/>
        <v>7728.0999999999913</v>
      </c>
      <c r="H105" s="15" t="s">
        <v>167</v>
      </c>
    </row>
    <row r="106" spans="1:8">
      <c r="A106" s="13" t="s">
        <v>54</v>
      </c>
      <c r="B106" s="14">
        <v>850200</v>
      </c>
      <c r="C106" s="14">
        <v>0</v>
      </c>
      <c r="D106" s="12">
        <f t="shared" si="30"/>
        <v>850200</v>
      </c>
      <c r="E106" s="14">
        <v>332836.65999999997</v>
      </c>
      <c r="F106" s="14">
        <v>332836.65999999997</v>
      </c>
      <c r="G106" s="12">
        <f t="shared" si="31"/>
        <v>517363.34</v>
      </c>
      <c r="H106" s="15" t="s">
        <v>168</v>
      </c>
    </row>
    <row r="107" spans="1:8">
      <c r="A107" s="13" t="s">
        <v>56</v>
      </c>
      <c r="B107" s="14">
        <v>60863.8</v>
      </c>
      <c r="C107" s="14">
        <v>5000</v>
      </c>
      <c r="D107" s="12">
        <f t="shared" si="30"/>
        <v>65863.8</v>
      </c>
      <c r="E107" s="14">
        <v>12245.87</v>
      </c>
      <c r="F107" s="14">
        <v>11578.19</v>
      </c>
      <c r="G107" s="12">
        <f t="shared" si="31"/>
        <v>53617.93</v>
      </c>
      <c r="H107" s="15" t="s">
        <v>169</v>
      </c>
    </row>
    <row r="108" spans="1:8">
      <c r="A108" s="13" t="s">
        <v>58</v>
      </c>
      <c r="B108" s="14">
        <v>733247.06</v>
      </c>
      <c r="C108" s="14">
        <v>0</v>
      </c>
      <c r="D108" s="12">
        <f t="shared" si="30"/>
        <v>733247.06</v>
      </c>
      <c r="E108" s="14">
        <v>377670.28</v>
      </c>
      <c r="F108" s="14">
        <v>377040.28</v>
      </c>
      <c r="G108" s="12">
        <f t="shared" si="31"/>
        <v>355576.78</v>
      </c>
      <c r="H108" s="15" t="s">
        <v>170</v>
      </c>
    </row>
    <row r="109" spans="1:8">
      <c r="A109" s="13" t="s">
        <v>60</v>
      </c>
      <c r="B109" s="14">
        <v>32642.85</v>
      </c>
      <c r="C109" s="14">
        <v>0</v>
      </c>
      <c r="D109" s="12">
        <f t="shared" si="30"/>
        <v>32642.85</v>
      </c>
      <c r="E109" s="14">
        <v>0</v>
      </c>
      <c r="F109" s="14">
        <v>0</v>
      </c>
      <c r="G109" s="12">
        <f t="shared" si="31"/>
        <v>32642.85</v>
      </c>
      <c r="H109" s="15" t="s">
        <v>171</v>
      </c>
    </row>
    <row r="110" spans="1:8">
      <c r="A110" s="13" t="s">
        <v>62</v>
      </c>
      <c r="B110" s="14">
        <v>98452.62</v>
      </c>
      <c r="C110" s="14">
        <v>-5000</v>
      </c>
      <c r="D110" s="12">
        <f t="shared" si="30"/>
        <v>93452.62</v>
      </c>
      <c r="E110" s="14">
        <v>60540.09</v>
      </c>
      <c r="F110" s="14">
        <v>60540.09</v>
      </c>
      <c r="G110" s="12">
        <f t="shared" si="31"/>
        <v>32912.53</v>
      </c>
      <c r="H110" s="15" t="s">
        <v>172</v>
      </c>
    </row>
    <row r="111" spans="1:8">
      <c r="A111" s="13" t="s">
        <v>64</v>
      </c>
      <c r="B111" s="14">
        <v>17681.09</v>
      </c>
      <c r="C111" s="14">
        <v>0</v>
      </c>
      <c r="D111" s="12">
        <f t="shared" si="30"/>
        <v>17681.09</v>
      </c>
      <c r="E111" s="14">
        <v>8272.51</v>
      </c>
      <c r="F111" s="14">
        <v>8272.51</v>
      </c>
      <c r="G111" s="12">
        <f t="shared" si="31"/>
        <v>9408.58</v>
      </c>
      <c r="H111" s="15" t="s">
        <v>173</v>
      </c>
    </row>
    <row r="112" spans="1:8">
      <c r="A112" s="13" t="s">
        <v>66</v>
      </c>
      <c r="B112" s="14">
        <v>350000</v>
      </c>
      <c r="C112" s="14">
        <v>0</v>
      </c>
      <c r="D112" s="12">
        <f t="shared" si="30"/>
        <v>350000</v>
      </c>
      <c r="E112" s="14">
        <v>332463.92</v>
      </c>
      <c r="F112" s="14">
        <v>332463.92</v>
      </c>
      <c r="G112" s="12">
        <f t="shared" si="31"/>
        <v>17536.080000000016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0</v>
      </c>
      <c r="D123" s="12">
        <f t="shared" si="35"/>
        <v>0</v>
      </c>
      <c r="E123" s="12">
        <f t="shared" si="35"/>
        <v>0</v>
      </c>
      <c r="F123" s="12">
        <f t="shared" si="35"/>
        <v>0</v>
      </c>
      <c r="G123" s="12">
        <f t="shared" si="35"/>
        <v>0</v>
      </c>
    </row>
    <row r="124" spans="1:8">
      <c r="A124" s="13" t="s">
        <v>86</v>
      </c>
      <c r="B124" s="12">
        <v>0</v>
      </c>
      <c r="C124" s="12">
        <v>0</v>
      </c>
      <c r="D124" s="12">
        <f t="shared" ref="D124:D132" si="36">B124+C124</f>
        <v>0</v>
      </c>
      <c r="E124" s="12">
        <v>0</v>
      </c>
      <c r="F124" s="12">
        <v>0</v>
      </c>
      <c r="G124" s="12">
        <f t="shared" ref="G124:G132" si="37">D124-E124</f>
        <v>0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2">
        <v>0</v>
      </c>
      <c r="C126" s="12">
        <v>0</v>
      </c>
      <c r="D126" s="12">
        <f t="shared" si="36"/>
        <v>0</v>
      </c>
      <c r="E126" s="12">
        <v>0</v>
      </c>
      <c r="F126" s="12">
        <v>0</v>
      </c>
      <c r="G126" s="12">
        <f t="shared" si="37"/>
        <v>0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2">
        <v>0</v>
      </c>
      <c r="C129" s="12">
        <v>0</v>
      </c>
      <c r="D129" s="12">
        <f t="shared" si="36"/>
        <v>0</v>
      </c>
      <c r="E129" s="12">
        <v>0</v>
      </c>
      <c r="F129" s="12">
        <v>0</v>
      </c>
      <c r="G129" s="12">
        <f t="shared" si="37"/>
        <v>0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0</v>
      </c>
      <c r="D133" s="12">
        <f t="shared" si="38"/>
        <v>0</v>
      </c>
      <c r="E133" s="12">
        <f t="shared" si="38"/>
        <v>0</v>
      </c>
      <c r="F133" s="12">
        <f t="shared" si="38"/>
        <v>0</v>
      </c>
      <c r="G133" s="12">
        <f t="shared" si="38"/>
        <v>0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2">
        <v>0</v>
      </c>
      <c r="C135" s="12">
        <v>0</v>
      </c>
      <c r="D135" s="12">
        <f t="shared" si="39"/>
        <v>0</v>
      </c>
      <c r="E135" s="12">
        <v>0</v>
      </c>
      <c r="F135" s="12">
        <v>0</v>
      </c>
      <c r="G135" s="12">
        <f t="shared" si="40"/>
        <v>0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54130973.5</v>
      </c>
      <c r="C159" s="10">
        <f t="shared" ref="C159:G159" si="47">C9+C84</f>
        <v>7570765.3200000003</v>
      </c>
      <c r="D159" s="10">
        <f t="shared" si="47"/>
        <v>61701738.82</v>
      </c>
      <c r="E159" s="10">
        <f t="shared" si="47"/>
        <v>36618166.120000005</v>
      </c>
      <c r="F159" s="10">
        <f t="shared" si="47"/>
        <v>36314725.400000006</v>
      </c>
      <c r="G159" s="10">
        <f t="shared" si="47"/>
        <v>25083572.700000003</v>
      </c>
    </row>
    <row r="160" spans="1:8">
      <c r="A160" s="23"/>
      <c r="B160" s="24"/>
      <c r="C160" s="24"/>
      <c r="D160" s="24"/>
      <c r="E160" s="24"/>
      <c r="F160" s="24"/>
      <c r="G160" s="24"/>
    </row>
    <row r="163" spans="1:1">
      <c r="A163" s="25" t="s">
        <v>212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scale="53" fitToHeight="0" orientation="landscape" r:id="rId1"/>
  <rowBreaks count="1" manualBreakCount="1">
    <brk id="8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2023-10-16T21:38:23Z</dcterms:created>
  <dcterms:modified xsi:type="dcterms:W3CDTF">2023-10-16T21:38:44Z</dcterms:modified>
</cp:coreProperties>
</file>